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/Users/dylanblain/Desktop/"/>
    </mc:Choice>
  </mc:AlternateContent>
  <xr:revisionPtr revIDLastSave="0" documentId="8_{1C59EC86-CADE-9246-8D80-0DA592DAE971}" xr6:coauthVersionLast="47" xr6:coauthVersionMax="47" xr10:uidLastSave="{00000000-0000-0000-0000-000000000000}"/>
  <bookViews>
    <workbookView xWindow="240" yWindow="500" windowWidth="28560" windowHeight="17500" tabRatio="500" xr2:uid="{00000000-000D-0000-FFFF-FFFF00000000}"/>
  </bookViews>
  <sheets>
    <sheet name="Data Entry" sheetId="1" r:id="rId1"/>
    <sheet name="SPSS Export" sheetId="2" r:id="rId2"/>
    <sheet name="Instruction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9" i="1" l="1"/>
  <c r="Q33" i="2"/>
  <c r="P33" i="2"/>
  <c r="O33" i="2"/>
  <c r="N33" i="2"/>
  <c r="M33" i="2"/>
  <c r="L33" i="2"/>
  <c r="I33" i="2"/>
  <c r="H33" i="2"/>
  <c r="G33" i="2"/>
  <c r="D33" i="2"/>
  <c r="C33" i="2"/>
  <c r="B33" i="2"/>
  <c r="A33" i="2"/>
  <c r="Q32" i="2"/>
  <c r="P32" i="2"/>
  <c r="O32" i="2"/>
  <c r="N32" i="2"/>
  <c r="M32" i="2"/>
  <c r="L32" i="2"/>
  <c r="I32" i="2"/>
  <c r="H32" i="2"/>
  <c r="G32" i="2"/>
  <c r="F32" i="2"/>
  <c r="E32" i="2"/>
  <c r="D32" i="2"/>
  <c r="C32" i="2"/>
  <c r="B32" i="2"/>
  <c r="A32" i="2"/>
  <c r="Q31" i="2"/>
  <c r="P31" i="2"/>
  <c r="O31" i="2"/>
  <c r="N31" i="2"/>
  <c r="M31" i="2"/>
  <c r="L31" i="2"/>
  <c r="I31" i="2"/>
  <c r="H31" i="2"/>
  <c r="G31" i="2"/>
  <c r="F31" i="2"/>
  <c r="D31" i="2"/>
  <c r="C31" i="2"/>
  <c r="B31" i="2"/>
  <c r="A31" i="2"/>
  <c r="Q30" i="2"/>
  <c r="P30" i="2"/>
  <c r="O30" i="2"/>
  <c r="N30" i="2"/>
  <c r="M30" i="2"/>
  <c r="L30" i="2"/>
  <c r="I30" i="2"/>
  <c r="H30" i="2"/>
  <c r="G30" i="2"/>
  <c r="F30" i="2"/>
  <c r="D30" i="2"/>
  <c r="C30" i="2"/>
  <c r="B30" i="2"/>
  <c r="A30" i="2"/>
  <c r="Q29" i="2"/>
  <c r="P29" i="2"/>
  <c r="O29" i="2"/>
  <c r="N29" i="2"/>
  <c r="M29" i="2"/>
  <c r="L29" i="2"/>
  <c r="I29" i="2"/>
  <c r="H29" i="2"/>
  <c r="G29" i="2"/>
  <c r="D29" i="2"/>
  <c r="C29" i="2"/>
  <c r="B29" i="2"/>
  <c r="A29" i="2"/>
  <c r="Q28" i="2"/>
  <c r="P28" i="2"/>
  <c r="O28" i="2"/>
  <c r="N28" i="2"/>
  <c r="M28" i="2"/>
  <c r="L28" i="2"/>
  <c r="J28" i="2"/>
  <c r="I28" i="2"/>
  <c r="H28" i="2"/>
  <c r="G28" i="2"/>
  <c r="D28" i="2"/>
  <c r="C28" i="2"/>
  <c r="B28" i="2"/>
  <c r="A28" i="2"/>
  <c r="Q27" i="2"/>
  <c r="P27" i="2"/>
  <c r="O27" i="2"/>
  <c r="N27" i="2"/>
  <c r="M27" i="2"/>
  <c r="L27" i="2"/>
  <c r="I27" i="2"/>
  <c r="H27" i="2"/>
  <c r="G27" i="2"/>
  <c r="D27" i="2"/>
  <c r="C27" i="2"/>
  <c r="B27" i="2"/>
  <c r="A27" i="2"/>
  <c r="Q26" i="2"/>
  <c r="P26" i="2"/>
  <c r="O26" i="2"/>
  <c r="N26" i="2"/>
  <c r="M26" i="2"/>
  <c r="L26" i="2"/>
  <c r="J26" i="2"/>
  <c r="I26" i="2"/>
  <c r="H26" i="2"/>
  <c r="G26" i="2"/>
  <c r="D26" i="2"/>
  <c r="C26" i="2"/>
  <c r="B26" i="2"/>
  <c r="A26" i="2"/>
  <c r="Q25" i="2"/>
  <c r="P25" i="2"/>
  <c r="O25" i="2"/>
  <c r="N25" i="2"/>
  <c r="M25" i="2"/>
  <c r="L25" i="2"/>
  <c r="I25" i="2"/>
  <c r="H25" i="2"/>
  <c r="G25" i="2"/>
  <c r="D25" i="2"/>
  <c r="C25" i="2"/>
  <c r="B25" i="2"/>
  <c r="A25" i="2"/>
  <c r="Q24" i="2"/>
  <c r="P24" i="2"/>
  <c r="O24" i="2"/>
  <c r="N24" i="2"/>
  <c r="M24" i="2"/>
  <c r="L24" i="2"/>
  <c r="I24" i="2"/>
  <c r="H24" i="2"/>
  <c r="G24" i="2"/>
  <c r="F24" i="2"/>
  <c r="E24" i="2"/>
  <c r="D24" i="2"/>
  <c r="C24" i="2"/>
  <c r="B24" i="2"/>
  <c r="A24" i="2"/>
  <c r="Q23" i="2"/>
  <c r="P23" i="2"/>
  <c r="O23" i="2"/>
  <c r="N23" i="2"/>
  <c r="M23" i="2"/>
  <c r="L23" i="2"/>
  <c r="I23" i="2"/>
  <c r="H23" i="2"/>
  <c r="G23" i="2"/>
  <c r="F23" i="2"/>
  <c r="D23" i="2"/>
  <c r="C23" i="2"/>
  <c r="B23" i="2"/>
  <c r="A23" i="2"/>
  <c r="Q22" i="2"/>
  <c r="P22" i="2"/>
  <c r="O22" i="2"/>
  <c r="N22" i="2"/>
  <c r="M22" i="2"/>
  <c r="L22" i="2"/>
  <c r="I22" i="2"/>
  <c r="H22" i="2"/>
  <c r="G22" i="2"/>
  <c r="F22" i="2"/>
  <c r="E22" i="2"/>
  <c r="D22" i="2"/>
  <c r="C22" i="2"/>
  <c r="B22" i="2"/>
  <c r="A22" i="2"/>
  <c r="Q21" i="2"/>
  <c r="P21" i="2"/>
  <c r="O21" i="2"/>
  <c r="N21" i="2"/>
  <c r="M21" i="2"/>
  <c r="L21" i="2"/>
  <c r="I21" i="2"/>
  <c r="H21" i="2"/>
  <c r="G21" i="2"/>
  <c r="D21" i="2"/>
  <c r="C21" i="2"/>
  <c r="B21" i="2"/>
  <c r="A21" i="2"/>
  <c r="Q20" i="2"/>
  <c r="P20" i="2"/>
  <c r="O20" i="2"/>
  <c r="N20" i="2"/>
  <c r="M20" i="2"/>
  <c r="L20" i="2"/>
  <c r="J20" i="2"/>
  <c r="I20" i="2"/>
  <c r="H20" i="2"/>
  <c r="G20" i="2"/>
  <c r="D20" i="2"/>
  <c r="C20" i="2"/>
  <c r="B20" i="2"/>
  <c r="A20" i="2"/>
  <c r="Q19" i="2"/>
  <c r="P19" i="2"/>
  <c r="O19" i="2"/>
  <c r="N19" i="2"/>
  <c r="M19" i="2"/>
  <c r="L19" i="2"/>
  <c r="I19" i="2"/>
  <c r="H19" i="2"/>
  <c r="G19" i="2"/>
  <c r="D19" i="2"/>
  <c r="C19" i="2"/>
  <c r="B19" i="2"/>
  <c r="A19" i="2"/>
  <c r="Q18" i="2"/>
  <c r="P18" i="2"/>
  <c r="O18" i="2"/>
  <c r="N18" i="2"/>
  <c r="M18" i="2"/>
  <c r="L18" i="2"/>
  <c r="J18" i="2"/>
  <c r="I18" i="2"/>
  <c r="H18" i="2"/>
  <c r="G18" i="2"/>
  <c r="D18" i="2"/>
  <c r="C18" i="2"/>
  <c r="B18" i="2"/>
  <c r="A18" i="2"/>
  <c r="Q17" i="2"/>
  <c r="P17" i="2"/>
  <c r="O17" i="2"/>
  <c r="N17" i="2"/>
  <c r="M17" i="2"/>
  <c r="L17" i="2"/>
  <c r="I17" i="2"/>
  <c r="H17" i="2"/>
  <c r="G17" i="2"/>
  <c r="D17" i="2"/>
  <c r="C17" i="2"/>
  <c r="B17" i="2"/>
  <c r="A17" i="2"/>
  <c r="Q16" i="2"/>
  <c r="P16" i="2"/>
  <c r="O16" i="2"/>
  <c r="N16" i="2"/>
  <c r="M16" i="2"/>
  <c r="L16" i="2"/>
  <c r="I16" i="2"/>
  <c r="H16" i="2"/>
  <c r="G16" i="2"/>
  <c r="F16" i="2"/>
  <c r="E16" i="2"/>
  <c r="D16" i="2"/>
  <c r="C16" i="2"/>
  <c r="B16" i="2"/>
  <c r="A16" i="2"/>
  <c r="Q15" i="2"/>
  <c r="P15" i="2"/>
  <c r="O15" i="2"/>
  <c r="N15" i="2"/>
  <c r="M15" i="2"/>
  <c r="L15" i="2"/>
  <c r="I15" i="2"/>
  <c r="H15" i="2"/>
  <c r="G15" i="2"/>
  <c r="F15" i="2"/>
  <c r="D15" i="2"/>
  <c r="C15" i="2"/>
  <c r="B15" i="2"/>
  <c r="A15" i="2"/>
  <c r="Q14" i="2"/>
  <c r="P14" i="2"/>
  <c r="O14" i="2"/>
  <c r="N14" i="2"/>
  <c r="M14" i="2"/>
  <c r="L14" i="2"/>
  <c r="I14" i="2"/>
  <c r="H14" i="2"/>
  <c r="G14" i="2"/>
  <c r="F14" i="2"/>
  <c r="E14" i="2"/>
  <c r="D14" i="2"/>
  <c r="C14" i="2"/>
  <c r="B14" i="2"/>
  <c r="A14" i="2"/>
  <c r="Q13" i="2"/>
  <c r="P13" i="2"/>
  <c r="O13" i="2"/>
  <c r="N13" i="2"/>
  <c r="M13" i="2"/>
  <c r="L13" i="2"/>
  <c r="I13" i="2"/>
  <c r="H13" i="2"/>
  <c r="G13" i="2"/>
  <c r="D13" i="2"/>
  <c r="C13" i="2"/>
  <c r="B13" i="2"/>
  <c r="A13" i="2"/>
  <c r="Q12" i="2"/>
  <c r="P12" i="2"/>
  <c r="O12" i="2"/>
  <c r="N12" i="2"/>
  <c r="M12" i="2"/>
  <c r="L12" i="2"/>
  <c r="I12" i="2"/>
  <c r="H12" i="2"/>
  <c r="G12" i="2"/>
  <c r="D12" i="2"/>
  <c r="C12" i="2"/>
  <c r="B12" i="2"/>
  <c r="A12" i="2"/>
  <c r="Q11" i="2"/>
  <c r="P11" i="2"/>
  <c r="O11" i="2"/>
  <c r="N11" i="2"/>
  <c r="M11" i="2"/>
  <c r="L11" i="2"/>
  <c r="I11" i="2"/>
  <c r="H11" i="2"/>
  <c r="G11" i="2"/>
  <c r="D11" i="2"/>
  <c r="C11" i="2"/>
  <c r="B11" i="2"/>
  <c r="A11" i="2"/>
  <c r="Q10" i="2"/>
  <c r="P10" i="2"/>
  <c r="O10" i="2"/>
  <c r="N10" i="2"/>
  <c r="M10" i="2"/>
  <c r="L10" i="2"/>
  <c r="I10" i="2"/>
  <c r="H10" i="2"/>
  <c r="G10" i="2"/>
  <c r="D10" i="2"/>
  <c r="C10" i="2"/>
  <c r="B10" i="2"/>
  <c r="A10" i="2"/>
  <c r="Q9" i="2"/>
  <c r="P9" i="2"/>
  <c r="O9" i="2"/>
  <c r="N9" i="2"/>
  <c r="M9" i="2"/>
  <c r="L9" i="2"/>
  <c r="I9" i="2"/>
  <c r="H9" i="2"/>
  <c r="G9" i="2"/>
  <c r="D9" i="2"/>
  <c r="C9" i="2"/>
  <c r="B9" i="2"/>
  <c r="A9" i="2"/>
  <c r="Q8" i="2"/>
  <c r="P8" i="2"/>
  <c r="O8" i="2"/>
  <c r="N8" i="2"/>
  <c r="M8" i="2"/>
  <c r="L8" i="2"/>
  <c r="I8" i="2"/>
  <c r="H8" i="2"/>
  <c r="G8" i="2"/>
  <c r="E8" i="2"/>
  <c r="D8" i="2"/>
  <c r="C8" i="2"/>
  <c r="B8" i="2"/>
  <c r="A8" i="2"/>
  <c r="Q7" i="2"/>
  <c r="P7" i="2"/>
  <c r="O7" i="2"/>
  <c r="N7" i="2"/>
  <c r="M7" i="2"/>
  <c r="L7" i="2"/>
  <c r="I7" i="2"/>
  <c r="H7" i="2"/>
  <c r="G7" i="2"/>
  <c r="F7" i="2"/>
  <c r="D7" i="2"/>
  <c r="C7" i="2"/>
  <c r="B7" i="2"/>
  <c r="A7" i="2"/>
  <c r="Q6" i="2"/>
  <c r="P6" i="2"/>
  <c r="O6" i="2"/>
  <c r="N6" i="2"/>
  <c r="M6" i="2"/>
  <c r="L6" i="2"/>
  <c r="I6" i="2"/>
  <c r="H6" i="2"/>
  <c r="G6" i="2"/>
  <c r="E6" i="2"/>
  <c r="D6" i="2"/>
  <c r="C6" i="2"/>
  <c r="B6" i="2"/>
  <c r="A6" i="2"/>
  <c r="Q5" i="2"/>
  <c r="P5" i="2"/>
  <c r="O5" i="2"/>
  <c r="N5" i="2"/>
  <c r="M5" i="2"/>
  <c r="L5" i="2"/>
  <c r="I5" i="2"/>
  <c r="H5" i="2"/>
  <c r="G5" i="2"/>
  <c r="D5" i="2"/>
  <c r="C5" i="2"/>
  <c r="B5" i="2"/>
  <c r="A5" i="2"/>
  <c r="Q4" i="2"/>
  <c r="P4" i="2"/>
  <c r="O4" i="2"/>
  <c r="N4" i="2"/>
  <c r="M4" i="2"/>
  <c r="L4" i="2"/>
  <c r="I4" i="2"/>
  <c r="H4" i="2"/>
  <c r="G4" i="2"/>
  <c r="D4" i="2"/>
  <c r="C4" i="2"/>
  <c r="B4" i="2"/>
  <c r="A4" i="2"/>
  <c r="X38" i="1"/>
  <c r="W38" i="1"/>
  <c r="V38" i="1"/>
  <c r="U38" i="1"/>
  <c r="T38" i="1"/>
  <c r="S38" i="1"/>
  <c r="P38" i="1"/>
  <c r="O38" i="1"/>
  <c r="N38" i="1"/>
  <c r="L38" i="1"/>
  <c r="K38" i="1"/>
  <c r="J38" i="1"/>
  <c r="H38" i="1"/>
  <c r="G38" i="1"/>
  <c r="F38" i="1"/>
  <c r="X37" i="1"/>
  <c r="W37" i="1"/>
  <c r="V37" i="1"/>
  <c r="U37" i="1"/>
  <c r="T37" i="1"/>
  <c r="S37" i="1"/>
  <c r="P37" i="1"/>
  <c r="O37" i="1"/>
  <c r="N37" i="1"/>
  <c r="L37" i="1"/>
  <c r="K37" i="1"/>
  <c r="J37" i="1"/>
  <c r="H37" i="1"/>
  <c r="G37" i="1"/>
  <c r="F37" i="1"/>
  <c r="X36" i="1"/>
  <c r="W36" i="1"/>
  <c r="V36" i="1"/>
  <c r="U36" i="1"/>
  <c r="T36" i="1"/>
  <c r="S36" i="1"/>
  <c r="P36" i="1"/>
  <c r="O36" i="1"/>
  <c r="N36" i="1"/>
  <c r="L36" i="1"/>
  <c r="K36" i="1"/>
  <c r="J36" i="1"/>
  <c r="H36" i="1"/>
  <c r="G36" i="1"/>
  <c r="F36" i="1"/>
  <c r="Q34" i="1"/>
  <c r="R34" i="1" s="1"/>
  <c r="K33" i="2" s="1"/>
  <c r="M34" i="1"/>
  <c r="F33" i="2" s="1"/>
  <c r="I34" i="1"/>
  <c r="E33" i="2" s="1"/>
  <c r="Q33" i="1"/>
  <c r="J32" i="2" s="1"/>
  <c r="M33" i="1"/>
  <c r="I33" i="1"/>
  <c r="Q32" i="1"/>
  <c r="J31" i="2" s="1"/>
  <c r="M32" i="1"/>
  <c r="I32" i="1"/>
  <c r="E31" i="2" s="1"/>
  <c r="Q31" i="1"/>
  <c r="R31" i="1" s="1"/>
  <c r="K30" i="2" s="1"/>
  <c r="M31" i="1"/>
  <c r="I31" i="1"/>
  <c r="E30" i="2" s="1"/>
  <c r="Q30" i="1"/>
  <c r="R30" i="1" s="1"/>
  <c r="K29" i="2" s="1"/>
  <c r="M30" i="1"/>
  <c r="F29" i="2" s="1"/>
  <c r="I30" i="1"/>
  <c r="E29" i="2" s="1"/>
  <c r="Q29" i="1"/>
  <c r="R29" i="1" s="1"/>
  <c r="K28" i="2" s="1"/>
  <c r="M29" i="1"/>
  <c r="F28" i="2" s="1"/>
  <c r="I29" i="1"/>
  <c r="E28" i="2" s="1"/>
  <c r="Q28" i="1"/>
  <c r="J27" i="2" s="1"/>
  <c r="M28" i="1"/>
  <c r="F27" i="2" s="1"/>
  <c r="I28" i="1"/>
  <c r="E27" i="2" s="1"/>
  <c r="Q27" i="1"/>
  <c r="R27" i="1" s="1"/>
  <c r="K26" i="2" s="1"/>
  <c r="M27" i="1"/>
  <c r="F26" i="2" s="1"/>
  <c r="I27" i="1"/>
  <c r="E26" i="2" s="1"/>
  <c r="Q26" i="1"/>
  <c r="R26" i="1" s="1"/>
  <c r="K25" i="2" s="1"/>
  <c r="M26" i="1"/>
  <c r="F25" i="2" s="1"/>
  <c r="I26" i="1"/>
  <c r="E25" i="2" s="1"/>
  <c r="Q25" i="1"/>
  <c r="J24" i="2" s="1"/>
  <c r="M25" i="1"/>
  <c r="I25" i="1"/>
  <c r="Q24" i="1"/>
  <c r="J23" i="2" s="1"/>
  <c r="M24" i="1"/>
  <c r="I24" i="1"/>
  <c r="E23" i="2" s="1"/>
  <c r="Q23" i="1"/>
  <c r="R23" i="1" s="1"/>
  <c r="K22" i="2" s="1"/>
  <c r="M23" i="1"/>
  <c r="I23" i="1"/>
  <c r="Q22" i="1"/>
  <c r="R22" i="1" s="1"/>
  <c r="K21" i="2" s="1"/>
  <c r="M22" i="1"/>
  <c r="F21" i="2" s="1"/>
  <c r="I22" i="1"/>
  <c r="E21" i="2" s="1"/>
  <c r="Q21" i="1"/>
  <c r="R21" i="1" s="1"/>
  <c r="K20" i="2" s="1"/>
  <c r="M21" i="1"/>
  <c r="F20" i="2" s="1"/>
  <c r="I21" i="1"/>
  <c r="E20" i="2" s="1"/>
  <c r="Q20" i="1"/>
  <c r="R20" i="1" s="1"/>
  <c r="K19" i="2" s="1"/>
  <c r="M20" i="1"/>
  <c r="F19" i="2" s="1"/>
  <c r="I20" i="1"/>
  <c r="E19" i="2" s="1"/>
  <c r="Q19" i="1"/>
  <c r="R19" i="1" s="1"/>
  <c r="K18" i="2" s="1"/>
  <c r="M19" i="1"/>
  <c r="F18" i="2" s="1"/>
  <c r="I19" i="1"/>
  <c r="E18" i="2" s="1"/>
  <c r="Q18" i="1"/>
  <c r="R18" i="1" s="1"/>
  <c r="K17" i="2" s="1"/>
  <c r="M18" i="1"/>
  <c r="F17" i="2" s="1"/>
  <c r="I18" i="1"/>
  <c r="E17" i="2" s="1"/>
  <c r="Q17" i="1"/>
  <c r="J16" i="2" s="1"/>
  <c r="M17" i="1"/>
  <c r="I17" i="1"/>
  <c r="Q16" i="1"/>
  <c r="J15" i="2" s="1"/>
  <c r="M16" i="1"/>
  <c r="I16" i="1"/>
  <c r="E15" i="2" s="1"/>
  <c r="Q15" i="1"/>
  <c r="R15" i="1" s="1"/>
  <c r="K14" i="2" s="1"/>
  <c r="M15" i="1"/>
  <c r="I15" i="1"/>
  <c r="Q14" i="1"/>
  <c r="J13" i="2" s="1"/>
  <c r="F13" i="2"/>
  <c r="E13" i="2"/>
  <c r="Q13" i="1"/>
  <c r="F12" i="2"/>
  <c r="E12" i="2"/>
  <c r="Q12" i="1"/>
  <c r="R12" i="1" s="1"/>
  <c r="K11" i="2" s="1"/>
  <c r="F11" i="2"/>
  <c r="E11" i="2"/>
  <c r="Q11" i="1"/>
  <c r="F10" i="2"/>
  <c r="E10" i="2"/>
  <c r="Q10" i="1"/>
  <c r="R10" i="1" s="1"/>
  <c r="K9" i="2" s="1"/>
  <c r="F9" i="2"/>
  <c r="E9" i="2"/>
  <c r="J8" i="2"/>
  <c r="F8" i="2"/>
  <c r="Q8" i="1"/>
  <c r="J7" i="2" s="1"/>
  <c r="E7" i="2"/>
  <c r="R7" i="1"/>
  <c r="K6" i="2" s="1"/>
  <c r="F6" i="2"/>
  <c r="J5" i="2"/>
  <c r="M36" i="1"/>
  <c r="E5" i="2"/>
  <c r="Q5" i="1"/>
  <c r="F4" i="2"/>
  <c r="I36" i="1"/>
  <c r="R13" i="1" l="1"/>
  <c r="K12" i="2" s="1"/>
  <c r="J12" i="2"/>
  <c r="R11" i="1"/>
  <c r="K10" i="2" s="1"/>
  <c r="J10" i="2"/>
  <c r="Q36" i="1"/>
  <c r="J4" i="2"/>
  <c r="F5" i="2"/>
  <c r="J9" i="2"/>
  <c r="J17" i="2"/>
  <c r="J25" i="2"/>
  <c r="J33" i="2"/>
  <c r="I37" i="1"/>
  <c r="Q37" i="1"/>
  <c r="J11" i="2"/>
  <c r="J19" i="2"/>
  <c r="Q38" i="1"/>
  <c r="J21" i="2"/>
  <c r="J29" i="2"/>
  <c r="R6" i="1"/>
  <c r="K5" i="2" s="1"/>
  <c r="R14" i="1"/>
  <c r="K13" i="2" s="1"/>
  <c r="R24" i="1"/>
  <c r="K23" i="2" s="1"/>
  <c r="R28" i="1"/>
  <c r="K27" i="2" s="1"/>
  <c r="M37" i="1"/>
  <c r="J6" i="2"/>
  <c r="J14" i="2"/>
  <c r="J22" i="2"/>
  <c r="J30" i="2"/>
  <c r="R8" i="1"/>
  <c r="K7" i="2" s="1"/>
  <c r="R16" i="1"/>
  <c r="K15" i="2" s="1"/>
  <c r="R32" i="1"/>
  <c r="K31" i="2" s="1"/>
  <c r="I38" i="1"/>
  <c r="E4" i="2"/>
  <c r="R5" i="1"/>
  <c r="K4" i="2" s="1"/>
  <c r="R9" i="1"/>
  <c r="K8" i="2" s="1"/>
  <c r="R17" i="1"/>
  <c r="K16" i="2" s="1"/>
  <c r="R25" i="1"/>
  <c r="K24" i="2" s="1"/>
  <c r="R33" i="1"/>
  <c r="K32" i="2" s="1"/>
  <c r="M38" i="1"/>
</calcChain>
</file>

<file path=xl/sharedStrings.xml><?xml version="1.0" encoding="utf-8"?>
<sst xmlns="http://schemas.openxmlformats.org/spreadsheetml/2006/main" count="98" uniqueCount="80">
  <si>
    <t>GRIP STRENGTH, PHYSICAL ACTIVITY &amp; MOOD  |  Data Entry Template</t>
  </si>
  <si>
    <t>MSc Sport &amp; Exercise Nutrition / Outdoor Education  —  Complete all yellow cells. Calculated fields (green) will fill automatically.</t>
  </si>
  <si>
    <t>#</t>
  </si>
  <si>
    <t>DEMOGRAPHICS</t>
  </si>
  <si>
    <t>GRIP STRENGTH (kg) — Dominant</t>
  </si>
  <si>
    <t>GRIP STRENGTH (kg) — Non-Dominant</t>
  </si>
  <si>
    <t>IPAQ-SF  (MET-min/week)</t>
  </si>
  <si>
    <t>BRUMS Subscales  (0–16 each)</t>
  </si>
  <si>
    <t>Participant
ID</t>
  </si>
  <si>
    <t>Age
(yrs)</t>
  </si>
  <si>
    <t>Sex
(M/F/P)</t>
  </si>
  <si>
    <t>Dom.
Hand (R/L)</t>
  </si>
  <si>
    <t>Dom
Trial 1</t>
  </si>
  <si>
    <t>Dom
Trial 2</t>
  </si>
  <si>
    <t>Dom
Trial 3</t>
  </si>
  <si>
    <t>Dom
BEST ✦</t>
  </si>
  <si>
    <t>Non-Dom
Trial 1</t>
  </si>
  <si>
    <t>Non-Dom
Trial 2</t>
  </si>
  <si>
    <t>Non-Dom
Trial 3</t>
  </si>
  <si>
    <t>Non-Dom
BEST ✦</t>
  </si>
  <si>
    <t>Vig.
METs</t>
  </si>
  <si>
    <t>Mod.
METs</t>
  </si>
  <si>
    <t>Walk
METs</t>
  </si>
  <si>
    <t>TOTAL
METs ✦</t>
  </si>
  <si>
    <t>Activity
Cat. ✦</t>
  </si>
  <si>
    <t>Anger</t>
  </si>
  <si>
    <t>Confusion</t>
  </si>
  <si>
    <t>Depression</t>
  </si>
  <si>
    <t>Fatigue</t>
  </si>
  <si>
    <t>Tension</t>
  </si>
  <si>
    <t>Vigour</t>
  </si>
  <si>
    <t>F</t>
  </si>
  <si>
    <t>R</t>
  </si>
  <si>
    <t>M</t>
  </si>
  <si>
    <t>Class Mean →</t>
  </si>
  <si>
    <t>Class SD →</t>
  </si>
  <si>
    <t>Class N →</t>
  </si>
  <si>
    <t xml:space="preserve">  KEY:   🟡 Yellow = Enter your data here     🟢 Green = Auto-calculated (do not edit)     🔵 Blue = Demographic info     ✦ = Best / total score calculated automatically</t>
  </si>
  <si>
    <t>SPSS EXPORT  —  Copy rows 3 onwards into SPSS Data View (no formulas, clean numeric codes)</t>
  </si>
  <si>
    <t>Sex coded: 1=Male  2=Female  3=Prefer not to say    |    Dom Hand: 1=Right  2=Left  3=Ambidextrous    |    IPAQ_Cat: 1=Low  2=Moderate  3=High</t>
  </si>
  <si>
    <t>ParticipantID</t>
  </si>
  <si>
    <t>Age</t>
  </si>
  <si>
    <t>Sex</t>
  </si>
  <si>
    <t>DomHand</t>
  </si>
  <si>
    <t>GripDom</t>
  </si>
  <si>
    <t>GripNonDom</t>
  </si>
  <si>
    <t>IPAQ_Vig</t>
  </si>
  <si>
    <t>IPAQ_Mod</t>
  </si>
  <si>
    <t>IPAQ_Walk</t>
  </si>
  <si>
    <t>IPAQ_Total</t>
  </si>
  <si>
    <t>IPAQ_Cat</t>
  </si>
  <si>
    <t>BRUMS_Anger</t>
  </si>
  <si>
    <t>BRUMS_Confuse</t>
  </si>
  <si>
    <t>BRUMS_Dep</t>
  </si>
  <si>
    <t>BRUMS_Fatigue</t>
  </si>
  <si>
    <t>BRUMS_Tension</t>
  </si>
  <si>
    <t>BRUMS_Vigour</t>
  </si>
  <si>
    <t>Notes</t>
  </si>
  <si>
    <t>HOW TO USE THIS SPREADSHEET</t>
  </si>
  <si>
    <t>STEP 1 — Complete your three tasks</t>
  </si>
  <si>
    <t>Before entering data here, complete your hand dynamometer test, IPAQ-SF questionnaire, and BRUMS questionnaire using your printed task sheet. Calculate all scores first.</t>
  </si>
  <si>
    <t>STEP 2 — Enter your data in the 'Data Entry' tab</t>
  </si>
  <si>
    <t>Open the 'Data Entry' sheet. Find your row (1–30) and enter your Participant ID in column B.</t>
  </si>
  <si>
    <t>🟡 YELLOW cells = enter your data.  🔵 BLUE cells = demographics.  🟢 GREEN cells = calculated automatically — do not edit.</t>
  </si>
  <si>
    <t>Grip Strength (cols F–H, J–L): Enter all three trial values. The BEST score calculates automatically in col I / M.</t>
  </si>
  <si>
    <t>IPAQ-SF (cols N–P): Enter your calculated Vigorous, Moderate, and Walking MET-min/week scores from your task sheet. Total and Category fill automatically.</t>
  </si>
  <si>
    <t>BRUMS (cols S–X): Enter your subscale totals (0–16 each) for Anger, Confusion, Depression, Fatigue, Tension, and Vigour.</t>
  </si>
  <si>
    <t>STEP 3 — Check the class summary row</t>
  </si>
  <si>
    <t>Rows 36–38 show class Mean, SD, and N as data is entered. These update automatically as participants fill in their rows.</t>
  </si>
  <si>
    <t>STEP 4 — Export to SPSS (for the tutor)</t>
  </si>
  <si>
    <t>Go to the 'SPSS Export' tab. This sheet converts all text entries (M/F, R/L, Low/Mod/High) into numeric codes ready for SPSS.</t>
  </si>
  <si>
    <t>In SPSS: open a new dataset, create variables matching the column headers, then paste values from rows 4 onwards into Data View.</t>
  </si>
  <si>
    <t>Alternatively: File → Save As → .csv from the SPSS Export sheet, then open in SPSS via File → Import Data.</t>
  </si>
  <si>
    <t>IMPORTANT NOTES</t>
  </si>
  <si>
    <t>• Do not edit GREEN cells — they contain formulas that calculate automatically.</t>
  </si>
  <si>
    <t>• Sex column: enter M (Male), F (Female), or P (Prefer not to say) — a dropdown will appear.</t>
  </si>
  <si>
    <t>• Dominant Hand: enter R (Right), L (Left), or A (Ambidextrous).</t>
  </si>
  <si>
    <t>• All data is anonymous — use your Participant ID only, not your name.</t>
  </si>
  <si>
    <t>• If you make a mistake, simply overwrite the yellow cell with the correct value.</t>
  </si>
  <si>
    <t>• This file is for in-class use only. Data will not be retained beyond this session.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</si>
</sst>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i/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BDBDBD"/>
      <name val="Arial"/>
      <family val="2"/>
    </font>
    <font>
      <b/>
      <sz val="10"/>
      <color rgb="FF1F4E79"/>
      <name val="Arial"/>
      <family val="2"/>
    </font>
    <font>
      <sz val="10"/>
      <color rgb="FF000000"/>
      <name val="Arial"/>
      <family val="2"/>
    </font>
    <font>
      <b/>
      <sz val="10"/>
      <color rgb="FF1B5E20"/>
      <name val="Arial"/>
      <family val="2"/>
    </font>
    <font>
      <i/>
      <sz val="9"/>
      <color rgb="FF555555"/>
      <name val="Arial"/>
      <family val="2"/>
    </font>
    <font>
      <b/>
      <sz val="12"/>
      <color rgb="FFFFFFFF"/>
      <name val="Arial"/>
      <family val="2"/>
    </font>
    <font>
      <i/>
      <sz val="9"/>
      <color rgb="FF004D40"/>
      <name val="Arial"/>
      <family val="2"/>
    </font>
    <font>
      <sz val="10"/>
      <color rgb="FFB71C1C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1F4E79"/>
        <bgColor rgb="FF004D40"/>
      </patternFill>
    </fill>
    <fill>
      <patternFill patternType="solid">
        <fgColor rgb="FF2E75B6"/>
        <bgColor rgb="FF0066CC"/>
      </patternFill>
    </fill>
    <fill>
      <patternFill patternType="solid">
        <fgColor rgb="FFBDBDBD"/>
        <bgColor rgb="FFCCCCCC"/>
      </patternFill>
    </fill>
    <fill>
      <patternFill patternType="solid">
        <fgColor rgb="FF004D40"/>
        <bgColor rgb="FF1B5E20"/>
      </patternFill>
    </fill>
    <fill>
      <patternFill patternType="solid">
        <fgColor rgb="FF00695C"/>
        <bgColor rgb="FF008080"/>
      </patternFill>
    </fill>
    <fill>
      <patternFill patternType="solid">
        <fgColor rgb="FF4A148C"/>
        <bgColor rgb="FF800080"/>
      </patternFill>
    </fill>
    <fill>
      <patternFill patternType="solid">
        <fgColor rgb="FF1B5E20"/>
        <bgColor rgb="FF004D40"/>
      </patternFill>
    </fill>
    <fill>
      <patternFill patternType="solid">
        <fgColor rgb="FFF5F5F5"/>
        <bgColor rgb="FFF4F8FC"/>
      </patternFill>
    </fill>
    <fill>
      <patternFill patternType="solid">
        <fgColor rgb="FFE3F2FD"/>
        <bgColor rgb="FFE0F2F1"/>
      </patternFill>
    </fill>
    <fill>
      <patternFill patternType="solid">
        <fgColor rgb="FFFFFDE7"/>
        <bgColor rgb="FFF8F9FA"/>
      </patternFill>
    </fill>
    <fill>
      <patternFill patternType="solid">
        <fgColor rgb="FFE8F5E9"/>
        <bgColor rgb="FFE0F2F1"/>
      </patternFill>
    </fill>
    <fill>
      <patternFill patternType="solid">
        <fgColor rgb="FFF3E5F5"/>
        <bgColor rgb="FFEDE7F6"/>
      </patternFill>
    </fill>
    <fill>
      <patternFill patternType="solid">
        <fgColor rgb="FFBBDEFB"/>
        <bgColor rgb="FFBDD7EE"/>
      </patternFill>
    </fill>
    <fill>
      <patternFill patternType="solid">
        <fgColor rgb="FFFFF9C4"/>
        <bgColor rgb="FFFFFDE7"/>
      </patternFill>
    </fill>
    <fill>
      <patternFill patternType="solid">
        <fgColor rgb="FFDCEDC8"/>
        <bgColor rgb="FFE8F5E9"/>
      </patternFill>
    </fill>
    <fill>
      <patternFill patternType="solid">
        <fgColor rgb="FFEDE7F6"/>
        <bgColor rgb="FFF3E5F5"/>
      </patternFill>
    </fill>
    <fill>
      <patternFill patternType="solid">
        <fgColor rgb="FFD6E4F0"/>
        <bgColor rgb="FFE0F2F1"/>
      </patternFill>
    </fill>
    <fill>
      <patternFill patternType="solid">
        <fgColor rgb="FFBDD7EE"/>
        <bgColor rgb="FFBBDEFB"/>
      </patternFill>
    </fill>
    <fill>
      <patternFill patternType="solid">
        <fgColor rgb="FFF8F9FA"/>
        <bgColor rgb="FFF4F8FC"/>
      </patternFill>
    </fill>
    <fill>
      <patternFill patternType="solid">
        <fgColor rgb="FFE0F2F1"/>
        <bgColor rgb="FFE3F2FD"/>
      </patternFill>
    </fill>
    <fill>
      <patternFill patternType="solid">
        <fgColor rgb="FFF4F8FC"/>
        <bgColor rgb="FFF8F9FA"/>
      </patternFill>
    </fill>
    <fill>
      <patternFill patternType="solid">
        <fgColor rgb="FFFFFFFF"/>
        <bgColor rgb="FFF8F9FA"/>
      </patternFill>
    </fill>
    <fill>
      <patternFill patternType="solid">
        <fgColor rgb="FFF57F17"/>
        <bgColor rgb="FFFF9900"/>
      </patternFill>
    </fill>
  </fills>
  <borders count="17">
    <border>
      <left/>
      <right/>
      <top/>
      <bottom/>
      <diagonal/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  <diagonal/>
    </border>
    <border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  <border>
      <left style="thin">
        <color rgb="FF004D40"/>
      </left>
      <right style="thin">
        <color rgb="FF004D40"/>
      </right>
      <top style="thin">
        <color rgb="FF004D40"/>
      </top>
      <bottom style="thin">
        <color rgb="FF004D40"/>
      </bottom>
      <diagonal/>
    </border>
    <border>
      <left style="thin">
        <color rgb="FF1B5E20"/>
      </left>
      <right style="thin">
        <color rgb="FF1B5E20"/>
      </right>
      <top style="thin">
        <color rgb="FF1B5E20"/>
      </top>
      <bottom style="thin">
        <color rgb="FF1B5E20"/>
      </bottom>
      <diagonal/>
    </border>
    <border>
      <left style="thin">
        <color rgb="FF00695C"/>
      </left>
      <right style="thin">
        <color rgb="FF00695C"/>
      </right>
      <top style="thin">
        <color rgb="FF00695C"/>
      </top>
      <bottom style="thin">
        <color rgb="FF00695C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  <border>
      <left style="thin">
        <color rgb="FF4A148C"/>
      </left>
      <right style="thin">
        <color rgb="FF4A148C"/>
      </right>
      <top style="thin">
        <color rgb="FF4A148C"/>
      </top>
      <bottom style="thin">
        <color rgb="FF4A148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E93D8"/>
      </left>
      <right style="thin">
        <color rgb="FFCE93D8"/>
      </right>
      <top style="thin">
        <color rgb="FFCE93D8"/>
      </top>
      <bottom style="thin">
        <color rgb="FFCE93D8"/>
      </bottom>
      <diagonal/>
    </border>
    <border>
      <left style="thin">
        <color rgb="FF1F4E79"/>
      </left>
      <right/>
      <top style="thin">
        <color rgb="FF1F4E79"/>
      </top>
      <bottom style="thin">
        <color rgb="FF1F4E79"/>
      </bottom>
      <diagonal/>
    </border>
    <border>
      <left style="thin">
        <color rgb="FFEEEEEE"/>
      </left>
      <right/>
      <top style="thin">
        <color rgb="FFEEEEEE"/>
      </top>
      <bottom style="thin">
        <color rgb="FFEEEEEE"/>
      </bottom>
      <diagonal/>
    </border>
    <border>
      <left style="thin">
        <color rgb="FF2E75B6"/>
      </left>
      <right/>
      <top style="thin">
        <color rgb="FF2E75B6"/>
      </top>
      <bottom style="thin">
        <color rgb="FF2E75B6"/>
      </bottom>
      <diagonal/>
    </border>
    <border>
      <left style="thin">
        <color rgb="FF004D40"/>
      </left>
      <right/>
      <top style="thin">
        <color rgb="FF004D40"/>
      </top>
      <bottom style="thin">
        <color rgb="FF004D40"/>
      </bottom>
      <diagonal/>
    </border>
    <border>
      <left style="thin">
        <color rgb="FF4A148C"/>
      </left>
      <right/>
      <top style="thin">
        <color rgb="FF4A148C"/>
      </top>
      <bottom style="thin">
        <color rgb="FF4A148C"/>
      </bottom>
      <diagonal/>
    </border>
    <border>
      <left style="thin">
        <color rgb="FFF57F17"/>
      </left>
      <right/>
      <top style="thin">
        <color rgb="FFF57F17"/>
      </top>
      <bottom style="thin">
        <color rgb="FFF57F17"/>
      </bottom>
      <diagonal/>
    </border>
    <border>
      <left style="thin">
        <color rgb="FF1B5E20"/>
      </left>
      <right/>
      <top style="thin">
        <color rgb="FF1B5E20"/>
      </top>
      <bottom style="thin">
        <color rgb="FF1B5E2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" fontId="8" fillId="10" borderId="8" xfId="0" applyNumberFormat="1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164" fontId="8" fillId="11" borderId="8" xfId="0" applyNumberFormat="1" applyFont="1" applyFill="1" applyBorder="1" applyAlignment="1">
      <alignment horizontal="center" vertical="center"/>
    </xf>
    <xf numFmtId="164" fontId="9" fillId="12" borderId="4" xfId="0" applyNumberFormat="1" applyFont="1" applyFill="1" applyBorder="1" applyAlignment="1">
      <alignment horizontal="center" vertical="center"/>
    </xf>
    <xf numFmtId="1" fontId="8" fillId="11" borderId="8" xfId="0" applyNumberFormat="1" applyFont="1" applyFill="1" applyBorder="1" applyAlignment="1">
      <alignment horizontal="center" vertical="center"/>
    </xf>
    <xf numFmtId="1" fontId="9" fillId="12" borderId="4" xfId="0" applyNumberFormat="1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1" fontId="8" fillId="13" borderId="9" xfId="0" applyNumberFormat="1" applyFont="1" applyFill="1" applyBorder="1" applyAlignment="1">
      <alignment horizontal="center" vertical="center"/>
    </xf>
    <xf numFmtId="0" fontId="7" fillId="14" borderId="8" xfId="0" applyFont="1" applyFill="1" applyBorder="1" applyAlignment="1">
      <alignment horizontal="center" vertical="center"/>
    </xf>
    <xf numFmtId="1" fontId="8" fillId="14" borderId="8" xfId="0" applyNumberFormat="1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/>
    </xf>
    <xf numFmtId="164" fontId="8" fillId="15" borderId="8" xfId="0" applyNumberFormat="1" applyFont="1" applyFill="1" applyBorder="1" applyAlignment="1">
      <alignment horizontal="center" vertical="center"/>
    </xf>
    <xf numFmtId="164" fontId="9" fillId="16" borderId="4" xfId="0" applyNumberFormat="1" applyFont="1" applyFill="1" applyBorder="1" applyAlignment="1">
      <alignment horizontal="center" vertical="center"/>
    </xf>
    <xf numFmtId="1" fontId="8" fillId="15" borderId="8" xfId="0" applyNumberFormat="1" applyFont="1" applyFill="1" applyBorder="1" applyAlignment="1">
      <alignment horizontal="center" vertical="center"/>
    </xf>
    <xf numFmtId="1" fontId="9" fillId="16" borderId="4" xfId="0" applyNumberFormat="1" applyFont="1" applyFill="1" applyBorder="1" applyAlignment="1">
      <alignment horizontal="center" vertical="center"/>
    </xf>
    <xf numFmtId="0" fontId="9" fillId="16" borderId="4" xfId="0" applyFont="1" applyFill="1" applyBorder="1" applyAlignment="1">
      <alignment horizontal="center" vertical="center"/>
    </xf>
    <xf numFmtId="1" fontId="8" fillId="17" borderId="9" xfId="0" applyNumberFormat="1" applyFont="1" applyFill="1" applyBorder="1" applyAlignment="1">
      <alignment horizontal="center" vertical="center"/>
    </xf>
    <xf numFmtId="164" fontId="7" fillId="18" borderId="6" xfId="0" applyNumberFormat="1" applyFont="1" applyFill="1" applyBorder="1" applyAlignment="1">
      <alignment horizontal="center" vertical="center"/>
    </xf>
    <xf numFmtId="0" fontId="0" fillId="18" borderId="6" xfId="0" applyFill="1" applyBorder="1"/>
    <xf numFmtId="164" fontId="7" fillId="19" borderId="6" xfId="0" applyNumberFormat="1" applyFont="1" applyFill="1" applyBorder="1" applyAlignment="1">
      <alignment horizontal="center" vertical="center"/>
    </xf>
    <xf numFmtId="0" fontId="0" fillId="19" borderId="6" xfId="0" applyFill="1" applyBorder="1"/>
    <xf numFmtId="1" fontId="7" fillId="18" borderId="6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22" borderId="8" xfId="0" applyFont="1" applyFill="1" applyBorder="1" applyAlignment="1">
      <alignment horizontal="center" vertical="center"/>
    </xf>
    <xf numFmtId="1" fontId="8" fillId="22" borderId="8" xfId="0" applyNumberFormat="1" applyFont="1" applyFill="1" applyBorder="1" applyAlignment="1">
      <alignment horizontal="center" vertical="center"/>
    </xf>
    <xf numFmtId="0" fontId="8" fillId="22" borderId="8" xfId="0" applyFont="1" applyFill="1" applyBorder="1" applyAlignment="1">
      <alignment horizontal="center" vertical="center"/>
    </xf>
    <xf numFmtId="164" fontId="8" fillId="22" borderId="8" xfId="0" applyNumberFormat="1" applyFont="1" applyFill="1" applyBorder="1" applyAlignment="1">
      <alignment horizontal="center" vertical="center"/>
    </xf>
    <xf numFmtId="0" fontId="0" fillId="22" borderId="8" xfId="0" applyFill="1" applyBorder="1"/>
    <xf numFmtId="0" fontId="7" fillId="23" borderId="8" xfId="0" applyFont="1" applyFill="1" applyBorder="1" applyAlignment="1">
      <alignment horizontal="center" vertical="center"/>
    </xf>
    <xf numFmtId="1" fontId="8" fillId="23" borderId="8" xfId="0" applyNumberFormat="1" applyFont="1" applyFill="1" applyBorder="1" applyAlignment="1">
      <alignment horizontal="center" vertical="center"/>
    </xf>
    <xf numFmtId="0" fontId="8" fillId="23" borderId="8" xfId="0" applyFont="1" applyFill="1" applyBorder="1" applyAlignment="1">
      <alignment horizontal="center" vertical="center"/>
    </xf>
    <xf numFmtId="164" fontId="8" fillId="23" borderId="8" xfId="0" applyNumberFormat="1" applyFont="1" applyFill="1" applyBorder="1" applyAlignment="1">
      <alignment horizontal="center" vertical="center"/>
    </xf>
    <xf numFmtId="0" fontId="0" fillId="23" borderId="8" xfId="0" applyFill="1" applyBorder="1"/>
    <xf numFmtId="0" fontId="3" fillId="2" borderId="10" xfId="0" applyFont="1" applyFill="1" applyBorder="1" applyAlignment="1">
      <alignment horizontal="right" vertical="center"/>
    </xf>
    <xf numFmtId="0" fontId="10" fillId="20" borderId="1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2" fillId="21" borderId="0" xfId="0" applyFont="1" applyFill="1" applyAlignment="1">
      <alignment horizontal="center" vertical="center"/>
    </xf>
    <xf numFmtId="0" fontId="11" fillId="3" borderId="12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1" fillId="5" borderId="13" xfId="0" applyFont="1" applyFill="1" applyBorder="1" applyAlignment="1">
      <alignment horizontal="left" vertical="center" wrapText="1"/>
    </xf>
    <xf numFmtId="0" fontId="11" fillId="7" borderId="14" xfId="0" applyFont="1" applyFill="1" applyBorder="1" applyAlignment="1">
      <alignment horizontal="left" vertical="center" wrapText="1"/>
    </xf>
    <xf numFmtId="0" fontId="11" fillId="24" borderId="15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1" fillId="8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E8F5E9"/>
      <rgbColor rgb="FFFF00FF"/>
      <rgbColor rgb="FF00FFFF"/>
      <rgbColor rgb="FF800000"/>
      <rgbColor rgb="FF1B5E20"/>
      <rgbColor rgb="FF000080"/>
      <rgbColor rgb="FF808000"/>
      <rgbColor rgb="FF800080"/>
      <rgbColor rgb="FF00695C"/>
      <rgbColor rgb="FFBDBDBD"/>
      <rgbColor rgb="FF808080"/>
      <rgbColor rgb="FFD6E4F0"/>
      <rgbColor rgb="FF993366"/>
      <rgbColor rgb="FFFFF9C4"/>
      <rgbColor rgb="FFE0F2F1"/>
      <rgbColor rgb="FF4A148C"/>
      <rgbColor rgb="FFF4F8FC"/>
      <rgbColor rgb="FF0066CC"/>
      <rgbColor rgb="FFBDD7EE"/>
      <rgbColor rgb="FF000080"/>
      <rgbColor rgb="FFFF00FF"/>
      <rgbColor rgb="FFEEEEEE"/>
      <rgbColor rgb="FF00FFFF"/>
      <rgbColor rgb="FF800080"/>
      <rgbColor rgb="FF800000"/>
      <rgbColor rgb="FF008080"/>
      <rgbColor rgb="FF0000FF"/>
      <rgbColor rgb="FF00CCFF"/>
      <rgbColor rgb="FFE3F2FD"/>
      <rgbColor rgb="FFDCEDC8"/>
      <rgbColor rgb="FFFFFDE7"/>
      <rgbColor rgb="FFBBDEFB"/>
      <rgbColor rgb="FFF3E5F5"/>
      <rgbColor rgb="FFCE93D8"/>
      <rgbColor rgb="FFCCCCCC"/>
      <rgbColor rgb="FF2E75B6"/>
      <rgbColor rgb="FF33CCCC"/>
      <rgbColor rgb="FFF8F9FA"/>
      <rgbColor rgb="FFEDE7F6"/>
      <rgbColor rgb="FFFF9900"/>
      <rgbColor rgb="FFF57F17"/>
      <rgbColor rgb="FF555555"/>
      <rgbColor rgb="FFF5F5F5"/>
      <rgbColor rgb="FF004D40"/>
      <rgbColor rgb="FF339966"/>
      <rgbColor rgb="FF003300"/>
      <rgbColor rgb="FF333300"/>
      <rgbColor rgb="FFB71C1C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4E79"/>
  </sheetPr>
  <dimension ref="A1:X40"/>
  <sheetViews>
    <sheetView showGridLines="0" tabSelected="1" zoomScaleNormal="100" workbookViewId="0">
      <pane ySplit="4" topLeftCell="A5" activePane="bottomLeft" state="frozen"/>
      <selection pane="bottomLeft" activeCell="N14" sqref="N14"/>
    </sheetView>
  </sheetViews>
  <sheetFormatPr baseColWidth="10" defaultColWidth="8.6640625" defaultRowHeight="15" x14ac:dyDescent="0.2"/>
  <cols>
    <col min="1" max="1" width="5" customWidth="1"/>
    <col min="2" max="2" width="12" customWidth="1"/>
    <col min="3" max="3" width="9" customWidth="1"/>
    <col min="4" max="4" width="11" customWidth="1"/>
    <col min="5" max="5" width="12" customWidth="1"/>
    <col min="6" max="8" width="13" customWidth="1"/>
    <col min="9" max="9" width="14" customWidth="1"/>
    <col min="10" max="12" width="16" customWidth="1"/>
    <col min="13" max="13" width="17" customWidth="1"/>
    <col min="14" max="16" width="15" customWidth="1"/>
    <col min="17" max="17" width="16" customWidth="1"/>
    <col min="18" max="18" width="14" customWidth="1"/>
    <col min="19" max="19" width="13" customWidth="1"/>
    <col min="20" max="21" width="16" customWidth="1"/>
    <col min="22" max="23" width="14" customWidth="1"/>
    <col min="24" max="24" width="13" customWidth="1"/>
  </cols>
  <sheetData>
    <row r="1" spans="1:24" ht="31.5" customHeight="1" x14ac:dyDescent="0.2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ht="19.5" customHeight="1" x14ac:dyDescent="0.2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</row>
    <row r="3" spans="1:24" ht="36" customHeight="1" x14ac:dyDescent="0.2">
      <c r="A3" s="1" t="s">
        <v>2</v>
      </c>
      <c r="B3" s="48" t="s">
        <v>3</v>
      </c>
      <c r="C3" s="48"/>
      <c r="D3" s="48"/>
      <c r="E3" s="48"/>
      <c r="F3" s="49" t="s">
        <v>4</v>
      </c>
      <c r="G3" s="49"/>
      <c r="H3" s="49"/>
      <c r="I3" s="49"/>
      <c r="J3" s="50" t="s">
        <v>5</v>
      </c>
      <c r="K3" s="50"/>
      <c r="L3" s="50"/>
      <c r="M3" s="50"/>
      <c r="N3" s="51" t="s">
        <v>6</v>
      </c>
      <c r="O3" s="51"/>
      <c r="P3" s="51"/>
      <c r="Q3" s="51"/>
      <c r="R3" s="51"/>
      <c r="S3" s="52" t="s">
        <v>7</v>
      </c>
      <c r="T3" s="52"/>
      <c r="U3" s="52"/>
      <c r="V3" s="52"/>
      <c r="W3" s="52"/>
      <c r="X3" s="52"/>
    </row>
    <row r="4" spans="1:24" ht="49.5" customHeight="1" x14ac:dyDescent="0.2">
      <c r="A4" s="2" t="s">
        <v>2</v>
      </c>
      <c r="B4" s="3" t="s">
        <v>8</v>
      </c>
      <c r="C4" s="3" t="s">
        <v>9</v>
      </c>
      <c r="D4" s="3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5" t="s">
        <v>15</v>
      </c>
      <c r="J4" s="6" t="s">
        <v>16</v>
      </c>
      <c r="K4" s="6" t="s">
        <v>17</v>
      </c>
      <c r="L4" s="6" t="s">
        <v>18</v>
      </c>
      <c r="M4" s="5" t="s">
        <v>19</v>
      </c>
      <c r="N4" s="7" t="s">
        <v>20</v>
      </c>
      <c r="O4" s="7" t="s">
        <v>21</v>
      </c>
      <c r="P4" s="7" t="s">
        <v>22</v>
      </c>
      <c r="Q4" s="3" t="s">
        <v>23</v>
      </c>
      <c r="R4" s="3" t="s">
        <v>24</v>
      </c>
      <c r="S4" s="8" t="s">
        <v>25</v>
      </c>
      <c r="T4" s="8" t="s">
        <v>26</v>
      </c>
      <c r="U4" s="8" t="s">
        <v>27</v>
      </c>
      <c r="V4" s="8" t="s">
        <v>28</v>
      </c>
      <c r="W4" s="8" t="s">
        <v>29</v>
      </c>
      <c r="X4" s="8" t="s">
        <v>30</v>
      </c>
    </row>
    <row r="5" spans="1:24" x14ac:dyDescent="0.2">
      <c r="A5" s="9">
        <v>1</v>
      </c>
      <c r="B5" s="10">
        <v>1</v>
      </c>
      <c r="C5" s="11"/>
      <c r="D5" s="12" t="s">
        <v>31</v>
      </c>
      <c r="E5" s="12" t="s">
        <v>32</v>
      </c>
      <c r="F5" s="13"/>
      <c r="G5" s="13"/>
      <c r="H5" s="13"/>
      <c r="I5" s="14">
        <v>16.8</v>
      </c>
      <c r="J5" s="13"/>
      <c r="K5" s="13"/>
      <c r="L5" s="13"/>
      <c r="M5" s="14">
        <v>12.5</v>
      </c>
      <c r="N5" s="15">
        <v>1440</v>
      </c>
      <c r="O5" s="15">
        <v>150</v>
      </c>
      <c r="P5" s="15">
        <v>2079</v>
      </c>
      <c r="Q5" s="16">
        <f t="shared" ref="Q5:Q34" si="0">IF(COUNT(N5:P5)=0,"",SUM(N5:P5))</f>
        <v>3669</v>
      </c>
      <c r="R5" s="17" t="str">
        <f t="shared" ref="R5:R34" si="1">IF(Q5="","",IF(Q5&lt;600,"Low",IF(Q5&lt;3000,"Moderate","High")))</f>
        <v>High</v>
      </c>
      <c r="S5" s="18">
        <v>0</v>
      </c>
      <c r="T5" s="18">
        <v>2</v>
      </c>
      <c r="U5" s="18">
        <v>2</v>
      </c>
      <c r="V5" s="18">
        <v>8</v>
      </c>
      <c r="W5" s="18">
        <v>1</v>
      </c>
      <c r="X5" s="18">
        <v>5</v>
      </c>
    </row>
    <row r="6" spans="1:24" x14ac:dyDescent="0.2">
      <c r="A6" s="9">
        <v>2</v>
      </c>
      <c r="B6" s="19">
        <v>2</v>
      </c>
      <c r="C6" s="20"/>
      <c r="D6" s="21" t="s">
        <v>31</v>
      </c>
      <c r="E6" s="21" t="s">
        <v>32</v>
      </c>
      <c r="F6" s="22"/>
      <c r="G6" s="22"/>
      <c r="H6" s="22"/>
      <c r="I6" s="23">
        <v>30.6</v>
      </c>
      <c r="J6" s="22"/>
      <c r="K6" s="22"/>
      <c r="L6" s="22"/>
      <c r="M6" s="23">
        <v>29.1</v>
      </c>
      <c r="N6" s="24">
        <v>480</v>
      </c>
      <c r="O6" s="24">
        <v>2160</v>
      </c>
      <c r="P6" s="24">
        <v>2376</v>
      </c>
      <c r="Q6" s="25">
        <v>5016</v>
      </c>
      <c r="R6" s="26" t="str">
        <f t="shared" si="1"/>
        <v>High</v>
      </c>
      <c r="S6" s="27">
        <v>6</v>
      </c>
      <c r="T6" s="27">
        <v>8</v>
      </c>
      <c r="U6" s="27">
        <v>3</v>
      </c>
      <c r="V6" s="27">
        <v>12</v>
      </c>
      <c r="W6" s="27">
        <v>6</v>
      </c>
      <c r="X6" s="27">
        <v>6</v>
      </c>
    </row>
    <row r="7" spans="1:24" x14ac:dyDescent="0.2">
      <c r="A7" s="9">
        <v>3</v>
      </c>
      <c r="B7" s="10">
        <v>3</v>
      </c>
      <c r="C7" s="11"/>
      <c r="D7" s="12" t="s">
        <v>31</v>
      </c>
      <c r="E7" s="12" t="s">
        <v>32</v>
      </c>
      <c r="F7" s="13"/>
      <c r="G7" s="13"/>
      <c r="H7" s="13"/>
      <c r="I7" s="14">
        <v>32.5</v>
      </c>
      <c r="J7" s="13"/>
      <c r="K7" s="13"/>
      <c r="L7" s="13"/>
      <c r="M7" s="14">
        <v>31.6</v>
      </c>
      <c r="N7" s="15">
        <v>2240</v>
      </c>
      <c r="O7" s="15">
        <v>300</v>
      </c>
      <c r="P7" s="15">
        <v>1386</v>
      </c>
      <c r="Q7" s="16">
        <v>3926</v>
      </c>
      <c r="R7" s="17" t="str">
        <f t="shared" si="1"/>
        <v>High</v>
      </c>
      <c r="S7" s="18">
        <v>0</v>
      </c>
      <c r="T7" s="18">
        <v>0</v>
      </c>
      <c r="U7" s="18">
        <v>0</v>
      </c>
      <c r="V7" s="18">
        <v>2</v>
      </c>
      <c r="W7" s="18">
        <v>1</v>
      </c>
      <c r="X7" s="18">
        <v>8</v>
      </c>
    </row>
    <row r="8" spans="1:24" x14ac:dyDescent="0.2">
      <c r="A8" s="9">
        <v>4</v>
      </c>
      <c r="B8" s="19">
        <v>4</v>
      </c>
      <c r="C8" s="20"/>
      <c r="D8" s="21" t="s">
        <v>31</v>
      </c>
      <c r="E8" s="21" t="s">
        <v>32</v>
      </c>
      <c r="F8" s="22"/>
      <c r="G8" s="22"/>
      <c r="H8" s="22"/>
      <c r="I8" s="23">
        <v>25.9</v>
      </c>
      <c r="J8" s="22"/>
      <c r="K8" s="22"/>
      <c r="L8" s="22"/>
      <c r="M8" s="23">
        <v>26.1</v>
      </c>
      <c r="N8" s="24">
        <v>2400</v>
      </c>
      <c r="O8" s="24">
        <v>1980</v>
      </c>
      <c r="P8" s="24">
        <v>4380</v>
      </c>
      <c r="Q8" s="25">
        <f t="shared" si="0"/>
        <v>8760</v>
      </c>
      <c r="R8" s="26" t="str">
        <f t="shared" si="1"/>
        <v>High</v>
      </c>
      <c r="S8" s="27">
        <v>0</v>
      </c>
      <c r="T8" s="27">
        <v>2</v>
      </c>
      <c r="U8" s="27">
        <v>0</v>
      </c>
      <c r="V8" s="27">
        <v>5</v>
      </c>
      <c r="W8" s="27">
        <v>2</v>
      </c>
      <c r="X8" s="27">
        <v>8</v>
      </c>
    </row>
    <row r="9" spans="1:24" x14ac:dyDescent="0.2">
      <c r="A9" s="9">
        <v>5</v>
      </c>
      <c r="B9" s="10">
        <v>5</v>
      </c>
      <c r="C9" s="11"/>
      <c r="D9" s="12" t="s">
        <v>33</v>
      </c>
      <c r="E9" s="12" t="s">
        <v>32</v>
      </c>
      <c r="F9" s="13"/>
      <c r="G9" s="13"/>
      <c r="H9" s="13"/>
      <c r="I9" s="14">
        <v>35.9</v>
      </c>
      <c r="J9" s="13"/>
      <c r="K9" s="13"/>
      <c r="L9" s="13"/>
      <c r="M9" s="14">
        <v>29.1</v>
      </c>
      <c r="N9" s="15">
        <v>1440</v>
      </c>
      <c r="O9" s="15">
        <v>480</v>
      </c>
      <c r="P9" s="15">
        <v>1039.5</v>
      </c>
      <c r="Q9" s="16">
        <f t="shared" si="0"/>
        <v>2959.5</v>
      </c>
      <c r="R9" s="17" t="str">
        <f t="shared" si="1"/>
        <v>Moderate</v>
      </c>
      <c r="S9" s="18">
        <v>0</v>
      </c>
      <c r="T9" s="18">
        <v>0</v>
      </c>
      <c r="U9" s="18">
        <v>0</v>
      </c>
      <c r="V9" s="18">
        <v>2</v>
      </c>
      <c r="W9" s="18">
        <v>0</v>
      </c>
      <c r="X9" s="18">
        <v>14</v>
      </c>
    </row>
    <row r="10" spans="1:24" x14ac:dyDescent="0.2">
      <c r="A10" s="9">
        <v>6</v>
      </c>
      <c r="B10" s="19">
        <v>6</v>
      </c>
      <c r="C10" s="20"/>
      <c r="D10" s="21" t="s">
        <v>33</v>
      </c>
      <c r="E10" s="21" t="s">
        <v>32</v>
      </c>
      <c r="F10" s="22"/>
      <c r="G10" s="22"/>
      <c r="H10" s="22"/>
      <c r="I10" s="23">
        <v>38.1</v>
      </c>
      <c r="J10" s="22"/>
      <c r="K10" s="22"/>
      <c r="L10" s="22"/>
      <c r="M10" s="23">
        <v>35.4</v>
      </c>
      <c r="N10" s="24">
        <v>460</v>
      </c>
      <c r="O10" s="24">
        <v>1386</v>
      </c>
      <c r="P10" s="24">
        <v>1866</v>
      </c>
      <c r="Q10" s="25">
        <f t="shared" si="0"/>
        <v>3712</v>
      </c>
      <c r="R10" s="26" t="str">
        <f t="shared" si="1"/>
        <v>High</v>
      </c>
      <c r="S10" s="27">
        <v>0</v>
      </c>
      <c r="T10" s="27">
        <v>2</v>
      </c>
      <c r="U10" s="27">
        <v>0</v>
      </c>
      <c r="V10" s="27">
        <v>3</v>
      </c>
      <c r="W10" s="27">
        <v>0</v>
      </c>
      <c r="X10" s="27">
        <v>10</v>
      </c>
    </row>
    <row r="11" spans="1:24" x14ac:dyDescent="0.2">
      <c r="A11" s="9">
        <v>7</v>
      </c>
      <c r="B11" s="10">
        <v>7</v>
      </c>
      <c r="C11" s="11"/>
      <c r="D11" s="12" t="s">
        <v>33</v>
      </c>
      <c r="E11" s="12" t="s">
        <v>32</v>
      </c>
      <c r="F11" s="13"/>
      <c r="G11" s="13"/>
      <c r="H11" s="13"/>
      <c r="I11" s="14">
        <v>52</v>
      </c>
      <c r="J11" s="13"/>
      <c r="K11" s="13"/>
      <c r="L11" s="13"/>
      <c r="M11" s="14">
        <v>48</v>
      </c>
      <c r="N11" s="15">
        <v>4320</v>
      </c>
      <c r="O11" s="15">
        <v>1440</v>
      </c>
      <c r="P11" s="15">
        <v>2772</v>
      </c>
      <c r="Q11" s="16">
        <f t="shared" si="0"/>
        <v>8532</v>
      </c>
      <c r="R11" s="17" t="str">
        <f t="shared" si="1"/>
        <v>High</v>
      </c>
      <c r="S11" s="18">
        <v>0</v>
      </c>
      <c r="T11" s="18">
        <v>1</v>
      </c>
      <c r="U11" s="18">
        <v>0</v>
      </c>
      <c r="V11" s="18">
        <v>6</v>
      </c>
      <c r="W11" s="18">
        <v>2</v>
      </c>
      <c r="X11" s="18">
        <v>8</v>
      </c>
    </row>
    <row r="12" spans="1:24" x14ac:dyDescent="0.2">
      <c r="A12" s="9">
        <v>8</v>
      </c>
      <c r="B12" s="19">
        <v>8</v>
      </c>
      <c r="C12" s="20"/>
      <c r="D12" s="21" t="s">
        <v>33</v>
      </c>
      <c r="E12" s="21" t="s">
        <v>32</v>
      </c>
      <c r="F12" s="22"/>
      <c r="G12" s="22"/>
      <c r="H12" s="22"/>
      <c r="I12" s="23">
        <v>41.5</v>
      </c>
      <c r="J12" s="22"/>
      <c r="K12" s="22"/>
      <c r="L12" s="22"/>
      <c r="M12" s="23">
        <v>43</v>
      </c>
      <c r="N12" s="24">
        <v>1440</v>
      </c>
      <c r="O12" s="24">
        <v>1200</v>
      </c>
      <c r="P12" s="24">
        <v>2772</v>
      </c>
      <c r="Q12" s="25">
        <f t="shared" si="0"/>
        <v>5412</v>
      </c>
      <c r="R12" s="26" t="str">
        <f t="shared" si="1"/>
        <v>High</v>
      </c>
      <c r="S12" s="27">
        <v>3</v>
      </c>
      <c r="T12" s="27">
        <v>6</v>
      </c>
      <c r="U12" s="27">
        <v>0</v>
      </c>
      <c r="V12" s="27">
        <v>9</v>
      </c>
      <c r="W12" s="27">
        <v>7</v>
      </c>
      <c r="X12" s="27">
        <v>8</v>
      </c>
    </row>
    <row r="13" spans="1:24" x14ac:dyDescent="0.2">
      <c r="A13" s="9">
        <v>9</v>
      </c>
      <c r="B13" s="10">
        <v>9</v>
      </c>
      <c r="C13" s="11"/>
      <c r="D13" s="12" t="s">
        <v>33</v>
      </c>
      <c r="E13" s="12" t="s">
        <v>32</v>
      </c>
      <c r="F13" s="13"/>
      <c r="G13" s="13"/>
      <c r="H13" s="13"/>
      <c r="I13" s="14">
        <v>43.3</v>
      </c>
      <c r="J13" s="13"/>
      <c r="K13" s="13"/>
      <c r="L13" s="13"/>
      <c r="M13" s="14">
        <v>44</v>
      </c>
      <c r="N13" s="15">
        <v>0</v>
      </c>
      <c r="O13" s="15">
        <v>1680</v>
      </c>
      <c r="P13" s="15">
        <v>2772</v>
      </c>
      <c r="Q13" s="16">
        <f t="shared" si="0"/>
        <v>4452</v>
      </c>
      <c r="R13" s="17" t="str">
        <f t="shared" si="1"/>
        <v>High</v>
      </c>
      <c r="S13" s="18">
        <v>0</v>
      </c>
      <c r="T13" s="18">
        <v>5</v>
      </c>
      <c r="U13" s="18">
        <v>0</v>
      </c>
      <c r="V13" s="18">
        <v>14</v>
      </c>
      <c r="W13" s="18">
        <v>0</v>
      </c>
      <c r="X13" s="18">
        <v>1</v>
      </c>
    </row>
    <row r="14" spans="1:24" x14ac:dyDescent="0.2">
      <c r="A14" s="9">
        <v>10</v>
      </c>
      <c r="B14" s="19">
        <v>10</v>
      </c>
      <c r="C14" s="20"/>
      <c r="D14" s="21" t="s">
        <v>33</v>
      </c>
      <c r="E14" s="21" t="s">
        <v>32</v>
      </c>
      <c r="F14" s="22"/>
      <c r="G14" s="22"/>
      <c r="H14" s="22"/>
      <c r="I14" s="23">
        <v>48.4</v>
      </c>
      <c r="J14" s="22"/>
      <c r="K14" s="22"/>
      <c r="L14" s="22"/>
      <c r="M14" s="23">
        <v>51.9</v>
      </c>
      <c r="N14" s="24">
        <v>1920</v>
      </c>
      <c r="O14" s="24">
        <v>0</v>
      </c>
      <c r="P14" s="24">
        <v>6930</v>
      </c>
      <c r="Q14" s="25">
        <f t="shared" si="0"/>
        <v>8850</v>
      </c>
      <c r="R14" s="26" t="str">
        <f t="shared" si="1"/>
        <v>High</v>
      </c>
      <c r="S14" s="27">
        <v>0</v>
      </c>
      <c r="T14" s="27">
        <v>1</v>
      </c>
      <c r="U14" s="27">
        <v>0</v>
      </c>
      <c r="V14" s="27">
        <v>5</v>
      </c>
      <c r="W14" s="27">
        <v>4</v>
      </c>
      <c r="X14" s="27">
        <v>6</v>
      </c>
    </row>
    <row r="15" spans="1:24" x14ac:dyDescent="0.2">
      <c r="A15" s="9">
        <v>11</v>
      </c>
      <c r="B15" s="10"/>
      <c r="C15" s="11"/>
      <c r="D15" s="12"/>
      <c r="E15" s="12"/>
      <c r="F15" s="13"/>
      <c r="G15" s="13"/>
      <c r="H15" s="13"/>
      <c r="I15" s="14" t="str">
        <f t="shared" ref="I15:I34" si="2">IF(COUNT(F15:H15)=0,"",MAX(F15:H15))</f>
        <v/>
      </c>
      <c r="J15" s="13"/>
      <c r="K15" s="13"/>
      <c r="L15" s="13"/>
      <c r="M15" s="14" t="str">
        <f t="shared" ref="M15:M34" si="3">IF(COUNT(J15:L15)=0,"",MAX(J15:L15))</f>
        <v/>
      </c>
      <c r="N15" s="15"/>
      <c r="O15" s="15"/>
      <c r="P15" s="15"/>
      <c r="Q15" s="16" t="str">
        <f t="shared" si="0"/>
        <v/>
      </c>
      <c r="R15" s="17" t="str">
        <f t="shared" si="1"/>
        <v/>
      </c>
      <c r="S15" s="18"/>
      <c r="T15" s="18"/>
      <c r="U15" s="18"/>
      <c r="V15" s="18"/>
      <c r="W15" s="18"/>
      <c r="X15" s="18"/>
    </row>
    <row r="16" spans="1:24" x14ac:dyDescent="0.2">
      <c r="A16" s="9">
        <v>12</v>
      </c>
      <c r="B16" s="19"/>
      <c r="C16" s="20"/>
      <c r="D16" s="21"/>
      <c r="E16" s="21"/>
      <c r="F16" s="22"/>
      <c r="G16" s="22"/>
      <c r="H16" s="22"/>
      <c r="I16" s="23" t="str">
        <f t="shared" si="2"/>
        <v/>
      </c>
      <c r="J16" s="22"/>
      <c r="K16" s="22"/>
      <c r="L16" s="22"/>
      <c r="M16" s="23" t="str">
        <f t="shared" si="3"/>
        <v/>
      </c>
      <c r="N16" s="24"/>
      <c r="O16" s="24"/>
      <c r="P16" s="24"/>
      <c r="Q16" s="25" t="str">
        <f t="shared" si="0"/>
        <v/>
      </c>
      <c r="R16" s="26" t="str">
        <f t="shared" si="1"/>
        <v/>
      </c>
      <c r="S16" s="27"/>
      <c r="T16" s="27"/>
      <c r="U16" s="27"/>
      <c r="V16" s="27"/>
      <c r="W16" s="27"/>
      <c r="X16" s="27"/>
    </row>
    <row r="17" spans="1:24" x14ac:dyDescent="0.2">
      <c r="A17" s="9">
        <v>13</v>
      </c>
      <c r="B17" s="10"/>
      <c r="C17" s="11"/>
      <c r="D17" s="12"/>
      <c r="E17" s="12"/>
      <c r="F17" s="13"/>
      <c r="G17" s="13"/>
      <c r="H17" s="13"/>
      <c r="I17" s="14" t="str">
        <f t="shared" si="2"/>
        <v/>
      </c>
      <c r="J17" s="13"/>
      <c r="K17" s="13"/>
      <c r="L17" s="13"/>
      <c r="M17" s="14" t="str">
        <f t="shared" si="3"/>
        <v/>
      </c>
      <c r="N17" s="15"/>
      <c r="O17" s="15"/>
      <c r="P17" s="15"/>
      <c r="Q17" s="16" t="str">
        <f t="shared" si="0"/>
        <v/>
      </c>
      <c r="R17" s="17" t="str">
        <f t="shared" si="1"/>
        <v/>
      </c>
      <c r="S17" s="18"/>
      <c r="T17" s="18"/>
      <c r="U17" s="18"/>
      <c r="V17" s="18"/>
      <c r="W17" s="18"/>
      <c r="X17" s="18"/>
    </row>
    <row r="18" spans="1:24" x14ac:dyDescent="0.2">
      <c r="A18" s="9">
        <v>14</v>
      </c>
      <c r="B18" s="19"/>
      <c r="C18" s="20"/>
      <c r="D18" s="21"/>
      <c r="E18" s="21"/>
      <c r="F18" s="22"/>
      <c r="G18" s="22"/>
      <c r="H18" s="22"/>
      <c r="I18" s="23" t="str">
        <f t="shared" si="2"/>
        <v/>
      </c>
      <c r="J18" s="22"/>
      <c r="K18" s="22"/>
      <c r="L18" s="22"/>
      <c r="M18" s="23" t="str">
        <f t="shared" si="3"/>
        <v/>
      </c>
      <c r="N18" s="24"/>
      <c r="O18" s="24"/>
      <c r="P18" s="24"/>
      <c r="Q18" s="25" t="str">
        <f t="shared" si="0"/>
        <v/>
      </c>
      <c r="R18" s="26" t="str">
        <f t="shared" si="1"/>
        <v/>
      </c>
      <c r="S18" s="27"/>
      <c r="T18" s="27"/>
      <c r="U18" s="27"/>
      <c r="V18" s="27"/>
      <c r="W18" s="27"/>
      <c r="X18" s="27"/>
    </row>
    <row r="19" spans="1:24" x14ac:dyDescent="0.2">
      <c r="A19" s="9">
        <v>15</v>
      </c>
      <c r="B19" s="10"/>
      <c r="C19" s="11"/>
      <c r="D19" s="12"/>
      <c r="E19" s="12"/>
      <c r="F19" s="13"/>
      <c r="G19" s="13"/>
      <c r="H19" s="13"/>
      <c r="I19" s="14" t="str">
        <f t="shared" si="2"/>
        <v/>
      </c>
      <c r="J19" s="13"/>
      <c r="K19" s="13"/>
      <c r="L19" s="13"/>
      <c r="M19" s="14" t="str">
        <f t="shared" si="3"/>
        <v/>
      </c>
      <c r="N19" s="15"/>
      <c r="O19" s="15"/>
      <c r="P19" s="15"/>
      <c r="Q19" s="16" t="str">
        <f t="shared" si="0"/>
        <v/>
      </c>
      <c r="R19" s="17" t="str">
        <f t="shared" si="1"/>
        <v/>
      </c>
      <c r="S19" s="18"/>
      <c r="T19" s="18"/>
      <c r="U19" s="18"/>
      <c r="V19" s="18"/>
      <c r="W19" s="18"/>
      <c r="X19" s="18"/>
    </row>
    <row r="20" spans="1:24" x14ac:dyDescent="0.2">
      <c r="A20" s="9">
        <v>16</v>
      </c>
      <c r="B20" s="19"/>
      <c r="C20" s="20"/>
      <c r="D20" s="21"/>
      <c r="E20" s="21"/>
      <c r="F20" s="22"/>
      <c r="G20" s="22"/>
      <c r="H20" s="22"/>
      <c r="I20" s="23" t="str">
        <f t="shared" si="2"/>
        <v/>
      </c>
      <c r="J20" s="22"/>
      <c r="K20" s="22"/>
      <c r="L20" s="22"/>
      <c r="M20" s="23" t="str">
        <f t="shared" si="3"/>
        <v/>
      </c>
      <c r="N20" s="24"/>
      <c r="O20" s="24"/>
      <c r="P20" s="24"/>
      <c r="Q20" s="25" t="str">
        <f t="shared" si="0"/>
        <v/>
      </c>
      <c r="R20" s="26" t="str">
        <f t="shared" si="1"/>
        <v/>
      </c>
      <c r="S20" s="27"/>
      <c r="T20" s="27"/>
      <c r="U20" s="27"/>
      <c r="V20" s="27"/>
      <c r="W20" s="27"/>
      <c r="X20" s="27"/>
    </row>
    <row r="21" spans="1:24" x14ac:dyDescent="0.2">
      <c r="A21" s="9">
        <v>17</v>
      </c>
      <c r="B21" s="10"/>
      <c r="C21" s="11"/>
      <c r="D21" s="12"/>
      <c r="E21" s="12"/>
      <c r="F21" s="13"/>
      <c r="G21" s="13"/>
      <c r="H21" s="13"/>
      <c r="I21" s="14" t="str">
        <f t="shared" si="2"/>
        <v/>
      </c>
      <c r="J21" s="13"/>
      <c r="K21" s="13"/>
      <c r="L21" s="13"/>
      <c r="M21" s="14" t="str">
        <f t="shared" si="3"/>
        <v/>
      </c>
      <c r="N21" s="15"/>
      <c r="O21" s="15"/>
      <c r="P21" s="15"/>
      <c r="Q21" s="16" t="str">
        <f t="shared" si="0"/>
        <v/>
      </c>
      <c r="R21" s="17" t="str">
        <f t="shared" si="1"/>
        <v/>
      </c>
      <c r="S21" s="18"/>
      <c r="T21" s="18"/>
      <c r="U21" s="18"/>
      <c r="V21" s="18"/>
      <c r="W21" s="18"/>
      <c r="X21" s="18"/>
    </row>
    <row r="22" spans="1:24" x14ac:dyDescent="0.2">
      <c r="A22" s="9">
        <v>18</v>
      </c>
      <c r="B22" s="19"/>
      <c r="C22" s="20"/>
      <c r="D22" s="21"/>
      <c r="E22" s="21"/>
      <c r="F22" s="22"/>
      <c r="G22" s="22"/>
      <c r="H22" s="22"/>
      <c r="I22" s="23" t="str">
        <f t="shared" si="2"/>
        <v/>
      </c>
      <c r="J22" s="22"/>
      <c r="K22" s="22"/>
      <c r="L22" s="22"/>
      <c r="M22" s="23" t="str">
        <f t="shared" si="3"/>
        <v/>
      </c>
      <c r="N22" s="24"/>
      <c r="O22" s="24"/>
      <c r="P22" s="24"/>
      <c r="Q22" s="25" t="str">
        <f t="shared" si="0"/>
        <v/>
      </c>
      <c r="R22" s="26" t="str">
        <f t="shared" si="1"/>
        <v/>
      </c>
      <c r="S22" s="27"/>
      <c r="T22" s="27"/>
      <c r="U22" s="27"/>
      <c r="V22" s="27"/>
      <c r="W22" s="27"/>
      <c r="X22" s="27"/>
    </row>
    <row r="23" spans="1:24" x14ac:dyDescent="0.2">
      <c r="A23" s="9">
        <v>19</v>
      </c>
      <c r="B23" s="10"/>
      <c r="C23" s="11"/>
      <c r="D23" s="12"/>
      <c r="E23" s="12"/>
      <c r="F23" s="13"/>
      <c r="G23" s="13"/>
      <c r="H23" s="13"/>
      <c r="I23" s="14" t="str">
        <f t="shared" si="2"/>
        <v/>
      </c>
      <c r="J23" s="13"/>
      <c r="K23" s="13"/>
      <c r="L23" s="13"/>
      <c r="M23" s="14" t="str">
        <f t="shared" si="3"/>
        <v/>
      </c>
      <c r="N23" s="15"/>
      <c r="O23" s="15"/>
      <c r="P23" s="15"/>
      <c r="Q23" s="16" t="str">
        <f t="shared" si="0"/>
        <v/>
      </c>
      <c r="R23" s="17" t="str">
        <f t="shared" si="1"/>
        <v/>
      </c>
      <c r="S23" s="18"/>
      <c r="T23" s="18"/>
      <c r="U23" s="18"/>
      <c r="V23" s="18"/>
      <c r="W23" s="18"/>
      <c r="X23" s="18"/>
    </row>
    <row r="24" spans="1:24" x14ac:dyDescent="0.2">
      <c r="A24" s="9">
        <v>20</v>
      </c>
      <c r="B24" s="19"/>
      <c r="C24" s="20"/>
      <c r="D24" s="21"/>
      <c r="E24" s="21"/>
      <c r="F24" s="22"/>
      <c r="G24" s="22"/>
      <c r="H24" s="22"/>
      <c r="I24" s="23" t="str">
        <f t="shared" si="2"/>
        <v/>
      </c>
      <c r="J24" s="22"/>
      <c r="K24" s="22"/>
      <c r="L24" s="22"/>
      <c r="M24" s="23" t="str">
        <f t="shared" si="3"/>
        <v/>
      </c>
      <c r="N24" s="24"/>
      <c r="O24" s="24"/>
      <c r="P24" s="24"/>
      <c r="Q24" s="25" t="str">
        <f t="shared" si="0"/>
        <v/>
      </c>
      <c r="R24" s="26" t="str">
        <f t="shared" si="1"/>
        <v/>
      </c>
      <c r="S24" s="27"/>
      <c r="T24" s="27"/>
      <c r="U24" s="27"/>
      <c r="V24" s="27"/>
      <c r="W24" s="27"/>
      <c r="X24" s="27"/>
    </row>
    <row r="25" spans="1:24" x14ac:dyDescent="0.2">
      <c r="A25" s="9">
        <v>21</v>
      </c>
      <c r="B25" s="10"/>
      <c r="C25" s="11"/>
      <c r="D25" s="12"/>
      <c r="E25" s="12"/>
      <c r="F25" s="13"/>
      <c r="G25" s="13"/>
      <c r="H25" s="13"/>
      <c r="I25" s="14" t="str">
        <f t="shared" si="2"/>
        <v/>
      </c>
      <c r="J25" s="13"/>
      <c r="K25" s="13"/>
      <c r="L25" s="13"/>
      <c r="M25" s="14" t="str">
        <f t="shared" si="3"/>
        <v/>
      </c>
      <c r="N25" s="15"/>
      <c r="O25" s="15"/>
      <c r="P25" s="15"/>
      <c r="Q25" s="16" t="str">
        <f t="shared" si="0"/>
        <v/>
      </c>
      <c r="R25" s="17" t="str">
        <f t="shared" si="1"/>
        <v/>
      </c>
      <c r="S25" s="18"/>
      <c r="T25" s="18"/>
      <c r="U25" s="18"/>
      <c r="V25" s="18"/>
      <c r="W25" s="18"/>
      <c r="X25" s="18"/>
    </row>
    <row r="26" spans="1:24" x14ac:dyDescent="0.2">
      <c r="A26" s="9">
        <v>22</v>
      </c>
      <c r="B26" s="19"/>
      <c r="C26" s="20"/>
      <c r="D26" s="21"/>
      <c r="E26" s="21"/>
      <c r="F26" s="22"/>
      <c r="G26" s="22"/>
      <c r="H26" s="22"/>
      <c r="I26" s="23" t="str">
        <f t="shared" si="2"/>
        <v/>
      </c>
      <c r="J26" s="22"/>
      <c r="K26" s="22"/>
      <c r="L26" s="22"/>
      <c r="M26" s="23" t="str">
        <f t="shared" si="3"/>
        <v/>
      </c>
      <c r="N26" s="24"/>
      <c r="O26" s="24"/>
      <c r="P26" s="24"/>
      <c r="Q26" s="25" t="str">
        <f t="shared" si="0"/>
        <v/>
      </c>
      <c r="R26" s="26" t="str">
        <f t="shared" si="1"/>
        <v/>
      </c>
      <c r="S26" s="27"/>
      <c r="T26" s="27"/>
      <c r="U26" s="27"/>
      <c r="V26" s="27"/>
      <c r="W26" s="27"/>
      <c r="X26" s="27"/>
    </row>
    <row r="27" spans="1:24" x14ac:dyDescent="0.2">
      <c r="A27" s="9">
        <v>23</v>
      </c>
      <c r="B27" s="10"/>
      <c r="C27" s="11"/>
      <c r="D27" s="12"/>
      <c r="E27" s="12"/>
      <c r="F27" s="13"/>
      <c r="G27" s="13"/>
      <c r="H27" s="13"/>
      <c r="I27" s="14" t="str">
        <f t="shared" si="2"/>
        <v/>
      </c>
      <c r="J27" s="13"/>
      <c r="K27" s="13"/>
      <c r="L27" s="13"/>
      <c r="M27" s="14" t="str">
        <f t="shared" si="3"/>
        <v/>
      </c>
      <c r="N27" s="15"/>
      <c r="O27" s="15"/>
      <c r="P27" s="15"/>
      <c r="Q27" s="16" t="str">
        <f t="shared" si="0"/>
        <v/>
      </c>
      <c r="R27" s="17" t="str">
        <f t="shared" si="1"/>
        <v/>
      </c>
      <c r="S27" s="18"/>
      <c r="T27" s="18"/>
      <c r="U27" s="18"/>
      <c r="V27" s="18"/>
      <c r="W27" s="18"/>
      <c r="X27" s="18"/>
    </row>
    <row r="28" spans="1:24" x14ac:dyDescent="0.2">
      <c r="A28" s="9">
        <v>24</v>
      </c>
      <c r="B28" s="19"/>
      <c r="C28" s="20"/>
      <c r="D28" s="21"/>
      <c r="E28" s="21"/>
      <c r="F28" s="22"/>
      <c r="G28" s="22"/>
      <c r="H28" s="22"/>
      <c r="I28" s="23" t="str">
        <f t="shared" si="2"/>
        <v/>
      </c>
      <c r="J28" s="22"/>
      <c r="K28" s="22"/>
      <c r="L28" s="22"/>
      <c r="M28" s="23" t="str">
        <f t="shared" si="3"/>
        <v/>
      </c>
      <c r="N28" s="24"/>
      <c r="O28" s="24"/>
      <c r="P28" s="24"/>
      <c r="Q28" s="25" t="str">
        <f t="shared" si="0"/>
        <v/>
      </c>
      <c r="R28" s="26" t="str">
        <f t="shared" si="1"/>
        <v/>
      </c>
      <c r="S28" s="27"/>
      <c r="T28" s="27"/>
      <c r="U28" s="27"/>
      <c r="V28" s="27"/>
      <c r="W28" s="27"/>
      <c r="X28" s="27"/>
    </row>
    <row r="29" spans="1:24" x14ac:dyDescent="0.2">
      <c r="A29" s="9">
        <v>25</v>
      </c>
      <c r="B29" s="10"/>
      <c r="C29" s="11"/>
      <c r="D29" s="12"/>
      <c r="E29" s="12"/>
      <c r="F29" s="13"/>
      <c r="G29" s="13"/>
      <c r="H29" s="13"/>
      <c r="I29" s="14" t="str">
        <f t="shared" si="2"/>
        <v/>
      </c>
      <c r="J29" s="13"/>
      <c r="K29" s="13"/>
      <c r="L29" s="13"/>
      <c r="M29" s="14" t="str">
        <f t="shared" si="3"/>
        <v/>
      </c>
      <c r="N29" s="15"/>
      <c r="O29" s="15"/>
      <c r="P29" s="15"/>
      <c r="Q29" s="16" t="str">
        <f t="shared" si="0"/>
        <v/>
      </c>
      <c r="R29" s="17" t="str">
        <f t="shared" si="1"/>
        <v/>
      </c>
      <c r="S29" s="18"/>
      <c r="T29" s="18"/>
      <c r="U29" s="18"/>
      <c r="V29" s="18"/>
      <c r="W29" s="18"/>
      <c r="X29" s="18"/>
    </row>
    <row r="30" spans="1:24" x14ac:dyDescent="0.2">
      <c r="A30" s="9">
        <v>26</v>
      </c>
      <c r="B30" s="19"/>
      <c r="C30" s="20"/>
      <c r="D30" s="21"/>
      <c r="E30" s="21"/>
      <c r="F30" s="22"/>
      <c r="G30" s="22"/>
      <c r="H30" s="22"/>
      <c r="I30" s="23" t="str">
        <f t="shared" si="2"/>
        <v/>
      </c>
      <c r="J30" s="22"/>
      <c r="K30" s="22"/>
      <c r="L30" s="22"/>
      <c r="M30" s="23" t="str">
        <f t="shared" si="3"/>
        <v/>
      </c>
      <c r="N30" s="24"/>
      <c r="O30" s="24"/>
      <c r="P30" s="24"/>
      <c r="Q30" s="25" t="str">
        <f t="shared" si="0"/>
        <v/>
      </c>
      <c r="R30" s="26" t="str">
        <f t="shared" si="1"/>
        <v/>
      </c>
      <c r="S30" s="27"/>
      <c r="T30" s="27"/>
      <c r="U30" s="27"/>
      <c r="V30" s="27"/>
      <c r="W30" s="27"/>
      <c r="X30" s="27"/>
    </row>
    <row r="31" spans="1:24" x14ac:dyDescent="0.2">
      <c r="A31" s="9">
        <v>27</v>
      </c>
      <c r="B31" s="10"/>
      <c r="C31" s="11"/>
      <c r="D31" s="12"/>
      <c r="E31" s="12"/>
      <c r="F31" s="13"/>
      <c r="G31" s="13"/>
      <c r="H31" s="13"/>
      <c r="I31" s="14" t="str">
        <f t="shared" si="2"/>
        <v/>
      </c>
      <c r="J31" s="13"/>
      <c r="K31" s="13"/>
      <c r="L31" s="13"/>
      <c r="M31" s="14" t="str">
        <f t="shared" si="3"/>
        <v/>
      </c>
      <c r="N31" s="15"/>
      <c r="O31" s="15"/>
      <c r="P31" s="15"/>
      <c r="Q31" s="16" t="str">
        <f t="shared" si="0"/>
        <v/>
      </c>
      <c r="R31" s="17" t="str">
        <f t="shared" si="1"/>
        <v/>
      </c>
      <c r="S31" s="18"/>
      <c r="T31" s="18"/>
      <c r="U31" s="18"/>
      <c r="V31" s="18"/>
      <c r="W31" s="18"/>
      <c r="X31" s="18"/>
    </row>
    <row r="32" spans="1:24" x14ac:dyDescent="0.2">
      <c r="A32" s="9">
        <v>28</v>
      </c>
      <c r="B32" s="19"/>
      <c r="C32" s="20"/>
      <c r="D32" s="21"/>
      <c r="E32" s="21"/>
      <c r="F32" s="22"/>
      <c r="G32" s="22"/>
      <c r="H32" s="22"/>
      <c r="I32" s="23" t="str">
        <f t="shared" si="2"/>
        <v/>
      </c>
      <c r="J32" s="22"/>
      <c r="K32" s="22"/>
      <c r="L32" s="22"/>
      <c r="M32" s="23" t="str">
        <f t="shared" si="3"/>
        <v/>
      </c>
      <c r="N32" s="24"/>
      <c r="O32" s="24"/>
      <c r="P32" s="24"/>
      <c r="Q32" s="25" t="str">
        <f t="shared" si="0"/>
        <v/>
      </c>
      <c r="R32" s="26" t="str">
        <f t="shared" si="1"/>
        <v/>
      </c>
      <c r="S32" s="27"/>
      <c r="T32" s="27"/>
      <c r="U32" s="27"/>
      <c r="V32" s="27"/>
      <c r="W32" s="27"/>
      <c r="X32" s="27"/>
    </row>
    <row r="33" spans="1:24" x14ac:dyDescent="0.2">
      <c r="A33" s="9">
        <v>29</v>
      </c>
      <c r="B33" s="10"/>
      <c r="C33" s="11"/>
      <c r="D33" s="12"/>
      <c r="E33" s="12"/>
      <c r="F33" s="13"/>
      <c r="G33" s="13"/>
      <c r="H33" s="13"/>
      <c r="I33" s="14" t="str">
        <f t="shared" si="2"/>
        <v/>
      </c>
      <c r="J33" s="13"/>
      <c r="K33" s="13"/>
      <c r="L33" s="13"/>
      <c r="M33" s="14" t="str">
        <f t="shared" si="3"/>
        <v/>
      </c>
      <c r="N33" s="15"/>
      <c r="O33" s="15"/>
      <c r="P33" s="15"/>
      <c r="Q33" s="16" t="str">
        <f t="shared" si="0"/>
        <v/>
      </c>
      <c r="R33" s="17" t="str">
        <f t="shared" si="1"/>
        <v/>
      </c>
      <c r="S33" s="18"/>
      <c r="T33" s="18"/>
      <c r="U33" s="18"/>
      <c r="V33" s="18"/>
      <c r="W33" s="18"/>
      <c r="X33" s="18"/>
    </row>
    <row r="34" spans="1:24" x14ac:dyDescent="0.2">
      <c r="A34" s="9">
        <v>30</v>
      </c>
      <c r="B34" s="19"/>
      <c r="C34" s="20"/>
      <c r="D34" s="21"/>
      <c r="E34" s="21"/>
      <c r="F34" s="22"/>
      <c r="G34" s="22"/>
      <c r="H34" s="22"/>
      <c r="I34" s="23" t="str">
        <f t="shared" si="2"/>
        <v/>
      </c>
      <c r="J34" s="22"/>
      <c r="K34" s="22"/>
      <c r="L34" s="22"/>
      <c r="M34" s="23" t="str">
        <f t="shared" si="3"/>
        <v/>
      </c>
      <c r="N34" s="24"/>
      <c r="O34" s="24"/>
      <c r="P34" s="24"/>
      <c r="Q34" s="25" t="str">
        <f t="shared" si="0"/>
        <v/>
      </c>
      <c r="R34" s="26" t="str">
        <f t="shared" si="1"/>
        <v/>
      </c>
      <c r="S34" s="27"/>
      <c r="T34" s="27"/>
      <c r="U34" s="27"/>
      <c r="V34" s="27"/>
      <c r="W34" s="27"/>
      <c r="X34" s="27"/>
    </row>
    <row r="35" spans="1:24" ht="18" customHeight="1" x14ac:dyDescent="0.2"/>
    <row r="36" spans="1:24" ht="21.75" customHeight="1" x14ac:dyDescent="0.2">
      <c r="A36" s="44" t="s">
        <v>34</v>
      </c>
      <c r="B36" s="44"/>
      <c r="C36" s="44"/>
      <c r="D36" s="44"/>
      <c r="E36" s="44"/>
      <c r="F36" s="28" t="str">
        <f t="shared" ref="F36:Q36" si="4">IFERROR(AVERAGE(F5:F34),"")</f>
        <v/>
      </c>
      <c r="G36" s="28" t="str">
        <f t="shared" si="4"/>
        <v/>
      </c>
      <c r="H36" s="28" t="str">
        <f t="shared" si="4"/>
        <v/>
      </c>
      <c r="I36" s="28">
        <f t="shared" si="4"/>
        <v>36.5</v>
      </c>
      <c r="J36" s="28" t="str">
        <f t="shared" si="4"/>
        <v/>
      </c>
      <c r="K36" s="28" t="str">
        <f t="shared" si="4"/>
        <v/>
      </c>
      <c r="L36" s="28" t="str">
        <f t="shared" si="4"/>
        <v/>
      </c>
      <c r="M36" s="28">
        <f t="shared" si="4"/>
        <v>35.07</v>
      </c>
      <c r="N36" s="28">
        <f t="shared" si="4"/>
        <v>1614</v>
      </c>
      <c r="O36" s="28">
        <f t="shared" si="4"/>
        <v>1077.5999999999999</v>
      </c>
      <c r="P36" s="28">
        <f t="shared" si="4"/>
        <v>2837.25</v>
      </c>
      <c r="Q36" s="28">
        <f t="shared" si="4"/>
        <v>5528.85</v>
      </c>
      <c r="R36" s="29"/>
      <c r="S36" s="28">
        <f t="shared" ref="S36:X36" si="5">IFERROR(AVERAGE(S5:S34),"")</f>
        <v>0.9</v>
      </c>
      <c r="T36" s="28">
        <f t="shared" si="5"/>
        <v>2.7</v>
      </c>
      <c r="U36" s="28">
        <f t="shared" si="5"/>
        <v>0.5</v>
      </c>
      <c r="V36" s="28">
        <f t="shared" si="5"/>
        <v>6.6</v>
      </c>
      <c r="W36" s="28">
        <f t="shared" si="5"/>
        <v>2.2999999999999998</v>
      </c>
      <c r="X36" s="28">
        <f t="shared" si="5"/>
        <v>7.4</v>
      </c>
    </row>
    <row r="37" spans="1:24" ht="21.75" customHeight="1" x14ac:dyDescent="0.2">
      <c r="A37" s="44" t="s">
        <v>35</v>
      </c>
      <c r="B37" s="44"/>
      <c r="C37" s="44"/>
      <c r="D37" s="44"/>
      <c r="E37" s="44"/>
      <c r="F37" s="30" t="str">
        <f t="shared" ref="F37:Q37" si="6">IFERROR(STDEV(F5:F34),"")</f>
        <v/>
      </c>
      <c r="G37" s="30" t="str">
        <f t="shared" si="6"/>
        <v/>
      </c>
      <c r="H37" s="30" t="str">
        <f t="shared" si="6"/>
        <v/>
      </c>
      <c r="I37" s="30">
        <f t="shared" si="6"/>
        <v>10.579224924350548</v>
      </c>
      <c r="J37" s="30" t="str">
        <f t="shared" si="6"/>
        <v/>
      </c>
      <c r="K37" s="30" t="str">
        <f t="shared" si="6"/>
        <v/>
      </c>
      <c r="L37" s="30" t="str">
        <f t="shared" si="6"/>
        <v/>
      </c>
      <c r="M37" s="30">
        <f t="shared" si="6"/>
        <v>11.861988778353226</v>
      </c>
      <c r="N37" s="30">
        <f t="shared" si="6"/>
        <v>1235.5493604960598</v>
      </c>
      <c r="O37" s="30">
        <f t="shared" si="6"/>
        <v>786.95463655791502</v>
      </c>
      <c r="P37" s="30">
        <f t="shared" si="6"/>
        <v>1706.6049996996962</v>
      </c>
      <c r="Q37" s="30">
        <f t="shared" si="6"/>
        <v>2305.9398186470999</v>
      </c>
      <c r="R37" s="31"/>
      <c r="S37" s="30">
        <f t="shared" ref="S37:X37" si="7">IFERROR(STDEV(S5:S34),"")</f>
        <v>2.0248456731316584</v>
      </c>
      <c r="T37" s="30">
        <f t="shared" si="7"/>
        <v>2.7100635498903793</v>
      </c>
      <c r="U37" s="30">
        <f t="shared" si="7"/>
        <v>1.0801234497346435</v>
      </c>
      <c r="V37" s="30">
        <f t="shared" si="7"/>
        <v>4.1150131632029234</v>
      </c>
      <c r="W37" s="30">
        <f t="shared" si="7"/>
        <v>2.5407785333546005</v>
      </c>
      <c r="X37" s="30">
        <f t="shared" si="7"/>
        <v>3.3730961708462708</v>
      </c>
    </row>
    <row r="38" spans="1:24" ht="21.75" customHeight="1" x14ac:dyDescent="0.2">
      <c r="A38" s="44" t="s">
        <v>36</v>
      </c>
      <c r="B38" s="44"/>
      <c r="C38" s="44"/>
      <c r="D38" s="44"/>
      <c r="E38" s="44"/>
      <c r="F38" s="32">
        <f t="shared" ref="F38:Q38" si="8">COUNT(F5:F34)</f>
        <v>0</v>
      </c>
      <c r="G38" s="32">
        <f t="shared" si="8"/>
        <v>0</v>
      </c>
      <c r="H38" s="32">
        <f t="shared" si="8"/>
        <v>0</v>
      </c>
      <c r="I38" s="32">
        <f t="shared" si="8"/>
        <v>10</v>
      </c>
      <c r="J38" s="32">
        <f t="shared" si="8"/>
        <v>0</v>
      </c>
      <c r="K38" s="32">
        <f t="shared" si="8"/>
        <v>0</v>
      </c>
      <c r="L38" s="32">
        <f t="shared" si="8"/>
        <v>0</v>
      </c>
      <c r="M38" s="32">
        <f t="shared" si="8"/>
        <v>10</v>
      </c>
      <c r="N38" s="32">
        <f t="shared" si="8"/>
        <v>10</v>
      </c>
      <c r="O38" s="32">
        <f t="shared" si="8"/>
        <v>10</v>
      </c>
      <c r="P38" s="32">
        <f t="shared" si="8"/>
        <v>10</v>
      </c>
      <c r="Q38" s="32">
        <f t="shared" si="8"/>
        <v>10</v>
      </c>
      <c r="R38" s="29"/>
      <c r="S38" s="32">
        <f t="shared" ref="S38:X38" si="9">COUNT(S5:S34)</f>
        <v>10</v>
      </c>
      <c r="T38" s="32">
        <f t="shared" si="9"/>
        <v>10</v>
      </c>
      <c r="U38" s="32">
        <f t="shared" si="9"/>
        <v>10</v>
      </c>
      <c r="V38" s="32">
        <f t="shared" si="9"/>
        <v>10</v>
      </c>
      <c r="W38" s="32">
        <f t="shared" si="9"/>
        <v>10</v>
      </c>
      <c r="X38" s="32">
        <f t="shared" si="9"/>
        <v>10</v>
      </c>
    </row>
    <row r="40" spans="1:24" x14ac:dyDescent="0.2">
      <c r="A40" s="45" t="s">
        <v>37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</row>
  </sheetData>
  <mergeCells count="11">
    <mergeCell ref="A36:E36"/>
    <mergeCell ref="A37:E37"/>
    <mergeCell ref="A38:E38"/>
    <mergeCell ref="A40:X40"/>
    <mergeCell ref="A1:X1"/>
    <mergeCell ref="A2:X2"/>
    <mergeCell ref="B3:E3"/>
    <mergeCell ref="F3:I3"/>
    <mergeCell ref="J3:M3"/>
    <mergeCell ref="N3:R3"/>
    <mergeCell ref="S3:X3"/>
  </mergeCells>
  <dataValidations count="2">
    <dataValidation type="list" allowBlank="1" showErrorMessage="1" errorTitle="Invalid entry" error="Enter M, F, or P" sqref="D5:D34" xr:uid="{00000000-0002-0000-0000-000000000000}">
      <formula1>"M,F,P"</formula1>
      <formula2>0</formula2>
    </dataValidation>
    <dataValidation type="list" allowBlank="1" showErrorMessage="1" errorTitle="Invalid entry" error="Enter R, L, or A" sqref="E5:E34" xr:uid="{00000000-0002-0000-0000-000001000000}">
      <formula1>"R,L,A"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4D40"/>
  </sheetPr>
  <dimension ref="A1:R33"/>
  <sheetViews>
    <sheetView showGridLines="0" topLeftCell="H1" zoomScaleNormal="100" workbookViewId="0">
      <selection sqref="A1:R1"/>
    </sheetView>
  </sheetViews>
  <sheetFormatPr baseColWidth="10" defaultColWidth="8.6640625" defaultRowHeight="15" x14ac:dyDescent="0.2"/>
  <cols>
    <col min="1" max="1" width="14" customWidth="1"/>
    <col min="2" max="3" width="8" customWidth="1"/>
    <col min="4" max="5" width="10" customWidth="1"/>
    <col min="6" max="6" width="13" customWidth="1"/>
    <col min="7" max="9" width="11" customWidth="1"/>
    <col min="10" max="10" width="12" customWidth="1"/>
    <col min="11" max="11" width="11" customWidth="1"/>
    <col min="12" max="12" width="13" customWidth="1"/>
    <col min="13" max="13" width="15" customWidth="1"/>
    <col min="14" max="14" width="11" customWidth="1"/>
    <col min="15" max="16" width="14" customWidth="1"/>
    <col min="17" max="17" width="13" customWidth="1"/>
    <col min="18" max="18" width="20" customWidth="1"/>
  </cols>
  <sheetData>
    <row r="1" spans="1:18" ht="27.75" customHeight="1" x14ac:dyDescent="0.2">
      <c r="A1" s="53" t="s">
        <v>38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8" ht="19.5" customHeight="1" x14ac:dyDescent="0.2">
      <c r="A2" s="54" t="s">
        <v>39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</row>
    <row r="3" spans="1:18" ht="21.75" customHeight="1" x14ac:dyDescent="0.2">
      <c r="A3" s="33" t="s">
        <v>40</v>
      </c>
      <c r="B3" s="33" t="s">
        <v>41</v>
      </c>
      <c r="C3" s="33" t="s">
        <v>42</v>
      </c>
      <c r="D3" s="33" t="s">
        <v>43</v>
      </c>
      <c r="E3" s="33" t="s">
        <v>44</v>
      </c>
      <c r="F3" s="33" t="s">
        <v>45</v>
      </c>
      <c r="G3" s="33" t="s">
        <v>46</v>
      </c>
      <c r="H3" s="33" t="s">
        <v>47</v>
      </c>
      <c r="I3" s="33" t="s">
        <v>48</v>
      </c>
      <c r="J3" s="33" t="s">
        <v>49</v>
      </c>
      <c r="K3" s="33" t="s">
        <v>50</v>
      </c>
      <c r="L3" s="33" t="s">
        <v>51</v>
      </c>
      <c r="M3" s="33" t="s">
        <v>52</v>
      </c>
      <c r="N3" s="33" t="s">
        <v>53</v>
      </c>
      <c r="O3" s="33" t="s">
        <v>54</v>
      </c>
      <c r="P3" s="33" t="s">
        <v>55</v>
      </c>
      <c r="Q3" s="33" t="s">
        <v>56</v>
      </c>
      <c r="R3" s="33" t="s">
        <v>57</v>
      </c>
    </row>
    <row r="4" spans="1:18" x14ac:dyDescent="0.2">
      <c r="A4" s="34">
        <f>'Data Entry'!B5</f>
        <v>1</v>
      </c>
      <c r="B4" s="35">
        <f>'Data Entry'!C5</f>
        <v>0</v>
      </c>
      <c r="C4" s="36">
        <f>IF('Data Entry'!D5="","",IF('Data Entry'!D5="M",1,IF('Data Entry'!D5="F",2,3)))</f>
        <v>2</v>
      </c>
      <c r="D4" s="36">
        <f>IF('Data Entry'!E5="","",IF('Data Entry'!E5="R",1,IF('Data Entry'!E5="L",2,3)))</f>
        <v>1</v>
      </c>
      <c r="E4" s="37">
        <f>'Data Entry'!I5</f>
        <v>16.8</v>
      </c>
      <c r="F4" s="37">
        <f>'Data Entry'!M5</f>
        <v>12.5</v>
      </c>
      <c r="G4" s="35">
        <f>'Data Entry'!N5</f>
        <v>1440</v>
      </c>
      <c r="H4" s="35">
        <f>'Data Entry'!O5</f>
        <v>150</v>
      </c>
      <c r="I4" s="35">
        <f>'Data Entry'!P5</f>
        <v>2079</v>
      </c>
      <c r="J4" s="36">
        <f>'Data Entry'!Q5</f>
        <v>3669</v>
      </c>
      <c r="K4" s="36">
        <f>IF('Data Entry'!R5="","",IF('Data Entry'!R5="Low",1,IF('Data Entry'!R5="Moderate",2,3)))</f>
        <v>3</v>
      </c>
      <c r="L4" s="35">
        <f>'Data Entry'!S5</f>
        <v>0</v>
      </c>
      <c r="M4" s="35">
        <f>'Data Entry'!T5</f>
        <v>2</v>
      </c>
      <c r="N4" s="35">
        <f>'Data Entry'!U5</f>
        <v>2</v>
      </c>
      <c r="O4" s="35">
        <f>'Data Entry'!V5</f>
        <v>8</v>
      </c>
      <c r="P4" s="35">
        <f>'Data Entry'!W5</f>
        <v>1</v>
      </c>
      <c r="Q4" s="35">
        <f>'Data Entry'!X5</f>
        <v>5</v>
      </c>
      <c r="R4" s="38"/>
    </row>
    <row r="5" spans="1:18" x14ac:dyDescent="0.2">
      <c r="A5" s="39">
        <f>'Data Entry'!B6</f>
        <v>2</v>
      </c>
      <c r="B5" s="40">
        <f>'Data Entry'!C6</f>
        <v>0</v>
      </c>
      <c r="C5" s="41">
        <f>IF('Data Entry'!D6="","",IF('Data Entry'!D6="M",1,IF('Data Entry'!D6="F",2,3)))</f>
        <v>2</v>
      </c>
      <c r="D5" s="41">
        <f>IF('Data Entry'!E6="","",IF('Data Entry'!E6="R",1,IF('Data Entry'!E6="L",2,3)))</f>
        <v>1</v>
      </c>
      <c r="E5" s="42">
        <f>'Data Entry'!I6</f>
        <v>30.6</v>
      </c>
      <c r="F5" s="42">
        <f>'Data Entry'!M6</f>
        <v>29.1</v>
      </c>
      <c r="G5" s="40">
        <f>'Data Entry'!N6</f>
        <v>480</v>
      </c>
      <c r="H5" s="40">
        <f>'Data Entry'!O6</f>
        <v>2160</v>
      </c>
      <c r="I5" s="40">
        <f>'Data Entry'!P6</f>
        <v>2376</v>
      </c>
      <c r="J5" s="41">
        <f>'Data Entry'!Q6</f>
        <v>5016</v>
      </c>
      <c r="K5" s="41">
        <f>IF('Data Entry'!R6="","",IF('Data Entry'!R6="Low",1,IF('Data Entry'!R6="Moderate",2,3)))</f>
        <v>3</v>
      </c>
      <c r="L5" s="40">
        <f>'Data Entry'!S6</f>
        <v>6</v>
      </c>
      <c r="M5" s="40">
        <f>'Data Entry'!T6</f>
        <v>8</v>
      </c>
      <c r="N5" s="40">
        <f>'Data Entry'!U6</f>
        <v>3</v>
      </c>
      <c r="O5" s="40">
        <f>'Data Entry'!V6</f>
        <v>12</v>
      </c>
      <c r="P5" s="40">
        <f>'Data Entry'!W6</f>
        <v>6</v>
      </c>
      <c r="Q5" s="40">
        <f>'Data Entry'!X6</f>
        <v>6</v>
      </c>
      <c r="R5" s="43"/>
    </row>
    <row r="6" spans="1:18" x14ac:dyDescent="0.2">
      <c r="A6" s="34">
        <f>'Data Entry'!B7</f>
        <v>3</v>
      </c>
      <c r="B6" s="35">
        <f>'Data Entry'!C7</f>
        <v>0</v>
      </c>
      <c r="C6" s="36">
        <f>IF('Data Entry'!D7="","",IF('Data Entry'!D7="M",1,IF('Data Entry'!D7="F",2,3)))</f>
        <v>2</v>
      </c>
      <c r="D6" s="36">
        <f>IF('Data Entry'!E7="","",IF('Data Entry'!E7="R",1,IF('Data Entry'!E7="L",2,3)))</f>
        <v>1</v>
      </c>
      <c r="E6" s="37">
        <f>'Data Entry'!I7</f>
        <v>32.5</v>
      </c>
      <c r="F6" s="37">
        <f>'Data Entry'!M7</f>
        <v>31.6</v>
      </c>
      <c r="G6" s="35">
        <f>'Data Entry'!N7</f>
        <v>2240</v>
      </c>
      <c r="H6" s="35">
        <f>'Data Entry'!O7</f>
        <v>300</v>
      </c>
      <c r="I6" s="35">
        <f>'Data Entry'!P7</f>
        <v>1386</v>
      </c>
      <c r="J6" s="36">
        <f>'Data Entry'!Q7</f>
        <v>3926</v>
      </c>
      <c r="K6" s="36">
        <f>IF('Data Entry'!R7="","",IF('Data Entry'!R7="Low",1,IF('Data Entry'!R7="Moderate",2,3)))</f>
        <v>3</v>
      </c>
      <c r="L6" s="35">
        <f>'Data Entry'!S7</f>
        <v>0</v>
      </c>
      <c r="M6" s="35">
        <f>'Data Entry'!T7</f>
        <v>0</v>
      </c>
      <c r="N6" s="35">
        <f>'Data Entry'!U7</f>
        <v>0</v>
      </c>
      <c r="O6" s="35">
        <f>'Data Entry'!V7</f>
        <v>2</v>
      </c>
      <c r="P6" s="35">
        <f>'Data Entry'!W7</f>
        <v>1</v>
      </c>
      <c r="Q6" s="35">
        <f>'Data Entry'!X7</f>
        <v>8</v>
      </c>
      <c r="R6" s="38"/>
    </row>
    <row r="7" spans="1:18" x14ac:dyDescent="0.2">
      <c r="A7" s="39">
        <f>'Data Entry'!B8</f>
        <v>4</v>
      </c>
      <c r="B7" s="40">
        <f>'Data Entry'!C8</f>
        <v>0</v>
      </c>
      <c r="C7" s="41">
        <f>IF('Data Entry'!D8="","",IF('Data Entry'!D8="M",1,IF('Data Entry'!D8="F",2,3)))</f>
        <v>2</v>
      </c>
      <c r="D7" s="41">
        <f>IF('Data Entry'!E8="","",IF('Data Entry'!E8="R",1,IF('Data Entry'!E8="L",2,3)))</f>
        <v>1</v>
      </c>
      <c r="E7" s="42">
        <f>'Data Entry'!I8</f>
        <v>25.9</v>
      </c>
      <c r="F7" s="42">
        <f>'Data Entry'!M8</f>
        <v>26.1</v>
      </c>
      <c r="G7" s="40">
        <f>'Data Entry'!N8</f>
        <v>2400</v>
      </c>
      <c r="H7" s="40">
        <f>'Data Entry'!O8</f>
        <v>1980</v>
      </c>
      <c r="I7" s="40">
        <f>'Data Entry'!P8</f>
        <v>4380</v>
      </c>
      <c r="J7" s="41">
        <f>'Data Entry'!Q8</f>
        <v>8760</v>
      </c>
      <c r="K7" s="41">
        <f>IF('Data Entry'!R8="","",IF('Data Entry'!R8="Low",1,IF('Data Entry'!R8="Moderate",2,3)))</f>
        <v>3</v>
      </c>
      <c r="L7" s="40">
        <f>'Data Entry'!S8</f>
        <v>0</v>
      </c>
      <c r="M7" s="40">
        <f>'Data Entry'!T8</f>
        <v>2</v>
      </c>
      <c r="N7" s="40">
        <f>'Data Entry'!U8</f>
        <v>0</v>
      </c>
      <c r="O7" s="40">
        <f>'Data Entry'!V8</f>
        <v>5</v>
      </c>
      <c r="P7" s="40">
        <f>'Data Entry'!W8</f>
        <v>2</v>
      </c>
      <c r="Q7" s="40">
        <f>'Data Entry'!X8</f>
        <v>8</v>
      </c>
      <c r="R7" s="43"/>
    </row>
    <row r="8" spans="1:18" x14ac:dyDescent="0.2">
      <c r="A8" s="34">
        <f>'Data Entry'!B9</f>
        <v>5</v>
      </c>
      <c r="B8" s="35">
        <f>'Data Entry'!C9</f>
        <v>0</v>
      </c>
      <c r="C8" s="36">
        <f>IF('Data Entry'!D9="","",IF('Data Entry'!D9="M",1,IF('Data Entry'!D9="F",2,3)))</f>
        <v>1</v>
      </c>
      <c r="D8" s="36">
        <f>IF('Data Entry'!E9="","",IF('Data Entry'!E9="R",1,IF('Data Entry'!E9="L",2,3)))</f>
        <v>1</v>
      </c>
      <c r="E8" s="37">
        <f>'Data Entry'!I9</f>
        <v>35.9</v>
      </c>
      <c r="F8" s="37">
        <f>'Data Entry'!M9</f>
        <v>29.1</v>
      </c>
      <c r="G8" s="35">
        <f>'Data Entry'!N9</f>
        <v>1440</v>
      </c>
      <c r="H8" s="35">
        <f>'Data Entry'!O9</f>
        <v>480</v>
      </c>
      <c r="I8" s="35">
        <f>'Data Entry'!P9</f>
        <v>1039.5</v>
      </c>
      <c r="J8" s="36">
        <f>'Data Entry'!Q9</f>
        <v>2959.5</v>
      </c>
      <c r="K8" s="36">
        <f>IF('Data Entry'!R9="","",IF('Data Entry'!R9="Low",1,IF('Data Entry'!R9="Moderate",2,3)))</f>
        <v>2</v>
      </c>
      <c r="L8" s="35">
        <f>'Data Entry'!S9</f>
        <v>0</v>
      </c>
      <c r="M8" s="35">
        <f>'Data Entry'!T9</f>
        <v>0</v>
      </c>
      <c r="N8" s="35">
        <f>'Data Entry'!U9</f>
        <v>0</v>
      </c>
      <c r="O8" s="35">
        <f>'Data Entry'!V9</f>
        <v>2</v>
      </c>
      <c r="P8" s="35">
        <f>'Data Entry'!W9</f>
        <v>0</v>
      </c>
      <c r="Q8" s="35">
        <f>'Data Entry'!X9</f>
        <v>14</v>
      </c>
      <c r="R8" s="38"/>
    </row>
    <row r="9" spans="1:18" x14ac:dyDescent="0.2">
      <c r="A9" s="39">
        <f>'Data Entry'!B10</f>
        <v>6</v>
      </c>
      <c r="B9" s="40">
        <f>'Data Entry'!C10</f>
        <v>0</v>
      </c>
      <c r="C9" s="41">
        <f>IF('Data Entry'!D10="","",IF('Data Entry'!D10="M",1,IF('Data Entry'!D10="F",2,3)))</f>
        <v>1</v>
      </c>
      <c r="D9" s="41">
        <f>IF('Data Entry'!E10="","",IF('Data Entry'!E10="R",1,IF('Data Entry'!E10="L",2,3)))</f>
        <v>1</v>
      </c>
      <c r="E9" s="42">
        <f>'Data Entry'!I10</f>
        <v>38.1</v>
      </c>
      <c r="F9" s="42">
        <f>'Data Entry'!M10</f>
        <v>35.4</v>
      </c>
      <c r="G9" s="40">
        <f>'Data Entry'!N10</f>
        <v>460</v>
      </c>
      <c r="H9" s="40">
        <f>'Data Entry'!O10</f>
        <v>1386</v>
      </c>
      <c r="I9" s="40">
        <f>'Data Entry'!P10</f>
        <v>1866</v>
      </c>
      <c r="J9" s="41">
        <f>'Data Entry'!Q10</f>
        <v>3712</v>
      </c>
      <c r="K9" s="41">
        <f>IF('Data Entry'!R10="","",IF('Data Entry'!R10="Low",1,IF('Data Entry'!R10="Moderate",2,3)))</f>
        <v>3</v>
      </c>
      <c r="L9" s="40">
        <f>'Data Entry'!S10</f>
        <v>0</v>
      </c>
      <c r="M9" s="40">
        <f>'Data Entry'!T10</f>
        <v>2</v>
      </c>
      <c r="N9" s="40">
        <f>'Data Entry'!U10</f>
        <v>0</v>
      </c>
      <c r="O9" s="40">
        <f>'Data Entry'!V10</f>
        <v>3</v>
      </c>
      <c r="P9" s="40">
        <f>'Data Entry'!W10</f>
        <v>0</v>
      </c>
      <c r="Q9" s="40">
        <f>'Data Entry'!X10</f>
        <v>10</v>
      </c>
      <c r="R9" s="43"/>
    </row>
    <row r="10" spans="1:18" x14ac:dyDescent="0.2">
      <c r="A10" s="34">
        <f>'Data Entry'!B11</f>
        <v>7</v>
      </c>
      <c r="B10" s="35">
        <f>'Data Entry'!C11</f>
        <v>0</v>
      </c>
      <c r="C10" s="36">
        <f>IF('Data Entry'!D11="","",IF('Data Entry'!D11="M",1,IF('Data Entry'!D11="F",2,3)))</f>
        <v>1</v>
      </c>
      <c r="D10" s="36">
        <f>IF('Data Entry'!E11="","",IF('Data Entry'!E11="R",1,IF('Data Entry'!E11="L",2,3)))</f>
        <v>1</v>
      </c>
      <c r="E10" s="37">
        <f>'Data Entry'!I11</f>
        <v>52</v>
      </c>
      <c r="F10" s="37">
        <f>'Data Entry'!M11</f>
        <v>48</v>
      </c>
      <c r="G10" s="35">
        <f>'Data Entry'!N11</f>
        <v>4320</v>
      </c>
      <c r="H10" s="35">
        <f>'Data Entry'!O11</f>
        <v>1440</v>
      </c>
      <c r="I10" s="35">
        <f>'Data Entry'!P11</f>
        <v>2772</v>
      </c>
      <c r="J10" s="36">
        <f>'Data Entry'!Q11</f>
        <v>8532</v>
      </c>
      <c r="K10" s="36">
        <f>IF('Data Entry'!R11="","",IF('Data Entry'!R11="Low",1,IF('Data Entry'!R11="Moderate",2,3)))</f>
        <v>3</v>
      </c>
      <c r="L10" s="35">
        <f>'Data Entry'!S11</f>
        <v>0</v>
      </c>
      <c r="M10" s="35">
        <f>'Data Entry'!T11</f>
        <v>1</v>
      </c>
      <c r="N10" s="35">
        <f>'Data Entry'!U11</f>
        <v>0</v>
      </c>
      <c r="O10" s="35">
        <f>'Data Entry'!V11</f>
        <v>6</v>
      </c>
      <c r="P10" s="35">
        <f>'Data Entry'!W11</f>
        <v>2</v>
      </c>
      <c r="Q10" s="35">
        <f>'Data Entry'!X11</f>
        <v>8</v>
      </c>
      <c r="R10" s="38"/>
    </row>
    <row r="11" spans="1:18" x14ac:dyDescent="0.2">
      <c r="A11" s="39">
        <f>'Data Entry'!B12</f>
        <v>8</v>
      </c>
      <c r="B11" s="40">
        <f>'Data Entry'!C12</f>
        <v>0</v>
      </c>
      <c r="C11" s="41">
        <f>IF('Data Entry'!D12="","",IF('Data Entry'!D12="M",1,IF('Data Entry'!D12="F",2,3)))</f>
        <v>1</v>
      </c>
      <c r="D11" s="41">
        <f>IF('Data Entry'!E12="","",IF('Data Entry'!E12="R",1,IF('Data Entry'!E12="L",2,3)))</f>
        <v>1</v>
      </c>
      <c r="E11" s="42">
        <f>'Data Entry'!I12</f>
        <v>41.5</v>
      </c>
      <c r="F11" s="42">
        <f>'Data Entry'!M12</f>
        <v>43</v>
      </c>
      <c r="G11" s="40">
        <f>'Data Entry'!N12</f>
        <v>1440</v>
      </c>
      <c r="H11" s="40">
        <f>'Data Entry'!O12</f>
        <v>1200</v>
      </c>
      <c r="I11" s="40">
        <f>'Data Entry'!P12</f>
        <v>2772</v>
      </c>
      <c r="J11" s="41">
        <f>'Data Entry'!Q12</f>
        <v>5412</v>
      </c>
      <c r="K11" s="41">
        <f>IF('Data Entry'!R12="","",IF('Data Entry'!R12="Low",1,IF('Data Entry'!R12="Moderate",2,3)))</f>
        <v>3</v>
      </c>
      <c r="L11" s="40">
        <f>'Data Entry'!S12</f>
        <v>3</v>
      </c>
      <c r="M11" s="40">
        <f>'Data Entry'!T12</f>
        <v>6</v>
      </c>
      <c r="N11" s="40">
        <f>'Data Entry'!U12</f>
        <v>0</v>
      </c>
      <c r="O11" s="40">
        <f>'Data Entry'!V12</f>
        <v>9</v>
      </c>
      <c r="P11" s="40">
        <f>'Data Entry'!W12</f>
        <v>7</v>
      </c>
      <c r="Q11" s="40">
        <f>'Data Entry'!X12</f>
        <v>8</v>
      </c>
      <c r="R11" s="43"/>
    </row>
    <row r="12" spans="1:18" x14ac:dyDescent="0.2">
      <c r="A12" s="34">
        <f>'Data Entry'!B13</f>
        <v>9</v>
      </c>
      <c r="B12" s="35">
        <f>'Data Entry'!C13</f>
        <v>0</v>
      </c>
      <c r="C12" s="36">
        <f>IF('Data Entry'!D13="","",IF('Data Entry'!D13="M",1,IF('Data Entry'!D13="F",2,3)))</f>
        <v>1</v>
      </c>
      <c r="D12" s="36">
        <f>IF('Data Entry'!E13="","",IF('Data Entry'!E13="R",1,IF('Data Entry'!E13="L",2,3)))</f>
        <v>1</v>
      </c>
      <c r="E12" s="37">
        <f>'Data Entry'!I13</f>
        <v>43.3</v>
      </c>
      <c r="F12" s="37">
        <f>'Data Entry'!M13</f>
        <v>44</v>
      </c>
      <c r="G12" s="35">
        <f>'Data Entry'!N13</f>
        <v>0</v>
      </c>
      <c r="H12" s="35">
        <f>'Data Entry'!O13</f>
        <v>1680</v>
      </c>
      <c r="I12" s="35">
        <f>'Data Entry'!P13</f>
        <v>2772</v>
      </c>
      <c r="J12" s="36">
        <f>'Data Entry'!Q13</f>
        <v>4452</v>
      </c>
      <c r="K12" s="36">
        <f>IF('Data Entry'!R13="","",IF('Data Entry'!R13="Low",1,IF('Data Entry'!R13="Moderate",2,3)))</f>
        <v>3</v>
      </c>
      <c r="L12" s="35">
        <f>'Data Entry'!S13</f>
        <v>0</v>
      </c>
      <c r="M12" s="35">
        <f>'Data Entry'!T13</f>
        <v>5</v>
      </c>
      <c r="N12" s="35">
        <f>'Data Entry'!U13</f>
        <v>0</v>
      </c>
      <c r="O12" s="35">
        <f>'Data Entry'!V13</f>
        <v>14</v>
      </c>
      <c r="P12" s="35">
        <f>'Data Entry'!W13</f>
        <v>0</v>
      </c>
      <c r="Q12" s="35">
        <f>'Data Entry'!X13</f>
        <v>1</v>
      </c>
      <c r="R12" s="38"/>
    </row>
    <row r="13" spans="1:18" x14ac:dyDescent="0.2">
      <c r="A13" s="39">
        <f>'Data Entry'!B14</f>
        <v>10</v>
      </c>
      <c r="B13" s="40">
        <f>'Data Entry'!C14</f>
        <v>0</v>
      </c>
      <c r="C13" s="41">
        <f>IF('Data Entry'!D14="","",IF('Data Entry'!D14="M",1,IF('Data Entry'!D14="F",2,3)))</f>
        <v>1</v>
      </c>
      <c r="D13" s="41">
        <f>IF('Data Entry'!E14="","",IF('Data Entry'!E14="R",1,IF('Data Entry'!E14="L",2,3)))</f>
        <v>1</v>
      </c>
      <c r="E13" s="42">
        <f>'Data Entry'!I14</f>
        <v>48.4</v>
      </c>
      <c r="F13" s="42">
        <f>'Data Entry'!M14</f>
        <v>51.9</v>
      </c>
      <c r="G13" s="40">
        <f>'Data Entry'!N14</f>
        <v>1920</v>
      </c>
      <c r="H13" s="40">
        <f>'Data Entry'!O14</f>
        <v>0</v>
      </c>
      <c r="I13" s="40">
        <f>'Data Entry'!P14</f>
        <v>6930</v>
      </c>
      <c r="J13" s="41">
        <f>'Data Entry'!Q14</f>
        <v>8850</v>
      </c>
      <c r="K13" s="41">
        <f>IF('Data Entry'!R14="","",IF('Data Entry'!R14="Low",1,IF('Data Entry'!R14="Moderate",2,3)))</f>
        <v>3</v>
      </c>
      <c r="L13" s="40">
        <f>'Data Entry'!S14</f>
        <v>0</v>
      </c>
      <c r="M13" s="40">
        <f>'Data Entry'!T14</f>
        <v>1</v>
      </c>
      <c r="N13" s="40">
        <f>'Data Entry'!U14</f>
        <v>0</v>
      </c>
      <c r="O13" s="40">
        <f>'Data Entry'!V14</f>
        <v>5</v>
      </c>
      <c r="P13" s="40">
        <f>'Data Entry'!W14</f>
        <v>4</v>
      </c>
      <c r="Q13" s="40">
        <f>'Data Entry'!X14</f>
        <v>6</v>
      </c>
      <c r="R13" s="43"/>
    </row>
    <row r="14" spans="1:18" x14ac:dyDescent="0.2">
      <c r="A14" s="34">
        <f>'Data Entry'!B15</f>
        <v>0</v>
      </c>
      <c r="B14" s="35">
        <f>'Data Entry'!C15</f>
        <v>0</v>
      </c>
      <c r="C14" s="36" t="str">
        <f>IF('Data Entry'!D15="","",IF('Data Entry'!D15="M",1,IF('Data Entry'!D15="F",2,3)))</f>
        <v/>
      </c>
      <c r="D14" s="36" t="str">
        <f>IF('Data Entry'!E15="","",IF('Data Entry'!E15="R",1,IF('Data Entry'!E15="L",2,3)))</f>
        <v/>
      </c>
      <c r="E14" s="37" t="str">
        <f>'Data Entry'!I15</f>
        <v/>
      </c>
      <c r="F14" s="37" t="str">
        <f>'Data Entry'!M15</f>
        <v/>
      </c>
      <c r="G14" s="35">
        <f>'Data Entry'!N15</f>
        <v>0</v>
      </c>
      <c r="H14" s="35">
        <f>'Data Entry'!O15</f>
        <v>0</v>
      </c>
      <c r="I14" s="35">
        <f>'Data Entry'!P15</f>
        <v>0</v>
      </c>
      <c r="J14" s="36" t="str">
        <f>'Data Entry'!Q15</f>
        <v/>
      </c>
      <c r="K14" s="36" t="str">
        <f>IF('Data Entry'!R15="","",IF('Data Entry'!R15="Low",1,IF('Data Entry'!R15="Moderate",2,3)))</f>
        <v/>
      </c>
      <c r="L14" s="35">
        <f>'Data Entry'!S15</f>
        <v>0</v>
      </c>
      <c r="M14" s="35">
        <f>'Data Entry'!T15</f>
        <v>0</v>
      </c>
      <c r="N14" s="35">
        <f>'Data Entry'!U15</f>
        <v>0</v>
      </c>
      <c r="O14" s="35">
        <f>'Data Entry'!V15</f>
        <v>0</v>
      </c>
      <c r="P14" s="35">
        <f>'Data Entry'!W15</f>
        <v>0</v>
      </c>
      <c r="Q14" s="35">
        <f>'Data Entry'!X15</f>
        <v>0</v>
      </c>
      <c r="R14" s="38"/>
    </row>
    <row r="15" spans="1:18" x14ac:dyDescent="0.2">
      <c r="A15" s="39">
        <f>'Data Entry'!B16</f>
        <v>0</v>
      </c>
      <c r="B15" s="40">
        <f>'Data Entry'!C16</f>
        <v>0</v>
      </c>
      <c r="C15" s="41" t="str">
        <f>IF('Data Entry'!D16="","",IF('Data Entry'!D16="M",1,IF('Data Entry'!D16="F",2,3)))</f>
        <v/>
      </c>
      <c r="D15" s="41" t="str">
        <f>IF('Data Entry'!E16="","",IF('Data Entry'!E16="R",1,IF('Data Entry'!E16="L",2,3)))</f>
        <v/>
      </c>
      <c r="E15" s="42" t="str">
        <f>'Data Entry'!I16</f>
        <v/>
      </c>
      <c r="F15" s="42" t="str">
        <f>'Data Entry'!M16</f>
        <v/>
      </c>
      <c r="G15" s="40">
        <f>'Data Entry'!N16</f>
        <v>0</v>
      </c>
      <c r="H15" s="40">
        <f>'Data Entry'!O16</f>
        <v>0</v>
      </c>
      <c r="I15" s="40">
        <f>'Data Entry'!P16</f>
        <v>0</v>
      </c>
      <c r="J15" s="41" t="str">
        <f>'Data Entry'!Q16</f>
        <v/>
      </c>
      <c r="K15" s="41" t="str">
        <f>IF('Data Entry'!R16="","",IF('Data Entry'!R16="Low",1,IF('Data Entry'!R16="Moderate",2,3)))</f>
        <v/>
      </c>
      <c r="L15" s="40">
        <f>'Data Entry'!S16</f>
        <v>0</v>
      </c>
      <c r="M15" s="40">
        <f>'Data Entry'!T16</f>
        <v>0</v>
      </c>
      <c r="N15" s="40">
        <f>'Data Entry'!U16</f>
        <v>0</v>
      </c>
      <c r="O15" s="40">
        <f>'Data Entry'!V16</f>
        <v>0</v>
      </c>
      <c r="P15" s="40">
        <f>'Data Entry'!W16</f>
        <v>0</v>
      </c>
      <c r="Q15" s="40">
        <f>'Data Entry'!X16</f>
        <v>0</v>
      </c>
      <c r="R15" s="43"/>
    </row>
    <row r="16" spans="1:18" x14ac:dyDescent="0.2">
      <c r="A16" s="34">
        <f>'Data Entry'!B17</f>
        <v>0</v>
      </c>
      <c r="B16" s="35">
        <f>'Data Entry'!C17</f>
        <v>0</v>
      </c>
      <c r="C16" s="36" t="str">
        <f>IF('Data Entry'!D17="","",IF('Data Entry'!D17="M",1,IF('Data Entry'!D17="F",2,3)))</f>
        <v/>
      </c>
      <c r="D16" s="36" t="str">
        <f>IF('Data Entry'!E17="","",IF('Data Entry'!E17="R",1,IF('Data Entry'!E17="L",2,3)))</f>
        <v/>
      </c>
      <c r="E16" s="37" t="str">
        <f>'Data Entry'!I17</f>
        <v/>
      </c>
      <c r="F16" s="37" t="str">
        <f>'Data Entry'!M17</f>
        <v/>
      </c>
      <c r="G16" s="35">
        <f>'Data Entry'!N17</f>
        <v>0</v>
      </c>
      <c r="H16" s="35">
        <f>'Data Entry'!O17</f>
        <v>0</v>
      </c>
      <c r="I16" s="35">
        <f>'Data Entry'!P17</f>
        <v>0</v>
      </c>
      <c r="J16" s="36" t="str">
        <f>'Data Entry'!Q17</f>
        <v/>
      </c>
      <c r="K16" s="36" t="str">
        <f>IF('Data Entry'!R17="","",IF('Data Entry'!R17="Low",1,IF('Data Entry'!R17="Moderate",2,3)))</f>
        <v/>
      </c>
      <c r="L16" s="35">
        <f>'Data Entry'!S17</f>
        <v>0</v>
      </c>
      <c r="M16" s="35">
        <f>'Data Entry'!T17</f>
        <v>0</v>
      </c>
      <c r="N16" s="35">
        <f>'Data Entry'!U17</f>
        <v>0</v>
      </c>
      <c r="O16" s="35">
        <f>'Data Entry'!V17</f>
        <v>0</v>
      </c>
      <c r="P16" s="35">
        <f>'Data Entry'!W17</f>
        <v>0</v>
      </c>
      <c r="Q16" s="35">
        <f>'Data Entry'!X17</f>
        <v>0</v>
      </c>
      <c r="R16" s="38"/>
    </row>
    <row r="17" spans="1:18" x14ac:dyDescent="0.2">
      <c r="A17" s="39">
        <f>'Data Entry'!B18</f>
        <v>0</v>
      </c>
      <c r="B17" s="40">
        <f>'Data Entry'!C18</f>
        <v>0</v>
      </c>
      <c r="C17" s="41" t="str">
        <f>IF('Data Entry'!D18="","",IF('Data Entry'!D18="M",1,IF('Data Entry'!D18="F",2,3)))</f>
        <v/>
      </c>
      <c r="D17" s="41" t="str">
        <f>IF('Data Entry'!E18="","",IF('Data Entry'!E18="R",1,IF('Data Entry'!E18="L",2,3)))</f>
        <v/>
      </c>
      <c r="E17" s="42" t="str">
        <f>'Data Entry'!I18</f>
        <v/>
      </c>
      <c r="F17" s="42" t="str">
        <f>'Data Entry'!M18</f>
        <v/>
      </c>
      <c r="G17" s="40">
        <f>'Data Entry'!N18</f>
        <v>0</v>
      </c>
      <c r="H17" s="40">
        <f>'Data Entry'!O18</f>
        <v>0</v>
      </c>
      <c r="I17" s="40">
        <f>'Data Entry'!P18</f>
        <v>0</v>
      </c>
      <c r="J17" s="41" t="str">
        <f>'Data Entry'!Q18</f>
        <v/>
      </c>
      <c r="K17" s="41" t="str">
        <f>IF('Data Entry'!R18="","",IF('Data Entry'!R18="Low",1,IF('Data Entry'!R18="Moderate",2,3)))</f>
        <v/>
      </c>
      <c r="L17" s="40">
        <f>'Data Entry'!S18</f>
        <v>0</v>
      </c>
      <c r="M17" s="40">
        <f>'Data Entry'!T18</f>
        <v>0</v>
      </c>
      <c r="N17" s="40">
        <f>'Data Entry'!U18</f>
        <v>0</v>
      </c>
      <c r="O17" s="40">
        <f>'Data Entry'!V18</f>
        <v>0</v>
      </c>
      <c r="P17" s="40">
        <f>'Data Entry'!W18</f>
        <v>0</v>
      </c>
      <c r="Q17" s="40">
        <f>'Data Entry'!X18</f>
        <v>0</v>
      </c>
      <c r="R17" s="43"/>
    </row>
    <row r="18" spans="1:18" x14ac:dyDescent="0.2">
      <c r="A18" s="34">
        <f>'Data Entry'!B19</f>
        <v>0</v>
      </c>
      <c r="B18" s="35">
        <f>'Data Entry'!C19</f>
        <v>0</v>
      </c>
      <c r="C18" s="36" t="str">
        <f>IF('Data Entry'!D19="","",IF('Data Entry'!D19="M",1,IF('Data Entry'!D19="F",2,3)))</f>
        <v/>
      </c>
      <c r="D18" s="36" t="str">
        <f>IF('Data Entry'!E19="","",IF('Data Entry'!E19="R",1,IF('Data Entry'!E19="L",2,3)))</f>
        <v/>
      </c>
      <c r="E18" s="37" t="str">
        <f>'Data Entry'!I19</f>
        <v/>
      </c>
      <c r="F18" s="37" t="str">
        <f>'Data Entry'!M19</f>
        <v/>
      </c>
      <c r="G18" s="35">
        <f>'Data Entry'!N19</f>
        <v>0</v>
      </c>
      <c r="H18" s="35">
        <f>'Data Entry'!O19</f>
        <v>0</v>
      </c>
      <c r="I18" s="35">
        <f>'Data Entry'!P19</f>
        <v>0</v>
      </c>
      <c r="J18" s="36" t="str">
        <f>'Data Entry'!Q19</f>
        <v/>
      </c>
      <c r="K18" s="36" t="str">
        <f>IF('Data Entry'!R19="","",IF('Data Entry'!R19="Low",1,IF('Data Entry'!R19="Moderate",2,3)))</f>
        <v/>
      </c>
      <c r="L18" s="35">
        <f>'Data Entry'!S19</f>
        <v>0</v>
      </c>
      <c r="M18" s="35">
        <f>'Data Entry'!T19</f>
        <v>0</v>
      </c>
      <c r="N18" s="35">
        <f>'Data Entry'!U19</f>
        <v>0</v>
      </c>
      <c r="O18" s="35">
        <f>'Data Entry'!V19</f>
        <v>0</v>
      </c>
      <c r="P18" s="35">
        <f>'Data Entry'!W19</f>
        <v>0</v>
      </c>
      <c r="Q18" s="35">
        <f>'Data Entry'!X19</f>
        <v>0</v>
      </c>
      <c r="R18" s="38"/>
    </row>
    <row r="19" spans="1:18" x14ac:dyDescent="0.2">
      <c r="A19" s="39">
        <f>'Data Entry'!B20</f>
        <v>0</v>
      </c>
      <c r="B19" s="40">
        <f>'Data Entry'!C20</f>
        <v>0</v>
      </c>
      <c r="C19" s="41" t="str">
        <f>IF('Data Entry'!D20="","",IF('Data Entry'!D20="M",1,IF('Data Entry'!D20="F",2,3)))</f>
        <v/>
      </c>
      <c r="D19" s="41" t="str">
        <f>IF('Data Entry'!E20="","",IF('Data Entry'!E20="R",1,IF('Data Entry'!E20="L",2,3)))</f>
        <v/>
      </c>
      <c r="E19" s="42" t="str">
        <f>'Data Entry'!I20</f>
        <v/>
      </c>
      <c r="F19" s="42" t="str">
        <f>'Data Entry'!M20</f>
        <v/>
      </c>
      <c r="G19" s="40">
        <f>'Data Entry'!N20</f>
        <v>0</v>
      </c>
      <c r="H19" s="40">
        <f>'Data Entry'!O20</f>
        <v>0</v>
      </c>
      <c r="I19" s="40">
        <f>'Data Entry'!P20</f>
        <v>0</v>
      </c>
      <c r="J19" s="41" t="str">
        <f>'Data Entry'!Q20</f>
        <v/>
      </c>
      <c r="K19" s="41" t="str">
        <f>IF('Data Entry'!R20="","",IF('Data Entry'!R20="Low",1,IF('Data Entry'!R20="Moderate",2,3)))</f>
        <v/>
      </c>
      <c r="L19" s="40">
        <f>'Data Entry'!S20</f>
        <v>0</v>
      </c>
      <c r="M19" s="40">
        <f>'Data Entry'!T20</f>
        <v>0</v>
      </c>
      <c r="N19" s="40">
        <f>'Data Entry'!U20</f>
        <v>0</v>
      </c>
      <c r="O19" s="40">
        <f>'Data Entry'!V20</f>
        <v>0</v>
      </c>
      <c r="P19" s="40">
        <f>'Data Entry'!W20</f>
        <v>0</v>
      </c>
      <c r="Q19" s="40">
        <f>'Data Entry'!X20</f>
        <v>0</v>
      </c>
      <c r="R19" s="43"/>
    </row>
    <row r="20" spans="1:18" x14ac:dyDescent="0.2">
      <c r="A20" s="34">
        <f>'Data Entry'!B21</f>
        <v>0</v>
      </c>
      <c r="B20" s="35">
        <f>'Data Entry'!C21</f>
        <v>0</v>
      </c>
      <c r="C20" s="36" t="str">
        <f>IF('Data Entry'!D21="","",IF('Data Entry'!D21="M",1,IF('Data Entry'!D21="F",2,3)))</f>
        <v/>
      </c>
      <c r="D20" s="36" t="str">
        <f>IF('Data Entry'!E21="","",IF('Data Entry'!E21="R",1,IF('Data Entry'!E21="L",2,3)))</f>
        <v/>
      </c>
      <c r="E20" s="37" t="str">
        <f>'Data Entry'!I21</f>
        <v/>
      </c>
      <c r="F20" s="37" t="str">
        <f>'Data Entry'!M21</f>
        <v/>
      </c>
      <c r="G20" s="35">
        <f>'Data Entry'!N21</f>
        <v>0</v>
      </c>
      <c r="H20" s="35">
        <f>'Data Entry'!O21</f>
        <v>0</v>
      </c>
      <c r="I20" s="35">
        <f>'Data Entry'!P21</f>
        <v>0</v>
      </c>
      <c r="J20" s="36" t="str">
        <f>'Data Entry'!Q21</f>
        <v/>
      </c>
      <c r="K20" s="36" t="str">
        <f>IF('Data Entry'!R21="","",IF('Data Entry'!R21="Low",1,IF('Data Entry'!R21="Moderate",2,3)))</f>
        <v/>
      </c>
      <c r="L20" s="35">
        <f>'Data Entry'!S21</f>
        <v>0</v>
      </c>
      <c r="M20" s="35">
        <f>'Data Entry'!T21</f>
        <v>0</v>
      </c>
      <c r="N20" s="35">
        <f>'Data Entry'!U21</f>
        <v>0</v>
      </c>
      <c r="O20" s="35">
        <f>'Data Entry'!V21</f>
        <v>0</v>
      </c>
      <c r="P20" s="35">
        <f>'Data Entry'!W21</f>
        <v>0</v>
      </c>
      <c r="Q20" s="35">
        <f>'Data Entry'!X21</f>
        <v>0</v>
      </c>
      <c r="R20" s="38"/>
    </row>
    <row r="21" spans="1:18" x14ac:dyDescent="0.2">
      <c r="A21" s="39">
        <f>'Data Entry'!B22</f>
        <v>0</v>
      </c>
      <c r="B21" s="40">
        <f>'Data Entry'!C22</f>
        <v>0</v>
      </c>
      <c r="C21" s="41" t="str">
        <f>IF('Data Entry'!D22="","",IF('Data Entry'!D22="M",1,IF('Data Entry'!D22="F",2,3)))</f>
        <v/>
      </c>
      <c r="D21" s="41" t="str">
        <f>IF('Data Entry'!E22="","",IF('Data Entry'!E22="R",1,IF('Data Entry'!E22="L",2,3)))</f>
        <v/>
      </c>
      <c r="E21" s="42" t="str">
        <f>'Data Entry'!I22</f>
        <v/>
      </c>
      <c r="F21" s="42" t="str">
        <f>'Data Entry'!M22</f>
        <v/>
      </c>
      <c r="G21" s="40">
        <f>'Data Entry'!N22</f>
        <v>0</v>
      </c>
      <c r="H21" s="40">
        <f>'Data Entry'!O22</f>
        <v>0</v>
      </c>
      <c r="I21" s="40">
        <f>'Data Entry'!P22</f>
        <v>0</v>
      </c>
      <c r="J21" s="41" t="str">
        <f>'Data Entry'!Q22</f>
        <v/>
      </c>
      <c r="K21" s="41" t="str">
        <f>IF('Data Entry'!R22="","",IF('Data Entry'!R22="Low",1,IF('Data Entry'!R22="Moderate",2,3)))</f>
        <v/>
      </c>
      <c r="L21" s="40">
        <f>'Data Entry'!S22</f>
        <v>0</v>
      </c>
      <c r="M21" s="40">
        <f>'Data Entry'!T22</f>
        <v>0</v>
      </c>
      <c r="N21" s="40">
        <f>'Data Entry'!U22</f>
        <v>0</v>
      </c>
      <c r="O21" s="40">
        <f>'Data Entry'!V22</f>
        <v>0</v>
      </c>
      <c r="P21" s="40">
        <f>'Data Entry'!W22</f>
        <v>0</v>
      </c>
      <c r="Q21" s="40">
        <f>'Data Entry'!X22</f>
        <v>0</v>
      </c>
      <c r="R21" s="43"/>
    </row>
    <row r="22" spans="1:18" x14ac:dyDescent="0.2">
      <c r="A22" s="34">
        <f>'Data Entry'!B23</f>
        <v>0</v>
      </c>
      <c r="B22" s="35">
        <f>'Data Entry'!C23</f>
        <v>0</v>
      </c>
      <c r="C22" s="36" t="str">
        <f>IF('Data Entry'!D23="","",IF('Data Entry'!D23="M",1,IF('Data Entry'!D23="F",2,3)))</f>
        <v/>
      </c>
      <c r="D22" s="36" t="str">
        <f>IF('Data Entry'!E23="","",IF('Data Entry'!E23="R",1,IF('Data Entry'!E23="L",2,3)))</f>
        <v/>
      </c>
      <c r="E22" s="37" t="str">
        <f>'Data Entry'!I23</f>
        <v/>
      </c>
      <c r="F22" s="37" t="str">
        <f>'Data Entry'!M23</f>
        <v/>
      </c>
      <c r="G22" s="35">
        <f>'Data Entry'!N23</f>
        <v>0</v>
      </c>
      <c r="H22" s="35">
        <f>'Data Entry'!O23</f>
        <v>0</v>
      </c>
      <c r="I22" s="35">
        <f>'Data Entry'!P23</f>
        <v>0</v>
      </c>
      <c r="J22" s="36" t="str">
        <f>'Data Entry'!Q23</f>
        <v/>
      </c>
      <c r="K22" s="36" t="str">
        <f>IF('Data Entry'!R23="","",IF('Data Entry'!R23="Low",1,IF('Data Entry'!R23="Moderate",2,3)))</f>
        <v/>
      </c>
      <c r="L22" s="35">
        <f>'Data Entry'!S23</f>
        <v>0</v>
      </c>
      <c r="M22" s="35">
        <f>'Data Entry'!T23</f>
        <v>0</v>
      </c>
      <c r="N22" s="35">
        <f>'Data Entry'!U23</f>
        <v>0</v>
      </c>
      <c r="O22" s="35">
        <f>'Data Entry'!V23</f>
        <v>0</v>
      </c>
      <c r="P22" s="35">
        <f>'Data Entry'!W23</f>
        <v>0</v>
      </c>
      <c r="Q22" s="35">
        <f>'Data Entry'!X23</f>
        <v>0</v>
      </c>
      <c r="R22" s="38"/>
    </row>
    <row r="23" spans="1:18" x14ac:dyDescent="0.2">
      <c r="A23" s="39">
        <f>'Data Entry'!B24</f>
        <v>0</v>
      </c>
      <c r="B23" s="40">
        <f>'Data Entry'!C24</f>
        <v>0</v>
      </c>
      <c r="C23" s="41" t="str">
        <f>IF('Data Entry'!D24="","",IF('Data Entry'!D24="M",1,IF('Data Entry'!D24="F",2,3)))</f>
        <v/>
      </c>
      <c r="D23" s="41" t="str">
        <f>IF('Data Entry'!E24="","",IF('Data Entry'!E24="R",1,IF('Data Entry'!E24="L",2,3)))</f>
        <v/>
      </c>
      <c r="E23" s="42" t="str">
        <f>'Data Entry'!I24</f>
        <v/>
      </c>
      <c r="F23" s="42" t="str">
        <f>'Data Entry'!M24</f>
        <v/>
      </c>
      <c r="G23" s="40">
        <f>'Data Entry'!N24</f>
        <v>0</v>
      </c>
      <c r="H23" s="40">
        <f>'Data Entry'!O24</f>
        <v>0</v>
      </c>
      <c r="I23" s="40">
        <f>'Data Entry'!P24</f>
        <v>0</v>
      </c>
      <c r="J23" s="41" t="str">
        <f>'Data Entry'!Q24</f>
        <v/>
      </c>
      <c r="K23" s="41" t="str">
        <f>IF('Data Entry'!R24="","",IF('Data Entry'!R24="Low",1,IF('Data Entry'!R24="Moderate",2,3)))</f>
        <v/>
      </c>
      <c r="L23" s="40">
        <f>'Data Entry'!S24</f>
        <v>0</v>
      </c>
      <c r="M23" s="40">
        <f>'Data Entry'!T24</f>
        <v>0</v>
      </c>
      <c r="N23" s="40">
        <f>'Data Entry'!U24</f>
        <v>0</v>
      </c>
      <c r="O23" s="40">
        <f>'Data Entry'!V24</f>
        <v>0</v>
      </c>
      <c r="P23" s="40">
        <f>'Data Entry'!W24</f>
        <v>0</v>
      </c>
      <c r="Q23" s="40">
        <f>'Data Entry'!X24</f>
        <v>0</v>
      </c>
      <c r="R23" s="43"/>
    </row>
    <row r="24" spans="1:18" x14ac:dyDescent="0.2">
      <c r="A24" s="34">
        <f>'Data Entry'!B25</f>
        <v>0</v>
      </c>
      <c r="B24" s="35">
        <f>'Data Entry'!C25</f>
        <v>0</v>
      </c>
      <c r="C24" s="36" t="str">
        <f>IF('Data Entry'!D25="","",IF('Data Entry'!D25="M",1,IF('Data Entry'!D25="F",2,3)))</f>
        <v/>
      </c>
      <c r="D24" s="36" t="str">
        <f>IF('Data Entry'!E25="","",IF('Data Entry'!E25="R",1,IF('Data Entry'!E25="L",2,3)))</f>
        <v/>
      </c>
      <c r="E24" s="37" t="str">
        <f>'Data Entry'!I25</f>
        <v/>
      </c>
      <c r="F24" s="37" t="str">
        <f>'Data Entry'!M25</f>
        <v/>
      </c>
      <c r="G24" s="35">
        <f>'Data Entry'!N25</f>
        <v>0</v>
      </c>
      <c r="H24" s="35">
        <f>'Data Entry'!O25</f>
        <v>0</v>
      </c>
      <c r="I24" s="35">
        <f>'Data Entry'!P25</f>
        <v>0</v>
      </c>
      <c r="J24" s="36" t="str">
        <f>'Data Entry'!Q25</f>
        <v/>
      </c>
      <c r="K24" s="36" t="str">
        <f>IF('Data Entry'!R25="","",IF('Data Entry'!R25="Low",1,IF('Data Entry'!R25="Moderate",2,3)))</f>
        <v/>
      </c>
      <c r="L24" s="35">
        <f>'Data Entry'!S25</f>
        <v>0</v>
      </c>
      <c r="M24" s="35">
        <f>'Data Entry'!T25</f>
        <v>0</v>
      </c>
      <c r="N24" s="35">
        <f>'Data Entry'!U25</f>
        <v>0</v>
      </c>
      <c r="O24" s="35">
        <f>'Data Entry'!V25</f>
        <v>0</v>
      </c>
      <c r="P24" s="35">
        <f>'Data Entry'!W25</f>
        <v>0</v>
      </c>
      <c r="Q24" s="35">
        <f>'Data Entry'!X25</f>
        <v>0</v>
      </c>
      <c r="R24" s="38"/>
    </row>
    <row r="25" spans="1:18" x14ac:dyDescent="0.2">
      <c r="A25" s="39">
        <f>'Data Entry'!B26</f>
        <v>0</v>
      </c>
      <c r="B25" s="40">
        <f>'Data Entry'!C26</f>
        <v>0</v>
      </c>
      <c r="C25" s="41" t="str">
        <f>IF('Data Entry'!D26="","",IF('Data Entry'!D26="M",1,IF('Data Entry'!D26="F",2,3)))</f>
        <v/>
      </c>
      <c r="D25" s="41" t="str">
        <f>IF('Data Entry'!E26="","",IF('Data Entry'!E26="R",1,IF('Data Entry'!E26="L",2,3)))</f>
        <v/>
      </c>
      <c r="E25" s="42" t="str">
        <f>'Data Entry'!I26</f>
        <v/>
      </c>
      <c r="F25" s="42" t="str">
        <f>'Data Entry'!M26</f>
        <v/>
      </c>
      <c r="G25" s="40">
        <f>'Data Entry'!N26</f>
        <v>0</v>
      </c>
      <c r="H25" s="40">
        <f>'Data Entry'!O26</f>
        <v>0</v>
      </c>
      <c r="I25" s="40">
        <f>'Data Entry'!P26</f>
        <v>0</v>
      </c>
      <c r="J25" s="41" t="str">
        <f>'Data Entry'!Q26</f>
        <v/>
      </c>
      <c r="K25" s="41" t="str">
        <f>IF('Data Entry'!R26="","",IF('Data Entry'!R26="Low",1,IF('Data Entry'!R26="Moderate",2,3)))</f>
        <v/>
      </c>
      <c r="L25" s="40">
        <f>'Data Entry'!S26</f>
        <v>0</v>
      </c>
      <c r="M25" s="40">
        <f>'Data Entry'!T26</f>
        <v>0</v>
      </c>
      <c r="N25" s="40">
        <f>'Data Entry'!U26</f>
        <v>0</v>
      </c>
      <c r="O25" s="40">
        <f>'Data Entry'!V26</f>
        <v>0</v>
      </c>
      <c r="P25" s="40">
        <f>'Data Entry'!W26</f>
        <v>0</v>
      </c>
      <c r="Q25" s="40">
        <f>'Data Entry'!X26</f>
        <v>0</v>
      </c>
      <c r="R25" s="43"/>
    </row>
    <row r="26" spans="1:18" x14ac:dyDescent="0.2">
      <c r="A26" s="34">
        <f>'Data Entry'!B27</f>
        <v>0</v>
      </c>
      <c r="B26" s="35">
        <f>'Data Entry'!C27</f>
        <v>0</v>
      </c>
      <c r="C26" s="36" t="str">
        <f>IF('Data Entry'!D27="","",IF('Data Entry'!D27="M",1,IF('Data Entry'!D27="F",2,3)))</f>
        <v/>
      </c>
      <c r="D26" s="36" t="str">
        <f>IF('Data Entry'!E27="","",IF('Data Entry'!E27="R",1,IF('Data Entry'!E27="L",2,3)))</f>
        <v/>
      </c>
      <c r="E26" s="37" t="str">
        <f>'Data Entry'!I27</f>
        <v/>
      </c>
      <c r="F26" s="37" t="str">
        <f>'Data Entry'!M27</f>
        <v/>
      </c>
      <c r="G26" s="35">
        <f>'Data Entry'!N27</f>
        <v>0</v>
      </c>
      <c r="H26" s="35">
        <f>'Data Entry'!O27</f>
        <v>0</v>
      </c>
      <c r="I26" s="35">
        <f>'Data Entry'!P27</f>
        <v>0</v>
      </c>
      <c r="J26" s="36" t="str">
        <f>'Data Entry'!Q27</f>
        <v/>
      </c>
      <c r="K26" s="36" t="str">
        <f>IF('Data Entry'!R27="","",IF('Data Entry'!R27="Low",1,IF('Data Entry'!R27="Moderate",2,3)))</f>
        <v/>
      </c>
      <c r="L26" s="35">
        <f>'Data Entry'!S27</f>
        <v>0</v>
      </c>
      <c r="M26" s="35">
        <f>'Data Entry'!T27</f>
        <v>0</v>
      </c>
      <c r="N26" s="35">
        <f>'Data Entry'!U27</f>
        <v>0</v>
      </c>
      <c r="O26" s="35">
        <f>'Data Entry'!V27</f>
        <v>0</v>
      </c>
      <c r="P26" s="35">
        <f>'Data Entry'!W27</f>
        <v>0</v>
      </c>
      <c r="Q26" s="35">
        <f>'Data Entry'!X27</f>
        <v>0</v>
      </c>
      <c r="R26" s="38"/>
    </row>
    <row r="27" spans="1:18" x14ac:dyDescent="0.2">
      <c r="A27" s="39">
        <f>'Data Entry'!B28</f>
        <v>0</v>
      </c>
      <c r="B27" s="40">
        <f>'Data Entry'!C28</f>
        <v>0</v>
      </c>
      <c r="C27" s="41" t="str">
        <f>IF('Data Entry'!D28="","",IF('Data Entry'!D28="M",1,IF('Data Entry'!D28="F",2,3)))</f>
        <v/>
      </c>
      <c r="D27" s="41" t="str">
        <f>IF('Data Entry'!E28="","",IF('Data Entry'!E28="R",1,IF('Data Entry'!E28="L",2,3)))</f>
        <v/>
      </c>
      <c r="E27" s="42" t="str">
        <f>'Data Entry'!I28</f>
        <v/>
      </c>
      <c r="F27" s="42" t="str">
        <f>'Data Entry'!M28</f>
        <v/>
      </c>
      <c r="G27" s="40">
        <f>'Data Entry'!N28</f>
        <v>0</v>
      </c>
      <c r="H27" s="40">
        <f>'Data Entry'!O28</f>
        <v>0</v>
      </c>
      <c r="I27" s="40">
        <f>'Data Entry'!P28</f>
        <v>0</v>
      </c>
      <c r="J27" s="41" t="str">
        <f>'Data Entry'!Q28</f>
        <v/>
      </c>
      <c r="K27" s="41" t="str">
        <f>IF('Data Entry'!R28="","",IF('Data Entry'!R28="Low",1,IF('Data Entry'!R28="Moderate",2,3)))</f>
        <v/>
      </c>
      <c r="L27" s="40">
        <f>'Data Entry'!S28</f>
        <v>0</v>
      </c>
      <c r="M27" s="40">
        <f>'Data Entry'!T28</f>
        <v>0</v>
      </c>
      <c r="N27" s="40">
        <f>'Data Entry'!U28</f>
        <v>0</v>
      </c>
      <c r="O27" s="40">
        <f>'Data Entry'!V28</f>
        <v>0</v>
      </c>
      <c r="P27" s="40">
        <f>'Data Entry'!W28</f>
        <v>0</v>
      </c>
      <c r="Q27" s="40">
        <f>'Data Entry'!X28</f>
        <v>0</v>
      </c>
      <c r="R27" s="43"/>
    </row>
    <row r="28" spans="1:18" x14ac:dyDescent="0.2">
      <c r="A28" s="34">
        <f>'Data Entry'!B29</f>
        <v>0</v>
      </c>
      <c r="B28" s="35">
        <f>'Data Entry'!C29</f>
        <v>0</v>
      </c>
      <c r="C28" s="36" t="str">
        <f>IF('Data Entry'!D29="","",IF('Data Entry'!D29="M",1,IF('Data Entry'!D29="F",2,3)))</f>
        <v/>
      </c>
      <c r="D28" s="36" t="str">
        <f>IF('Data Entry'!E29="","",IF('Data Entry'!E29="R",1,IF('Data Entry'!E29="L",2,3)))</f>
        <v/>
      </c>
      <c r="E28" s="37" t="str">
        <f>'Data Entry'!I29</f>
        <v/>
      </c>
      <c r="F28" s="37" t="str">
        <f>'Data Entry'!M29</f>
        <v/>
      </c>
      <c r="G28" s="35">
        <f>'Data Entry'!N29</f>
        <v>0</v>
      </c>
      <c r="H28" s="35">
        <f>'Data Entry'!O29</f>
        <v>0</v>
      </c>
      <c r="I28" s="35">
        <f>'Data Entry'!P29</f>
        <v>0</v>
      </c>
      <c r="J28" s="36" t="str">
        <f>'Data Entry'!Q29</f>
        <v/>
      </c>
      <c r="K28" s="36" t="str">
        <f>IF('Data Entry'!R29="","",IF('Data Entry'!R29="Low",1,IF('Data Entry'!R29="Moderate",2,3)))</f>
        <v/>
      </c>
      <c r="L28" s="35">
        <f>'Data Entry'!S29</f>
        <v>0</v>
      </c>
      <c r="M28" s="35">
        <f>'Data Entry'!T29</f>
        <v>0</v>
      </c>
      <c r="N28" s="35">
        <f>'Data Entry'!U29</f>
        <v>0</v>
      </c>
      <c r="O28" s="35">
        <f>'Data Entry'!V29</f>
        <v>0</v>
      </c>
      <c r="P28" s="35">
        <f>'Data Entry'!W29</f>
        <v>0</v>
      </c>
      <c r="Q28" s="35">
        <f>'Data Entry'!X29</f>
        <v>0</v>
      </c>
      <c r="R28" s="38"/>
    </row>
    <row r="29" spans="1:18" x14ac:dyDescent="0.2">
      <c r="A29" s="39">
        <f>'Data Entry'!B30</f>
        <v>0</v>
      </c>
      <c r="B29" s="40">
        <f>'Data Entry'!C30</f>
        <v>0</v>
      </c>
      <c r="C29" s="41" t="str">
        <f>IF('Data Entry'!D30="","",IF('Data Entry'!D30="M",1,IF('Data Entry'!D30="F",2,3)))</f>
        <v/>
      </c>
      <c r="D29" s="41" t="str">
        <f>IF('Data Entry'!E30="","",IF('Data Entry'!E30="R",1,IF('Data Entry'!E30="L",2,3)))</f>
        <v/>
      </c>
      <c r="E29" s="42" t="str">
        <f>'Data Entry'!I30</f>
        <v/>
      </c>
      <c r="F29" s="42" t="str">
        <f>'Data Entry'!M30</f>
        <v/>
      </c>
      <c r="G29" s="40">
        <f>'Data Entry'!N30</f>
        <v>0</v>
      </c>
      <c r="H29" s="40">
        <f>'Data Entry'!O30</f>
        <v>0</v>
      </c>
      <c r="I29" s="40">
        <f>'Data Entry'!P30</f>
        <v>0</v>
      </c>
      <c r="J29" s="41" t="str">
        <f>'Data Entry'!Q30</f>
        <v/>
      </c>
      <c r="K29" s="41" t="str">
        <f>IF('Data Entry'!R30="","",IF('Data Entry'!R30="Low",1,IF('Data Entry'!R30="Moderate",2,3)))</f>
        <v/>
      </c>
      <c r="L29" s="40">
        <f>'Data Entry'!S30</f>
        <v>0</v>
      </c>
      <c r="M29" s="40">
        <f>'Data Entry'!T30</f>
        <v>0</v>
      </c>
      <c r="N29" s="40">
        <f>'Data Entry'!U30</f>
        <v>0</v>
      </c>
      <c r="O29" s="40">
        <f>'Data Entry'!V30</f>
        <v>0</v>
      </c>
      <c r="P29" s="40">
        <f>'Data Entry'!W30</f>
        <v>0</v>
      </c>
      <c r="Q29" s="40">
        <f>'Data Entry'!X30</f>
        <v>0</v>
      </c>
      <c r="R29" s="43"/>
    </row>
    <row r="30" spans="1:18" x14ac:dyDescent="0.2">
      <c r="A30" s="34">
        <f>'Data Entry'!B31</f>
        <v>0</v>
      </c>
      <c r="B30" s="35">
        <f>'Data Entry'!C31</f>
        <v>0</v>
      </c>
      <c r="C30" s="36" t="str">
        <f>IF('Data Entry'!D31="","",IF('Data Entry'!D31="M",1,IF('Data Entry'!D31="F",2,3)))</f>
        <v/>
      </c>
      <c r="D30" s="36" t="str">
        <f>IF('Data Entry'!E31="","",IF('Data Entry'!E31="R",1,IF('Data Entry'!E31="L",2,3)))</f>
        <v/>
      </c>
      <c r="E30" s="37" t="str">
        <f>'Data Entry'!I31</f>
        <v/>
      </c>
      <c r="F30" s="37" t="str">
        <f>'Data Entry'!M31</f>
        <v/>
      </c>
      <c r="G30" s="35">
        <f>'Data Entry'!N31</f>
        <v>0</v>
      </c>
      <c r="H30" s="35">
        <f>'Data Entry'!O31</f>
        <v>0</v>
      </c>
      <c r="I30" s="35">
        <f>'Data Entry'!P31</f>
        <v>0</v>
      </c>
      <c r="J30" s="36" t="str">
        <f>'Data Entry'!Q31</f>
        <v/>
      </c>
      <c r="K30" s="36" t="str">
        <f>IF('Data Entry'!R31="","",IF('Data Entry'!R31="Low",1,IF('Data Entry'!R31="Moderate",2,3)))</f>
        <v/>
      </c>
      <c r="L30" s="35">
        <f>'Data Entry'!S31</f>
        <v>0</v>
      </c>
      <c r="M30" s="35">
        <f>'Data Entry'!T31</f>
        <v>0</v>
      </c>
      <c r="N30" s="35">
        <f>'Data Entry'!U31</f>
        <v>0</v>
      </c>
      <c r="O30" s="35">
        <f>'Data Entry'!V31</f>
        <v>0</v>
      </c>
      <c r="P30" s="35">
        <f>'Data Entry'!W31</f>
        <v>0</v>
      </c>
      <c r="Q30" s="35">
        <f>'Data Entry'!X31</f>
        <v>0</v>
      </c>
      <c r="R30" s="38"/>
    </row>
    <row r="31" spans="1:18" x14ac:dyDescent="0.2">
      <c r="A31" s="39">
        <f>'Data Entry'!B32</f>
        <v>0</v>
      </c>
      <c r="B31" s="40">
        <f>'Data Entry'!C32</f>
        <v>0</v>
      </c>
      <c r="C31" s="41" t="str">
        <f>IF('Data Entry'!D32="","",IF('Data Entry'!D32="M",1,IF('Data Entry'!D32="F",2,3)))</f>
        <v/>
      </c>
      <c r="D31" s="41" t="str">
        <f>IF('Data Entry'!E32="","",IF('Data Entry'!E32="R",1,IF('Data Entry'!E32="L",2,3)))</f>
        <v/>
      </c>
      <c r="E31" s="42" t="str">
        <f>'Data Entry'!I32</f>
        <v/>
      </c>
      <c r="F31" s="42" t="str">
        <f>'Data Entry'!M32</f>
        <v/>
      </c>
      <c r="G31" s="40">
        <f>'Data Entry'!N32</f>
        <v>0</v>
      </c>
      <c r="H31" s="40">
        <f>'Data Entry'!O32</f>
        <v>0</v>
      </c>
      <c r="I31" s="40">
        <f>'Data Entry'!P32</f>
        <v>0</v>
      </c>
      <c r="J31" s="41" t="str">
        <f>'Data Entry'!Q32</f>
        <v/>
      </c>
      <c r="K31" s="41" t="str">
        <f>IF('Data Entry'!R32="","",IF('Data Entry'!R32="Low",1,IF('Data Entry'!R32="Moderate",2,3)))</f>
        <v/>
      </c>
      <c r="L31" s="40">
        <f>'Data Entry'!S32</f>
        <v>0</v>
      </c>
      <c r="M31" s="40">
        <f>'Data Entry'!T32</f>
        <v>0</v>
      </c>
      <c r="N31" s="40">
        <f>'Data Entry'!U32</f>
        <v>0</v>
      </c>
      <c r="O31" s="40">
        <f>'Data Entry'!V32</f>
        <v>0</v>
      </c>
      <c r="P31" s="40">
        <f>'Data Entry'!W32</f>
        <v>0</v>
      </c>
      <c r="Q31" s="40">
        <f>'Data Entry'!X32</f>
        <v>0</v>
      </c>
      <c r="R31" s="43"/>
    </row>
    <row r="32" spans="1:18" x14ac:dyDescent="0.2">
      <c r="A32" s="34">
        <f>'Data Entry'!B33</f>
        <v>0</v>
      </c>
      <c r="B32" s="35">
        <f>'Data Entry'!C33</f>
        <v>0</v>
      </c>
      <c r="C32" s="36" t="str">
        <f>IF('Data Entry'!D33="","",IF('Data Entry'!D33="M",1,IF('Data Entry'!D33="F",2,3)))</f>
        <v/>
      </c>
      <c r="D32" s="36" t="str">
        <f>IF('Data Entry'!E33="","",IF('Data Entry'!E33="R",1,IF('Data Entry'!E33="L",2,3)))</f>
        <v/>
      </c>
      <c r="E32" s="37" t="str">
        <f>'Data Entry'!I33</f>
        <v/>
      </c>
      <c r="F32" s="37" t="str">
        <f>'Data Entry'!M33</f>
        <v/>
      </c>
      <c r="G32" s="35">
        <f>'Data Entry'!N33</f>
        <v>0</v>
      </c>
      <c r="H32" s="35">
        <f>'Data Entry'!O33</f>
        <v>0</v>
      </c>
      <c r="I32" s="35">
        <f>'Data Entry'!P33</f>
        <v>0</v>
      </c>
      <c r="J32" s="36" t="str">
        <f>'Data Entry'!Q33</f>
        <v/>
      </c>
      <c r="K32" s="36" t="str">
        <f>IF('Data Entry'!R33="","",IF('Data Entry'!R33="Low",1,IF('Data Entry'!R33="Moderate",2,3)))</f>
        <v/>
      </c>
      <c r="L32" s="35">
        <f>'Data Entry'!S33</f>
        <v>0</v>
      </c>
      <c r="M32" s="35">
        <f>'Data Entry'!T33</f>
        <v>0</v>
      </c>
      <c r="N32" s="35">
        <f>'Data Entry'!U33</f>
        <v>0</v>
      </c>
      <c r="O32" s="35">
        <f>'Data Entry'!V33</f>
        <v>0</v>
      </c>
      <c r="P32" s="35">
        <f>'Data Entry'!W33</f>
        <v>0</v>
      </c>
      <c r="Q32" s="35">
        <f>'Data Entry'!X33</f>
        <v>0</v>
      </c>
      <c r="R32" s="38"/>
    </row>
    <row r="33" spans="1:18" x14ac:dyDescent="0.2">
      <c r="A33" s="39">
        <f>'Data Entry'!B34</f>
        <v>0</v>
      </c>
      <c r="B33" s="40">
        <f>'Data Entry'!C34</f>
        <v>0</v>
      </c>
      <c r="C33" s="41" t="str">
        <f>IF('Data Entry'!D34="","",IF('Data Entry'!D34="M",1,IF('Data Entry'!D34="F",2,3)))</f>
        <v/>
      </c>
      <c r="D33" s="41" t="str">
        <f>IF('Data Entry'!E34="","",IF('Data Entry'!E34="R",1,IF('Data Entry'!E34="L",2,3)))</f>
        <v/>
      </c>
      <c r="E33" s="42" t="str">
        <f>'Data Entry'!I34</f>
        <v/>
      </c>
      <c r="F33" s="42" t="str">
        <f>'Data Entry'!M34</f>
        <v/>
      </c>
      <c r="G33" s="40">
        <f>'Data Entry'!N34</f>
        <v>0</v>
      </c>
      <c r="H33" s="40">
        <f>'Data Entry'!O34</f>
        <v>0</v>
      </c>
      <c r="I33" s="40">
        <f>'Data Entry'!P34</f>
        <v>0</v>
      </c>
      <c r="J33" s="41" t="str">
        <f>'Data Entry'!Q34</f>
        <v/>
      </c>
      <c r="K33" s="41" t="str">
        <f>IF('Data Entry'!R34="","",IF('Data Entry'!R34="Low",1,IF('Data Entry'!R34="Moderate",2,3)))</f>
        <v/>
      </c>
      <c r="L33" s="40">
        <f>'Data Entry'!S34</f>
        <v>0</v>
      </c>
      <c r="M33" s="40">
        <f>'Data Entry'!T34</f>
        <v>0</v>
      </c>
      <c r="N33" s="40">
        <f>'Data Entry'!U34</f>
        <v>0</v>
      </c>
      <c r="O33" s="40">
        <f>'Data Entry'!V34</f>
        <v>0</v>
      </c>
      <c r="P33" s="40">
        <f>'Data Entry'!W34</f>
        <v>0</v>
      </c>
      <c r="Q33" s="40">
        <f>'Data Entry'!X34</f>
        <v>0</v>
      </c>
      <c r="R33" s="43"/>
    </row>
  </sheetData>
  <mergeCells count="2">
    <mergeCell ref="A1:R1"/>
    <mergeCell ref="A2:R2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57F17"/>
  </sheetPr>
  <dimension ref="A1:B22"/>
  <sheetViews>
    <sheetView showGridLines="0" zoomScaleNormal="100" workbookViewId="0"/>
  </sheetViews>
  <sheetFormatPr baseColWidth="10" defaultColWidth="8.6640625" defaultRowHeight="15" x14ac:dyDescent="0.2"/>
  <cols>
    <col min="1" max="1" width="4" customWidth="1"/>
    <col min="2" max="2" width="110" customWidth="1"/>
  </cols>
  <sheetData>
    <row r="1" spans="1:2" ht="30" customHeight="1" x14ac:dyDescent="0.2">
      <c r="A1" s="46" t="s">
        <v>58</v>
      </c>
      <c r="B1" s="46"/>
    </row>
    <row r="2" spans="1:2" ht="21.75" customHeight="1" x14ac:dyDescent="0.2">
      <c r="A2" s="55" t="s">
        <v>59</v>
      </c>
      <c r="B2" s="55"/>
    </row>
    <row r="3" spans="1:2" ht="18" customHeight="1" x14ac:dyDescent="0.2">
      <c r="A3" s="56" t="s">
        <v>60</v>
      </c>
      <c r="B3" s="56"/>
    </row>
    <row r="4" spans="1:2" ht="21.75" customHeight="1" x14ac:dyDescent="0.2">
      <c r="A4" s="57" t="s">
        <v>61</v>
      </c>
      <c r="B4" s="57"/>
    </row>
    <row r="5" spans="1:2" ht="18" customHeight="1" x14ac:dyDescent="0.2">
      <c r="A5" s="56" t="s">
        <v>62</v>
      </c>
      <c r="B5" s="56"/>
    </row>
    <row r="6" spans="1:2" ht="18" customHeight="1" x14ac:dyDescent="0.2">
      <c r="A6" s="56" t="s">
        <v>63</v>
      </c>
      <c r="B6" s="56"/>
    </row>
    <row r="7" spans="1:2" ht="18" customHeight="1" x14ac:dyDescent="0.2">
      <c r="A7" s="56" t="s">
        <v>64</v>
      </c>
      <c r="B7" s="56"/>
    </row>
    <row r="8" spans="1:2" ht="18" customHeight="1" x14ac:dyDescent="0.2">
      <c r="A8" s="56" t="s">
        <v>65</v>
      </c>
      <c r="B8" s="56"/>
    </row>
    <row r="9" spans="1:2" ht="18" customHeight="1" x14ac:dyDescent="0.2">
      <c r="A9" s="56" t="s">
        <v>66</v>
      </c>
      <c r="B9" s="56"/>
    </row>
    <row r="10" spans="1:2" ht="21.75" customHeight="1" x14ac:dyDescent="0.2">
      <c r="A10" s="58" t="s">
        <v>67</v>
      </c>
      <c r="B10" s="58"/>
    </row>
    <row r="11" spans="1:2" ht="18" customHeight="1" x14ac:dyDescent="0.2">
      <c r="A11" s="56" t="s">
        <v>68</v>
      </c>
      <c r="B11" s="56"/>
    </row>
    <row r="12" spans="1:2" ht="21.75" customHeight="1" x14ac:dyDescent="0.2">
      <c r="A12" s="59" t="s">
        <v>69</v>
      </c>
      <c r="B12" s="59"/>
    </row>
    <row r="13" spans="1:2" ht="18" customHeight="1" x14ac:dyDescent="0.2">
      <c r="A13" s="56" t="s">
        <v>70</v>
      </c>
      <c r="B13" s="56"/>
    </row>
    <row r="14" spans="1:2" ht="18" customHeight="1" x14ac:dyDescent="0.2">
      <c r="A14" s="56" t="s">
        <v>71</v>
      </c>
      <c r="B14" s="56"/>
    </row>
    <row r="15" spans="1:2" ht="18" customHeight="1" x14ac:dyDescent="0.2">
      <c r="A15" s="56" t="s">
        <v>72</v>
      </c>
      <c r="B15" s="56"/>
    </row>
    <row r="16" spans="1:2" ht="21.75" customHeight="1" x14ac:dyDescent="0.2">
      <c r="A16" s="61" t="s">
        <v>73</v>
      </c>
      <c r="B16" s="61"/>
    </row>
    <row r="17" spans="1:2" ht="18" customHeight="1" x14ac:dyDescent="0.2">
      <c r="A17" s="56" t="s">
        <v>74</v>
      </c>
      <c r="B17" s="56"/>
    </row>
    <row r="18" spans="1:2" ht="18" customHeight="1" x14ac:dyDescent="0.2">
      <c r="A18" s="56" t="s">
        <v>75</v>
      </c>
      <c r="B18" s="56"/>
    </row>
    <row r="19" spans="1:2" ht="18" customHeight="1" x14ac:dyDescent="0.2">
      <c r="A19" s="56" t="s">
        <v>76</v>
      </c>
      <c r="B19" s="56"/>
    </row>
    <row r="20" spans="1:2" ht="18" customHeight="1" x14ac:dyDescent="0.2">
      <c r="A20" s="56" t="s">
        <v>77</v>
      </c>
      <c r="B20" s="56"/>
    </row>
    <row r="21" spans="1:2" ht="18" customHeight="1" x14ac:dyDescent="0.2">
      <c r="A21" s="56" t="s">
        <v>78</v>
      </c>
      <c r="B21" s="56"/>
    </row>
    <row r="22" spans="1:2" ht="18" customHeight="1" x14ac:dyDescent="0.2">
      <c r="A22" s="60" t="s">
        <v>79</v>
      </c>
      <c r="B22" s="60"/>
    </row>
  </sheetData>
  <mergeCells count="22">
    <mergeCell ref="A21:B21"/>
    <mergeCell ref="A22:B22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1:B1"/>
    <mergeCell ref="A2:B2"/>
    <mergeCell ref="A3:B3"/>
    <mergeCell ref="A4:B4"/>
    <mergeCell ref="A5:B5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Entry</vt:lpstr>
      <vt:lpstr>SPSS Export</vt:lpstr>
      <vt:lpstr>Instructions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Dylan Blain</cp:lastModifiedBy>
  <cp:revision>0</cp:revision>
  <dcterms:created xsi:type="dcterms:W3CDTF">2026-03-13T17:06:51Z</dcterms:created>
  <dcterms:modified xsi:type="dcterms:W3CDTF">2026-03-14T11:00:43Z</dcterms:modified>
  <cp:category/>
  <cp:contentStatus/>
</cp:coreProperties>
</file>