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autoCompressPictures="0"/>
  <mc:AlternateContent xmlns:mc="http://schemas.openxmlformats.org/markup-compatibility/2006">
    <mc:Choice Requires="x15">
      <x15ac:absPath xmlns:x15ac="http://schemas.microsoft.com/office/spreadsheetml/2010/11/ac" url="C:\UWTSD\Module Box 24-25\ACCA5024 - Advanced Networking\CW1 - Practical Portfolio\"/>
    </mc:Choice>
  </mc:AlternateContent>
  <xr:revisionPtr revIDLastSave="0" documentId="13_ncr:1_{A16C9BB2-A3D9-4879-97FD-4DD79A82F2C9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Student Feedback" sheetId="1" r:id="rId1"/>
    <sheet name="Marking Criteria" sheetId="2" r:id="rId2"/>
    <sheet name="Device Config" sheetId="3" r:id="rId3"/>
  </sheets>
  <definedNames>
    <definedName name="_xlnm.Print_Area" localSheetId="1">'Marking Criteria'!$A$1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25" i="3" l="1"/>
  <c r="J48" i="3"/>
  <c r="J50" i="3" s="1"/>
  <c r="L48" i="3"/>
  <c r="L50" i="3" s="1"/>
  <c r="N48" i="3"/>
  <c r="P48" i="3"/>
  <c r="R48" i="3"/>
  <c r="T48" i="3"/>
  <c r="T50" i="3" s="1"/>
  <c r="J39" i="3"/>
  <c r="L39" i="3"/>
  <c r="N39" i="3"/>
  <c r="P39" i="3"/>
  <c r="R39" i="3"/>
  <c r="T39" i="3"/>
  <c r="J33" i="3"/>
  <c r="L33" i="3"/>
  <c r="N33" i="3"/>
  <c r="P33" i="3"/>
  <c r="R33" i="3"/>
  <c r="T33" i="3"/>
  <c r="J25" i="3"/>
  <c r="L25" i="3"/>
  <c r="N25" i="3"/>
  <c r="P25" i="3"/>
  <c r="T25" i="3"/>
  <c r="J18" i="3"/>
  <c r="L18" i="3"/>
  <c r="N18" i="3"/>
  <c r="N50" i="3" s="1"/>
  <c r="P18" i="3"/>
  <c r="R18" i="3"/>
  <c r="T18" i="3"/>
  <c r="H33" i="3"/>
  <c r="H48" i="3"/>
  <c r="H50" i="3" s="1"/>
  <c r="H39" i="3"/>
  <c r="H25" i="3"/>
  <c r="H18" i="3"/>
  <c r="R50" i="3"/>
  <c r="P50" i="3"/>
  <c r="J26" i="2"/>
  <c r="J27" i="2"/>
  <c r="J28" i="2"/>
  <c r="J29" i="2"/>
  <c r="N29" i="2" s="1"/>
  <c r="J25" i="2"/>
  <c r="N25" i="2" s="1"/>
  <c r="J18" i="2"/>
  <c r="J19" i="2"/>
  <c r="J20" i="2"/>
  <c r="J21" i="2"/>
  <c r="J17" i="2"/>
  <c r="N17" i="2" s="1"/>
  <c r="J36" i="2"/>
  <c r="J35" i="2"/>
  <c r="J34" i="2"/>
  <c r="J33" i="2"/>
  <c r="E52" i="2" s="1"/>
  <c r="H52" i="2" s="1"/>
  <c r="K36" i="1" s="1"/>
  <c r="J40" i="2"/>
  <c r="N40" i="2" s="1"/>
  <c r="J38" i="2"/>
  <c r="N38" i="2" s="1"/>
  <c r="J39" i="2"/>
  <c r="N39" i="2" s="1"/>
  <c r="J37" i="2"/>
  <c r="F50" i="3"/>
  <c r="N37" i="2"/>
  <c r="N34" i="2"/>
  <c r="N33" i="2"/>
  <c r="N35" i="2"/>
  <c r="N41" i="2"/>
  <c r="N28" i="2"/>
  <c r="N26" i="2"/>
  <c r="N48" i="2"/>
  <c r="L48" i="2"/>
  <c r="K48" i="2"/>
  <c r="N14" i="2"/>
  <c r="N12" i="2"/>
  <c r="N15" i="2"/>
  <c r="N16" i="2"/>
  <c r="N18" i="2"/>
  <c r="N20" i="2"/>
  <c r="N22" i="2"/>
  <c r="N23" i="2"/>
  <c r="N24" i="2"/>
  <c r="N30" i="2"/>
  <c r="N31" i="2"/>
  <c r="N32" i="2"/>
  <c r="N36" i="2"/>
  <c r="N42" i="2"/>
  <c r="N43" i="2"/>
  <c r="N44" i="2"/>
  <c r="N45" i="2"/>
  <c r="N47" i="2"/>
  <c r="N11" i="2"/>
  <c r="I48" i="2"/>
  <c r="E53" i="2"/>
  <c r="G53" i="2"/>
  <c r="F53" i="2"/>
  <c r="D53" i="2"/>
  <c r="J44" i="1"/>
  <c r="G51" i="2"/>
  <c r="F51" i="2"/>
  <c r="E51" i="2"/>
  <c r="D51" i="2"/>
  <c r="J28" i="1"/>
  <c r="F50" i="2"/>
  <c r="G50" i="2"/>
  <c r="D50" i="2"/>
  <c r="J20" i="1"/>
  <c r="E49" i="2"/>
  <c r="F49" i="2"/>
  <c r="G49" i="2"/>
  <c r="H49" i="2"/>
  <c r="K12" i="1"/>
  <c r="D49" i="2"/>
  <c r="J12" i="1"/>
  <c r="F52" i="2"/>
  <c r="G52" i="2"/>
  <c r="D52" i="2"/>
  <c r="J36" i="1"/>
  <c r="H53" i="2"/>
  <c r="K44" i="1"/>
  <c r="H51" i="2"/>
  <c r="K28" i="1"/>
  <c r="J48" i="2" l="1"/>
  <c r="M48" i="2" s="1"/>
  <c r="J51" i="1" s="1"/>
  <c r="E50" i="2"/>
  <c r="H50" i="2" s="1"/>
  <c r="K20" i="1" s="1"/>
</calcChain>
</file>

<file path=xl/sharedStrings.xml><?xml version="1.0" encoding="utf-8"?>
<sst xmlns="http://schemas.openxmlformats.org/spreadsheetml/2006/main" count="148" uniqueCount="128">
  <si>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</si>
  <si>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</si>
  <si>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</si>
  <si>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</si>
  <si>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</si>
  <si>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</si>
  <si>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</si>
  <si>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</si>
  <si>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</si>
  <si>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</si>
  <si>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</si>
  <si>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</si>
  <si>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</si>
  <si>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</si>
  <si>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</si>
  <si>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</si>
  <si>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</si>
  <si>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</si>
  <si>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</si>
  <si>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</si>
  <si>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</si>
  <si>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</si>
  <si>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</si>
  <si>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</si>
  <si>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</si>
  <si>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</si>
  <si>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</si>
  <si>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</si>
  <si>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</si>
  <si>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</si>
  <si>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</si>
  <si>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</si>
  <si>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</si>
  <si>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</si>
  <si>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</si>
  <si>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</si>
  <si>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</si>
  <si>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</si>
  <si>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</si>
  <si>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Paul John</t>
  </si>
  <si>
    <t xml:space="preserve"> </t>
  </si>
  <si>
    <t>1. Engagement with Literature Skills</t>
  </si>
  <si>
    <t>3. Cognitive and Intellectual Skills</t>
  </si>
  <si>
    <t>4. Practical Application Skills</t>
  </si>
  <si>
    <t>5. Transferable Skills for Life and Professional Practice</t>
  </si>
  <si>
    <t>Engagement with Literature Skills</t>
  </si>
  <si>
    <t>Knowledge and Understanding of Subject</t>
  </si>
  <si>
    <t>2. Knowledge and Understanding Skills</t>
  </si>
  <si>
    <t>Cognitive and Intellectual Skills</t>
  </si>
  <si>
    <t>Practical Application Skills</t>
  </si>
  <si>
    <t>Transferable Skills for Life and Professional Practice</t>
  </si>
  <si>
    <t>Days Late ?</t>
  </si>
  <si>
    <t>Not Applicable</t>
  </si>
  <si>
    <t>Late Submission ?</t>
  </si>
  <si>
    <t>Can PC1 ping PC2</t>
  </si>
  <si>
    <t>Can PC1 ping Lo1</t>
  </si>
  <si>
    <t>Can PC2 ping Lo2</t>
  </si>
  <si>
    <t>PC1 establish telnet connect on R1</t>
  </si>
  <si>
    <t>PC1 establish SSH connect on R1</t>
  </si>
  <si>
    <t>Neil Griffiths</t>
  </si>
  <si>
    <t>Completion of Lab Activities (Part 1 - Task 1)</t>
  </si>
  <si>
    <t>Completion of Lab Activities (Part 1 - Task 2)</t>
  </si>
  <si>
    <t>Completion of Lab Activities (Part 1 - Task 3)</t>
  </si>
  <si>
    <t>Completion of Lab Activities (Part 1 - Task 4)</t>
  </si>
  <si>
    <t>Infrastructure Setup (2.1.1)</t>
  </si>
  <si>
    <t>a</t>
  </si>
  <si>
    <t>b</t>
  </si>
  <si>
    <t>c</t>
  </si>
  <si>
    <t>d</t>
  </si>
  <si>
    <t>Max</t>
  </si>
  <si>
    <t>e</t>
  </si>
  <si>
    <t>MOTD</t>
  </si>
  <si>
    <t>2.1.5 - Network Connectivety</t>
  </si>
  <si>
    <t>a.i</t>
  </si>
  <si>
    <t>a.ii</t>
  </si>
  <si>
    <t>a.iii</t>
  </si>
  <si>
    <t>b.i</t>
  </si>
  <si>
    <t>b.ii</t>
  </si>
  <si>
    <t>Total</t>
  </si>
  <si>
    <t>Task 1 - Activities</t>
  </si>
  <si>
    <t>2.1 - IP Addressing</t>
  </si>
  <si>
    <t>Device Configuration (2.1.2) for R1 and R2</t>
  </si>
  <si>
    <t>Router Configuration (2.1.4)</t>
  </si>
  <si>
    <t>IP Addressing Subnet A</t>
  </si>
  <si>
    <t>IP Addressing Subnet B</t>
  </si>
  <si>
    <t>IP Addressing Subnet C</t>
  </si>
  <si>
    <t>IP Addressing Subnet D</t>
  </si>
  <si>
    <t>IP Addressing Subnet E</t>
  </si>
  <si>
    <t>Device Configuration (2.1.3) for S1 and S2</t>
  </si>
  <si>
    <t>Subnet and VSLM</t>
  </si>
  <si>
    <t>Final Exam on NetAcad</t>
  </si>
  <si>
    <t>Allocation of IP Addresses</t>
  </si>
  <si>
    <t>2.2 - Initial Setup</t>
  </si>
  <si>
    <t>Setting up devices on PT</t>
  </si>
  <si>
    <t xml:space="preserve">2.3 - Basic Router Configuration </t>
  </si>
  <si>
    <t>Set hostname</t>
  </si>
  <si>
    <t>Disable domain lookup</t>
  </si>
  <si>
    <t>Prvilege Exec Password (“C15coPa55”)</t>
  </si>
  <si>
    <t>Access port password to “Con@C15co</t>
  </si>
  <si>
    <t xml:space="preserve">IP Addressing Table </t>
  </si>
  <si>
    <t>Use of approriate labels</t>
  </si>
  <si>
    <t>Bandwidth on Router - 2048kpbs</t>
  </si>
  <si>
    <t>Clock rate on DCE</t>
  </si>
  <si>
    <t>Enable RIPv2 on all routers</t>
  </si>
  <si>
    <t>Disable auto summarisation</t>
  </si>
  <si>
    <t>Enable IP V6 Routing</t>
  </si>
  <si>
    <t>HQ -&gt; Branch IPV6 Static Route</t>
  </si>
  <si>
    <t>Branch-&gt; HQ IPV6 Static Route</t>
  </si>
  <si>
    <t>2.4 -  Interface Configuration</t>
  </si>
  <si>
    <t>2.5 - Router Configuration</t>
  </si>
  <si>
    <t>2.6 - Swtich Configuration</t>
  </si>
  <si>
    <t>VLAN 1 from addressing table</t>
  </si>
  <si>
    <t>Ping PC1 to PC3</t>
  </si>
  <si>
    <t>Ping PC3 to PC2</t>
  </si>
  <si>
    <t>iv</t>
  </si>
  <si>
    <t>Ping PC3 to any loopback on Branch</t>
  </si>
  <si>
    <t>Ping PC1 to any loopback on HQ</t>
  </si>
  <si>
    <t>PC1 -&gt; AS1 - Telnet</t>
  </si>
  <si>
    <t>PC1 -&gt; AS1 - SSH</t>
  </si>
  <si>
    <t>Chloe Roberts</t>
  </si>
  <si>
    <t>Max Morton-Lewis</t>
  </si>
  <si>
    <t>Cody John</t>
  </si>
  <si>
    <t>Lydia Holland</t>
  </si>
  <si>
    <t>Daffydd Davies</t>
  </si>
  <si>
    <t>William Rowlands</t>
  </si>
  <si>
    <t>Test</t>
  </si>
  <si>
    <r>
      <t>Configure switch, set priv exec p/w, access password “</t>
    </r>
    <r>
      <rPr>
        <b/>
        <sz val="11"/>
        <color theme="1"/>
        <rFont val="Calibri"/>
        <family val="2"/>
        <scheme val="minor"/>
      </rPr>
      <t>C15co!CON</t>
    </r>
    <r>
      <rPr>
        <sz val="11"/>
        <color theme="1"/>
        <rFont val="Calibri"/>
        <family val="2"/>
        <scheme val="minor"/>
      </rPr>
      <t>”, vty line password “</t>
    </r>
    <r>
      <rPr>
        <b/>
        <sz val="11"/>
        <color theme="1"/>
        <rFont val="Calibri"/>
        <family val="2"/>
        <scheme val="minor"/>
      </rPr>
      <t>C15co!VTY</t>
    </r>
    <r>
      <rPr>
        <sz val="11"/>
        <color theme="1"/>
        <rFont val="Calibri"/>
        <family val="2"/>
        <scheme val="minor"/>
      </rPr>
      <t>” , banner</t>
    </r>
  </si>
  <si>
    <r>
      <t xml:space="preserve">SSH setup, domain set to soac.com, key modulus to 1024 bits. username </t>
    </r>
    <r>
      <rPr>
        <b/>
        <sz val="11"/>
        <color theme="1"/>
        <rFont val="Calibri"/>
        <family val="2"/>
        <scheme val="minor"/>
      </rPr>
      <t>SSHadmin</t>
    </r>
    <r>
      <rPr>
        <sz val="11"/>
        <color theme="1"/>
        <rFont val="Calibri"/>
        <family val="2"/>
        <scheme val="minor"/>
      </rPr>
      <t xml:space="preserve"> with an encrypted password of </t>
    </r>
    <r>
      <rPr>
        <b/>
        <sz val="11"/>
        <color theme="1"/>
        <rFont val="Calibri"/>
        <family val="2"/>
        <scheme val="minor"/>
      </rPr>
      <t>55HAdm!n2024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</si>
</sst>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[$€-1];[Red]\-#,##0\ [$€-1]"/>
  </numFmts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2" borderId="8" xfId="0" applyFont="1" applyFill="1" applyBorder="1"/>
    <xf numFmtId="0" fontId="2" fillId="2" borderId="7" xfId="0" applyFont="1" applyFill="1" applyBorder="1"/>
    <xf numFmtId="0" fontId="2" fillId="2" borderId="9" xfId="0" applyFont="1" applyFill="1" applyBorder="1"/>
    <xf numFmtId="0" fontId="5" fillId="2" borderId="5" xfId="0" applyFont="1" applyFill="1" applyBorder="1"/>
    <xf numFmtId="0" fontId="5" fillId="2" borderId="0" xfId="0" applyFont="1" applyFill="1"/>
    <xf numFmtId="0" fontId="5" fillId="2" borderId="15" xfId="0" applyFont="1" applyFill="1" applyBorder="1"/>
    <xf numFmtId="0" fontId="5" fillId="2" borderId="10" xfId="0" applyFont="1" applyFill="1" applyBorder="1"/>
    <xf numFmtId="0" fontId="5" fillId="2" borderId="11" xfId="0" applyFont="1" applyFill="1" applyBorder="1"/>
    <xf numFmtId="0" fontId="5" fillId="2" borderId="12" xfId="0" applyFont="1" applyFill="1" applyBorder="1"/>
    <xf numFmtId="0" fontId="5" fillId="0" borderId="1" xfId="0" applyFont="1" applyBorder="1"/>
    <xf numFmtId="0" fontId="0" fillId="0" borderId="2" xfId="0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20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164" fontId="0" fillId="0" borderId="0" xfId="0" applyNumberFormat="1"/>
    <xf numFmtId="0" fontId="0" fillId="0" borderId="0" xfId="0" applyAlignment="1">
      <alignment horizontal="left" wrapText="1"/>
    </xf>
    <xf numFmtId="1" fontId="0" fillId="0" borderId="0" xfId="0" applyNumberFormat="1" applyAlignment="1">
      <alignment horizontal="center"/>
    </xf>
    <xf numFmtId="0" fontId="2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8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9" fillId="0" borderId="0" xfId="0" applyFont="1"/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2" fillId="0" borderId="1" xfId="0" applyFont="1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9" fillId="0" borderId="7" xfId="0" applyFont="1" applyBorder="1"/>
    <xf numFmtId="0" fontId="9" fillId="0" borderId="0" xfId="0" applyFont="1" applyAlignment="1">
      <alignment wrapText="1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K53"/>
  <sheetViews>
    <sheetView topLeftCell="A13" zoomScaleNormal="100" workbookViewId="0">
      <selection activeCell="J51" sqref="J51:K53"/>
    </sheetView>
  </sheetViews>
  <sheetFormatPr defaultColWidth="8.85546875" defaultRowHeight="15" x14ac:dyDescent="0.25"/>
  <cols>
    <col min="1" max="2" width="4.85546875" customWidth="1"/>
    <col min="7" max="7" width="17.855468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80" t="s">
        <v>0</v>
      </c>
      <c r="C3" s="81"/>
      <c r="D3" s="81"/>
      <c r="E3" s="81"/>
      <c r="F3" s="81"/>
      <c r="G3" s="81"/>
      <c r="H3" s="81"/>
      <c r="I3" s="81"/>
      <c r="J3" s="81"/>
      <c r="K3" s="82"/>
    </row>
    <row r="4" spans="2:11" ht="7.5" customHeight="1" x14ac:dyDescent="0.25"/>
    <row r="5" spans="2:11" ht="12" customHeight="1" x14ac:dyDescent="0.25">
      <c r="B5" s="33" t="s">
        <v>32</v>
      </c>
    </row>
    <row r="6" spans="2:11" ht="12" customHeight="1" x14ac:dyDescent="0.25">
      <c r="B6" s="33" t="s">
        <v>1</v>
      </c>
    </row>
    <row r="7" spans="2:11" ht="12" customHeight="1" x14ac:dyDescent="0.25">
      <c r="B7" s="33" t="s">
        <v>2</v>
      </c>
    </row>
    <row r="8" spans="2:11" ht="9" customHeight="1" x14ac:dyDescent="0.25"/>
    <row r="9" spans="2:11" ht="45.75" customHeight="1" x14ac:dyDescent="0.25">
      <c r="B9" s="83" t="s">
        <v>5</v>
      </c>
      <c r="C9" s="84"/>
      <c r="D9" s="84"/>
      <c r="E9" s="84"/>
      <c r="F9" s="84"/>
      <c r="G9" s="84"/>
      <c r="H9" s="84"/>
      <c r="I9" s="85"/>
      <c r="J9" s="15" t="s">
        <v>3</v>
      </c>
      <c r="K9" s="15" t="s">
        <v>4</v>
      </c>
    </row>
    <row r="10" spans="2:11" x14ac:dyDescent="0.25">
      <c r="B10" s="61" t="s">
        <v>41</v>
      </c>
      <c r="C10" s="62"/>
      <c r="D10" s="62"/>
      <c r="E10" s="62"/>
      <c r="F10" s="62"/>
      <c r="G10" s="62"/>
      <c r="H10" s="62"/>
      <c r="I10" s="63"/>
      <c r="J10" s="86"/>
      <c r="K10" s="86"/>
    </row>
    <row r="11" spans="2:11" ht="11.25" customHeight="1" x14ac:dyDescent="0.25">
      <c r="B11" s="77"/>
      <c r="C11" s="78"/>
      <c r="D11" s="78"/>
      <c r="E11" s="78"/>
      <c r="F11" s="78"/>
      <c r="G11" s="78"/>
      <c r="H11" s="78"/>
      <c r="I11" s="79"/>
      <c r="J11" s="87"/>
      <c r="K11" s="87"/>
    </row>
    <row r="12" spans="2:11" x14ac:dyDescent="0.25">
      <c r="B12" s="71"/>
      <c r="C12" s="72"/>
      <c r="D12" s="72"/>
      <c r="E12" s="72"/>
      <c r="F12" s="72"/>
      <c r="G12" s="72"/>
      <c r="H12" s="72"/>
      <c r="I12" s="72"/>
      <c r="J12" s="58" t="str">
        <f>IF('Marking Criteria'!D49 = 0, "", 'Marking Criteria'!D49)</f>
        <v/>
      </c>
      <c r="K12" s="59" t="str">
        <f>IF('Marking Criteria'!H49 = 0, "", 'Marking Criteria'!H49)</f>
        <v/>
      </c>
    </row>
    <row r="13" spans="2:11" x14ac:dyDescent="0.25">
      <c r="B13" s="73"/>
      <c r="C13" s="74"/>
      <c r="D13" s="74"/>
      <c r="E13" s="74"/>
      <c r="F13" s="74"/>
      <c r="G13" s="74"/>
      <c r="H13" s="74"/>
      <c r="I13" s="74"/>
      <c r="J13" s="58"/>
      <c r="K13" s="59"/>
    </row>
    <row r="14" spans="2:11" x14ac:dyDescent="0.25">
      <c r="B14" s="73"/>
      <c r="C14" s="74"/>
      <c r="D14" s="74"/>
      <c r="E14" s="74"/>
      <c r="F14" s="74"/>
      <c r="G14" s="74"/>
      <c r="H14" s="74"/>
      <c r="I14" s="74"/>
      <c r="J14" s="58"/>
      <c r="K14" s="59"/>
    </row>
    <row r="15" spans="2:11" x14ac:dyDescent="0.25">
      <c r="B15" s="73"/>
      <c r="C15" s="74"/>
      <c r="D15" s="74"/>
      <c r="E15" s="74"/>
      <c r="F15" s="74"/>
      <c r="G15" s="74"/>
      <c r="H15" s="74"/>
      <c r="I15" s="74"/>
      <c r="J15" s="58"/>
      <c r="K15" s="59"/>
    </row>
    <row r="16" spans="2:11" x14ac:dyDescent="0.25">
      <c r="B16" s="73"/>
      <c r="C16" s="74"/>
      <c r="D16" s="74"/>
      <c r="E16" s="74"/>
      <c r="F16" s="74"/>
      <c r="G16" s="74"/>
      <c r="H16" s="74"/>
      <c r="I16" s="74"/>
      <c r="J16" s="58"/>
      <c r="K16" s="59"/>
    </row>
    <row r="17" spans="2:11" x14ac:dyDescent="0.25">
      <c r="B17" s="75"/>
      <c r="C17" s="76"/>
      <c r="D17" s="76"/>
      <c r="E17" s="76"/>
      <c r="F17" s="76"/>
      <c r="G17" s="76"/>
      <c r="H17" s="76"/>
      <c r="I17" s="76"/>
      <c r="J17" s="58"/>
      <c r="K17" s="59"/>
    </row>
    <row r="18" spans="2:11" x14ac:dyDescent="0.25">
      <c r="B18" s="61" t="s">
        <v>47</v>
      </c>
      <c r="C18" s="62"/>
      <c r="D18" s="62"/>
      <c r="E18" s="62"/>
      <c r="F18" s="62"/>
      <c r="G18" s="62"/>
      <c r="H18" s="62"/>
      <c r="I18" s="63"/>
      <c r="J18" s="64"/>
      <c r="K18" s="66"/>
    </row>
    <row r="19" spans="2:11" x14ac:dyDescent="0.25">
      <c r="B19" s="77"/>
      <c r="C19" s="78"/>
      <c r="D19" s="78"/>
      <c r="E19" s="78"/>
      <c r="F19" s="78"/>
      <c r="G19" s="78"/>
      <c r="H19" s="78"/>
      <c r="I19" s="79"/>
      <c r="J19" s="65"/>
      <c r="K19" s="67"/>
    </row>
    <row r="20" spans="2:11" x14ac:dyDescent="0.25">
      <c r="B20" s="71"/>
      <c r="C20" s="72"/>
      <c r="D20" s="72"/>
      <c r="E20" s="72"/>
      <c r="F20" s="72"/>
      <c r="G20" s="72"/>
      <c r="H20" s="72"/>
      <c r="I20" s="72"/>
      <c r="J20" s="58">
        <f>IF('Marking Criteria'!D50 = 0, "", 'Marking Criteria'!D50)</f>
        <v>20</v>
      </c>
      <c r="K20" s="59" t="e">
        <f>IF('Marking Criteria'!H50 = 0, "", 'Marking Criteria'!H50)</f>
        <v>#REF!</v>
      </c>
    </row>
    <row r="21" spans="2:11" x14ac:dyDescent="0.25">
      <c r="B21" s="73"/>
      <c r="C21" s="74"/>
      <c r="D21" s="74"/>
      <c r="E21" s="74"/>
      <c r="F21" s="74"/>
      <c r="G21" s="74"/>
      <c r="H21" s="74"/>
      <c r="I21" s="74"/>
      <c r="J21" s="58"/>
      <c r="K21" s="59"/>
    </row>
    <row r="22" spans="2:11" x14ac:dyDescent="0.25">
      <c r="B22" s="73"/>
      <c r="C22" s="74"/>
      <c r="D22" s="74"/>
      <c r="E22" s="74"/>
      <c r="F22" s="74"/>
      <c r="G22" s="74"/>
      <c r="H22" s="74"/>
      <c r="I22" s="74"/>
      <c r="J22" s="58"/>
      <c r="K22" s="59"/>
    </row>
    <row r="23" spans="2:11" x14ac:dyDescent="0.25">
      <c r="B23" s="73"/>
      <c r="C23" s="74"/>
      <c r="D23" s="74"/>
      <c r="E23" s="74"/>
      <c r="F23" s="74"/>
      <c r="G23" s="74"/>
      <c r="H23" s="74"/>
      <c r="I23" s="74"/>
      <c r="J23" s="58"/>
      <c r="K23" s="59"/>
    </row>
    <row r="24" spans="2:11" x14ac:dyDescent="0.25">
      <c r="B24" s="73"/>
      <c r="C24" s="74"/>
      <c r="D24" s="74"/>
      <c r="E24" s="74"/>
      <c r="F24" s="74"/>
      <c r="G24" s="74"/>
      <c r="H24" s="74"/>
      <c r="I24" s="74"/>
      <c r="J24" s="58"/>
      <c r="K24" s="59"/>
    </row>
    <row r="25" spans="2:11" ht="27.75" customHeight="1" x14ac:dyDescent="0.25">
      <c r="B25" s="75"/>
      <c r="C25" s="76"/>
      <c r="D25" s="76"/>
      <c r="E25" s="76"/>
      <c r="F25" s="76"/>
      <c r="G25" s="76"/>
      <c r="H25" s="76"/>
      <c r="I25" s="76"/>
      <c r="J25" s="58"/>
      <c r="K25" s="59"/>
    </row>
    <row r="26" spans="2:11" x14ac:dyDescent="0.25">
      <c r="B26" s="61" t="s">
        <v>42</v>
      </c>
      <c r="C26" s="62"/>
      <c r="D26" s="62"/>
      <c r="E26" s="62"/>
      <c r="F26" s="62"/>
      <c r="G26" s="62"/>
      <c r="H26" s="62"/>
      <c r="I26" s="63"/>
      <c r="J26" s="64"/>
      <c r="K26" s="66"/>
    </row>
    <row r="27" spans="2:11" x14ac:dyDescent="0.25">
      <c r="B27" s="77"/>
      <c r="C27" s="78"/>
      <c r="D27" s="78"/>
      <c r="E27" s="78"/>
      <c r="F27" s="78"/>
      <c r="G27" s="78"/>
      <c r="H27" s="78"/>
      <c r="I27" s="79"/>
      <c r="J27" s="65"/>
      <c r="K27" s="67"/>
    </row>
    <row r="28" spans="2:11" x14ac:dyDescent="0.25">
      <c r="B28" s="57"/>
      <c r="C28" s="57"/>
      <c r="D28" s="57"/>
      <c r="E28" s="57"/>
      <c r="F28" s="57"/>
      <c r="G28" s="57"/>
      <c r="H28" s="57"/>
      <c r="I28" s="57"/>
      <c r="J28" s="58">
        <f>IF('Marking Criteria'!D51 = 0, "", 'Marking Criteria'!D51)</f>
        <v>10</v>
      </c>
      <c r="K28" s="59">
        <f>IF('Marking Criteria'!H51 = 0, "", 'Marking Criteria'!H51)</f>
        <v>4</v>
      </c>
    </row>
    <row r="29" spans="2:11" x14ac:dyDescent="0.25">
      <c r="B29" s="57"/>
      <c r="C29" s="57"/>
      <c r="D29" s="57"/>
      <c r="E29" s="57"/>
      <c r="F29" s="57"/>
      <c r="G29" s="57"/>
      <c r="H29" s="57"/>
      <c r="I29" s="57"/>
      <c r="J29" s="58"/>
      <c r="K29" s="59"/>
    </row>
    <row r="30" spans="2:11" x14ac:dyDescent="0.25">
      <c r="B30" s="57"/>
      <c r="C30" s="57"/>
      <c r="D30" s="57"/>
      <c r="E30" s="57"/>
      <c r="F30" s="57"/>
      <c r="G30" s="57"/>
      <c r="H30" s="57"/>
      <c r="I30" s="57"/>
      <c r="J30" s="58"/>
      <c r="K30" s="59"/>
    </row>
    <row r="31" spans="2:11" x14ac:dyDescent="0.25">
      <c r="B31" s="57"/>
      <c r="C31" s="57"/>
      <c r="D31" s="57"/>
      <c r="E31" s="57"/>
      <c r="F31" s="57"/>
      <c r="G31" s="57"/>
      <c r="H31" s="57"/>
      <c r="I31" s="57"/>
      <c r="J31" s="58"/>
      <c r="K31" s="59"/>
    </row>
    <row r="32" spans="2:11" x14ac:dyDescent="0.25">
      <c r="B32" s="57"/>
      <c r="C32" s="57"/>
      <c r="D32" s="57"/>
      <c r="E32" s="57"/>
      <c r="F32" s="57"/>
      <c r="G32" s="57"/>
      <c r="H32" s="57"/>
      <c r="I32" s="57"/>
      <c r="J32" s="58"/>
      <c r="K32" s="59"/>
    </row>
    <row r="33" spans="2:11" x14ac:dyDescent="0.25">
      <c r="B33" s="57"/>
      <c r="C33" s="57"/>
      <c r="D33" s="57"/>
      <c r="E33" s="57"/>
      <c r="F33" s="57"/>
      <c r="G33" s="57"/>
      <c r="H33" s="57"/>
      <c r="I33" s="57"/>
      <c r="J33" s="58"/>
      <c r="K33" s="59"/>
    </row>
    <row r="34" spans="2:11" x14ac:dyDescent="0.25">
      <c r="B34" s="61" t="s">
        <v>43</v>
      </c>
      <c r="C34" s="62"/>
      <c r="D34" s="62"/>
      <c r="E34" s="62"/>
      <c r="F34" s="62"/>
      <c r="G34" s="62"/>
      <c r="H34" s="62"/>
      <c r="I34" s="63"/>
      <c r="J34" s="64"/>
      <c r="K34" s="66"/>
    </row>
    <row r="35" spans="2:11" ht="20.25" customHeight="1" x14ac:dyDescent="0.25">
      <c r="B35" s="68"/>
      <c r="C35" s="69"/>
      <c r="D35" s="69"/>
      <c r="E35" s="69"/>
      <c r="F35" s="69"/>
      <c r="G35" s="69"/>
      <c r="H35" s="69"/>
      <c r="I35" s="70"/>
      <c r="J35" s="65"/>
      <c r="K35" s="67"/>
    </row>
    <row r="36" spans="2:11" x14ac:dyDescent="0.25">
      <c r="B36" s="57"/>
      <c r="C36" s="57"/>
      <c r="D36" s="57"/>
      <c r="E36" s="57"/>
      <c r="F36" s="57"/>
      <c r="G36" s="57"/>
      <c r="H36" s="57"/>
      <c r="I36" s="57"/>
      <c r="J36" s="58">
        <f>IF('Marking Criteria'!D52 = 0, "", 'Marking Criteria'!D52)</f>
        <v>70</v>
      </c>
      <c r="K36" s="59" t="e">
        <f>IF('Marking Criteria'!H52 = 0, "", 'Marking Criteria'!H52)</f>
        <v>#REF!</v>
      </c>
    </row>
    <row r="37" spans="2:11" x14ac:dyDescent="0.25">
      <c r="B37" s="57"/>
      <c r="C37" s="57"/>
      <c r="D37" s="57"/>
      <c r="E37" s="57"/>
      <c r="F37" s="57"/>
      <c r="G37" s="57"/>
      <c r="H37" s="57"/>
      <c r="I37" s="57"/>
      <c r="J37" s="58"/>
      <c r="K37" s="59"/>
    </row>
    <row r="38" spans="2:11" x14ac:dyDescent="0.25">
      <c r="B38" s="57"/>
      <c r="C38" s="57"/>
      <c r="D38" s="57"/>
      <c r="E38" s="57"/>
      <c r="F38" s="57"/>
      <c r="G38" s="57"/>
      <c r="H38" s="57"/>
      <c r="I38" s="57"/>
      <c r="J38" s="58"/>
      <c r="K38" s="59"/>
    </row>
    <row r="39" spans="2:11" x14ac:dyDescent="0.25">
      <c r="B39" s="57"/>
      <c r="C39" s="57"/>
      <c r="D39" s="57"/>
      <c r="E39" s="57"/>
      <c r="F39" s="57"/>
      <c r="G39" s="57"/>
      <c r="H39" s="57"/>
      <c r="I39" s="57"/>
      <c r="J39" s="58"/>
      <c r="K39" s="59"/>
    </row>
    <row r="40" spans="2:11" x14ac:dyDescent="0.25">
      <c r="B40" s="57"/>
      <c r="C40" s="57"/>
      <c r="D40" s="57"/>
      <c r="E40" s="57"/>
      <c r="F40" s="57"/>
      <c r="G40" s="57"/>
      <c r="H40" s="57"/>
      <c r="I40" s="57"/>
      <c r="J40" s="58"/>
      <c r="K40" s="59"/>
    </row>
    <row r="41" spans="2:11" x14ac:dyDescent="0.25">
      <c r="B41" s="57"/>
      <c r="C41" s="57"/>
      <c r="D41" s="57"/>
      <c r="E41" s="57"/>
      <c r="F41" s="57"/>
      <c r="G41" s="57"/>
      <c r="H41" s="57"/>
      <c r="I41" s="57"/>
      <c r="J41" s="58"/>
      <c r="K41" s="59"/>
    </row>
    <row r="42" spans="2:11" x14ac:dyDescent="0.25">
      <c r="B42" s="61" t="s">
        <v>44</v>
      </c>
      <c r="C42" s="62"/>
      <c r="D42" s="62"/>
      <c r="E42" s="62"/>
      <c r="F42" s="62"/>
      <c r="G42" s="62"/>
      <c r="H42" s="62"/>
      <c r="I42" s="63"/>
      <c r="J42" s="64"/>
      <c r="K42" s="66"/>
    </row>
    <row r="43" spans="2:11" ht="15" customHeight="1" x14ac:dyDescent="0.25">
      <c r="B43" s="68"/>
      <c r="C43" s="69"/>
      <c r="D43" s="69"/>
      <c r="E43" s="69"/>
      <c r="F43" s="69"/>
      <c r="G43" s="69"/>
      <c r="H43" s="69"/>
      <c r="I43" s="70"/>
      <c r="J43" s="65"/>
      <c r="K43" s="67"/>
    </row>
    <row r="44" spans="2:11" x14ac:dyDescent="0.25">
      <c r="B44" s="57"/>
      <c r="C44" s="57"/>
      <c r="D44" s="57"/>
      <c r="E44" s="57"/>
      <c r="F44" s="57"/>
      <c r="G44" s="57"/>
      <c r="H44" s="57"/>
      <c r="I44" s="57"/>
      <c r="J44" s="58" t="str">
        <f>IF('Marking Criteria'!D53 = 0, "", 'Marking Criteria'!D53)</f>
        <v/>
      </c>
      <c r="K44" s="59" t="str">
        <f>IF('Marking Criteria'!H53 = 0, "", 'Marking Criteria'!H53)</f>
        <v/>
      </c>
    </row>
    <row r="45" spans="2:11" x14ac:dyDescent="0.25">
      <c r="B45" s="57"/>
      <c r="C45" s="57"/>
      <c r="D45" s="57"/>
      <c r="E45" s="57"/>
      <c r="F45" s="57"/>
      <c r="G45" s="57"/>
      <c r="H45" s="57"/>
      <c r="I45" s="57"/>
      <c r="J45" s="58"/>
      <c r="K45" s="59"/>
    </row>
    <row r="46" spans="2:11" x14ac:dyDescent="0.25">
      <c r="B46" s="57"/>
      <c r="C46" s="57"/>
      <c r="D46" s="57"/>
      <c r="E46" s="57"/>
      <c r="F46" s="57"/>
      <c r="G46" s="57"/>
      <c r="H46" s="57"/>
      <c r="I46" s="57"/>
      <c r="J46" s="58"/>
      <c r="K46" s="59"/>
    </row>
    <row r="47" spans="2:11" x14ac:dyDescent="0.25">
      <c r="B47" s="57"/>
      <c r="C47" s="57"/>
      <c r="D47" s="57"/>
      <c r="E47" s="57"/>
      <c r="F47" s="57"/>
      <c r="G47" s="57"/>
      <c r="H47" s="57"/>
      <c r="I47" s="57"/>
      <c r="J47" s="58"/>
      <c r="K47" s="59"/>
    </row>
    <row r="48" spans="2:11" x14ac:dyDescent="0.25">
      <c r="B48" s="57"/>
      <c r="C48" s="57"/>
      <c r="D48" s="57"/>
      <c r="E48" s="57"/>
      <c r="F48" s="57"/>
      <c r="G48" s="57"/>
      <c r="H48" s="57"/>
      <c r="I48" s="57"/>
      <c r="J48" s="58"/>
      <c r="K48" s="59"/>
    </row>
    <row r="49" spans="2:11" x14ac:dyDescent="0.25">
      <c r="B49" s="57"/>
      <c r="C49" s="57"/>
      <c r="D49" s="57"/>
      <c r="E49" s="57"/>
      <c r="F49" s="57"/>
      <c r="G49" s="57"/>
      <c r="H49" s="57"/>
      <c r="I49" s="57"/>
      <c r="J49" s="58"/>
      <c r="K49" s="59"/>
    </row>
    <row r="51" spans="2:11" ht="15" customHeight="1" x14ac:dyDescent="0.25">
      <c r="B51" s="4" t="s">
        <v>6</v>
      </c>
      <c r="C51" s="5"/>
      <c r="D51" s="5"/>
      <c r="E51" s="5"/>
      <c r="F51" s="5"/>
      <c r="G51" s="6"/>
      <c r="H51" s="60" t="s">
        <v>9</v>
      </c>
      <c r="I51" s="60"/>
      <c r="J51" s="56" t="e">
        <f>'Marking Criteria'!M48</f>
        <v>#REF!</v>
      </c>
      <c r="K51" s="56"/>
    </row>
    <row r="52" spans="2:11" x14ac:dyDescent="0.25">
      <c r="B52" s="7" t="s">
        <v>7</v>
      </c>
      <c r="C52" s="8"/>
      <c r="D52" s="8"/>
      <c r="E52" s="8"/>
      <c r="F52" s="8"/>
      <c r="G52" s="9"/>
      <c r="H52" s="13" t="s">
        <v>53</v>
      </c>
      <c r="I52" s="14"/>
      <c r="J52" s="56"/>
      <c r="K52" s="56"/>
    </row>
    <row r="53" spans="2:11" x14ac:dyDescent="0.25">
      <c r="B53" s="10" t="s">
        <v>8</v>
      </c>
      <c r="C53" s="11"/>
      <c r="D53" s="11"/>
      <c r="E53" s="11"/>
      <c r="F53" s="11"/>
      <c r="G53" s="12"/>
      <c r="H53" s="13" t="s">
        <v>37</v>
      </c>
      <c r="I53" s="40" t="s">
        <v>38</v>
      </c>
      <c r="J53" s="56"/>
      <c r="K53" s="56"/>
    </row>
  </sheetData>
  <mergeCells count="39">
    <mergeCell ref="B3:K3"/>
    <mergeCell ref="B9:I9"/>
    <mergeCell ref="B10:I10"/>
    <mergeCell ref="B11:I11"/>
    <mergeCell ref="J10:J11"/>
    <mergeCell ref="K10:K1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J42:J43"/>
    <mergeCell ref="K42:K43"/>
    <mergeCell ref="B43:I43"/>
    <mergeCell ref="B42:I42"/>
    <mergeCell ref="B36:I41"/>
    <mergeCell ref="J36:J41"/>
    <mergeCell ref="K36:K41"/>
    <mergeCell ref="B28:I33"/>
    <mergeCell ref="J28:J33"/>
    <mergeCell ref="K28:K33"/>
    <mergeCell ref="B34:I34"/>
    <mergeCell ref="J34:J35"/>
    <mergeCell ref="K34:K35"/>
    <mergeCell ref="B35:I35"/>
    <mergeCell ref="J51:K53"/>
    <mergeCell ref="B44:I49"/>
    <mergeCell ref="J44:J49"/>
    <mergeCell ref="K44:K49"/>
    <mergeCell ref="H51:I51"/>
  </mergeCells>
  <pageMargins left="0" right="0" top="0" bottom="0" header="0" footer="0"/>
  <pageSetup paperSize="9" scale="92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8:O63"/>
  <sheetViews>
    <sheetView topLeftCell="A9" zoomScaleNormal="100" zoomScalePageLayoutView="200" workbookViewId="0">
      <selection activeCell="J17" sqref="J17"/>
    </sheetView>
  </sheetViews>
  <sheetFormatPr defaultColWidth="8.85546875" defaultRowHeight="15" x14ac:dyDescent="0.25"/>
  <cols>
    <col min="1" max="1" width="4.85546875" customWidth="1"/>
    <col min="2" max="2" width="4" style="2" customWidth="1"/>
    <col min="6" max="6" width="23.7109375" customWidth="1"/>
    <col min="7" max="7" width="15.85546875" customWidth="1"/>
    <col min="8" max="8" width="22.28515625" customWidth="1"/>
    <col min="9" max="12" width="6.140625" customWidth="1"/>
    <col min="13" max="13" width="7.42578125" customWidth="1"/>
    <col min="14" max="14" width="5.42578125" style="31" customWidth="1"/>
    <col min="15" max="15" width="45.7109375" bestFit="1" customWidth="1"/>
  </cols>
  <sheetData>
    <row r="8" spans="2:15" ht="33.75" customHeight="1" x14ac:dyDescent="0.25">
      <c r="B8" s="25" t="s">
        <v>10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1"/>
      <c r="N8" s="32"/>
    </row>
    <row r="9" spans="2:15" ht="93" customHeight="1" x14ac:dyDescent="0.25">
      <c r="B9" s="24"/>
      <c r="C9" s="116" t="s">
        <v>11</v>
      </c>
      <c r="D9" s="116"/>
      <c r="E9" s="116"/>
      <c r="F9" s="116"/>
      <c r="G9" s="116"/>
      <c r="H9" s="116"/>
      <c r="I9" s="38" t="s">
        <v>12</v>
      </c>
      <c r="J9" s="38" t="s">
        <v>13</v>
      </c>
      <c r="K9" s="38" t="s">
        <v>14</v>
      </c>
      <c r="L9" s="39" t="s">
        <v>15</v>
      </c>
      <c r="M9" s="115" t="s">
        <v>17</v>
      </c>
      <c r="N9" s="34" t="s">
        <v>33</v>
      </c>
    </row>
    <row r="10" spans="2:15" ht="15.75" x14ac:dyDescent="0.25">
      <c r="B10" s="17">
        <v>1</v>
      </c>
      <c r="C10" s="119" t="s">
        <v>45</v>
      </c>
      <c r="D10" s="119"/>
      <c r="E10" s="119"/>
      <c r="F10" s="119"/>
      <c r="G10" s="119"/>
      <c r="H10" s="119"/>
      <c r="I10" s="31"/>
      <c r="J10" s="31"/>
      <c r="K10" s="31"/>
      <c r="L10" s="31"/>
      <c r="M10" s="115"/>
    </row>
    <row r="11" spans="2:15" x14ac:dyDescent="0.25">
      <c r="B11" s="18"/>
      <c r="C11" s="103"/>
      <c r="D11" s="104"/>
      <c r="E11" s="104"/>
      <c r="F11" s="104"/>
      <c r="G11" s="104"/>
      <c r="H11" s="104"/>
      <c r="I11" s="31"/>
      <c r="J11" s="35"/>
      <c r="K11" s="36"/>
      <c r="L11" s="29"/>
      <c r="M11" s="115"/>
      <c r="N11" s="31" t="str">
        <f>IF(J11&gt;I11,"*",IF(K11&gt;I11,"*",IF(L11&gt;I11,"*"," ")))</f>
        <v xml:space="preserve"> </v>
      </c>
      <c r="O11" t="s">
        <v>40</v>
      </c>
    </row>
    <row r="12" spans="2:15" x14ac:dyDescent="0.25">
      <c r="B12" s="18"/>
      <c r="C12" s="103" t="s">
        <v>52</v>
      </c>
      <c r="D12" s="104"/>
      <c r="E12" s="104"/>
      <c r="F12" s="104"/>
      <c r="G12" s="104"/>
      <c r="H12" s="104"/>
      <c r="I12" s="31">
        <v>0</v>
      </c>
      <c r="J12" s="35"/>
      <c r="K12" s="36"/>
      <c r="L12" s="29"/>
      <c r="M12" s="115"/>
      <c r="N12" s="31" t="str">
        <f t="shared" ref="N12:N47" si="0">IF(J12&gt;I12,"*",IF(K12&gt;I12,"*",IF(L12&gt;I12,"*"," ")))</f>
        <v xml:space="preserve"> </v>
      </c>
    </row>
    <row r="13" spans="2:15" x14ac:dyDescent="0.25">
      <c r="B13" s="18"/>
      <c r="C13" s="103"/>
      <c r="D13" s="104"/>
      <c r="E13" s="104"/>
      <c r="F13" s="104"/>
      <c r="G13" s="104"/>
      <c r="H13" s="104"/>
      <c r="I13" s="31"/>
      <c r="J13" s="35"/>
      <c r="K13" s="36"/>
      <c r="L13" s="29"/>
      <c r="M13" s="115"/>
    </row>
    <row r="14" spans="2:15" x14ac:dyDescent="0.25">
      <c r="B14" s="19"/>
      <c r="C14" s="117"/>
      <c r="D14" s="118"/>
      <c r="E14" s="118"/>
      <c r="F14" s="118"/>
      <c r="G14" s="118"/>
      <c r="H14" s="118"/>
      <c r="I14" s="20"/>
      <c r="J14" s="43"/>
      <c r="K14" s="44"/>
      <c r="L14" s="20"/>
      <c r="M14" s="115"/>
      <c r="N14" s="31" t="str">
        <f t="shared" si="0"/>
        <v xml:space="preserve"> </v>
      </c>
    </row>
    <row r="15" spans="2:15" ht="15.75" x14ac:dyDescent="0.25">
      <c r="B15" s="37">
        <v>2</v>
      </c>
      <c r="C15" s="120" t="s">
        <v>46</v>
      </c>
      <c r="D15" s="107"/>
      <c r="E15" s="107"/>
      <c r="F15" s="107"/>
      <c r="G15" s="107"/>
      <c r="H15" s="107"/>
      <c r="I15" s="31"/>
      <c r="J15" s="31"/>
      <c r="K15" s="36"/>
      <c r="L15" s="31"/>
      <c r="M15" s="115"/>
      <c r="N15" s="31" t="str">
        <f t="shared" si="0"/>
        <v xml:space="preserve"> </v>
      </c>
    </row>
    <row r="16" spans="2:15" x14ac:dyDescent="0.25">
      <c r="B16" s="18"/>
      <c r="C16" s="103"/>
      <c r="D16" s="104"/>
      <c r="E16" s="104"/>
      <c r="F16" s="104"/>
      <c r="G16" s="104"/>
      <c r="H16" s="104"/>
      <c r="J16" s="35"/>
      <c r="K16" s="36"/>
      <c r="L16" s="29"/>
      <c r="M16" s="115"/>
      <c r="N16" s="31" t="str">
        <f>IF(J16&gt;I17,"*",IF(K16&gt;I17,"*",IF(L16&gt;I17,"*"," ")))</f>
        <v xml:space="preserve"> </v>
      </c>
    </row>
    <row r="17" spans="2:14" x14ac:dyDescent="0.25">
      <c r="B17" s="18"/>
      <c r="C17" s="103" t="s">
        <v>83</v>
      </c>
      <c r="D17" s="104"/>
      <c r="E17" s="104"/>
      <c r="F17" s="104"/>
      <c r="G17" s="104"/>
      <c r="H17" s="104"/>
      <c r="I17" s="31">
        <v>4</v>
      </c>
      <c r="J17" s="45">
        <f>'Device Config'!J7</f>
        <v>0</v>
      </c>
      <c r="K17" s="36"/>
      <c r="L17" s="29"/>
      <c r="M17" s="115"/>
      <c r="N17" s="31" t="str">
        <f>IF(J17&gt;I18,"*",IF(K17&gt;I18,"*",IF(L17&gt;I18,"*"," ")))</f>
        <v xml:space="preserve"> </v>
      </c>
    </row>
    <row r="18" spans="2:14" x14ac:dyDescent="0.25">
      <c r="B18" s="18"/>
      <c r="C18" s="103" t="s">
        <v>84</v>
      </c>
      <c r="D18" s="104"/>
      <c r="E18" s="104"/>
      <c r="F18" s="104"/>
      <c r="G18" s="104"/>
      <c r="H18" s="104"/>
      <c r="I18" s="31">
        <v>4</v>
      </c>
      <c r="J18" s="45" t="e">
        <f>'Device Config'!#REF!</f>
        <v>#REF!</v>
      </c>
      <c r="K18" s="36"/>
      <c r="L18" s="29"/>
      <c r="M18" s="115"/>
      <c r="N18" s="31" t="e">
        <f>IF(J18&gt;I20,"*",IF(K18&gt;I20,"*",IF(L18&gt;I20,"*"," ")))</f>
        <v>#REF!</v>
      </c>
    </row>
    <row r="19" spans="2:14" x14ac:dyDescent="0.25">
      <c r="B19" s="18"/>
      <c r="C19" s="103" t="s">
        <v>85</v>
      </c>
      <c r="D19" s="104"/>
      <c r="E19" s="104"/>
      <c r="F19" s="104"/>
      <c r="G19" s="104"/>
      <c r="H19" s="104"/>
      <c r="I19" s="31">
        <v>4</v>
      </c>
      <c r="J19" s="45" t="e">
        <f>'Device Config'!#REF!</f>
        <v>#REF!</v>
      </c>
      <c r="K19" s="36"/>
      <c r="L19" s="29"/>
      <c r="M19" s="115"/>
    </row>
    <row r="20" spans="2:14" x14ac:dyDescent="0.25">
      <c r="B20" s="18"/>
      <c r="C20" s="103" t="s">
        <v>86</v>
      </c>
      <c r="D20" s="104"/>
      <c r="E20" s="104"/>
      <c r="F20" s="104"/>
      <c r="G20" s="104"/>
      <c r="H20" s="104"/>
      <c r="I20" s="31">
        <v>4</v>
      </c>
      <c r="J20" s="45" t="e">
        <f>'Device Config'!#REF!</f>
        <v>#REF!</v>
      </c>
      <c r="K20" s="36"/>
      <c r="L20" s="29"/>
      <c r="M20" s="115"/>
      <c r="N20" s="31" t="e">
        <f>IF(J20&gt;I21,"*",IF(K20&gt;I21,"*",IF(L20&gt;I21,"*"," ")))</f>
        <v>#REF!</v>
      </c>
    </row>
    <row r="21" spans="2:14" x14ac:dyDescent="0.25">
      <c r="B21" s="18"/>
      <c r="C21" s="103" t="s">
        <v>87</v>
      </c>
      <c r="D21" s="104"/>
      <c r="E21" s="104"/>
      <c r="F21" s="104"/>
      <c r="G21" s="104"/>
      <c r="H21" s="104"/>
      <c r="I21" s="31">
        <v>4</v>
      </c>
      <c r="J21" s="45" t="e">
        <f>'Device Config'!#REF!</f>
        <v>#REF!</v>
      </c>
      <c r="K21" s="36"/>
      <c r="L21" s="29"/>
      <c r="M21" s="115"/>
    </row>
    <row r="22" spans="2:14" x14ac:dyDescent="0.25">
      <c r="B22" s="19"/>
      <c r="C22" s="105"/>
      <c r="D22" s="106"/>
      <c r="E22" s="106"/>
      <c r="F22" s="106"/>
      <c r="G22" s="106"/>
      <c r="H22" s="106"/>
      <c r="I22" s="20"/>
      <c r="J22" s="20"/>
      <c r="K22" s="44"/>
      <c r="L22" s="20"/>
      <c r="M22" s="115"/>
      <c r="N22" s="31" t="str">
        <f t="shared" si="0"/>
        <v xml:space="preserve"> </v>
      </c>
    </row>
    <row r="23" spans="2:14" ht="15.75" x14ac:dyDescent="0.25">
      <c r="B23" s="37">
        <v>3</v>
      </c>
      <c r="C23" s="107" t="s">
        <v>48</v>
      </c>
      <c r="D23" s="107"/>
      <c r="E23" s="107"/>
      <c r="F23" s="107"/>
      <c r="G23" s="107"/>
      <c r="H23" s="107"/>
      <c r="I23" s="31"/>
      <c r="J23" s="31"/>
      <c r="K23" s="36"/>
      <c r="L23" s="31"/>
      <c r="M23" s="115"/>
      <c r="N23" s="31" t="str">
        <f t="shared" si="0"/>
        <v xml:space="preserve"> </v>
      </c>
    </row>
    <row r="24" spans="2:14" x14ac:dyDescent="0.25">
      <c r="B24" s="18"/>
      <c r="C24" s="108"/>
      <c r="D24" s="109"/>
      <c r="E24" s="109"/>
      <c r="F24" s="109"/>
      <c r="G24" s="109"/>
      <c r="H24" s="109"/>
      <c r="I24" s="31"/>
      <c r="J24" s="35"/>
      <c r="K24" s="36"/>
      <c r="L24" s="29"/>
      <c r="M24" s="115"/>
      <c r="N24" s="31" t="str">
        <f t="shared" si="0"/>
        <v xml:space="preserve"> </v>
      </c>
    </row>
    <row r="25" spans="2:14" x14ac:dyDescent="0.25">
      <c r="B25" s="18"/>
      <c r="C25" s="110" t="s">
        <v>54</v>
      </c>
      <c r="D25" s="111"/>
      <c r="E25" s="111"/>
      <c r="F25" s="111"/>
      <c r="G25" s="111"/>
      <c r="H25" s="111"/>
      <c r="I25" s="31">
        <v>2</v>
      </c>
      <c r="J25" s="35">
        <f>'Device Config'!J42</f>
        <v>0</v>
      </c>
      <c r="K25" s="36"/>
      <c r="L25" s="29"/>
      <c r="M25" s="115"/>
      <c r="N25" s="31" t="str">
        <f t="shared" si="0"/>
        <v xml:space="preserve"> </v>
      </c>
    </row>
    <row r="26" spans="2:14" x14ac:dyDescent="0.25">
      <c r="B26" s="18"/>
      <c r="C26" s="103" t="s">
        <v>55</v>
      </c>
      <c r="D26" s="104"/>
      <c r="E26" s="104"/>
      <c r="F26" s="104"/>
      <c r="G26" s="104"/>
      <c r="H26" s="104"/>
      <c r="I26" s="31">
        <v>2</v>
      </c>
      <c r="J26" s="35">
        <f>'Device Config'!J43</f>
        <v>0</v>
      </c>
      <c r="K26" s="36"/>
      <c r="L26" s="29"/>
      <c r="M26" s="115"/>
      <c r="N26" s="31" t="str">
        <f t="shared" si="0"/>
        <v xml:space="preserve"> </v>
      </c>
    </row>
    <row r="27" spans="2:14" x14ac:dyDescent="0.25">
      <c r="B27" s="18"/>
      <c r="C27" s="103" t="s">
        <v>56</v>
      </c>
      <c r="D27" s="104"/>
      <c r="E27" s="104"/>
      <c r="F27" s="104"/>
      <c r="G27" s="104"/>
      <c r="H27" s="104"/>
      <c r="I27" s="31">
        <v>2</v>
      </c>
      <c r="J27" s="35">
        <f>'Device Config'!J44</f>
        <v>0</v>
      </c>
      <c r="K27" s="36"/>
      <c r="L27" s="29"/>
      <c r="M27" s="115"/>
    </row>
    <row r="28" spans="2:14" x14ac:dyDescent="0.25">
      <c r="B28" s="18"/>
      <c r="C28" s="103" t="s">
        <v>57</v>
      </c>
      <c r="D28" s="104"/>
      <c r="E28" s="104"/>
      <c r="F28" s="104"/>
      <c r="G28" s="104"/>
      <c r="H28" s="104"/>
      <c r="I28" s="31">
        <v>2</v>
      </c>
      <c r="J28" s="35">
        <f>'Device Config'!J46</f>
        <v>2</v>
      </c>
      <c r="K28" s="36"/>
      <c r="L28" s="29"/>
      <c r="M28" s="115"/>
      <c r="N28" s="31" t="str">
        <f t="shared" si="0"/>
        <v xml:space="preserve"> </v>
      </c>
    </row>
    <row r="29" spans="2:14" x14ac:dyDescent="0.25">
      <c r="B29" s="18"/>
      <c r="C29" s="103" t="s">
        <v>58</v>
      </c>
      <c r="D29" s="104"/>
      <c r="E29" s="104"/>
      <c r="F29" s="104"/>
      <c r="G29" s="104"/>
      <c r="H29" s="104"/>
      <c r="I29" s="31">
        <v>2</v>
      </c>
      <c r="J29" s="35">
        <f>'Device Config'!J47</f>
        <v>2</v>
      </c>
      <c r="K29" s="36"/>
      <c r="L29" s="29"/>
      <c r="M29" s="115"/>
      <c r="N29" s="31" t="str">
        <f t="shared" si="0"/>
        <v xml:space="preserve"> </v>
      </c>
    </row>
    <row r="30" spans="2:14" x14ac:dyDescent="0.25">
      <c r="B30" s="19"/>
      <c r="C30" s="105"/>
      <c r="D30" s="106"/>
      <c r="E30" s="106"/>
      <c r="F30" s="106"/>
      <c r="G30" s="106"/>
      <c r="H30" s="106"/>
      <c r="I30" s="20"/>
      <c r="J30" s="43"/>
      <c r="K30" s="44"/>
      <c r="L30" s="20"/>
      <c r="M30" s="115"/>
      <c r="N30" s="31" t="str">
        <f t="shared" si="0"/>
        <v xml:space="preserve"> </v>
      </c>
    </row>
    <row r="31" spans="2:14" ht="15.75" x14ac:dyDescent="0.25">
      <c r="B31" s="37">
        <v>4</v>
      </c>
      <c r="C31" s="107" t="s">
        <v>49</v>
      </c>
      <c r="D31" s="107"/>
      <c r="E31" s="107"/>
      <c r="F31" s="107"/>
      <c r="G31" s="107"/>
      <c r="H31" s="107"/>
      <c r="I31" s="31"/>
      <c r="J31" s="31"/>
      <c r="K31" s="36"/>
      <c r="L31" s="31"/>
      <c r="M31" s="115"/>
      <c r="N31" s="31" t="str">
        <f t="shared" si="0"/>
        <v xml:space="preserve"> </v>
      </c>
    </row>
    <row r="32" spans="2:14" x14ac:dyDescent="0.25">
      <c r="B32" s="18"/>
      <c r="C32" s="103"/>
      <c r="D32" s="104"/>
      <c r="E32" s="104"/>
      <c r="F32" s="104"/>
      <c r="G32" s="104"/>
      <c r="H32" s="104"/>
      <c r="I32" s="31"/>
      <c r="J32" s="35"/>
      <c r="K32" s="36"/>
      <c r="L32" s="29"/>
      <c r="M32" s="115"/>
      <c r="N32" s="31" t="str">
        <f t="shared" si="0"/>
        <v xml:space="preserve"> </v>
      </c>
    </row>
    <row r="33" spans="2:14" x14ac:dyDescent="0.25">
      <c r="B33" s="18"/>
      <c r="C33" s="103" t="s">
        <v>60</v>
      </c>
      <c r="D33" s="104"/>
      <c r="E33" s="104"/>
      <c r="F33" s="104"/>
      <c r="G33" s="104"/>
      <c r="H33" s="104"/>
      <c r="I33" s="31">
        <v>5</v>
      </c>
      <c r="J33" s="35">
        <f>'Device Config'!J3</f>
        <v>10</v>
      </c>
      <c r="K33" s="36"/>
      <c r="L33" s="29"/>
      <c r="M33" s="115"/>
      <c r="N33" s="31" t="str">
        <f t="shared" si="0"/>
        <v>*</v>
      </c>
    </row>
    <row r="34" spans="2:14" x14ac:dyDescent="0.25">
      <c r="B34" s="18"/>
      <c r="C34" s="103" t="s">
        <v>61</v>
      </c>
      <c r="D34" s="104"/>
      <c r="E34" s="104"/>
      <c r="F34" s="104"/>
      <c r="G34" s="104"/>
      <c r="H34" s="104"/>
      <c r="I34" s="31">
        <v>5</v>
      </c>
      <c r="J34" s="35">
        <f>'Device Config'!J4</f>
        <v>10</v>
      </c>
      <c r="K34" s="36"/>
      <c r="L34" s="29"/>
      <c r="M34" s="115"/>
      <c r="N34" s="31" t="str">
        <f t="shared" ref="N34" si="1">IF(J34&gt;I34,"*",IF(K34&gt;I34,"*",IF(L34&gt;I34,"*"," ")))</f>
        <v>*</v>
      </c>
    </row>
    <row r="35" spans="2:14" x14ac:dyDescent="0.25">
      <c r="B35" s="18"/>
      <c r="C35" s="103" t="s">
        <v>62</v>
      </c>
      <c r="D35" s="104"/>
      <c r="E35" s="104"/>
      <c r="F35" s="104"/>
      <c r="G35" s="104"/>
      <c r="H35" s="104"/>
      <c r="I35" s="31">
        <v>5</v>
      </c>
      <c r="J35" s="35" t="e">
        <f>'Device Config'!#REF!</f>
        <v>#REF!</v>
      </c>
      <c r="K35" s="36"/>
      <c r="L35" s="29"/>
      <c r="M35" s="115"/>
      <c r="N35" s="31" t="e">
        <f t="shared" ref="N35" si="2">IF(J35&gt;I35,"*",IF(K35&gt;I35,"*",IF(L35&gt;I35,"*"," ")))</f>
        <v>#REF!</v>
      </c>
    </row>
    <row r="36" spans="2:14" x14ac:dyDescent="0.25">
      <c r="B36" s="18"/>
      <c r="C36" s="103" t="s">
        <v>63</v>
      </c>
      <c r="D36" s="104"/>
      <c r="E36" s="104"/>
      <c r="F36" s="104"/>
      <c r="G36" s="104"/>
      <c r="H36" s="104"/>
      <c r="I36" s="31">
        <v>5</v>
      </c>
      <c r="J36" s="35" t="e">
        <f>'Device Config'!#REF!</f>
        <v>#REF!</v>
      </c>
      <c r="K36" s="36"/>
      <c r="L36" s="29"/>
      <c r="M36" s="115"/>
      <c r="N36" s="31" t="e">
        <f t="shared" si="0"/>
        <v>#REF!</v>
      </c>
    </row>
    <row r="37" spans="2:14" x14ac:dyDescent="0.25">
      <c r="B37" s="18"/>
      <c r="C37" s="103" t="s">
        <v>64</v>
      </c>
      <c r="D37" s="104"/>
      <c r="E37" s="104"/>
      <c r="F37" s="104"/>
      <c r="G37" s="104"/>
      <c r="H37" s="104"/>
      <c r="I37" s="31">
        <v>5</v>
      </c>
      <c r="J37" s="35" t="e">
        <f>'Device Config'!#REF!</f>
        <v>#REF!</v>
      </c>
      <c r="K37" s="36"/>
      <c r="L37" s="29"/>
      <c r="M37" s="115"/>
      <c r="N37" s="31" t="e">
        <f t="shared" ref="N37" si="3">IF(J37&gt;I37,"*",IF(K37&gt;I37,"*",IF(L37&gt;I37,"*"," ")))</f>
        <v>#REF!</v>
      </c>
    </row>
    <row r="38" spans="2:14" x14ac:dyDescent="0.25">
      <c r="B38" s="18"/>
      <c r="C38" s="103" t="s">
        <v>81</v>
      </c>
      <c r="D38" s="104"/>
      <c r="E38" s="104"/>
      <c r="F38" s="104"/>
      <c r="G38" s="104"/>
      <c r="H38" s="104"/>
      <c r="I38" s="31">
        <v>16</v>
      </c>
      <c r="J38" s="45">
        <f>'Device Config'!J18</f>
        <v>5</v>
      </c>
      <c r="K38" s="36"/>
      <c r="L38" s="29"/>
      <c r="M38" s="115"/>
      <c r="N38" s="31" t="str">
        <f t="shared" si="0"/>
        <v xml:space="preserve"> </v>
      </c>
    </row>
    <row r="39" spans="2:14" x14ac:dyDescent="0.25">
      <c r="B39" s="18"/>
      <c r="C39" s="103" t="s">
        <v>88</v>
      </c>
      <c r="D39" s="104"/>
      <c r="E39" s="104"/>
      <c r="F39" s="104"/>
      <c r="G39" s="104"/>
      <c r="H39" s="104"/>
      <c r="I39" s="31">
        <v>4</v>
      </c>
      <c r="J39" s="45">
        <f>'Device Config'!J25</f>
        <v>7</v>
      </c>
      <c r="K39" s="36"/>
      <c r="L39" s="29"/>
      <c r="M39" s="115"/>
      <c r="N39" s="31" t="str">
        <f t="shared" ref="N39" si="4">IF(J39&gt;I39,"*",IF(K39&gt;I39,"*",IF(L39&gt;I39,"*"," ")))</f>
        <v>*</v>
      </c>
    </row>
    <row r="40" spans="2:14" x14ac:dyDescent="0.25">
      <c r="B40" s="18"/>
      <c r="C40" s="103" t="s">
        <v>82</v>
      </c>
      <c r="D40" s="104"/>
      <c r="E40" s="104"/>
      <c r="F40" s="104"/>
      <c r="G40" s="104"/>
      <c r="H40" s="104"/>
      <c r="I40" s="31">
        <v>25</v>
      </c>
      <c r="J40" s="35">
        <f>'Device Config'!J39</f>
        <v>14</v>
      </c>
      <c r="K40" s="36"/>
      <c r="L40" s="29"/>
      <c r="M40" s="115"/>
      <c r="N40" s="31" t="str">
        <f t="shared" si="0"/>
        <v xml:space="preserve"> </v>
      </c>
    </row>
    <row r="41" spans="2:14" x14ac:dyDescent="0.25">
      <c r="B41" s="18"/>
      <c r="C41" s="103"/>
      <c r="D41" s="104"/>
      <c r="E41" s="104"/>
      <c r="F41" s="104"/>
      <c r="G41" s="104"/>
      <c r="H41" s="104"/>
      <c r="I41" s="31"/>
      <c r="J41" s="35"/>
      <c r="K41" s="36"/>
      <c r="L41" s="29"/>
      <c r="M41" s="115"/>
      <c r="N41" s="31" t="str">
        <f t="shared" si="0"/>
        <v xml:space="preserve"> </v>
      </c>
    </row>
    <row r="42" spans="2:14" x14ac:dyDescent="0.25">
      <c r="B42" s="19"/>
      <c r="C42" s="75"/>
      <c r="D42" s="106"/>
      <c r="E42" s="106"/>
      <c r="F42" s="106"/>
      <c r="G42" s="106"/>
      <c r="H42" s="106"/>
      <c r="I42" s="20"/>
      <c r="J42" s="43"/>
      <c r="K42" s="44"/>
      <c r="L42" s="20"/>
      <c r="M42" s="115"/>
      <c r="N42" s="31" t="str">
        <f t="shared" si="0"/>
        <v xml:space="preserve"> </v>
      </c>
    </row>
    <row r="43" spans="2:14" ht="15.75" x14ac:dyDescent="0.25">
      <c r="B43" s="37">
        <v>5</v>
      </c>
      <c r="C43" s="107" t="s">
        <v>50</v>
      </c>
      <c r="D43" s="107"/>
      <c r="E43" s="107"/>
      <c r="F43" s="107"/>
      <c r="G43" s="107"/>
      <c r="H43" s="107"/>
      <c r="I43" s="31"/>
      <c r="J43" s="31"/>
      <c r="K43" s="36"/>
      <c r="L43" s="31"/>
      <c r="M43" s="115"/>
      <c r="N43" s="31" t="str">
        <f t="shared" si="0"/>
        <v xml:space="preserve"> </v>
      </c>
    </row>
    <row r="44" spans="2:14" x14ac:dyDescent="0.25">
      <c r="B44" s="18"/>
      <c r="C44" s="103"/>
      <c r="D44" s="104"/>
      <c r="E44" s="104"/>
      <c r="F44" s="104"/>
      <c r="G44" s="104"/>
      <c r="H44" s="104"/>
      <c r="I44" s="31"/>
      <c r="J44" s="35"/>
      <c r="K44" s="36"/>
      <c r="L44" s="29"/>
      <c r="M44" s="115"/>
      <c r="N44" s="31" t="str">
        <f t="shared" si="0"/>
        <v xml:space="preserve"> </v>
      </c>
    </row>
    <row r="45" spans="2:14" x14ac:dyDescent="0.25">
      <c r="B45" s="18"/>
      <c r="C45" s="103" t="s">
        <v>52</v>
      </c>
      <c r="D45" s="104"/>
      <c r="E45" s="104"/>
      <c r="F45" s="104"/>
      <c r="G45" s="104"/>
      <c r="H45" s="104"/>
      <c r="I45" s="31">
        <v>0</v>
      </c>
      <c r="J45" s="35"/>
      <c r="K45" s="36"/>
      <c r="L45" s="29"/>
      <c r="M45" s="115"/>
      <c r="N45" s="31" t="str">
        <f t="shared" si="0"/>
        <v xml:space="preserve"> </v>
      </c>
    </row>
    <row r="46" spans="2:14" x14ac:dyDescent="0.25">
      <c r="B46" s="18"/>
      <c r="C46" s="103"/>
      <c r="D46" s="104"/>
      <c r="E46" s="104"/>
      <c r="F46" s="104"/>
      <c r="G46" s="104"/>
      <c r="H46" s="104"/>
      <c r="I46" s="31"/>
      <c r="J46" s="35"/>
      <c r="K46" s="36"/>
      <c r="L46" s="29"/>
      <c r="M46" s="115"/>
    </row>
    <row r="47" spans="2:14" x14ac:dyDescent="0.25">
      <c r="B47" s="18"/>
      <c r="C47" s="113"/>
      <c r="D47" s="114"/>
      <c r="E47" s="114"/>
      <c r="F47" s="114"/>
      <c r="G47" s="114"/>
      <c r="H47" s="114"/>
      <c r="I47" s="31"/>
      <c r="J47" s="35"/>
      <c r="K47" s="36"/>
      <c r="L47" s="29"/>
      <c r="M47" s="115"/>
      <c r="N47" s="31" t="str">
        <f t="shared" si="0"/>
        <v xml:space="preserve"> </v>
      </c>
    </row>
    <row r="48" spans="2:14" ht="22.5" customHeight="1" x14ac:dyDescent="0.25">
      <c r="B48" s="3"/>
      <c r="C48" s="112" t="s">
        <v>16</v>
      </c>
      <c r="D48" s="112"/>
      <c r="E48" s="112"/>
      <c r="F48" s="112"/>
      <c r="G48" s="42" t="s">
        <v>51</v>
      </c>
      <c r="H48" s="41">
        <v>0</v>
      </c>
      <c r="I48" s="21">
        <f>SUM(I11:I47)</f>
        <v>100</v>
      </c>
      <c r="J48" s="46" t="e">
        <f>SUM(J11:J47)</f>
        <v>#REF!</v>
      </c>
      <c r="K48" s="22">
        <f>SUM(K11:K47)</f>
        <v>0</v>
      </c>
      <c r="L48" s="23">
        <f>SUM(L11:L47)</f>
        <v>0</v>
      </c>
      <c r="M48" s="47" t="e">
        <f>IF(L48&lt;&gt;0, L48,IF(K48&lt;&gt;0,K48,IF(J48&lt;&gt;0,J48,0)))</f>
        <v>#REF!</v>
      </c>
      <c r="N48" s="31" t="str">
        <f>IF(H48&gt;0,"*","")</f>
        <v/>
      </c>
    </row>
    <row r="49" spans="2:14" ht="22.5" hidden="1" customHeight="1" x14ac:dyDescent="0.25">
      <c r="C49" s="27" t="s">
        <v>27</v>
      </c>
      <c r="D49" s="27">
        <f>SUM(I11:I14)</f>
        <v>0</v>
      </c>
      <c r="E49" s="27">
        <f>SUM(J11:J14)</f>
        <v>0</v>
      </c>
      <c r="F49" s="27">
        <f>SUM(K11:K14)</f>
        <v>0</v>
      </c>
      <c r="G49" s="27">
        <f>SUM(L11:L14)</f>
        <v>0</v>
      </c>
      <c r="H49" s="30">
        <f>IF(G49&gt;0,G49,IF(F49&gt;0,F49,IF(E49&gt;0,E49,0)))</f>
        <v>0</v>
      </c>
      <c r="I49" s="30"/>
      <c r="K49" s="30"/>
      <c r="L49" s="29"/>
      <c r="M49" s="29"/>
    </row>
    <row r="50" spans="2:14" ht="22.5" hidden="1" customHeight="1" x14ac:dyDescent="0.25">
      <c r="C50" s="27" t="s">
        <v>28</v>
      </c>
      <c r="D50" s="27">
        <f>SUM(I17:I22)</f>
        <v>20</v>
      </c>
      <c r="E50" s="27" t="e">
        <f>SUM(J16:J22)</f>
        <v>#REF!</v>
      </c>
      <c r="F50" s="27">
        <f>SUM(K16:K22)</f>
        <v>0</v>
      </c>
      <c r="G50" s="27">
        <f>SUM(L16:L22)</f>
        <v>0</v>
      </c>
      <c r="H50" s="30" t="e">
        <f t="shared" ref="H50:H53" si="5">IF(G50&gt;0,G50,IF(F50&gt;0,F50,IF(E50&gt;0,E50,0)))</f>
        <v>#REF!</v>
      </c>
      <c r="I50" s="30"/>
      <c r="J50" s="27"/>
      <c r="K50" s="30"/>
      <c r="L50" s="29"/>
      <c r="M50" s="29"/>
    </row>
    <row r="51" spans="2:14" ht="22.5" hidden="1" customHeight="1" x14ac:dyDescent="0.25">
      <c r="C51" s="27" t="s">
        <v>29</v>
      </c>
      <c r="D51" s="27">
        <f>SUM(I24:I30)</f>
        <v>10</v>
      </c>
      <c r="E51" s="27">
        <f>SUM(J24:J30)</f>
        <v>4</v>
      </c>
      <c r="F51" s="27">
        <f>SUM(K24:K30)</f>
        <v>0</v>
      </c>
      <c r="G51" s="27">
        <f>SUM(L24:L30)</f>
        <v>0</v>
      </c>
      <c r="H51" s="30">
        <f t="shared" si="5"/>
        <v>4</v>
      </c>
      <c r="I51" s="30"/>
      <c r="J51" s="27"/>
      <c r="K51" s="30"/>
      <c r="L51" s="29"/>
      <c r="M51" s="29"/>
    </row>
    <row r="52" spans="2:14" ht="22.5" hidden="1" customHeight="1" x14ac:dyDescent="0.25">
      <c r="C52" s="27" t="s">
        <v>30</v>
      </c>
      <c r="D52" s="27">
        <f>SUM(I32:I42)</f>
        <v>70</v>
      </c>
      <c r="E52" s="27" t="e">
        <f>SUM(J32:J42)</f>
        <v>#REF!</v>
      </c>
      <c r="F52" s="27">
        <f>SUM(K32:K42)</f>
        <v>0</v>
      </c>
      <c r="G52" s="27">
        <f>SUM(L32:L42)</f>
        <v>0</v>
      </c>
      <c r="H52" s="30" t="e">
        <f t="shared" si="5"/>
        <v>#REF!</v>
      </c>
      <c r="I52" s="30"/>
      <c r="J52" s="27"/>
      <c r="K52" s="30"/>
      <c r="L52" s="29"/>
      <c r="M52" s="29"/>
    </row>
    <row r="53" spans="2:14" ht="22.5" hidden="1" customHeight="1" x14ac:dyDescent="0.25">
      <c r="C53" s="27" t="s">
        <v>31</v>
      </c>
      <c r="D53" s="27">
        <f>SUM(I44:I47)</f>
        <v>0</v>
      </c>
      <c r="E53" s="27">
        <f>SUM(J44:J47)</f>
        <v>0</v>
      </c>
      <c r="F53" s="27">
        <f>SUM(K44:K47)</f>
        <v>0</v>
      </c>
      <c r="G53" s="27">
        <f>SUM(L44:L47)</f>
        <v>0</v>
      </c>
      <c r="H53" s="30">
        <f t="shared" si="5"/>
        <v>0</v>
      </c>
      <c r="I53" s="30"/>
      <c r="J53" s="30"/>
      <c r="K53" s="30"/>
      <c r="L53" s="29"/>
      <c r="M53" s="29"/>
    </row>
    <row r="54" spans="2:14" s="16" customFormat="1" ht="27.75" customHeight="1" x14ac:dyDescent="0.25">
      <c r="B54" s="92" t="s">
        <v>20</v>
      </c>
      <c r="C54" s="93"/>
      <c r="D54" s="94"/>
      <c r="E54" s="89" t="s">
        <v>39</v>
      </c>
      <c r="F54" s="90"/>
      <c r="G54" s="91"/>
      <c r="H54" s="92" t="s">
        <v>23</v>
      </c>
      <c r="I54" s="94"/>
      <c r="J54" s="100" t="s">
        <v>39</v>
      </c>
      <c r="K54" s="101"/>
      <c r="L54" s="101"/>
      <c r="M54" s="102"/>
      <c r="N54" s="31"/>
    </row>
    <row r="55" spans="2:14" s="16" customFormat="1" ht="27.75" customHeight="1" x14ac:dyDescent="0.25">
      <c r="B55" s="92" t="s">
        <v>21</v>
      </c>
      <c r="C55" s="93"/>
      <c r="D55" s="94"/>
      <c r="E55" s="89" t="s">
        <v>59</v>
      </c>
      <c r="F55" s="90"/>
      <c r="G55" s="91"/>
      <c r="H55" s="92" t="s">
        <v>24</v>
      </c>
      <c r="I55" s="94"/>
      <c r="J55" s="100" t="s">
        <v>59</v>
      </c>
      <c r="K55" s="101"/>
      <c r="L55" s="101"/>
      <c r="M55" s="102"/>
      <c r="N55" s="31"/>
    </row>
    <row r="56" spans="2:14" s="16" customFormat="1" ht="27.75" customHeight="1" x14ac:dyDescent="0.25">
      <c r="B56" s="92" t="s">
        <v>22</v>
      </c>
      <c r="C56" s="93"/>
      <c r="D56" s="94"/>
      <c r="E56" s="89"/>
      <c r="F56" s="90"/>
      <c r="G56" s="91"/>
      <c r="H56" s="92" t="s">
        <v>25</v>
      </c>
      <c r="I56" s="94"/>
      <c r="J56" s="100"/>
      <c r="K56" s="101"/>
      <c r="L56" s="101"/>
      <c r="M56" s="102"/>
      <c r="N56" s="31"/>
    </row>
    <row r="57" spans="2:14" ht="28.5" customHeight="1" x14ac:dyDescent="0.25">
      <c r="B57" s="95" t="s">
        <v>18</v>
      </c>
      <c r="C57" s="95"/>
      <c r="D57" s="95"/>
      <c r="E57" s="95"/>
      <c r="F57" s="95"/>
      <c r="G57" s="95"/>
      <c r="H57" s="95"/>
      <c r="I57" s="95"/>
      <c r="J57" s="95"/>
      <c r="K57" s="95"/>
      <c r="L57" s="95"/>
      <c r="M57" s="95"/>
    </row>
    <row r="58" spans="2:14" ht="28.5" customHeight="1" x14ac:dyDescent="0.25">
      <c r="B58" s="96" t="s">
        <v>19</v>
      </c>
      <c r="C58" s="97"/>
      <c r="D58" s="97"/>
      <c r="E58" s="97"/>
      <c r="F58" s="97"/>
      <c r="G58" s="97"/>
      <c r="H58" s="97"/>
      <c r="I58" s="97"/>
      <c r="J58" s="97"/>
      <c r="K58" s="97"/>
      <c r="L58" s="97"/>
      <c r="M58" s="97"/>
    </row>
    <row r="60" spans="2:14" x14ac:dyDescent="0.25">
      <c r="B60" s="27" t="s">
        <v>26</v>
      </c>
    </row>
    <row r="61" spans="2:14" ht="41.25" customHeight="1" x14ac:dyDescent="0.25">
      <c r="B61" s="28">
        <v>1</v>
      </c>
      <c r="C61" s="98" t="s">
        <v>34</v>
      </c>
      <c r="D61" s="98"/>
      <c r="E61" s="98"/>
      <c r="F61" s="98"/>
      <c r="G61" s="98"/>
      <c r="H61" s="98"/>
      <c r="I61" s="98"/>
      <c r="J61" s="98"/>
      <c r="K61" s="98"/>
      <c r="L61" s="98"/>
      <c r="M61" s="98"/>
    </row>
    <row r="62" spans="2:14" ht="30.75" customHeight="1" x14ac:dyDescent="0.25">
      <c r="B62" s="28">
        <v>2</v>
      </c>
      <c r="C62" s="99" t="s">
        <v>35</v>
      </c>
      <c r="D62" s="99"/>
      <c r="E62" s="99"/>
      <c r="F62" s="99"/>
      <c r="G62" s="99"/>
      <c r="H62" s="99"/>
      <c r="I62" s="99"/>
      <c r="J62" s="99"/>
      <c r="K62" s="99"/>
      <c r="L62" s="99"/>
      <c r="M62" s="99"/>
    </row>
    <row r="63" spans="2:14" ht="26.25" customHeight="1" x14ac:dyDescent="0.25">
      <c r="B63" s="28">
        <v>3</v>
      </c>
      <c r="C63" s="88" t="s">
        <v>36</v>
      </c>
      <c r="D63" s="88"/>
      <c r="E63" s="88"/>
      <c r="F63" s="88"/>
      <c r="G63" s="88"/>
      <c r="H63" s="88"/>
      <c r="I63" s="88"/>
      <c r="J63" s="88"/>
      <c r="K63" s="88"/>
      <c r="L63" s="88"/>
      <c r="M63" s="88"/>
    </row>
  </sheetData>
  <mergeCells count="58">
    <mergeCell ref="C42:H42"/>
    <mergeCell ref="M9:M47"/>
    <mergeCell ref="C9:H9"/>
    <mergeCell ref="C12:H12"/>
    <mergeCell ref="C43:H43"/>
    <mergeCell ref="C11:H11"/>
    <mergeCell ref="C14:H14"/>
    <mergeCell ref="C10:H10"/>
    <mergeCell ref="C15:H15"/>
    <mergeCell ref="C23:H23"/>
    <mergeCell ref="C16:H16"/>
    <mergeCell ref="C17:H17"/>
    <mergeCell ref="C32:H32"/>
    <mergeCell ref="C36:H36"/>
    <mergeCell ref="C18:H18"/>
    <mergeCell ref="C22:H22"/>
    <mergeCell ref="H56:I56"/>
    <mergeCell ref="C46:H46"/>
    <mergeCell ref="C44:H44"/>
    <mergeCell ref="C45:H45"/>
    <mergeCell ref="C48:F48"/>
    <mergeCell ref="C47:H47"/>
    <mergeCell ref="C26:H26"/>
    <mergeCell ref="C28:H28"/>
    <mergeCell ref="C24:H24"/>
    <mergeCell ref="C25:H25"/>
    <mergeCell ref="C13:H13"/>
    <mergeCell ref="C20:H20"/>
    <mergeCell ref="C21:H21"/>
    <mergeCell ref="C19:H19"/>
    <mergeCell ref="C41:H41"/>
    <mergeCell ref="C27:H27"/>
    <mergeCell ref="C29:H29"/>
    <mergeCell ref="C35:H35"/>
    <mergeCell ref="C40:H40"/>
    <mergeCell ref="C39:H39"/>
    <mergeCell ref="C38:H38"/>
    <mergeCell ref="C37:H37"/>
    <mergeCell ref="C30:H30"/>
    <mergeCell ref="C33:H33"/>
    <mergeCell ref="C34:H34"/>
    <mergeCell ref="C31:H31"/>
    <mergeCell ref="C63:M63"/>
    <mergeCell ref="E54:G54"/>
    <mergeCell ref="B55:D55"/>
    <mergeCell ref="E55:G55"/>
    <mergeCell ref="B57:M57"/>
    <mergeCell ref="B58:M58"/>
    <mergeCell ref="C61:M61"/>
    <mergeCell ref="C62:M62"/>
    <mergeCell ref="J54:M54"/>
    <mergeCell ref="J55:M55"/>
    <mergeCell ref="J56:M56"/>
    <mergeCell ref="B54:D54"/>
    <mergeCell ref="B56:D56"/>
    <mergeCell ref="E56:G56"/>
    <mergeCell ref="H54:I54"/>
    <mergeCell ref="H55:I55"/>
  </mergeCells>
  <phoneticPr fontId="25" type="noConversion"/>
  <conditionalFormatting sqref="I48">
    <cfRule type="cellIs" dxfId="2" priority="9" operator="notEqual">
      <formula>100</formula>
    </cfRule>
  </conditionalFormatting>
  <conditionalFormatting sqref="J48:L48">
    <cfRule type="cellIs" dxfId="1" priority="8" operator="greaterThan">
      <formula>$I$48</formula>
    </cfRule>
  </conditionalFormatting>
  <conditionalFormatting sqref="N11:N48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Y50"/>
  <sheetViews>
    <sheetView tabSelected="1" workbookViewId="0">
      <pane xSplit="8" topLeftCell="I1" activePane="topRight" state="frozen"/>
      <selection pane="topRight" activeCell="AE29" sqref="AE29"/>
    </sheetView>
  </sheetViews>
  <sheetFormatPr defaultRowHeight="15" x14ac:dyDescent="0.25"/>
  <cols>
    <col min="1" max="1" width="5.5703125" customWidth="1"/>
    <col min="2" max="2" width="5.85546875" customWidth="1"/>
    <col min="4" max="4" width="35.28515625" style="50" bestFit="1" customWidth="1"/>
    <col min="5" max="5" width="2.85546875" style="2" customWidth="1"/>
    <col min="6" max="6" width="9.140625" style="48"/>
    <col min="7" max="7" width="1.7109375" style="48" customWidth="1"/>
    <col min="8" max="8" width="4.7109375" style="48" bestFit="1" customWidth="1"/>
    <col min="9" max="9" width="1.7109375" style="48" customWidth="1"/>
    <col min="10" max="10" width="13.5703125" style="48" bestFit="1" customWidth="1"/>
    <col min="11" max="11" width="1.7109375" style="48" customWidth="1"/>
    <col min="12" max="12" width="18" style="48" bestFit="1" customWidth="1"/>
    <col min="13" max="13" width="1.7109375" style="48" customWidth="1"/>
    <col min="14" max="14" width="14.5703125" style="48" bestFit="1" customWidth="1"/>
    <col min="15" max="15" width="1.7109375" style="48" customWidth="1"/>
    <col min="16" max="16" width="12.85546875" style="48" bestFit="1" customWidth="1"/>
    <col min="17" max="17" width="1.7109375" style="48" customWidth="1"/>
    <col min="18" max="18" width="14.42578125" style="48" bestFit="1" customWidth="1"/>
    <col min="19" max="19" width="1.7109375" style="48" customWidth="1"/>
    <col min="20" max="20" width="17.28515625" style="48" bestFit="1" customWidth="1"/>
    <col min="21" max="22" width="1.7109375" style="2" customWidth="1"/>
    <col min="23" max="23" width="1.7109375" customWidth="1"/>
    <col min="25" max="25" width="9.140625" style="2"/>
  </cols>
  <sheetData>
    <row r="1" spans="2:25" x14ac:dyDescent="0.25">
      <c r="F1" s="48" t="s">
        <v>69</v>
      </c>
      <c r="H1" s="48" t="s">
        <v>125</v>
      </c>
      <c r="J1" s="48" t="s">
        <v>119</v>
      </c>
      <c r="L1" s="48" t="s">
        <v>120</v>
      </c>
      <c r="N1" s="48" t="s">
        <v>121</v>
      </c>
      <c r="P1" s="48" t="s">
        <v>122</v>
      </c>
      <c r="R1" s="48" t="s">
        <v>123</v>
      </c>
      <c r="T1" s="48" t="s">
        <v>124</v>
      </c>
      <c r="U1" s="48"/>
      <c r="V1" s="48"/>
      <c r="W1" s="48"/>
      <c r="Y1" s="48"/>
    </row>
    <row r="2" spans="2:25" x14ac:dyDescent="0.25">
      <c r="B2" s="51" t="s">
        <v>79</v>
      </c>
    </row>
    <row r="3" spans="2:25" x14ac:dyDescent="0.25">
      <c r="B3" s="51"/>
      <c r="C3" t="s">
        <v>89</v>
      </c>
      <c r="F3" s="48">
        <v>10</v>
      </c>
      <c r="H3" s="48">
        <v>10</v>
      </c>
      <c r="J3" s="48">
        <v>10</v>
      </c>
      <c r="L3" s="48">
        <v>10</v>
      </c>
      <c r="N3" s="48">
        <v>10</v>
      </c>
      <c r="P3" s="48">
        <v>10</v>
      </c>
      <c r="R3" s="48">
        <v>10</v>
      </c>
      <c r="T3" s="48">
        <v>10</v>
      </c>
      <c r="U3" s="48"/>
      <c r="V3" s="48"/>
      <c r="W3" s="52"/>
    </row>
    <row r="4" spans="2:25" x14ac:dyDescent="0.25">
      <c r="B4" s="51"/>
      <c r="C4" t="s">
        <v>90</v>
      </c>
      <c r="F4" s="48">
        <v>10</v>
      </c>
      <c r="H4" s="48">
        <v>10</v>
      </c>
      <c r="J4" s="48">
        <v>10</v>
      </c>
      <c r="L4" s="48">
        <v>10</v>
      </c>
      <c r="N4" s="48">
        <v>9</v>
      </c>
      <c r="P4" s="48">
        <v>10</v>
      </c>
      <c r="R4" s="48">
        <v>10</v>
      </c>
      <c r="T4" s="48">
        <v>9</v>
      </c>
      <c r="U4" s="48"/>
      <c r="V4" s="48"/>
      <c r="W4" s="52"/>
    </row>
    <row r="5" spans="2:25" x14ac:dyDescent="0.25">
      <c r="B5" s="51"/>
    </row>
    <row r="6" spans="2:25" x14ac:dyDescent="0.25">
      <c r="B6" s="51" t="s">
        <v>80</v>
      </c>
    </row>
    <row r="7" spans="2:25" x14ac:dyDescent="0.25">
      <c r="B7" s="51"/>
      <c r="C7" t="s">
        <v>91</v>
      </c>
    </row>
    <row r="8" spans="2:25" x14ac:dyDescent="0.25">
      <c r="B8" s="51"/>
    </row>
    <row r="9" spans="2:25" x14ac:dyDescent="0.25">
      <c r="B9" s="52" t="s">
        <v>92</v>
      </c>
      <c r="C9" s="48"/>
      <c r="D9" s="51"/>
      <c r="E9" s="48"/>
    </row>
    <row r="10" spans="2:25" x14ac:dyDescent="0.25">
      <c r="B10" s="53"/>
      <c r="C10" s="2" t="s">
        <v>65</v>
      </c>
      <c r="D10" s="50" t="s">
        <v>93</v>
      </c>
      <c r="F10" s="48">
        <v>5</v>
      </c>
      <c r="H10" s="48">
        <v>5</v>
      </c>
      <c r="J10" s="2">
        <v>5</v>
      </c>
      <c r="L10" s="48">
        <v>5</v>
      </c>
      <c r="N10" s="48">
        <v>5</v>
      </c>
      <c r="P10" s="48">
        <v>5</v>
      </c>
      <c r="R10" s="48">
        <v>5</v>
      </c>
      <c r="T10" s="48">
        <v>5</v>
      </c>
    </row>
    <row r="11" spans="2:25" x14ac:dyDescent="0.25">
      <c r="C11" s="2"/>
    </row>
    <row r="12" spans="2:25" x14ac:dyDescent="0.25">
      <c r="B12" s="52" t="s">
        <v>94</v>
      </c>
      <c r="C12" s="2"/>
    </row>
    <row r="13" spans="2:25" x14ac:dyDescent="0.25">
      <c r="C13" s="2" t="s">
        <v>65</v>
      </c>
      <c r="D13" s="50" t="s">
        <v>95</v>
      </c>
      <c r="F13" s="48">
        <v>1</v>
      </c>
      <c r="H13" s="48">
        <v>1</v>
      </c>
      <c r="J13" s="2">
        <v>1</v>
      </c>
      <c r="L13" s="48">
        <v>1</v>
      </c>
      <c r="N13" s="48">
        <v>1</v>
      </c>
      <c r="P13" s="48">
        <v>1</v>
      </c>
      <c r="R13" s="48">
        <v>1</v>
      </c>
      <c r="T13" s="48">
        <v>1</v>
      </c>
    </row>
    <row r="14" spans="2:25" x14ac:dyDescent="0.25">
      <c r="C14" s="2" t="s">
        <v>66</v>
      </c>
      <c r="D14" s="50" t="s">
        <v>96</v>
      </c>
      <c r="F14" s="48">
        <v>1</v>
      </c>
      <c r="H14" s="48">
        <v>1</v>
      </c>
      <c r="J14" s="2">
        <v>1</v>
      </c>
      <c r="L14" s="48">
        <v>1</v>
      </c>
      <c r="N14" s="48">
        <v>1</v>
      </c>
      <c r="P14" s="48">
        <v>0</v>
      </c>
      <c r="R14" s="48">
        <v>1</v>
      </c>
      <c r="T14" s="48">
        <v>1</v>
      </c>
    </row>
    <row r="15" spans="2:25" x14ac:dyDescent="0.25">
      <c r="C15" s="2" t="s">
        <v>67</v>
      </c>
      <c r="D15" s="50" t="s">
        <v>71</v>
      </c>
      <c r="F15" s="48">
        <v>1</v>
      </c>
      <c r="H15" s="48">
        <v>1</v>
      </c>
      <c r="J15" s="2">
        <v>1</v>
      </c>
      <c r="L15" s="48">
        <v>1</v>
      </c>
      <c r="N15" s="48">
        <v>1</v>
      </c>
      <c r="P15" s="48">
        <v>0.5</v>
      </c>
      <c r="R15" s="48">
        <v>1</v>
      </c>
      <c r="T15" s="48">
        <v>1</v>
      </c>
    </row>
    <row r="16" spans="2:25" x14ac:dyDescent="0.25">
      <c r="C16" s="2" t="s">
        <v>68</v>
      </c>
      <c r="D16" s="50" t="s">
        <v>97</v>
      </c>
      <c r="E16" s="48"/>
      <c r="F16" s="48">
        <v>1</v>
      </c>
      <c r="H16" s="48">
        <v>1</v>
      </c>
      <c r="J16" s="55">
        <v>1</v>
      </c>
      <c r="L16" s="49">
        <v>1</v>
      </c>
      <c r="N16" s="48">
        <v>1</v>
      </c>
      <c r="P16" s="48">
        <v>1</v>
      </c>
      <c r="R16" s="48">
        <v>1</v>
      </c>
      <c r="T16" s="48">
        <v>0</v>
      </c>
    </row>
    <row r="17" spans="2:23" x14ac:dyDescent="0.25">
      <c r="C17" s="2" t="s">
        <v>70</v>
      </c>
      <c r="D17" s="50" t="s">
        <v>98</v>
      </c>
      <c r="F17" s="48">
        <v>1</v>
      </c>
      <c r="H17" s="48">
        <v>1</v>
      </c>
      <c r="J17" s="2">
        <v>1</v>
      </c>
      <c r="L17" s="48">
        <v>1</v>
      </c>
      <c r="N17" s="48">
        <v>1</v>
      </c>
      <c r="P17" s="48">
        <v>0</v>
      </c>
      <c r="R17" s="48">
        <v>0</v>
      </c>
      <c r="T17" s="48">
        <v>0</v>
      </c>
    </row>
    <row r="18" spans="2:23" x14ac:dyDescent="0.25">
      <c r="C18" s="2"/>
      <c r="D18" s="51" t="s">
        <v>78</v>
      </c>
      <c r="H18" s="48">
        <f>SUM(H13:H17)</f>
        <v>5</v>
      </c>
      <c r="J18" s="48">
        <f t="shared" ref="J18:T18" si="0">SUM(J13:J17)</f>
        <v>5</v>
      </c>
      <c r="L18" s="48">
        <f t="shared" si="0"/>
        <v>5</v>
      </c>
      <c r="N18" s="48">
        <f t="shared" si="0"/>
        <v>5</v>
      </c>
      <c r="P18" s="48">
        <f t="shared" si="0"/>
        <v>2.5</v>
      </c>
      <c r="R18" s="48">
        <f t="shared" si="0"/>
        <v>4</v>
      </c>
      <c r="T18" s="48">
        <f t="shared" si="0"/>
        <v>3</v>
      </c>
      <c r="U18" s="48"/>
      <c r="V18" s="48"/>
      <c r="W18" s="48"/>
    </row>
    <row r="19" spans="2:23" x14ac:dyDescent="0.25">
      <c r="C19" s="2"/>
    </row>
    <row r="20" spans="2:23" x14ac:dyDescent="0.25">
      <c r="B20" s="52" t="s">
        <v>108</v>
      </c>
      <c r="C20" s="2"/>
    </row>
    <row r="21" spans="2:23" x14ac:dyDescent="0.25">
      <c r="C21" s="2" t="s">
        <v>65</v>
      </c>
      <c r="D21" s="50" t="s">
        <v>99</v>
      </c>
      <c r="F21" s="48">
        <v>6</v>
      </c>
      <c r="H21" s="48">
        <v>6</v>
      </c>
      <c r="J21" s="2">
        <v>3</v>
      </c>
      <c r="L21" s="48">
        <v>2</v>
      </c>
      <c r="N21" s="48">
        <v>2</v>
      </c>
      <c r="P21" s="48">
        <v>1</v>
      </c>
      <c r="R21" s="48">
        <v>2</v>
      </c>
      <c r="T21" s="48">
        <v>1</v>
      </c>
    </row>
    <row r="22" spans="2:23" x14ac:dyDescent="0.25">
      <c r="C22" s="2" t="s">
        <v>66</v>
      </c>
      <c r="D22" s="50" t="s">
        <v>100</v>
      </c>
      <c r="E22" s="48"/>
      <c r="F22" s="48">
        <v>1</v>
      </c>
      <c r="H22" s="48">
        <v>1</v>
      </c>
      <c r="J22" s="2">
        <v>1</v>
      </c>
      <c r="L22" s="48">
        <v>1</v>
      </c>
      <c r="N22" s="48">
        <v>1</v>
      </c>
      <c r="P22" s="48">
        <v>1</v>
      </c>
      <c r="R22" s="48">
        <v>1</v>
      </c>
      <c r="T22" s="48">
        <v>1</v>
      </c>
    </row>
    <row r="23" spans="2:23" x14ac:dyDescent="0.25">
      <c r="C23" s="2" t="s">
        <v>67</v>
      </c>
      <c r="D23" s="50" t="s">
        <v>101</v>
      </c>
      <c r="F23" s="48">
        <v>1</v>
      </c>
      <c r="H23" s="48">
        <v>1</v>
      </c>
      <c r="J23" s="2">
        <v>1</v>
      </c>
      <c r="L23" s="48">
        <v>1</v>
      </c>
      <c r="N23" s="48">
        <v>1</v>
      </c>
      <c r="P23" s="48">
        <v>0</v>
      </c>
      <c r="R23" s="48">
        <v>1</v>
      </c>
      <c r="T23" s="48">
        <v>0</v>
      </c>
    </row>
    <row r="24" spans="2:23" x14ac:dyDescent="0.25">
      <c r="C24" s="2" t="s">
        <v>68</v>
      </c>
      <c r="D24" s="50" t="s">
        <v>102</v>
      </c>
      <c r="F24" s="48">
        <v>2</v>
      </c>
      <c r="H24" s="48">
        <v>2</v>
      </c>
      <c r="J24" s="2">
        <v>2</v>
      </c>
      <c r="L24" s="48">
        <v>2</v>
      </c>
      <c r="N24" s="48">
        <v>0</v>
      </c>
      <c r="P24" s="48">
        <v>0</v>
      </c>
      <c r="R24" s="48">
        <v>2</v>
      </c>
      <c r="T24" s="48">
        <v>0</v>
      </c>
    </row>
    <row r="25" spans="2:23" x14ac:dyDescent="0.25">
      <c r="C25" s="2"/>
      <c r="D25" s="51" t="s">
        <v>78</v>
      </c>
      <c r="H25" s="48">
        <f>SUM(H21:H24)</f>
        <v>10</v>
      </c>
      <c r="J25" s="48">
        <f t="shared" ref="J25:T25" si="1">SUM(J21:J24)</f>
        <v>7</v>
      </c>
      <c r="L25" s="48">
        <f t="shared" si="1"/>
        <v>6</v>
      </c>
      <c r="N25" s="48">
        <f t="shared" si="1"/>
        <v>4</v>
      </c>
      <c r="P25" s="48">
        <f t="shared" si="1"/>
        <v>2</v>
      </c>
      <c r="R25" s="48">
        <f t="shared" si="1"/>
        <v>6</v>
      </c>
      <c r="T25" s="48">
        <f t="shared" si="1"/>
        <v>2</v>
      </c>
      <c r="U25" s="48"/>
      <c r="V25" s="48"/>
      <c r="W25" s="48"/>
    </row>
    <row r="26" spans="2:23" x14ac:dyDescent="0.25">
      <c r="C26" s="2"/>
      <c r="D26" s="51"/>
    </row>
    <row r="27" spans="2:23" x14ac:dyDescent="0.25">
      <c r="B27" s="52" t="s">
        <v>109</v>
      </c>
      <c r="C27" s="2"/>
    </row>
    <row r="28" spans="2:23" x14ac:dyDescent="0.25">
      <c r="B28" s="52"/>
      <c r="C28" s="2" t="s">
        <v>65</v>
      </c>
      <c r="D28" s="50" t="s">
        <v>103</v>
      </c>
      <c r="F28" s="48">
        <v>15</v>
      </c>
      <c r="H28" s="48">
        <v>15</v>
      </c>
      <c r="J28" s="2">
        <v>0</v>
      </c>
      <c r="L28" s="48">
        <v>0</v>
      </c>
      <c r="N28" s="48">
        <v>0</v>
      </c>
      <c r="P28" s="48">
        <v>0</v>
      </c>
      <c r="R28" s="48">
        <v>0</v>
      </c>
      <c r="T28" s="48">
        <v>0</v>
      </c>
    </row>
    <row r="29" spans="2:23" x14ac:dyDescent="0.25">
      <c r="C29" s="2" t="s">
        <v>66</v>
      </c>
      <c r="D29" s="50" t="s">
        <v>104</v>
      </c>
      <c r="F29" s="48">
        <v>2</v>
      </c>
      <c r="H29" s="48">
        <v>2</v>
      </c>
      <c r="J29" s="2">
        <v>0</v>
      </c>
      <c r="L29" s="48">
        <v>0</v>
      </c>
      <c r="N29" s="48">
        <v>0</v>
      </c>
      <c r="P29" s="48">
        <v>0</v>
      </c>
      <c r="R29" s="48">
        <v>0</v>
      </c>
      <c r="T29" s="48">
        <v>0</v>
      </c>
    </row>
    <row r="30" spans="2:23" x14ac:dyDescent="0.25">
      <c r="C30" s="2" t="s">
        <v>67</v>
      </c>
      <c r="D30" s="50" t="s">
        <v>105</v>
      </c>
      <c r="F30" s="48">
        <v>2</v>
      </c>
      <c r="H30" s="48">
        <v>2</v>
      </c>
      <c r="J30" s="2">
        <v>0</v>
      </c>
      <c r="L30" s="48">
        <v>0</v>
      </c>
      <c r="N30" s="48">
        <v>0</v>
      </c>
      <c r="P30" s="48">
        <v>0</v>
      </c>
      <c r="R30" s="48">
        <v>0</v>
      </c>
      <c r="T30" s="48">
        <v>0</v>
      </c>
    </row>
    <row r="31" spans="2:23" x14ac:dyDescent="0.25">
      <c r="C31" s="2" t="s">
        <v>68</v>
      </c>
      <c r="D31" s="50" t="s">
        <v>107</v>
      </c>
      <c r="F31" s="48">
        <v>3</v>
      </c>
      <c r="H31" s="48">
        <v>3</v>
      </c>
      <c r="J31" s="2">
        <v>0</v>
      </c>
      <c r="L31" s="48">
        <v>0</v>
      </c>
      <c r="N31" s="48">
        <v>0</v>
      </c>
      <c r="P31" s="48">
        <v>0</v>
      </c>
      <c r="R31" s="48">
        <v>0</v>
      </c>
      <c r="T31" s="48">
        <v>0</v>
      </c>
    </row>
    <row r="32" spans="2:23" x14ac:dyDescent="0.25">
      <c r="C32" s="2" t="s">
        <v>70</v>
      </c>
      <c r="D32" s="50" t="s">
        <v>106</v>
      </c>
      <c r="F32" s="48">
        <v>3</v>
      </c>
      <c r="H32" s="48">
        <v>3</v>
      </c>
      <c r="J32" s="2">
        <v>0</v>
      </c>
      <c r="L32" s="48">
        <v>0</v>
      </c>
      <c r="N32" s="48">
        <v>0</v>
      </c>
      <c r="P32" s="48">
        <v>0</v>
      </c>
      <c r="R32" s="48">
        <v>0</v>
      </c>
      <c r="T32" s="48">
        <v>0</v>
      </c>
    </row>
    <row r="33" spans="2:23" x14ac:dyDescent="0.25">
      <c r="C33" s="2"/>
      <c r="D33" s="51" t="s">
        <v>78</v>
      </c>
      <c r="H33" s="48">
        <f>SUM(H28:H32)</f>
        <v>25</v>
      </c>
      <c r="J33" s="48">
        <f t="shared" ref="J33:T33" si="2">SUM(J28:J32)</f>
        <v>0</v>
      </c>
      <c r="L33" s="48">
        <f t="shared" si="2"/>
        <v>0</v>
      </c>
      <c r="N33" s="48">
        <f t="shared" si="2"/>
        <v>0</v>
      </c>
      <c r="P33" s="48">
        <f t="shared" si="2"/>
        <v>0</v>
      </c>
      <c r="R33" s="48">
        <f t="shared" si="2"/>
        <v>0</v>
      </c>
      <c r="T33" s="48">
        <f t="shared" si="2"/>
        <v>0</v>
      </c>
      <c r="U33" s="48"/>
      <c r="V33" s="48"/>
      <c r="W33" s="48"/>
    </row>
    <row r="35" spans="2:23" x14ac:dyDescent="0.25">
      <c r="B35" s="52" t="s">
        <v>110</v>
      </c>
    </row>
    <row r="36" spans="2:23" ht="45" x14ac:dyDescent="0.25">
      <c r="C36" s="2" t="s">
        <v>65</v>
      </c>
      <c r="D36" s="54" t="s">
        <v>126</v>
      </c>
      <c r="F36" s="48">
        <v>8</v>
      </c>
      <c r="H36" s="48">
        <v>8</v>
      </c>
      <c r="J36" s="2">
        <v>7</v>
      </c>
      <c r="L36" s="48">
        <v>6</v>
      </c>
      <c r="N36" s="48">
        <v>6</v>
      </c>
      <c r="P36" s="48">
        <v>4</v>
      </c>
      <c r="R36" s="48">
        <v>2</v>
      </c>
      <c r="T36" s="48">
        <v>0</v>
      </c>
    </row>
    <row r="37" spans="2:23" x14ac:dyDescent="0.25">
      <c r="C37" s="2" t="s">
        <v>66</v>
      </c>
      <c r="D37" s="50" t="s">
        <v>111</v>
      </c>
      <c r="F37" s="48">
        <v>1</v>
      </c>
      <c r="H37" s="48">
        <v>1</v>
      </c>
      <c r="J37" s="2">
        <v>1</v>
      </c>
      <c r="L37" s="48">
        <v>0</v>
      </c>
      <c r="N37" s="48">
        <v>0</v>
      </c>
      <c r="P37" s="48">
        <v>0</v>
      </c>
      <c r="R37" s="48">
        <v>1</v>
      </c>
      <c r="T37" s="48">
        <v>1</v>
      </c>
    </row>
    <row r="38" spans="2:23" ht="60" x14ac:dyDescent="0.25">
      <c r="C38" s="2" t="s">
        <v>67</v>
      </c>
      <c r="D38" s="54" t="s">
        <v>127</v>
      </c>
      <c r="F38" s="48">
        <v>6</v>
      </c>
      <c r="H38" s="48">
        <v>6</v>
      </c>
      <c r="J38" s="2">
        <v>6</v>
      </c>
      <c r="L38" s="48">
        <v>6</v>
      </c>
      <c r="N38" s="48">
        <v>6</v>
      </c>
      <c r="P38" s="48">
        <v>6</v>
      </c>
      <c r="R38" s="48">
        <v>2</v>
      </c>
      <c r="T38" s="48">
        <v>0</v>
      </c>
    </row>
    <row r="39" spans="2:23" x14ac:dyDescent="0.25">
      <c r="C39" s="2"/>
      <c r="D39" s="51" t="s">
        <v>78</v>
      </c>
      <c r="H39" s="48">
        <f>SUM(H36:H38)</f>
        <v>15</v>
      </c>
      <c r="J39" s="48">
        <f t="shared" ref="J39:T39" si="3">SUM(J36:J38)</f>
        <v>14</v>
      </c>
      <c r="L39" s="48">
        <f t="shared" si="3"/>
        <v>12</v>
      </c>
      <c r="N39" s="48">
        <f t="shared" si="3"/>
        <v>12</v>
      </c>
      <c r="P39" s="48">
        <f t="shared" si="3"/>
        <v>10</v>
      </c>
      <c r="R39" s="48">
        <f t="shared" si="3"/>
        <v>5</v>
      </c>
      <c r="T39" s="48">
        <f t="shared" si="3"/>
        <v>1</v>
      </c>
      <c r="U39" s="48"/>
      <c r="V39" s="48"/>
      <c r="W39" s="48"/>
    </row>
    <row r="41" spans="2:23" x14ac:dyDescent="0.25">
      <c r="B41" s="52" t="s">
        <v>72</v>
      </c>
    </row>
    <row r="42" spans="2:23" x14ac:dyDescent="0.25">
      <c r="C42" s="2" t="s">
        <v>73</v>
      </c>
      <c r="D42" s="50" t="s">
        <v>112</v>
      </c>
      <c r="F42" s="48">
        <v>4</v>
      </c>
      <c r="H42" s="48">
        <v>4</v>
      </c>
      <c r="J42" s="2">
        <v>0</v>
      </c>
      <c r="L42" s="48">
        <v>0</v>
      </c>
      <c r="N42" s="48">
        <v>0</v>
      </c>
      <c r="P42" s="48">
        <v>0</v>
      </c>
      <c r="R42" s="48">
        <v>0</v>
      </c>
      <c r="T42" s="48">
        <v>0</v>
      </c>
    </row>
    <row r="43" spans="2:23" x14ac:dyDescent="0.25">
      <c r="C43" s="2" t="s">
        <v>74</v>
      </c>
      <c r="D43" s="50" t="s">
        <v>116</v>
      </c>
      <c r="F43" s="48">
        <v>4</v>
      </c>
      <c r="H43" s="48">
        <v>4</v>
      </c>
      <c r="J43" s="2">
        <v>0</v>
      </c>
      <c r="L43" s="48">
        <v>0</v>
      </c>
      <c r="N43" s="48">
        <v>0</v>
      </c>
      <c r="P43" s="48">
        <v>0</v>
      </c>
      <c r="R43" s="48">
        <v>0</v>
      </c>
      <c r="T43" s="48">
        <v>0</v>
      </c>
    </row>
    <row r="44" spans="2:23" x14ac:dyDescent="0.25">
      <c r="C44" s="2" t="s">
        <v>75</v>
      </c>
      <c r="D44" s="50" t="s">
        <v>113</v>
      </c>
      <c r="F44" s="48">
        <v>4</v>
      </c>
      <c r="H44" s="48">
        <v>4</v>
      </c>
      <c r="J44" s="2">
        <v>0</v>
      </c>
      <c r="L44" s="48">
        <v>0</v>
      </c>
      <c r="N44" s="48">
        <v>0</v>
      </c>
      <c r="P44" s="48">
        <v>0</v>
      </c>
      <c r="R44" s="48">
        <v>0</v>
      </c>
      <c r="T44" s="48">
        <v>0</v>
      </c>
    </row>
    <row r="45" spans="2:23" x14ac:dyDescent="0.25">
      <c r="C45" s="2" t="s">
        <v>114</v>
      </c>
      <c r="D45" s="50" t="s">
        <v>115</v>
      </c>
      <c r="F45" s="48">
        <v>4</v>
      </c>
      <c r="H45" s="48">
        <v>4</v>
      </c>
      <c r="J45" s="2">
        <v>0</v>
      </c>
      <c r="L45" s="48">
        <v>0</v>
      </c>
      <c r="N45" s="48">
        <v>0</v>
      </c>
      <c r="P45" s="48">
        <v>0</v>
      </c>
      <c r="R45" s="48">
        <v>0</v>
      </c>
      <c r="T45" s="48">
        <v>0</v>
      </c>
    </row>
    <row r="46" spans="2:23" x14ac:dyDescent="0.25">
      <c r="C46" s="2" t="s">
        <v>76</v>
      </c>
      <c r="D46" s="50" t="s">
        <v>117</v>
      </c>
      <c r="F46" s="48">
        <v>2</v>
      </c>
      <c r="H46" s="48">
        <v>2</v>
      </c>
      <c r="J46" s="2">
        <v>2</v>
      </c>
      <c r="L46" s="48">
        <v>0</v>
      </c>
      <c r="N46" s="48">
        <v>0</v>
      </c>
      <c r="P46" s="48">
        <v>0</v>
      </c>
      <c r="R46" s="48">
        <v>0</v>
      </c>
      <c r="T46" s="48">
        <v>0</v>
      </c>
    </row>
    <row r="47" spans="2:23" x14ac:dyDescent="0.25">
      <c r="C47" s="2" t="s">
        <v>77</v>
      </c>
      <c r="D47" s="50" t="s">
        <v>118</v>
      </c>
      <c r="F47" s="48">
        <v>2</v>
      </c>
      <c r="H47" s="48">
        <v>2</v>
      </c>
      <c r="J47" s="2">
        <v>2</v>
      </c>
      <c r="L47" s="48">
        <v>0</v>
      </c>
      <c r="N47" s="48">
        <v>0</v>
      </c>
      <c r="P47" s="48">
        <v>0</v>
      </c>
      <c r="R47" s="48">
        <v>0</v>
      </c>
      <c r="T47" s="48">
        <v>0</v>
      </c>
    </row>
    <row r="48" spans="2:23" x14ac:dyDescent="0.25">
      <c r="C48" s="2"/>
      <c r="D48" s="51" t="s">
        <v>78</v>
      </c>
      <c r="H48" s="48">
        <f>SUM(H42:H47)</f>
        <v>20</v>
      </c>
      <c r="J48" s="48">
        <f t="shared" ref="J48:T48" si="4">SUM(J42:J47)</f>
        <v>4</v>
      </c>
      <c r="L48" s="48">
        <f t="shared" si="4"/>
        <v>0</v>
      </c>
      <c r="N48" s="48">
        <f t="shared" si="4"/>
        <v>0</v>
      </c>
      <c r="P48" s="48">
        <f t="shared" si="4"/>
        <v>0</v>
      </c>
      <c r="R48" s="48">
        <f t="shared" si="4"/>
        <v>0</v>
      </c>
      <c r="T48" s="48">
        <f t="shared" si="4"/>
        <v>0</v>
      </c>
      <c r="U48" s="48"/>
      <c r="V48" s="48"/>
      <c r="W48" s="48"/>
    </row>
    <row r="50" spans="6:23" x14ac:dyDescent="0.25">
      <c r="F50" s="48">
        <f xml:space="preserve"> SUM(F2:F47)</f>
        <v>100</v>
      </c>
      <c r="H50" s="48">
        <f>H48+H39+H33+H25+H18+H10+H4+H3</f>
        <v>100</v>
      </c>
      <c r="J50" s="48">
        <f t="shared" ref="J50:T50" si="5">J48+J39+J33+J25+J18+J10+J4+J3</f>
        <v>55</v>
      </c>
      <c r="L50" s="48">
        <f t="shared" si="5"/>
        <v>48</v>
      </c>
      <c r="N50" s="48">
        <f t="shared" si="5"/>
        <v>45</v>
      </c>
      <c r="P50" s="48">
        <f t="shared" si="5"/>
        <v>39.5</v>
      </c>
      <c r="R50" s="48">
        <f t="shared" si="5"/>
        <v>40</v>
      </c>
      <c r="T50" s="48">
        <f t="shared" si="5"/>
        <v>30</v>
      </c>
      <c r="U50" s="48"/>
      <c r="V50" s="48"/>
      <c r="W50" s="4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Student Feedback</vt:lpstr>
      <vt:lpstr>Marking Criteria</vt:lpstr>
      <vt:lpstr>Device Config</vt:lpstr>
      <vt:lpstr>'Marking Criteria'!Print_Area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Paul John</cp:lastModifiedBy>
  <cp:lastPrinted>2019-12-01T10:05:32Z</cp:lastPrinted>
  <dcterms:created xsi:type="dcterms:W3CDTF">2017-01-02T14:20:23Z</dcterms:created>
  <dcterms:modified xsi:type="dcterms:W3CDTF">2025-05-30T08:39:38Z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