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000885_student_uwtsd_ac_uk/Documents/"/>
    </mc:Choice>
  </mc:AlternateContent>
  <bookViews>
    <workbookView xWindow="0" yWindow="0" windowWidth="28800" windowHeight="12330" tabRatio="692" activeTab="1"/>
  </bookViews>
  <sheets>
    <sheet name="Bike Data" sheetId="7" r:id="rId1"/>
    <sheet name="CoG" sheetId="1" r:id="rId2"/>
    <sheet name="Gearing Calculator" sheetId="10" r:id="rId3"/>
    <sheet name="ZX6R Diagram" sheetId="2" r:id="rId4"/>
    <sheet name="CRF450R Diagram" sheetId="4" r:id="rId5"/>
    <sheet name="RC213" sheetId="13" r:id="rId6"/>
    <sheet name="DAKAR CRF450" sheetId="14" r:id="rId7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0" l="1"/>
  <c r="P4" i="10" s="1"/>
  <c r="O8" i="10"/>
  <c r="O10" i="10"/>
  <c r="O12" i="10"/>
  <c r="O14" i="10"/>
  <c r="O16" i="10"/>
  <c r="G18" i="10"/>
  <c r="G16" i="10"/>
  <c r="G14" i="10"/>
  <c r="G12" i="10"/>
  <c r="G10" i="10"/>
  <c r="G8" i="10"/>
  <c r="G13" i="10"/>
  <c r="H13" i="10" s="1"/>
  <c r="E18" i="10"/>
  <c r="G17" i="10" s="1"/>
  <c r="H17" i="10" s="1"/>
  <c r="D4" i="10"/>
  <c r="M16" i="10"/>
  <c r="O15" i="10" s="1"/>
  <c r="P15" i="10" s="1"/>
  <c r="E16" i="10"/>
  <c r="G15" i="10" s="1"/>
  <c r="H15" i="10" s="1"/>
  <c r="M14" i="10"/>
  <c r="E14" i="10"/>
  <c r="M12" i="10"/>
  <c r="O13" i="10" s="1"/>
  <c r="P13" i="10" s="1"/>
  <c r="E12" i="10"/>
  <c r="M10" i="10"/>
  <c r="O11" i="10" s="1"/>
  <c r="P11" i="10" s="1"/>
  <c r="E10" i="10"/>
  <c r="G9" i="10" s="1"/>
  <c r="H9" i="10" s="1"/>
  <c r="M8" i="10"/>
  <c r="E8" i="10"/>
  <c r="M3" i="10"/>
  <c r="B3" i="10"/>
  <c r="E3" i="10" s="1"/>
  <c r="M2" i="10"/>
  <c r="E2" i="10"/>
  <c r="G11" i="10" l="1"/>
  <c r="H11" i="10" s="1"/>
  <c r="F18" i="10"/>
  <c r="F10" i="10"/>
  <c r="F12" i="10"/>
  <c r="F14" i="10"/>
  <c r="F8" i="10"/>
  <c r="H4" i="10"/>
  <c r="F16" i="10"/>
  <c r="O9" i="10"/>
  <c r="P9" i="10" s="1"/>
  <c r="N14" i="10"/>
  <c r="N16" i="10"/>
  <c r="N8" i="10"/>
  <c r="N10" i="10"/>
  <c r="N12" i="10"/>
  <c r="J11" i="14"/>
  <c r="W8" i="14" s="1"/>
  <c r="W3" i="14" s="1"/>
  <c r="J9" i="14"/>
  <c r="J8" i="14"/>
  <c r="J7" i="14"/>
  <c r="J6" i="14"/>
  <c r="J5" i="14"/>
  <c r="J4" i="14"/>
  <c r="Z3" i="14" s="1"/>
  <c r="J3" i="14"/>
  <c r="P54" i="14" s="1"/>
  <c r="J2" i="14"/>
  <c r="X7" i="14" s="1"/>
  <c r="N363" i="14"/>
  <c r="N362" i="14"/>
  <c r="N361" i="14"/>
  <c r="N360" i="14"/>
  <c r="N359" i="14"/>
  <c r="N358" i="14"/>
  <c r="N357" i="14"/>
  <c r="N356" i="14"/>
  <c r="N355" i="14"/>
  <c r="N354" i="14"/>
  <c r="N353" i="14"/>
  <c r="N352" i="14"/>
  <c r="N351" i="14"/>
  <c r="N350" i="14"/>
  <c r="N349" i="14"/>
  <c r="N348" i="14"/>
  <c r="N347" i="14"/>
  <c r="N346" i="14"/>
  <c r="N345" i="14"/>
  <c r="N344" i="14"/>
  <c r="N343" i="14"/>
  <c r="N342" i="14"/>
  <c r="N341" i="14"/>
  <c r="N340" i="14"/>
  <c r="N339" i="14"/>
  <c r="N338" i="14"/>
  <c r="N337" i="14"/>
  <c r="N336" i="14"/>
  <c r="N335" i="14"/>
  <c r="N334" i="14"/>
  <c r="N333" i="14"/>
  <c r="N332" i="14"/>
  <c r="N331" i="14"/>
  <c r="N330" i="14"/>
  <c r="N329" i="14"/>
  <c r="N328" i="14"/>
  <c r="N327" i="14"/>
  <c r="N326" i="14"/>
  <c r="N325" i="14"/>
  <c r="N324" i="14"/>
  <c r="N323" i="14"/>
  <c r="N322" i="14"/>
  <c r="N321" i="14"/>
  <c r="N320" i="14"/>
  <c r="N319" i="14"/>
  <c r="N318" i="14"/>
  <c r="N317" i="14"/>
  <c r="N316" i="14"/>
  <c r="N315" i="14"/>
  <c r="N314" i="14"/>
  <c r="N313" i="14"/>
  <c r="N312" i="14"/>
  <c r="N311" i="14"/>
  <c r="N310" i="14"/>
  <c r="N309" i="14"/>
  <c r="N308" i="14"/>
  <c r="N307" i="14"/>
  <c r="N306" i="14"/>
  <c r="N305" i="14"/>
  <c r="N304" i="14"/>
  <c r="N303" i="14"/>
  <c r="N302" i="14"/>
  <c r="N301" i="14"/>
  <c r="Q301" i="14"/>
  <c r="P301" i="14"/>
  <c r="N300" i="14"/>
  <c r="N299" i="14"/>
  <c r="N298" i="14"/>
  <c r="N297" i="14"/>
  <c r="N296" i="14"/>
  <c r="N295" i="14"/>
  <c r="Q295" i="14"/>
  <c r="O295" i="14"/>
  <c r="N294" i="14"/>
  <c r="N293" i="14"/>
  <c r="N292" i="14"/>
  <c r="N291" i="14"/>
  <c r="N290" i="14"/>
  <c r="N289" i="14"/>
  <c r="N288" i="14"/>
  <c r="N287" i="14"/>
  <c r="N286" i="14"/>
  <c r="N285" i="14"/>
  <c r="N284" i="14"/>
  <c r="N283" i="14"/>
  <c r="N282" i="14"/>
  <c r="N281" i="14"/>
  <c r="N280" i="14"/>
  <c r="N279" i="14"/>
  <c r="N278" i="14"/>
  <c r="N277" i="14"/>
  <c r="N276" i="14"/>
  <c r="N275" i="14"/>
  <c r="N274" i="14"/>
  <c r="N273" i="14"/>
  <c r="N272" i="14"/>
  <c r="N271" i="14"/>
  <c r="N270" i="14"/>
  <c r="N269" i="14"/>
  <c r="N268" i="14"/>
  <c r="N267" i="14"/>
  <c r="N266" i="14"/>
  <c r="N265" i="14"/>
  <c r="N264" i="14"/>
  <c r="N263" i="14"/>
  <c r="N262" i="14"/>
  <c r="N261" i="14"/>
  <c r="N260" i="14"/>
  <c r="N259" i="14"/>
  <c r="N258" i="14"/>
  <c r="N257" i="14"/>
  <c r="N256" i="14"/>
  <c r="N255" i="14"/>
  <c r="N254" i="14"/>
  <c r="N253" i="14"/>
  <c r="N252" i="14"/>
  <c r="N251" i="14"/>
  <c r="N250" i="14"/>
  <c r="N249" i="14"/>
  <c r="N248" i="14"/>
  <c r="N247" i="14"/>
  <c r="N246" i="14"/>
  <c r="N245" i="14"/>
  <c r="N244" i="14"/>
  <c r="N243" i="14"/>
  <c r="N242" i="14"/>
  <c r="N241" i="14"/>
  <c r="N240" i="14"/>
  <c r="N239" i="14"/>
  <c r="N238" i="14"/>
  <c r="N237" i="14"/>
  <c r="N236" i="14"/>
  <c r="N235" i="14"/>
  <c r="N234" i="14"/>
  <c r="N233" i="14"/>
  <c r="N232" i="14"/>
  <c r="N231" i="14"/>
  <c r="N230" i="14"/>
  <c r="N229" i="14"/>
  <c r="N228" i="14"/>
  <c r="N227" i="14"/>
  <c r="N226" i="14"/>
  <c r="N225" i="14"/>
  <c r="N224" i="14"/>
  <c r="N223" i="14"/>
  <c r="N222" i="14"/>
  <c r="N221" i="14"/>
  <c r="N220" i="14"/>
  <c r="N219" i="14"/>
  <c r="N218" i="14"/>
  <c r="N217" i="14"/>
  <c r="N216" i="14"/>
  <c r="N215" i="14"/>
  <c r="N214" i="14"/>
  <c r="N213" i="14"/>
  <c r="N212" i="14"/>
  <c r="N211" i="14"/>
  <c r="N210" i="14"/>
  <c r="N209" i="14"/>
  <c r="N208" i="14"/>
  <c r="N207" i="14"/>
  <c r="N206" i="14"/>
  <c r="N205" i="14"/>
  <c r="N204" i="14"/>
  <c r="N203" i="14"/>
  <c r="N202" i="14"/>
  <c r="N201" i="14"/>
  <c r="N200" i="14"/>
  <c r="N199" i="14"/>
  <c r="N198" i="14"/>
  <c r="N197" i="14"/>
  <c r="N196" i="14"/>
  <c r="N195" i="14"/>
  <c r="N194" i="14"/>
  <c r="N193" i="14"/>
  <c r="N192" i="14"/>
  <c r="N191" i="14"/>
  <c r="N190" i="14"/>
  <c r="N189" i="14"/>
  <c r="N188" i="14"/>
  <c r="N187" i="14"/>
  <c r="N186" i="14"/>
  <c r="N185" i="14"/>
  <c r="N184" i="14"/>
  <c r="N183" i="14"/>
  <c r="N182" i="14"/>
  <c r="N181" i="14"/>
  <c r="N180" i="14"/>
  <c r="N179" i="14"/>
  <c r="N178" i="14"/>
  <c r="N177" i="14"/>
  <c r="N176" i="14"/>
  <c r="N175" i="14"/>
  <c r="N174" i="14"/>
  <c r="N173" i="14"/>
  <c r="N172" i="14"/>
  <c r="N171" i="14"/>
  <c r="N170" i="14"/>
  <c r="N169" i="14"/>
  <c r="N168" i="14"/>
  <c r="N167" i="14"/>
  <c r="N166" i="14"/>
  <c r="N165" i="14"/>
  <c r="N164" i="14"/>
  <c r="N163" i="14"/>
  <c r="N162" i="14"/>
  <c r="N161" i="14"/>
  <c r="N160" i="14"/>
  <c r="N159" i="14"/>
  <c r="N158" i="14"/>
  <c r="N157" i="14"/>
  <c r="N156" i="14"/>
  <c r="N155" i="14"/>
  <c r="N154" i="14"/>
  <c r="N153" i="14"/>
  <c r="N152" i="14"/>
  <c r="N151" i="14"/>
  <c r="N150" i="14"/>
  <c r="N149" i="14"/>
  <c r="N148" i="14"/>
  <c r="N147" i="14"/>
  <c r="N146" i="14"/>
  <c r="N145" i="14"/>
  <c r="N144" i="14"/>
  <c r="N143" i="14"/>
  <c r="N142" i="14"/>
  <c r="N141" i="14"/>
  <c r="N140" i="14"/>
  <c r="N139" i="14"/>
  <c r="N138" i="14"/>
  <c r="N137" i="14"/>
  <c r="N136" i="14"/>
  <c r="N135" i="14"/>
  <c r="N134" i="14"/>
  <c r="N133" i="14"/>
  <c r="N132" i="14"/>
  <c r="N131" i="14"/>
  <c r="N130" i="14"/>
  <c r="N129" i="14"/>
  <c r="N128" i="14"/>
  <c r="N127" i="14"/>
  <c r="N126" i="14"/>
  <c r="N125" i="14"/>
  <c r="N124" i="14"/>
  <c r="N123" i="14"/>
  <c r="N122" i="14"/>
  <c r="N121" i="14"/>
  <c r="N120" i="14"/>
  <c r="N119" i="14"/>
  <c r="N118" i="14"/>
  <c r="N117" i="14"/>
  <c r="N116" i="14"/>
  <c r="N115" i="14"/>
  <c r="N114" i="14"/>
  <c r="N113" i="14"/>
  <c r="N112" i="14"/>
  <c r="N111" i="14"/>
  <c r="N110" i="14"/>
  <c r="N109" i="14"/>
  <c r="N108" i="14"/>
  <c r="N107" i="14"/>
  <c r="N106" i="14"/>
  <c r="N105" i="14"/>
  <c r="N104" i="14"/>
  <c r="N103" i="14"/>
  <c r="N102" i="14"/>
  <c r="N101" i="14"/>
  <c r="N100" i="14"/>
  <c r="N99" i="14"/>
  <c r="N98" i="14"/>
  <c r="N97" i="14"/>
  <c r="N96" i="14"/>
  <c r="N95" i="14"/>
  <c r="N94" i="14"/>
  <c r="N93" i="14"/>
  <c r="N92" i="14"/>
  <c r="N91" i="14"/>
  <c r="N90" i="14"/>
  <c r="N89" i="14"/>
  <c r="N88" i="14"/>
  <c r="N87" i="14"/>
  <c r="N86" i="14"/>
  <c r="N85" i="14"/>
  <c r="N84" i="14"/>
  <c r="N83" i="14"/>
  <c r="N82" i="14"/>
  <c r="N81" i="14"/>
  <c r="N80" i="14"/>
  <c r="N79" i="14"/>
  <c r="N78" i="14"/>
  <c r="N77" i="14"/>
  <c r="N76" i="14"/>
  <c r="N75" i="14"/>
  <c r="N74" i="14"/>
  <c r="N73" i="14"/>
  <c r="N72" i="14"/>
  <c r="N71" i="14"/>
  <c r="N70" i="14"/>
  <c r="N69" i="14"/>
  <c r="N68" i="14"/>
  <c r="N67" i="14"/>
  <c r="N66" i="14"/>
  <c r="N65" i="14"/>
  <c r="N64" i="14"/>
  <c r="N63" i="14"/>
  <c r="N62" i="14"/>
  <c r="N61" i="14"/>
  <c r="N60" i="14"/>
  <c r="N59" i="14"/>
  <c r="N58" i="14"/>
  <c r="N57" i="14"/>
  <c r="N56" i="14"/>
  <c r="N55" i="14"/>
  <c r="N54" i="14"/>
  <c r="N53" i="14"/>
  <c r="N52" i="14"/>
  <c r="N51" i="14"/>
  <c r="N50" i="14"/>
  <c r="N49" i="14"/>
  <c r="N48" i="14"/>
  <c r="N47" i="14"/>
  <c r="N46" i="14"/>
  <c r="N45" i="14"/>
  <c r="N44" i="14"/>
  <c r="N43" i="14"/>
  <c r="N42" i="14"/>
  <c r="N41" i="14"/>
  <c r="N40" i="14"/>
  <c r="N39" i="14"/>
  <c r="N38" i="14"/>
  <c r="N37" i="14"/>
  <c r="N36" i="14"/>
  <c r="N35" i="14"/>
  <c r="N34" i="14"/>
  <c r="N33" i="14"/>
  <c r="N32" i="14"/>
  <c r="N31" i="14"/>
  <c r="N30" i="14"/>
  <c r="N29" i="14"/>
  <c r="N28" i="14"/>
  <c r="N27" i="14"/>
  <c r="N26" i="14"/>
  <c r="N25" i="14"/>
  <c r="N24" i="14"/>
  <c r="N23" i="14"/>
  <c r="N22" i="14"/>
  <c r="N21" i="14"/>
  <c r="N20" i="14"/>
  <c r="N19" i="14"/>
  <c r="N18" i="14"/>
  <c r="N17" i="14"/>
  <c r="N16" i="14"/>
  <c r="N15" i="14"/>
  <c r="N14" i="14"/>
  <c r="N13" i="14"/>
  <c r="N12" i="14"/>
  <c r="N11" i="14"/>
  <c r="N10" i="14"/>
  <c r="N9" i="14"/>
  <c r="N8" i="14"/>
  <c r="N7" i="14"/>
  <c r="N6" i="14"/>
  <c r="N5" i="14"/>
  <c r="AM4" i="14"/>
  <c r="U4" i="14"/>
  <c r="U5" i="14"/>
  <c r="U6" i="14"/>
  <c r="U7" i="14"/>
  <c r="U8" i="14"/>
  <c r="U9" i="14"/>
  <c r="U10" i="14"/>
  <c r="U11" i="14"/>
  <c r="U12" i="14"/>
  <c r="U13" i="14"/>
  <c r="U14" i="14"/>
  <c r="U15" i="14"/>
  <c r="U16" i="14"/>
  <c r="U17" i="14"/>
  <c r="U18" i="14"/>
  <c r="U19" i="14"/>
  <c r="U20" i="14"/>
  <c r="U21" i="14"/>
  <c r="U22" i="14"/>
  <c r="U23" i="14"/>
  <c r="U24" i="14"/>
  <c r="U25" i="14"/>
  <c r="U26" i="14"/>
  <c r="U27" i="14"/>
  <c r="U28" i="14"/>
  <c r="U29" i="14"/>
  <c r="U30" i="14"/>
  <c r="U31" i="14"/>
  <c r="U32" i="14"/>
  <c r="U33" i="14"/>
  <c r="U34" i="14"/>
  <c r="U35" i="14"/>
  <c r="U36" i="14"/>
  <c r="U37" i="14"/>
  <c r="U38" i="14"/>
  <c r="N4" i="14"/>
  <c r="J4" i="4"/>
  <c r="J7" i="4"/>
  <c r="J6" i="4"/>
  <c r="AM4" i="4"/>
  <c r="J5" i="4"/>
  <c r="J8" i="4"/>
  <c r="J9" i="4"/>
  <c r="J2" i="4"/>
  <c r="X7" i="4" s="1"/>
  <c r="J8" i="13"/>
  <c r="J7" i="13"/>
  <c r="J9" i="13"/>
  <c r="J3" i="4"/>
  <c r="J2" i="13"/>
  <c r="X3" i="13" s="1"/>
  <c r="J7" i="2"/>
  <c r="J6" i="2"/>
  <c r="AM4" i="2"/>
  <c r="AP4" i="2"/>
  <c r="J2" i="2"/>
  <c r="AA3" i="2" s="1"/>
  <c r="J8" i="2"/>
  <c r="J5" i="2"/>
  <c r="J9" i="2"/>
  <c r="AM4" i="13"/>
  <c r="J3" i="2"/>
  <c r="R24" i="2" s="1"/>
  <c r="J4" i="2"/>
  <c r="Q89" i="2" s="1"/>
  <c r="J6" i="13"/>
  <c r="J5" i="13"/>
  <c r="J4" i="13"/>
  <c r="J3" i="13"/>
  <c r="P80" i="13" s="1"/>
  <c r="N363" i="13"/>
  <c r="N362" i="13"/>
  <c r="N361" i="13"/>
  <c r="N360" i="13"/>
  <c r="N359" i="13"/>
  <c r="N358" i="13"/>
  <c r="N357" i="13"/>
  <c r="N356" i="13"/>
  <c r="N355" i="13"/>
  <c r="N354" i="13"/>
  <c r="N353" i="13"/>
  <c r="N352" i="13"/>
  <c r="N351" i="13"/>
  <c r="N350" i="13"/>
  <c r="N349" i="13"/>
  <c r="N348" i="13"/>
  <c r="N347" i="13"/>
  <c r="N346" i="13"/>
  <c r="N345" i="13"/>
  <c r="N344" i="13"/>
  <c r="N343" i="13"/>
  <c r="N342" i="13"/>
  <c r="N341" i="13"/>
  <c r="N340" i="13"/>
  <c r="N339" i="13"/>
  <c r="N338" i="13"/>
  <c r="N337" i="13"/>
  <c r="N336" i="13"/>
  <c r="N335" i="13"/>
  <c r="N334" i="13"/>
  <c r="N333" i="13"/>
  <c r="N332" i="13"/>
  <c r="N331" i="13"/>
  <c r="N330" i="13"/>
  <c r="N329" i="13"/>
  <c r="N328" i="13"/>
  <c r="N327" i="13"/>
  <c r="N326" i="13"/>
  <c r="N325" i="13"/>
  <c r="N324" i="13"/>
  <c r="N323" i="13"/>
  <c r="N322" i="13"/>
  <c r="N321" i="13"/>
  <c r="N320" i="13"/>
  <c r="N319" i="13"/>
  <c r="N318" i="13"/>
  <c r="N317" i="13"/>
  <c r="N316" i="13"/>
  <c r="N315" i="13"/>
  <c r="N314" i="13"/>
  <c r="N313" i="13"/>
  <c r="N312" i="13"/>
  <c r="N311" i="13"/>
  <c r="N310" i="13"/>
  <c r="N309" i="13"/>
  <c r="N308" i="13"/>
  <c r="N307" i="13"/>
  <c r="N306" i="13"/>
  <c r="N305" i="13"/>
  <c r="N304" i="13"/>
  <c r="N303" i="13"/>
  <c r="N302" i="13"/>
  <c r="N301" i="13"/>
  <c r="N300" i="13"/>
  <c r="N299" i="13"/>
  <c r="N298" i="13"/>
  <c r="N297" i="13"/>
  <c r="N296" i="13"/>
  <c r="N295" i="13"/>
  <c r="N294" i="13"/>
  <c r="N293" i="13"/>
  <c r="N292" i="13"/>
  <c r="N291" i="13"/>
  <c r="N290" i="13"/>
  <c r="N289" i="13"/>
  <c r="N288" i="13"/>
  <c r="N287" i="13"/>
  <c r="N286" i="13"/>
  <c r="N285" i="13"/>
  <c r="N284" i="13"/>
  <c r="N283" i="13"/>
  <c r="N282" i="13"/>
  <c r="N281" i="13"/>
  <c r="N280" i="13"/>
  <c r="N279" i="13"/>
  <c r="N278" i="13"/>
  <c r="N277" i="13"/>
  <c r="N276" i="13"/>
  <c r="N275" i="13"/>
  <c r="N274" i="13"/>
  <c r="N273" i="13"/>
  <c r="N272" i="13"/>
  <c r="N271" i="13"/>
  <c r="N270" i="13"/>
  <c r="N269" i="13"/>
  <c r="N268" i="13"/>
  <c r="N267" i="13"/>
  <c r="N266" i="13"/>
  <c r="N265" i="13"/>
  <c r="N264" i="13"/>
  <c r="N263" i="13"/>
  <c r="N262" i="13"/>
  <c r="N261" i="13"/>
  <c r="N260" i="13"/>
  <c r="N259" i="13"/>
  <c r="N258" i="13"/>
  <c r="N257" i="13"/>
  <c r="N256" i="13"/>
  <c r="N255" i="13"/>
  <c r="N254" i="13"/>
  <c r="N253" i="13"/>
  <c r="N252" i="13"/>
  <c r="N251" i="13"/>
  <c r="N250" i="13"/>
  <c r="N249" i="13"/>
  <c r="N248" i="13"/>
  <c r="N247" i="13"/>
  <c r="N246" i="13"/>
  <c r="N245" i="13"/>
  <c r="N244" i="13"/>
  <c r="N243" i="13"/>
  <c r="N242" i="13"/>
  <c r="N241" i="13"/>
  <c r="N240" i="13"/>
  <c r="N239" i="13"/>
  <c r="N238" i="13"/>
  <c r="N237" i="13"/>
  <c r="N236" i="13"/>
  <c r="N235" i="13"/>
  <c r="N234" i="13"/>
  <c r="N233" i="13"/>
  <c r="N232" i="13"/>
  <c r="N231" i="13"/>
  <c r="N230" i="13"/>
  <c r="N229" i="13"/>
  <c r="N228" i="13"/>
  <c r="N227" i="13"/>
  <c r="N226" i="13"/>
  <c r="N225" i="13"/>
  <c r="N224" i="13"/>
  <c r="N223" i="13"/>
  <c r="N222" i="13"/>
  <c r="N221" i="13"/>
  <c r="N220" i="13"/>
  <c r="N219" i="13"/>
  <c r="N218" i="13"/>
  <c r="N217" i="13"/>
  <c r="N216" i="13"/>
  <c r="N215" i="13"/>
  <c r="N214" i="13"/>
  <c r="N213" i="13"/>
  <c r="N212" i="13"/>
  <c r="N211" i="13"/>
  <c r="N210" i="13"/>
  <c r="N209" i="13"/>
  <c r="N208" i="13"/>
  <c r="N207" i="13"/>
  <c r="N206" i="13"/>
  <c r="N205" i="13"/>
  <c r="N204" i="13"/>
  <c r="N203" i="13"/>
  <c r="N202" i="13"/>
  <c r="N201" i="13"/>
  <c r="N200" i="13"/>
  <c r="N199" i="13"/>
  <c r="N198" i="13"/>
  <c r="N197" i="13"/>
  <c r="N196" i="13"/>
  <c r="N195" i="13"/>
  <c r="N194" i="13"/>
  <c r="N193" i="13"/>
  <c r="N192" i="13"/>
  <c r="N191" i="13"/>
  <c r="N190" i="13"/>
  <c r="N189" i="13"/>
  <c r="N188" i="13"/>
  <c r="N187" i="13"/>
  <c r="N186" i="13"/>
  <c r="N185" i="13"/>
  <c r="N184" i="13"/>
  <c r="N183" i="13"/>
  <c r="N182" i="13"/>
  <c r="N181" i="13"/>
  <c r="N180" i="13"/>
  <c r="N179" i="13"/>
  <c r="N178" i="13"/>
  <c r="N177" i="13"/>
  <c r="N176" i="13"/>
  <c r="N175" i="13"/>
  <c r="N174" i="13"/>
  <c r="N173" i="13"/>
  <c r="N172" i="13"/>
  <c r="N171" i="13"/>
  <c r="N170" i="13"/>
  <c r="N169" i="13"/>
  <c r="N168" i="13"/>
  <c r="N167" i="13"/>
  <c r="N166" i="13"/>
  <c r="N165" i="13"/>
  <c r="N164" i="13"/>
  <c r="N163" i="13"/>
  <c r="N162" i="13"/>
  <c r="N161" i="13"/>
  <c r="N160" i="13"/>
  <c r="N159" i="13"/>
  <c r="N158" i="13"/>
  <c r="N157" i="13"/>
  <c r="N156" i="13"/>
  <c r="N155" i="13"/>
  <c r="N154" i="13"/>
  <c r="N153" i="13"/>
  <c r="N152" i="13"/>
  <c r="N151" i="13"/>
  <c r="N150" i="13"/>
  <c r="N149" i="13"/>
  <c r="N148" i="13"/>
  <c r="N147" i="13"/>
  <c r="N146" i="13"/>
  <c r="N145" i="13"/>
  <c r="N144" i="13"/>
  <c r="N143" i="13"/>
  <c r="N142" i="13"/>
  <c r="N141" i="13"/>
  <c r="N140" i="13"/>
  <c r="N139" i="13"/>
  <c r="N138" i="13"/>
  <c r="N137" i="13"/>
  <c r="N136" i="13"/>
  <c r="N135" i="13"/>
  <c r="N134" i="13"/>
  <c r="N133" i="13"/>
  <c r="N132" i="13"/>
  <c r="N131" i="13"/>
  <c r="N130" i="13"/>
  <c r="N129" i="13"/>
  <c r="N128" i="13"/>
  <c r="N127" i="13"/>
  <c r="N126" i="13"/>
  <c r="N125" i="13"/>
  <c r="N124" i="13"/>
  <c r="N123" i="13"/>
  <c r="N122" i="13"/>
  <c r="N121" i="13"/>
  <c r="N120" i="13"/>
  <c r="N119" i="13"/>
  <c r="N118" i="13"/>
  <c r="N117" i="13"/>
  <c r="N116" i="13"/>
  <c r="N115" i="13"/>
  <c r="N114" i="13"/>
  <c r="N113" i="13"/>
  <c r="N112" i="13"/>
  <c r="N111" i="13"/>
  <c r="N110" i="13"/>
  <c r="N109" i="13"/>
  <c r="N108" i="13"/>
  <c r="N107" i="13"/>
  <c r="N106" i="13"/>
  <c r="N105" i="13"/>
  <c r="N104" i="13"/>
  <c r="N103" i="13"/>
  <c r="N102" i="13"/>
  <c r="N101" i="13"/>
  <c r="N100" i="13"/>
  <c r="N99" i="13"/>
  <c r="N98" i="13"/>
  <c r="N97" i="13"/>
  <c r="N96" i="13"/>
  <c r="N95" i="13"/>
  <c r="N94" i="13"/>
  <c r="N93" i="13"/>
  <c r="N92" i="13"/>
  <c r="N91" i="13"/>
  <c r="N90" i="13"/>
  <c r="N89" i="13"/>
  <c r="N88" i="13"/>
  <c r="N87" i="13"/>
  <c r="N86" i="13"/>
  <c r="N85" i="13"/>
  <c r="N84" i="13"/>
  <c r="N83" i="13"/>
  <c r="N82" i="13"/>
  <c r="N81" i="13"/>
  <c r="N80" i="13"/>
  <c r="N79" i="13"/>
  <c r="N78" i="13"/>
  <c r="N77" i="13"/>
  <c r="N76" i="13"/>
  <c r="N75" i="13"/>
  <c r="N74" i="13"/>
  <c r="N73" i="13"/>
  <c r="N72" i="13"/>
  <c r="N71" i="13"/>
  <c r="N70" i="13"/>
  <c r="N69" i="13"/>
  <c r="N68" i="13"/>
  <c r="N67" i="13"/>
  <c r="N66" i="13"/>
  <c r="N65" i="13"/>
  <c r="N64" i="13"/>
  <c r="N63" i="13"/>
  <c r="N62" i="13"/>
  <c r="N61" i="13"/>
  <c r="N60" i="13"/>
  <c r="N59" i="13"/>
  <c r="N58" i="13"/>
  <c r="N57" i="13"/>
  <c r="N56" i="13"/>
  <c r="N55" i="13"/>
  <c r="N54" i="13"/>
  <c r="N53" i="13"/>
  <c r="N52" i="13"/>
  <c r="N51" i="13"/>
  <c r="N50" i="13"/>
  <c r="N49" i="13"/>
  <c r="N48" i="13"/>
  <c r="N47" i="13"/>
  <c r="N46" i="13"/>
  <c r="N45" i="13"/>
  <c r="N44" i="13"/>
  <c r="N43" i="13"/>
  <c r="N42" i="13"/>
  <c r="N41" i="13"/>
  <c r="N40" i="13"/>
  <c r="N39" i="13"/>
  <c r="N38" i="13"/>
  <c r="N37" i="13"/>
  <c r="N36" i="13"/>
  <c r="N35" i="13"/>
  <c r="N34" i="13"/>
  <c r="N33" i="13"/>
  <c r="N32" i="13"/>
  <c r="N31" i="13"/>
  <c r="N30" i="13"/>
  <c r="N29" i="13"/>
  <c r="N28" i="13"/>
  <c r="N27" i="13"/>
  <c r="N26" i="13"/>
  <c r="N25" i="13"/>
  <c r="N24" i="13"/>
  <c r="N23" i="13"/>
  <c r="N22" i="13"/>
  <c r="N21" i="13"/>
  <c r="N20" i="13"/>
  <c r="N19" i="13"/>
  <c r="N18" i="13"/>
  <c r="N17" i="13"/>
  <c r="N16" i="13"/>
  <c r="N15" i="13"/>
  <c r="N14" i="13"/>
  <c r="N13" i="13"/>
  <c r="N12" i="13"/>
  <c r="N11" i="13"/>
  <c r="N10" i="13"/>
  <c r="N9" i="13"/>
  <c r="N8" i="13"/>
  <c r="N7" i="13"/>
  <c r="N6" i="13"/>
  <c r="N5" i="13"/>
  <c r="U4" i="13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N4" i="13"/>
  <c r="F15" i="1"/>
  <c r="D13" i="7" s="1"/>
  <c r="F7" i="1"/>
  <c r="C8" i="1" s="1"/>
  <c r="F2" i="2" s="1"/>
  <c r="D7" i="7"/>
  <c r="N90" i="4"/>
  <c r="F16" i="1"/>
  <c r="F12" i="1"/>
  <c r="F4" i="1"/>
  <c r="U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N363" i="4"/>
  <c r="N362" i="4"/>
  <c r="N361" i="4"/>
  <c r="N360" i="4"/>
  <c r="N359" i="4"/>
  <c r="N358" i="4"/>
  <c r="N357" i="4"/>
  <c r="N356" i="4"/>
  <c r="N355" i="4"/>
  <c r="N354" i="4"/>
  <c r="N353" i="4"/>
  <c r="N352" i="4"/>
  <c r="N351" i="4"/>
  <c r="N350" i="4"/>
  <c r="N349" i="4"/>
  <c r="N348" i="4"/>
  <c r="N347" i="4"/>
  <c r="N346" i="4"/>
  <c r="N345" i="4"/>
  <c r="N344" i="4"/>
  <c r="N343" i="4"/>
  <c r="N342" i="4"/>
  <c r="N341" i="4"/>
  <c r="N340" i="4"/>
  <c r="N339" i="4"/>
  <c r="N338" i="4"/>
  <c r="N337" i="4"/>
  <c r="N336" i="4"/>
  <c r="N335" i="4"/>
  <c r="N334" i="4"/>
  <c r="N333" i="4"/>
  <c r="N332" i="4"/>
  <c r="N331" i="4"/>
  <c r="N330" i="4"/>
  <c r="N329" i="4"/>
  <c r="N328" i="4"/>
  <c r="N327" i="4"/>
  <c r="N326" i="4"/>
  <c r="N325" i="4"/>
  <c r="N324" i="4"/>
  <c r="N323" i="4"/>
  <c r="N322" i="4"/>
  <c r="N321" i="4"/>
  <c r="N320" i="4"/>
  <c r="N319" i="4"/>
  <c r="N318" i="4"/>
  <c r="N317" i="4"/>
  <c r="N316" i="4"/>
  <c r="N315" i="4"/>
  <c r="N314" i="4"/>
  <c r="N313" i="4"/>
  <c r="N312" i="4"/>
  <c r="N311" i="4"/>
  <c r="N310" i="4"/>
  <c r="N309" i="4"/>
  <c r="N308" i="4"/>
  <c r="N307" i="4"/>
  <c r="N306" i="4"/>
  <c r="N305" i="4"/>
  <c r="N304" i="4"/>
  <c r="N303" i="4"/>
  <c r="N302" i="4"/>
  <c r="N301" i="4"/>
  <c r="N300" i="4"/>
  <c r="N299" i="4"/>
  <c r="N298" i="4"/>
  <c r="N297" i="4"/>
  <c r="N296" i="4"/>
  <c r="N295" i="4"/>
  <c r="N294" i="4"/>
  <c r="N293" i="4"/>
  <c r="N292" i="4"/>
  <c r="N291" i="4"/>
  <c r="N290" i="4"/>
  <c r="N289" i="4"/>
  <c r="N288" i="4"/>
  <c r="N287" i="4"/>
  <c r="N286" i="4"/>
  <c r="N285" i="4"/>
  <c r="N284" i="4"/>
  <c r="N283" i="4"/>
  <c r="N282" i="4"/>
  <c r="N281" i="4"/>
  <c r="N280" i="4"/>
  <c r="N279" i="4"/>
  <c r="N278" i="4"/>
  <c r="N277" i="4"/>
  <c r="N276" i="4"/>
  <c r="N275" i="4"/>
  <c r="N274" i="4"/>
  <c r="N273" i="4"/>
  <c r="N272" i="4"/>
  <c r="N271" i="4"/>
  <c r="N270" i="4"/>
  <c r="N269" i="4"/>
  <c r="N268" i="4"/>
  <c r="N267" i="4"/>
  <c r="N266" i="4"/>
  <c r="N265" i="4"/>
  <c r="N264" i="4"/>
  <c r="N263" i="4"/>
  <c r="N262" i="4"/>
  <c r="N261" i="4"/>
  <c r="N260" i="4"/>
  <c r="N259" i="4"/>
  <c r="N258" i="4"/>
  <c r="N257" i="4"/>
  <c r="N256" i="4"/>
  <c r="N255" i="4"/>
  <c r="N254" i="4"/>
  <c r="N253" i="4"/>
  <c r="N252" i="4"/>
  <c r="N251" i="4"/>
  <c r="N250" i="4"/>
  <c r="N249" i="4"/>
  <c r="N248" i="4"/>
  <c r="N247" i="4"/>
  <c r="N246" i="4"/>
  <c r="N245" i="4"/>
  <c r="N244" i="4"/>
  <c r="N243" i="4"/>
  <c r="N242" i="4"/>
  <c r="N241" i="4"/>
  <c r="N240" i="4"/>
  <c r="N239" i="4"/>
  <c r="N238" i="4"/>
  <c r="N237" i="4"/>
  <c r="N236" i="4"/>
  <c r="N235" i="4"/>
  <c r="N234" i="4"/>
  <c r="N233" i="4"/>
  <c r="N232" i="4"/>
  <c r="N231" i="4"/>
  <c r="N230" i="4"/>
  <c r="N229" i="4"/>
  <c r="N228" i="4"/>
  <c r="N227" i="4"/>
  <c r="N226" i="4"/>
  <c r="N225" i="4"/>
  <c r="N224" i="4"/>
  <c r="N223" i="4"/>
  <c r="N222" i="4"/>
  <c r="N221" i="4"/>
  <c r="N220" i="4"/>
  <c r="N219" i="4"/>
  <c r="N218" i="4"/>
  <c r="N217" i="4"/>
  <c r="N216" i="4"/>
  <c r="N215" i="4"/>
  <c r="N214" i="4"/>
  <c r="N213" i="4"/>
  <c r="N212" i="4"/>
  <c r="N211" i="4"/>
  <c r="N210" i="4"/>
  <c r="N209" i="4"/>
  <c r="N208" i="4"/>
  <c r="N207" i="4"/>
  <c r="N206" i="4"/>
  <c r="N205" i="4"/>
  <c r="N204" i="4"/>
  <c r="N203" i="4"/>
  <c r="N202" i="4"/>
  <c r="N201" i="4"/>
  <c r="N200" i="4"/>
  <c r="N199" i="4"/>
  <c r="N198" i="4"/>
  <c r="N197" i="4"/>
  <c r="N196" i="4"/>
  <c r="N195" i="4"/>
  <c r="N194" i="4"/>
  <c r="N193" i="4"/>
  <c r="N192" i="4"/>
  <c r="N191" i="4"/>
  <c r="N190" i="4"/>
  <c r="N189" i="4"/>
  <c r="N188" i="4"/>
  <c r="N187" i="4"/>
  <c r="N186" i="4"/>
  <c r="N185" i="4"/>
  <c r="N184" i="4"/>
  <c r="N183" i="4"/>
  <c r="N182" i="4"/>
  <c r="N181" i="4"/>
  <c r="N180" i="4"/>
  <c r="N179" i="4"/>
  <c r="N178" i="4"/>
  <c r="N177" i="4"/>
  <c r="N176" i="4"/>
  <c r="N175" i="4"/>
  <c r="N174" i="4"/>
  <c r="N173" i="4"/>
  <c r="N172" i="4"/>
  <c r="N171" i="4"/>
  <c r="N170" i="4"/>
  <c r="N169" i="4"/>
  <c r="N168" i="4"/>
  <c r="N167" i="4"/>
  <c r="N166" i="4"/>
  <c r="N165" i="4"/>
  <c r="N164" i="4"/>
  <c r="N163" i="4"/>
  <c r="N162" i="4"/>
  <c r="N161" i="4"/>
  <c r="N160" i="4"/>
  <c r="N159" i="4"/>
  <c r="N158" i="4"/>
  <c r="N157" i="4"/>
  <c r="N156" i="4"/>
  <c r="N155" i="4"/>
  <c r="N154" i="4"/>
  <c r="N153" i="4"/>
  <c r="N152" i="4"/>
  <c r="N151" i="4"/>
  <c r="N150" i="4"/>
  <c r="N149" i="4"/>
  <c r="N148" i="4"/>
  <c r="N147" i="4"/>
  <c r="N146" i="4"/>
  <c r="N145" i="4"/>
  <c r="N144" i="4"/>
  <c r="N143" i="4"/>
  <c r="N142" i="4"/>
  <c r="N141" i="4"/>
  <c r="N140" i="4"/>
  <c r="N139" i="4"/>
  <c r="N138" i="4"/>
  <c r="N137" i="4"/>
  <c r="N136" i="4"/>
  <c r="N135" i="4"/>
  <c r="N134" i="4"/>
  <c r="N133" i="4"/>
  <c r="N132" i="4"/>
  <c r="N131" i="4"/>
  <c r="N130" i="4"/>
  <c r="N129" i="4"/>
  <c r="N128" i="4"/>
  <c r="N127" i="4"/>
  <c r="N126" i="4"/>
  <c r="N125" i="4"/>
  <c r="N124" i="4"/>
  <c r="N123" i="4"/>
  <c r="N122" i="4"/>
  <c r="N121" i="4"/>
  <c r="N120" i="4"/>
  <c r="N119" i="4"/>
  <c r="N118" i="4"/>
  <c r="N117" i="4"/>
  <c r="N116" i="4"/>
  <c r="N115" i="4"/>
  <c r="N114" i="4"/>
  <c r="N113" i="4"/>
  <c r="N112" i="4"/>
  <c r="N111" i="4"/>
  <c r="N110" i="4"/>
  <c r="N109" i="4"/>
  <c r="N108" i="4"/>
  <c r="N107" i="4"/>
  <c r="N106" i="4"/>
  <c r="N105" i="4"/>
  <c r="N104" i="4"/>
  <c r="N103" i="4"/>
  <c r="N102" i="4"/>
  <c r="N101" i="4"/>
  <c r="N100" i="4"/>
  <c r="N99" i="4"/>
  <c r="N98" i="4"/>
  <c r="N97" i="4"/>
  <c r="N96" i="4"/>
  <c r="N95" i="4"/>
  <c r="N94" i="4"/>
  <c r="N93" i="4"/>
  <c r="N92" i="4"/>
  <c r="N91" i="4"/>
  <c r="N89" i="4"/>
  <c r="N88" i="4"/>
  <c r="N87" i="4"/>
  <c r="N86" i="4"/>
  <c r="N85" i="4"/>
  <c r="N84" i="4"/>
  <c r="N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6" i="4"/>
  <c r="N65" i="4"/>
  <c r="N64" i="4"/>
  <c r="N63" i="4"/>
  <c r="N62" i="4"/>
  <c r="N61" i="4"/>
  <c r="N60" i="4"/>
  <c r="N59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1" i="4"/>
  <c r="N40" i="4"/>
  <c r="N39" i="4"/>
  <c r="N38" i="4"/>
  <c r="N37" i="4"/>
  <c r="N36" i="4"/>
  <c r="N35" i="4"/>
  <c r="N34" i="4"/>
  <c r="N33" i="4"/>
  <c r="N32" i="4"/>
  <c r="N31" i="4"/>
  <c r="N30" i="4"/>
  <c r="N29" i="4"/>
  <c r="N28" i="4"/>
  <c r="N27" i="4"/>
  <c r="N26" i="4"/>
  <c r="N25" i="4"/>
  <c r="N24" i="4"/>
  <c r="N23" i="4"/>
  <c r="N22" i="4"/>
  <c r="N21" i="4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N5" i="4"/>
  <c r="N4" i="4"/>
  <c r="N363" i="2"/>
  <c r="N362" i="2"/>
  <c r="N361" i="2"/>
  <c r="N360" i="2"/>
  <c r="N359" i="2"/>
  <c r="N358" i="2"/>
  <c r="N357" i="2"/>
  <c r="N356" i="2"/>
  <c r="N355" i="2"/>
  <c r="N354" i="2"/>
  <c r="N353" i="2"/>
  <c r="N352" i="2"/>
  <c r="N351" i="2"/>
  <c r="N350" i="2"/>
  <c r="N349" i="2"/>
  <c r="N348" i="2"/>
  <c r="N347" i="2"/>
  <c r="N346" i="2"/>
  <c r="N345" i="2"/>
  <c r="N344" i="2"/>
  <c r="N343" i="2"/>
  <c r="N342" i="2"/>
  <c r="N341" i="2"/>
  <c r="N340" i="2"/>
  <c r="N339" i="2"/>
  <c r="N338" i="2"/>
  <c r="N337" i="2"/>
  <c r="N336" i="2"/>
  <c r="N335" i="2"/>
  <c r="N334" i="2"/>
  <c r="N333" i="2"/>
  <c r="N332" i="2"/>
  <c r="N331" i="2"/>
  <c r="N330" i="2"/>
  <c r="N329" i="2"/>
  <c r="N328" i="2"/>
  <c r="N327" i="2"/>
  <c r="N326" i="2"/>
  <c r="N325" i="2"/>
  <c r="N324" i="2"/>
  <c r="N323" i="2"/>
  <c r="N322" i="2"/>
  <c r="N321" i="2"/>
  <c r="N320" i="2"/>
  <c r="N319" i="2"/>
  <c r="N318" i="2"/>
  <c r="N317" i="2"/>
  <c r="N316" i="2"/>
  <c r="N315" i="2"/>
  <c r="N314" i="2"/>
  <c r="N313" i="2"/>
  <c r="N312" i="2"/>
  <c r="N311" i="2"/>
  <c r="N310" i="2"/>
  <c r="N309" i="2"/>
  <c r="N308" i="2"/>
  <c r="N307" i="2"/>
  <c r="N306" i="2"/>
  <c r="N305" i="2"/>
  <c r="N304" i="2"/>
  <c r="N303" i="2"/>
  <c r="N302" i="2"/>
  <c r="N301" i="2"/>
  <c r="N300" i="2"/>
  <c r="N299" i="2"/>
  <c r="N298" i="2"/>
  <c r="N297" i="2"/>
  <c r="N296" i="2"/>
  <c r="N295" i="2"/>
  <c r="N294" i="2"/>
  <c r="N293" i="2"/>
  <c r="N292" i="2"/>
  <c r="N291" i="2"/>
  <c r="N290" i="2"/>
  <c r="N289" i="2"/>
  <c r="N288" i="2"/>
  <c r="N287" i="2"/>
  <c r="N286" i="2"/>
  <c r="N285" i="2"/>
  <c r="N284" i="2"/>
  <c r="N283" i="2"/>
  <c r="N282" i="2"/>
  <c r="N281" i="2"/>
  <c r="N280" i="2"/>
  <c r="N279" i="2"/>
  <c r="N278" i="2"/>
  <c r="N277" i="2"/>
  <c r="N276" i="2"/>
  <c r="N275" i="2"/>
  <c r="N274" i="2"/>
  <c r="N273" i="2"/>
  <c r="N272" i="2"/>
  <c r="N271" i="2"/>
  <c r="N270" i="2"/>
  <c r="N269" i="2"/>
  <c r="N268" i="2"/>
  <c r="N267" i="2"/>
  <c r="N266" i="2"/>
  <c r="N265" i="2"/>
  <c r="N264" i="2"/>
  <c r="N263" i="2"/>
  <c r="N262" i="2"/>
  <c r="N261" i="2"/>
  <c r="N260" i="2"/>
  <c r="N259" i="2"/>
  <c r="N258" i="2"/>
  <c r="N257" i="2"/>
  <c r="N256" i="2"/>
  <c r="N255" i="2"/>
  <c r="N254" i="2"/>
  <c r="N253" i="2"/>
  <c r="N252" i="2"/>
  <c r="N251" i="2"/>
  <c r="N250" i="2"/>
  <c r="N249" i="2"/>
  <c r="N248" i="2"/>
  <c r="N247" i="2"/>
  <c r="N246" i="2"/>
  <c r="N245" i="2"/>
  <c r="N244" i="2"/>
  <c r="N243" i="2"/>
  <c r="N242" i="2"/>
  <c r="N241" i="2"/>
  <c r="N240" i="2"/>
  <c r="N239" i="2"/>
  <c r="N238" i="2"/>
  <c r="N237" i="2"/>
  <c r="N236" i="2"/>
  <c r="N235" i="2"/>
  <c r="N234" i="2"/>
  <c r="N233" i="2"/>
  <c r="N232" i="2"/>
  <c r="N231" i="2"/>
  <c r="N230" i="2"/>
  <c r="N229" i="2"/>
  <c r="N228" i="2"/>
  <c r="N227" i="2"/>
  <c r="N226" i="2"/>
  <c r="N225" i="2"/>
  <c r="N224" i="2"/>
  <c r="N223" i="2"/>
  <c r="N222" i="2"/>
  <c r="N221" i="2"/>
  <c r="N220" i="2"/>
  <c r="N219" i="2"/>
  <c r="N218" i="2"/>
  <c r="N217" i="2"/>
  <c r="N216" i="2"/>
  <c r="N215" i="2"/>
  <c r="N214" i="2"/>
  <c r="N213" i="2"/>
  <c r="N212" i="2"/>
  <c r="N211" i="2"/>
  <c r="N210" i="2"/>
  <c r="N209" i="2"/>
  <c r="N208" i="2"/>
  <c r="N207" i="2"/>
  <c r="N206" i="2"/>
  <c r="N205" i="2"/>
  <c r="N204" i="2"/>
  <c r="N203" i="2"/>
  <c r="N202" i="2"/>
  <c r="N201" i="2"/>
  <c r="N200" i="2"/>
  <c r="N199" i="2"/>
  <c r="N198" i="2"/>
  <c r="N197" i="2"/>
  <c r="N196" i="2"/>
  <c r="N195" i="2"/>
  <c r="N194" i="2"/>
  <c r="N193" i="2"/>
  <c r="N192" i="2"/>
  <c r="N191" i="2"/>
  <c r="N190" i="2"/>
  <c r="N189" i="2"/>
  <c r="N188" i="2"/>
  <c r="N187" i="2"/>
  <c r="N186" i="2"/>
  <c r="N185" i="2"/>
  <c r="N184" i="2"/>
  <c r="N183" i="2"/>
  <c r="N182" i="2"/>
  <c r="N181" i="2"/>
  <c r="N180" i="2"/>
  <c r="N179" i="2"/>
  <c r="N178" i="2"/>
  <c r="N177" i="2"/>
  <c r="N176" i="2"/>
  <c r="N175" i="2"/>
  <c r="N174" i="2"/>
  <c r="N173" i="2"/>
  <c r="N172" i="2"/>
  <c r="N171" i="2"/>
  <c r="N170" i="2"/>
  <c r="N169" i="2"/>
  <c r="N168" i="2"/>
  <c r="N167" i="2"/>
  <c r="N166" i="2"/>
  <c r="N165" i="2"/>
  <c r="N164" i="2"/>
  <c r="N163" i="2"/>
  <c r="N162" i="2"/>
  <c r="N161" i="2"/>
  <c r="N160" i="2"/>
  <c r="N159" i="2"/>
  <c r="N158" i="2"/>
  <c r="N157" i="2"/>
  <c r="N156" i="2"/>
  <c r="N155" i="2"/>
  <c r="N154" i="2"/>
  <c r="N153" i="2"/>
  <c r="N152" i="2"/>
  <c r="N151" i="2"/>
  <c r="N150" i="2"/>
  <c r="N149" i="2"/>
  <c r="N148" i="2"/>
  <c r="N147" i="2"/>
  <c r="N146" i="2"/>
  <c r="N145" i="2"/>
  <c r="N144" i="2"/>
  <c r="N143" i="2"/>
  <c r="N142" i="2"/>
  <c r="N141" i="2"/>
  <c r="N140" i="2"/>
  <c r="N139" i="2"/>
  <c r="N138" i="2"/>
  <c r="N137" i="2"/>
  <c r="N136" i="2"/>
  <c r="N135" i="2"/>
  <c r="N134" i="2"/>
  <c r="N133" i="2"/>
  <c r="N132" i="2"/>
  <c r="N131" i="2"/>
  <c r="N130" i="2"/>
  <c r="N129" i="2"/>
  <c r="N128" i="2"/>
  <c r="N127" i="2"/>
  <c r="N126" i="2"/>
  <c r="N125" i="2"/>
  <c r="N124" i="2"/>
  <c r="N123" i="2"/>
  <c r="N122" i="2"/>
  <c r="N121" i="2"/>
  <c r="N120" i="2"/>
  <c r="N119" i="2"/>
  <c r="N118" i="2"/>
  <c r="N117" i="2"/>
  <c r="N116" i="2"/>
  <c r="N115" i="2"/>
  <c r="N114" i="2"/>
  <c r="N113" i="2"/>
  <c r="N112" i="2"/>
  <c r="N111" i="2"/>
  <c r="N110" i="2"/>
  <c r="N109" i="2"/>
  <c r="N108" i="2"/>
  <c r="N107" i="2"/>
  <c r="N106" i="2"/>
  <c r="N105" i="2"/>
  <c r="N104" i="2"/>
  <c r="N103" i="2"/>
  <c r="N102" i="2"/>
  <c r="N101" i="2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R253" i="4"/>
  <c r="R203" i="4"/>
  <c r="F8" i="1" l="1"/>
  <c r="F9" i="1" s="1"/>
  <c r="C16" i="1"/>
  <c r="F2" i="4" s="1"/>
  <c r="C17" i="1"/>
  <c r="F3" i="4" s="1"/>
  <c r="F17" i="1"/>
  <c r="D16" i="1" s="1"/>
  <c r="F4" i="4" s="1"/>
  <c r="W8" i="4"/>
  <c r="W3" i="4" s="1"/>
  <c r="W4" i="4" s="1"/>
  <c r="AC3" i="4" s="1"/>
  <c r="O337" i="2"/>
  <c r="R212" i="2"/>
  <c r="P211" i="2"/>
  <c r="O204" i="2"/>
  <c r="Q39" i="2"/>
  <c r="O103" i="2"/>
  <c r="P328" i="2"/>
  <c r="O100" i="2"/>
  <c r="P288" i="2"/>
  <c r="P84" i="2"/>
  <c r="R278" i="2"/>
  <c r="P337" i="2"/>
  <c r="O277" i="2"/>
  <c r="Q19" i="2"/>
  <c r="P190" i="2"/>
  <c r="O255" i="2"/>
  <c r="P277" i="2"/>
  <c r="R167" i="2"/>
  <c r="R328" i="2"/>
  <c r="R34" i="2"/>
  <c r="O361" i="2"/>
  <c r="R310" i="2"/>
  <c r="P33" i="2"/>
  <c r="P355" i="2"/>
  <c r="O309" i="2"/>
  <c r="P255" i="2"/>
  <c r="O152" i="2"/>
  <c r="R15" i="2"/>
  <c r="O354" i="2"/>
  <c r="P309" i="2"/>
  <c r="R245" i="2"/>
  <c r="R152" i="2"/>
  <c r="P354" i="2"/>
  <c r="O300" i="2"/>
  <c r="O244" i="2"/>
  <c r="R146" i="2"/>
  <c r="R347" i="2"/>
  <c r="O327" i="2"/>
  <c r="P300" i="2"/>
  <c r="R267" i="2"/>
  <c r="O242" i="2"/>
  <c r="R190" i="2"/>
  <c r="R128" i="2"/>
  <c r="P77" i="2"/>
  <c r="R14" i="2"/>
  <c r="C9" i="1"/>
  <c r="F3" i="2" s="1"/>
  <c r="O346" i="2"/>
  <c r="O319" i="2"/>
  <c r="O298" i="2"/>
  <c r="O266" i="2"/>
  <c r="P232" i="2"/>
  <c r="P189" i="2"/>
  <c r="P127" i="2"/>
  <c r="O60" i="2"/>
  <c r="R8" i="2"/>
  <c r="Q84" i="2"/>
  <c r="P363" i="2"/>
  <c r="P346" i="2"/>
  <c r="P319" i="2"/>
  <c r="O290" i="2"/>
  <c r="P266" i="2"/>
  <c r="R227" i="2"/>
  <c r="O174" i="2"/>
  <c r="O126" i="2"/>
  <c r="O57" i="2"/>
  <c r="T3" i="2"/>
  <c r="T4" i="2" s="1"/>
  <c r="T5" i="2" s="1"/>
  <c r="T6" i="2" s="1"/>
  <c r="T7" i="2" s="1"/>
  <c r="T8" i="2" s="1"/>
  <c r="T9" i="2" s="1"/>
  <c r="T10" i="2" s="1"/>
  <c r="T11" i="2" s="1"/>
  <c r="T12" i="2" s="1"/>
  <c r="T13" i="2" s="1"/>
  <c r="T14" i="2" s="1"/>
  <c r="T15" i="2" s="1"/>
  <c r="T16" i="2" s="1"/>
  <c r="T17" i="2" s="1"/>
  <c r="T18" i="2" s="1"/>
  <c r="T19" i="2" s="1"/>
  <c r="T20" i="2" s="1"/>
  <c r="T21" i="2" s="1"/>
  <c r="T22" i="2" s="1"/>
  <c r="T23" i="2" s="1"/>
  <c r="T24" i="2" s="1"/>
  <c r="T25" i="2" s="1"/>
  <c r="T26" i="2" s="1"/>
  <c r="T27" i="2" s="1"/>
  <c r="P362" i="2"/>
  <c r="R338" i="2"/>
  <c r="R319" i="2"/>
  <c r="O288" i="2"/>
  <c r="R256" i="2"/>
  <c r="P226" i="2"/>
  <c r="P167" i="2"/>
  <c r="P109" i="2"/>
  <c r="P57" i="2"/>
  <c r="R40" i="2"/>
  <c r="P359" i="2"/>
  <c r="R325" i="2"/>
  <c r="P306" i="2"/>
  <c r="R285" i="2"/>
  <c r="P251" i="2"/>
  <c r="R226" i="2"/>
  <c r="R184" i="2"/>
  <c r="R121" i="2"/>
  <c r="P51" i="2"/>
  <c r="O351" i="2"/>
  <c r="O333" i="2"/>
  <c r="O324" i="2"/>
  <c r="O304" i="2"/>
  <c r="O284" i="2"/>
  <c r="R250" i="2"/>
  <c r="R221" i="2"/>
  <c r="P203" i="2"/>
  <c r="P161" i="2"/>
  <c r="P143" i="2"/>
  <c r="P120" i="2"/>
  <c r="O93" i="2"/>
  <c r="O73" i="2"/>
  <c r="P24" i="2"/>
  <c r="O6" i="2"/>
  <c r="P358" i="2"/>
  <c r="R351" i="2"/>
  <c r="R343" i="2"/>
  <c r="P333" i="2"/>
  <c r="P324" i="2"/>
  <c r="R314" i="2"/>
  <c r="P304" i="2"/>
  <c r="R295" i="2"/>
  <c r="R284" i="2"/>
  <c r="O272" i="2"/>
  <c r="O260" i="2"/>
  <c r="P249" i="2"/>
  <c r="O238" i="2"/>
  <c r="P218" i="2"/>
  <c r="O197" i="2"/>
  <c r="O180" i="2"/>
  <c r="O160" i="2"/>
  <c r="P137" i="2"/>
  <c r="P117" i="2"/>
  <c r="P93" i="2"/>
  <c r="P68" i="2"/>
  <c r="P49" i="2"/>
  <c r="R4" i="2"/>
  <c r="R7" i="2"/>
  <c r="R10" i="2"/>
  <c r="R13" i="2"/>
  <c r="R16" i="2"/>
  <c r="R19" i="2"/>
  <c r="R22" i="2"/>
  <c r="P25" i="2"/>
  <c r="P28" i="2"/>
  <c r="P31" i="2"/>
  <c r="P34" i="2"/>
  <c r="P37" i="2"/>
  <c r="P40" i="2"/>
  <c r="P43" i="2"/>
  <c r="O46" i="2"/>
  <c r="O49" i="2"/>
  <c r="O52" i="2"/>
  <c r="O55" i="2"/>
  <c r="O58" i="2"/>
  <c r="O61" i="2"/>
  <c r="O64" i="2"/>
  <c r="R68" i="2"/>
  <c r="R71" i="2"/>
  <c r="R74" i="2"/>
  <c r="R77" i="2"/>
  <c r="R80" i="2"/>
  <c r="R83" i="2"/>
  <c r="O85" i="2"/>
  <c r="R89" i="2"/>
  <c r="R92" i="2"/>
  <c r="R95" i="2"/>
  <c r="R98" i="2"/>
  <c r="R101" i="2"/>
  <c r="R104" i="2"/>
  <c r="R107" i="2"/>
  <c r="P110" i="2"/>
  <c r="P113" i="2"/>
  <c r="P116" i="2"/>
  <c r="P119" i="2"/>
  <c r="P122" i="2"/>
  <c r="P125" i="2"/>
  <c r="P128" i="2"/>
  <c r="O131" i="2"/>
  <c r="O134" i="2"/>
  <c r="O137" i="2"/>
  <c r="O140" i="2"/>
  <c r="O143" i="2"/>
  <c r="P146" i="2"/>
  <c r="R149" i="2"/>
  <c r="O151" i="2"/>
  <c r="P154" i="2"/>
  <c r="R157" i="2"/>
  <c r="O159" i="2"/>
  <c r="P162" i="2"/>
  <c r="R165" i="2"/>
  <c r="O167" i="2"/>
  <c r="P170" i="2"/>
  <c r="R173" i="2"/>
  <c r="O175" i="2"/>
  <c r="R178" i="2"/>
  <c r="P180" i="2"/>
  <c r="R183" i="2"/>
  <c r="O185" i="2"/>
  <c r="P188" i="2"/>
  <c r="R191" i="2"/>
  <c r="O193" i="2"/>
  <c r="R196" i="2"/>
  <c r="P198" i="2"/>
  <c r="R201" i="2"/>
  <c r="O203" i="2"/>
  <c r="P206" i="2"/>
  <c r="R209" i="2"/>
  <c r="O211" i="2"/>
  <c r="R214" i="2"/>
  <c r="O216" i="2"/>
  <c r="P219" i="2"/>
  <c r="R222" i="2"/>
  <c r="O224" i="2"/>
  <c r="P227" i="2"/>
  <c r="R230" i="2"/>
  <c r="O232" i="2"/>
  <c r="O4" i="2"/>
  <c r="O7" i="2"/>
  <c r="O10" i="2"/>
  <c r="O13" i="2"/>
  <c r="O16" i="2"/>
  <c r="R20" i="2"/>
  <c r="R23" i="2"/>
  <c r="R26" i="2"/>
  <c r="R29" i="2"/>
  <c r="R32" i="2"/>
  <c r="R35" i="2"/>
  <c r="R38" i="2"/>
  <c r="P41" i="2"/>
  <c r="P44" i="2"/>
  <c r="P47" i="2"/>
  <c r="P50" i="2"/>
  <c r="P53" i="2"/>
  <c r="P56" i="2"/>
  <c r="P59" i="2"/>
  <c r="O62" i="2"/>
  <c r="O65" i="2"/>
  <c r="O68" i="2"/>
  <c r="O71" i="2"/>
  <c r="O74" i="2"/>
  <c r="O77" i="2"/>
  <c r="O80" i="2"/>
  <c r="R84" i="2"/>
  <c r="O86" i="2"/>
  <c r="O89" i="2"/>
  <c r="O92" i="2"/>
  <c r="O95" i="2"/>
  <c r="O98" i="2"/>
  <c r="O101" i="2"/>
  <c r="R105" i="2"/>
  <c r="R108" i="2"/>
  <c r="R111" i="2"/>
  <c r="R114" i="2"/>
  <c r="R117" i="2"/>
  <c r="R120" i="2"/>
  <c r="R123" i="2"/>
  <c r="P126" i="2"/>
  <c r="P129" i="2"/>
  <c r="P132" i="2"/>
  <c r="P135" i="2"/>
  <c r="P138" i="2"/>
  <c r="P141" i="2"/>
  <c r="P144" i="2"/>
  <c r="R147" i="2"/>
  <c r="O149" i="2"/>
  <c r="P152" i="2"/>
  <c r="R155" i="2"/>
  <c r="O157" i="2"/>
  <c r="P160" i="2"/>
  <c r="R163" i="2"/>
  <c r="O165" i="2"/>
  <c r="P168" i="2"/>
  <c r="R171" i="2"/>
  <c r="O173" i="2"/>
  <c r="Q176" i="2"/>
  <c r="P178" i="2"/>
  <c r="R181" i="2"/>
  <c r="O183" i="2"/>
  <c r="P186" i="2"/>
  <c r="R189" i="2"/>
  <c r="O191" i="2"/>
  <c r="Q194" i="2"/>
  <c r="P196" i="2"/>
  <c r="R199" i="2"/>
  <c r="O201" i="2"/>
  <c r="P204" i="2"/>
  <c r="R207" i="2"/>
  <c r="O209" i="2"/>
  <c r="Q212" i="2"/>
  <c r="O214" i="2"/>
  <c r="P217" i="2"/>
  <c r="R220" i="2"/>
  <c r="O222" i="2"/>
  <c r="P225" i="2"/>
  <c r="R228" i="2"/>
  <c r="O230" i="2"/>
  <c r="P5" i="2"/>
  <c r="P9" i="2"/>
  <c r="P13" i="2"/>
  <c r="O17" i="2"/>
  <c r="P21" i="2"/>
  <c r="O25" i="2"/>
  <c r="O29" i="2"/>
  <c r="O33" i="2"/>
  <c r="O37" i="2"/>
  <c r="R42" i="2"/>
  <c r="O45" i="2"/>
  <c r="R50" i="2"/>
  <c r="R54" i="2"/>
  <c r="R58" i="2"/>
  <c r="R62" i="2"/>
  <c r="P66" i="2"/>
  <c r="R70" i="2"/>
  <c r="P74" i="2"/>
  <c r="O78" i="2"/>
  <c r="P82" i="2"/>
  <c r="P86" i="2"/>
  <c r="P90" i="2"/>
  <c r="P94" i="2"/>
  <c r="P98" i="2"/>
  <c r="O102" i="2"/>
  <c r="P106" i="2"/>
  <c r="O110" i="2"/>
  <c r="O114" i="2"/>
  <c r="O118" i="2"/>
  <c r="O122" i="2"/>
  <c r="R127" i="2"/>
  <c r="O130" i="2"/>
  <c r="R135" i="2"/>
  <c r="R139" i="2"/>
  <c r="R143" i="2"/>
  <c r="O146" i="2"/>
  <c r="P150" i="2"/>
  <c r="O153" i="2"/>
  <c r="P157" i="2"/>
  <c r="R161" i="2"/>
  <c r="P164" i="2"/>
  <c r="R168" i="2"/>
  <c r="O171" i="2"/>
  <c r="R175" i="2"/>
  <c r="Q178" i="2"/>
  <c r="O181" i="2"/>
  <c r="R185" i="2"/>
  <c r="O188" i="2"/>
  <c r="P192" i="2"/>
  <c r="P195" i="2"/>
  <c r="O198" i="2"/>
  <c r="P202" i="2"/>
  <c r="O205" i="2"/>
  <c r="P209" i="2"/>
  <c r="O212" i="2"/>
  <c r="R216" i="2"/>
  <c r="O219" i="2"/>
  <c r="P223" i="2"/>
  <c r="O226" i="2"/>
  <c r="P230" i="2"/>
  <c r="O233" i="2"/>
  <c r="P236" i="2"/>
  <c r="R239" i="2"/>
  <c r="P241" i="2"/>
  <c r="O243" i="2"/>
  <c r="P246" i="2"/>
  <c r="R249" i="2"/>
  <c r="O251" i="2"/>
  <c r="P254" i="2"/>
  <c r="R257" i="2"/>
  <c r="O259" i="2"/>
  <c r="P262" i="2"/>
  <c r="R265" i="2"/>
  <c r="O267" i="2"/>
  <c r="P270" i="2"/>
  <c r="R273" i="2"/>
  <c r="O275" i="2"/>
  <c r="P278" i="2"/>
  <c r="R281" i="2"/>
  <c r="O283" i="2"/>
  <c r="P286" i="2"/>
  <c r="R289" i="2"/>
  <c r="O291" i="2"/>
  <c r="P294" i="2"/>
  <c r="R297" i="2"/>
  <c r="O299" i="2"/>
  <c r="P302" i="2"/>
  <c r="R305" i="2"/>
  <c r="O307" i="2"/>
  <c r="P310" i="2"/>
  <c r="R313" i="2"/>
  <c r="O315" i="2"/>
  <c r="P318" i="2"/>
  <c r="O320" i="2"/>
  <c r="P323" i="2"/>
  <c r="R326" i="2"/>
  <c r="O328" i="2"/>
  <c r="P331" i="2"/>
  <c r="R334" i="2"/>
  <c r="O336" i="2"/>
  <c r="P339" i="2"/>
  <c r="R342" i="2"/>
  <c r="O344" i="2"/>
  <c r="P347" i="2"/>
  <c r="R350" i="2"/>
  <c r="O352" i="2"/>
  <c r="R355" i="2"/>
  <c r="P357" i="2"/>
  <c r="R360" i="2"/>
  <c r="O362" i="2"/>
  <c r="R6" i="2"/>
  <c r="P10" i="2"/>
  <c r="O14" i="2"/>
  <c r="P18" i="2"/>
  <c r="O22" i="2"/>
  <c r="O26" i="2"/>
  <c r="O30" i="2"/>
  <c r="O34" i="2"/>
  <c r="R39" i="2"/>
  <c r="O42" i="2"/>
  <c r="R47" i="2"/>
  <c r="R51" i="2"/>
  <c r="R55" i="2"/>
  <c r="R59" i="2"/>
  <c r="P63" i="2"/>
  <c r="R67" i="2"/>
  <c r="P71" i="2"/>
  <c r="P75" i="2"/>
  <c r="P79" i="2"/>
  <c r="P83" i="2"/>
  <c r="P87" i="2"/>
  <c r="R91" i="2"/>
  <c r="P95" i="2"/>
  <c r="O99" i="2"/>
  <c r="P103" i="2"/>
  <c r="O107" i="2"/>
  <c r="O111" i="2"/>
  <c r="O115" i="2"/>
  <c r="O119" i="2"/>
  <c r="R124" i="2"/>
  <c r="O127" i="2"/>
  <c r="R132" i="2"/>
  <c r="R136" i="2"/>
  <c r="R140" i="2"/>
  <c r="R144" i="2"/>
  <c r="O147" i="2"/>
  <c r="R151" i="2"/>
  <c r="O154" i="2"/>
  <c r="P158" i="2"/>
  <c r="O161" i="2"/>
  <c r="P165" i="2"/>
  <c r="R169" i="2"/>
  <c r="P172" i="2"/>
  <c r="R176" i="2"/>
  <c r="R179" i="2"/>
  <c r="P182" i="2"/>
  <c r="R186" i="2"/>
  <c r="O189" i="2"/>
  <c r="R193" i="2"/>
  <c r="Q196" i="2"/>
  <c r="O199" i="2"/>
  <c r="R203" i="2"/>
  <c r="O206" i="2"/>
  <c r="P210" i="2"/>
  <c r="P213" i="2"/>
  <c r="R217" i="2"/>
  <c r="O220" i="2"/>
  <c r="R224" i="2"/>
  <c r="O227" i="2"/>
  <c r="P231" i="2"/>
  <c r="P234" i="2"/>
  <c r="R237" i="2"/>
  <c r="O239" i="2"/>
  <c r="R242" i="2"/>
  <c r="P244" i="2"/>
  <c r="R247" i="2"/>
  <c r="O249" i="2"/>
  <c r="P252" i="2"/>
  <c r="R255" i="2"/>
  <c r="O257" i="2"/>
  <c r="P260" i="2"/>
  <c r="R263" i="2"/>
  <c r="O265" i="2"/>
  <c r="P268" i="2"/>
  <c r="R271" i="2"/>
  <c r="O273" i="2"/>
  <c r="P276" i="2"/>
  <c r="R279" i="2"/>
  <c r="O281" i="2"/>
  <c r="P284" i="2"/>
  <c r="R287" i="2"/>
  <c r="O289" i="2"/>
  <c r="P292" i="2"/>
  <c r="P4" i="2"/>
  <c r="O9" i="2"/>
  <c r="P15" i="2"/>
  <c r="O20" i="2"/>
  <c r="P26" i="2"/>
  <c r="O31" i="2"/>
  <c r="O36" i="2"/>
  <c r="P42" i="2"/>
  <c r="R48" i="2"/>
  <c r="R53" i="2"/>
  <c r="P58" i="2"/>
  <c r="R64" i="2"/>
  <c r="P69" i="2"/>
  <c r="R75" i="2"/>
  <c r="P80" i="2"/>
  <c r="R85" i="2"/>
  <c r="O90" i="2"/>
  <c r="P96" i="2"/>
  <c r="P101" i="2"/>
  <c r="O106" i="2"/>
  <c r="P112" i="2"/>
  <c r="O117" i="2"/>
  <c r="O123" i="2"/>
  <c r="R129" i="2"/>
  <c r="O133" i="2"/>
  <c r="O139" i="2"/>
  <c r="R145" i="2"/>
  <c r="P149" i="2"/>
  <c r="R154" i="2"/>
  <c r="R159" i="2"/>
  <c r="O163" i="2"/>
  <c r="O168" i="2"/>
  <c r="P173" i="2"/>
  <c r="P177" i="2"/>
  <c r="R182" i="2"/>
  <c r="R187" i="2"/>
  <c r="P191" i="2"/>
  <c r="O195" i="2"/>
  <c r="P200" i="2"/>
  <c r="R205" i="2"/>
  <c r="R210" i="2"/>
  <c r="P214" i="2"/>
  <c r="O218" i="2"/>
  <c r="O223" i="2"/>
  <c r="O228" i="2"/>
  <c r="R233" i="2"/>
  <c r="O236" i="2"/>
  <c r="Q240" i="2"/>
  <c r="R243" i="2"/>
  <c r="O246" i="2"/>
  <c r="P250" i="2"/>
  <c r="O253" i="2"/>
  <c r="P257" i="2"/>
  <c r="R261" i="2"/>
  <c r="P264" i="2"/>
  <c r="R268" i="2"/>
  <c r="O271" i="2"/>
  <c r="R275" i="2"/>
  <c r="O278" i="2"/>
  <c r="P282" i="2"/>
  <c r="O285" i="2"/>
  <c r="P289" i="2"/>
  <c r="R293" i="2"/>
  <c r="R296" i="2"/>
  <c r="R299" i="2"/>
  <c r="R302" i="2"/>
  <c r="P305" i="2"/>
  <c r="P308" i="2"/>
  <c r="P311" i="2"/>
  <c r="P314" i="2"/>
  <c r="P317" i="2"/>
  <c r="Q320" i="2"/>
  <c r="R323" i="2"/>
  <c r="P326" i="2"/>
  <c r="P329" i="2"/>
  <c r="P332" i="2"/>
  <c r="P335" i="2"/>
  <c r="P338" i="2"/>
  <c r="P341" i="2"/>
  <c r="P344" i="2"/>
  <c r="O347" i="2"/>
  <c r="O350" i="2"/>
  <c r="O353" i="2"/>
  <c r="Q356" i="2"/>
  <c r="R359" i="2"/>
  <c r="R362" i="2"/>
  <c r="Q167" i="2"/>
  <c r="P155" i="2"/>
  <c r="R258" i="2"/>
  <c r="R272" i="2"/>
  <c r="P279" i="2"/>
  <c r="O282" i="2"/>
  <c r="R290" i="2"/>
  <c r="P293" i="2"/>
  <c r="P296" i="2"/>
  <c r="P299" i="2"/>
  <c r="O305" i="2"/>
  <c r="O308" i="2"/>
  <c r="O311" i="2"/>
  <c r="O314" i="2"/>
  <c r="O317" i="2"/>
  <c r="P320" i="2"/>
  <c r="O323" i="2"/>
  <c r="O329" i="2"/>
  <c r="O332" i="2"/>
  <c r="O335" i="2"/>
  <c r="O338" i="2"/>
  <c r="O341" i="2"/>
  <c r="R5" i="2"/>
  <c r="R11" i="2"/>
  <c r="O15" i="2"/>
  <c r="R21" i="2"/>
  <c r="R27" i="2"/>
  <c r="P32" i="2"/>
  <c r="R37" i="2"/>
  <c r="R43" i="2"/>
  <c r="P48" i="2"/>
  <c r="O53" i="2"/>
  <c r="R60" i="2"/>
  <c r="P64" i="2"/>
  <c r="O69" i="2"/>
  <c r="R76" i="2"/>
  <c r="P81" i="2"/>
  <c r="P85" i="2"/>
  <c r="O91" i="2"/>
  <c r="R97" i="2"/>
  <c r="P102" i="2"/>
  <c r="P108" i="2"/>
  <c r="R113" i="2"/>
  <c r="P118" i="2"/>
  <c r="P124" i="2"/>
  <c r="O129" i="2"/>
  <c r="P134" i="2"/>
  <c r="P140" i="2"/>
  <c r="P145" i="2"/>
  <c r="R150" i="2"/>
  <c r="P159" i="2"/>
  <c r="R164" i="2"/>
  <c r="P169" i="2"/>
  <c r="R174" i="2"/>
  <c r="O177" i="2"/>
  <c r="O182" i="2"/>
  <c r="P187" i="2"/>
  <c r="R192" i="2"/>
  <c r="O196" i="2"/>
  <c r="O200" i="2"/>
  <c r="P205" i="2"/>
  <c r="O210" i="2"/>
  <c r="R215" i="2"/>
  <c r="R219" i="2"/>
  <c r="P224" i="2"/>
  <c r="R229" i="2"/>
  <c r="P233" i="2"/>
  <c r="P237" i="2"/>
  <c r="P240" i="2"/>
  <c r="P243" i="2"/>
  <c r="P247" i="2"/>
  <c r="O250" i="2"/>
  <c r="R254" i="2"/>
  <c r="P261" i="2"/>
  <c r="O264" i="2"/>
  <c r="O268" i="2"/>
  <c r="P275" i="2"/>
  <c r="R286" i="2"/>
  <c r="O302" i="2"/>
  <c r="O5" i="2"/>
  <c r="P11" i="2"/>
  <c r="P16" i="2"/>
  <c r="O21" i="2"/>
  <c r="P27" i="2"/>
  <c r="O32" i="2"/>
  <c r="O38" i="2"/>
  <c r="R44" i="2"/>
  <c r="O48" i="2"/>
  <c r="O54" i="2"/>
  <c r="P60" i="2"/>
  <c r="P65" i="2"/>
  <c r="O70" i="2"/>
  <c r="P76" i="2"/>
  <c r="O81" i="2"/>
  <c r="R87" i="2"/>
  <c r="P92" i="2"/>
  <c r="P97" i="2"/>
  <c r="R103" i="2"/>
  <c r="O108" i="2"/>
  <c r="O113" i="2"/>
  <c r="R119" i="2"/>
  <c r="O124" i="2"/>
  <c r="R130" i="2"/>
  <c r="O135" i="2"/>
  <c r="R141" i="2"/>
  <c r="O145" i="2"/>
  <c r="O150" i="2"/>
  <c r="O155" i="2"/>
  <c r="R160" i="2"/>
  <c r="O164" i="2"/>
  <c r="O169" i="2"/>
  <c r="P174" i="2"/>
  <c r="O178" i="2"/>
  <c r="P183" i="2"/>
  <c r="O187" i="2"/>
  <c r="O192" i="2"/>
  <c r="R197" i="2"/>
  <c r="P201" i="2"/>
  <c r="R206" i="2"/>
  <c r="R211" i="2"/>
  <c r="P215" i="2"/>
  <c r="P220" i="2"/>
  <c r="R225" i="2"/>
  <c r="P229" i="2"/>
  <c r="R234" i="2"/>
  <c r="O237" i="2"/>
  <c r="O240" i="2"/>
  <c r="R244" i="2"/>
  <c r="O247" i="2"/>
  <c r="R251" i="2"/>
  <c r="O254" i="2"/>
  <c r="P258" i="2"/>
  <c r="O261" i="2"/>
  <c r="P265" i="2"/>
  <c r="R269" i="2"/>
  <c r="P272" i="2"/>
  <c r="R276" i="2"/>
  <c r="O279" i="2"/>
  <c r="R283" i="2"/>
  <c r="O286" i="2"/>
  <c r="P290" i="2"/>
  <c r="O293" i="2"/>
  <c r="O296" i="2"/>
  <c r="R300" i="2"/>
  <c r="R303" i="2"/>
  <c r="R306" i="2"/>
  <c r="R309" i="2"/>
  <c r="R312" i="2"/>
  <c r="R315" i="2"/>
  <c r="R318" i="2"/>
  <c r="R321" i="2"/>
  <c r="R324" i="2"/>
  <c r="R327" i="2"/>
  <c r="R330" i="2"/>
  <c r="R333" i="2"/>
  <c r="R336" i="2"/>
  <c r="R339" i="2"/>
  <c r="P342" i="2"/>
  <c r="P345" i="2"/>
  <c r="P348" i="2"/>
  <c r="P351" i="2"/>
  <c r="Q354" i="2"/>
  <c r="O356" i="2"/>
  <c r="O359" i="2"/>
  <c r="R363" i="2"/>
  <c r="Q37" i="2"/>
  <c r="P8" i="2"/>
  <c r="R18" i="2"/>
  <c r="O24" i="2"/>
  <c r="P35" i="2"/>
  <c r="O44" i="2"/>
  <c r="R52" i="2"/>
  <c r="R61" i="2"/>
  <c r="R69" i="2"/>
  <c r="R78" i="2"/>
  <c r="O87" i="2"/>
  <c r="O94" i="2"/>
  <c r="P104" i="2"/>
  <c r="R112" i="2"/>
  <c r="P121" i="2"/>
  <c r="P130" i="2"/>
  <c r="R138" i="2"/>
  <c r="P147" i="2"/>
  <c r="P153" i="2"/>
  <c r="R162" i="2"/>
  <c r="R170" i="2"/>
  <c r="O176" i="2"/>
  <c r="P184" i="2"/>
  <c r="O190" i="2"/>
  <c r="R198" i="2"/>
  <c r="P207" i="2"/>
  <c r="R213" i="2"/>
  <c r="P221" i="2"/>
  <c r="P228" i="2"/>
  <c r="P235" i="2"/>
  <c r="R241" i="2"/>
  <c r="O245" i="2"/>
  <c r="R252" i="2"/>
  <c r="O256" i="2"/>
  <c r="P263" i="2"/>
  <c r="P269" i="2"/>
  <c r="P274" i="2"/>
  <c r="P280" i="2"/>
  <c r="P285" i="2"/>
  <c r="P291" i="2"/>
  <c r="P297" i="2"/>
  <c r="P301" i="2"/>
  <c r="O306" i="2"/>
  <c r="R311" i="2"/>
  <c r="P316" i="2"/>
  <c r="P321" i="2"/>
  <c r="P325" i="2"/>
  <c r="P330" i="2"/>
  <c r="O334" i="2"/>
  <c r="R340" i="2"/>
  <c r="R344" i="2"/>
  <c r="O348" i="2"/>
  <c r="P352" i="2"/>
  <c r="R356" i="2"/>
  <c r="P360" i="2"/>
  <c r="Q97" i="2"/>
  <c r="R345" i="2"/>
  <c r="Q115" i="2"/>
  <c r="O72" i="2"/>
  <c r="R133" i="2"/>
  <c r="O156" i="2"/>
  <c r="O179" i="2"/>
  <c r="P194" i="2"/>
  <c r="P208" i="2"/>
  <c r="R223" i="2"/>
  <c r="R238" i="2"/>
  <c r="P248" i="2"/>
  <c r="P259" i="2"/>
  <c r="O270" i="2"/>
  <c r="R282" i="2"/>
  <c r="R294" i="2"/>
  <c r="O303" i="2"/>
  <c r="P313" i="2"/>
  <c r="P327" i="2"/>
  <c r="R337" i="2"/>
  <c r="R346" i="2"/>
  <c r="R354" i="2"/>
  <c r="P361" i="2"/>
  <c r="R30" i="2"/>
  <c r="O56" i="2"/>
  <c r="O82" i="2"/>
  <c r="R100" i="2"/>
  <c r="O125" i="2"/>
  <c r="P151" i="2"/>
  <c r="O172" i="2"/>
  <c r="O194" i="2"/>
  <c r="O217" i="2"/>
  <c r="P238" i="2"/>
  <c r="O8" i="2"/>
  <c r="O18" i="2"/>
  <c r="R28" i="2"/>
  <c r="R36" i="2"/>
  <c r="R45" i="2"/>
  <c r="P52" i="2"/>
  <c r="P61" i="2"/>
  <c r="R72" i="2"/>
  <c r="R79" i="2"/>
  <c r="R88" i="2"/>
  <c r="R96" i="2"/>
  <c r="P105" i="2"/>
  <c r="P114" i="2"/>
  <c r="O121" i="2"/>
  <c r="R131" i="2"/>
  <c r="O138" i="2"/>
  <c r="R148" i="2"/>
  <c r="R156" i="2"/>
  <c r="O162" i="2"/>
  <c r="O170" i="2"/>
  <c r="R177" i="2"/>
  <c r="O184" i="2"/>
  <c r="P193" i="2"/>
  <c r="P199" i="2"/>
  <c r="O207" i="2"/>
  <c r="O213" i="2"/>
  <c r="O221" i="2"/>
  <c r="O229" i="2"/>
  <c r="O235" i="2"/>
  <c r="O241" i="2"/>
  <c r="R246" i="2"/>
  <c r="O252" i="2"/>
  <c r="O258" i="2"/>
  <c r="O263" i="2"/>
  <c r="O269" i="2"/>
  <c r="O274" i="2"/>
  <c r="O280" i="2"/>
  <c r="P287" i="2"/>
  <c r="R292" i="2"/>
  <c r="O297" i="2"/>
  <c r="O301" i="2"/>
  <c r="R307" i="2"/>
  <c r="P312" i="2"/>
  <c r="O316" i="2"/>
  <c r="O321" i="2"/>
  <c r="O325" i="2"/>
  <c r="O330" i="2"/>
  <c r="R335" i="2"/>
  <c r="P340" i="2"/>
  <c r="R349" i="2"/>
  <c r="R353" i="2"/>
  <c r="P356" i="2"/>
  <c r="O360" i="2"/>
  <c r="P322" i="2"/>
  <c r="P23" i="2"/>
  <c r="R66" i="2"/>
  <c r="R109" i="2"/>
  <c r="O142" i="2"/>
  <c r="P166" i="2"/>
  <c r="R188" i="2"/>
  <c r="O208" i="2"/>
  <c r="R232" i="2"/>
  <c r="R12" i="2"/>
  <c r="P19" i="2"/>
  <c r="O28" i="2"/>
  <c r="P36" i="2"/>
  <c r="P45" i="2"/>
  <c r="P55" i="2"/>
  <c r="R63" i="2"/>
  <c r="P72" i="2"/>
  <c r="O79" i="2"/>
  <c r="P88" i="2"/>
  <c r="O97" i="2"/>
  <c r="O105" i="2"/>
  <c r="R115" i="2"/>
  <c r="R122" i="2"/>
  <c r="O132" i="2"/>
  <c r="O141" i="2"/>
  <c r="P148" i="2"/>
  <c r="P156" i="2"/>
  <c r="P163" i="2"/>
  <c r="P171" i="2"/>
  <c r="P179" i="2"/>
  <c r="P185" i="2"/>
  <c r="R194" i="2"/>
  <c r="R200" i="2"/>
  <c r="R208" i="2"/>
  <c r="O215" i="2"/>
  <c r="P222" i="2"/>
  <c r="R231" i="2"/>
  <c r="R236" i="2"/>
  <c r="Q242" i="2"/>
  <c r="R248" i="2"/>
  <c r="R253" i="2"/>
  <c r="R259" i="2"/>
  <c r="R264" i="2"/>
  <c r="R270" i="2"/>
  <c r="O276" i="2"/>
  <c r="P281" i="2"/>
  <c r="O287" i="2"/>
  <c r="O292" i="2"/>
  <c r="R298" i="2"/>
  <c r="P303" i="2"/>
  <c r="P307" i="2"/>
  <c r="O312" i="2"/>
  <c r="R317" i="2"/>
  <c r="R322" i="2"/>
  <c r="O326" i="2"/>
  <c r="R331" i="2"/>
  <c r="P336" i="2"/>
  <c r="O340" i="2"/>
  <c r="O345" i="2"/>
  <c r="P349" i="2"/>
  <c r="P353" i="2"/>
  <c r="R357" i="2"/>
  <c r="R361" i="2"/>
  <c r="Q165" i="2"/>
  <c r="R3" i="2"/>
  <c r="P12" i="2"/>
  <c r="P20" i="2"/>
  <c r="P29" i="2"/>
  <c r="P39" i="2"/>
  <c r="R46" i="2"/>
  <c r="R56" i="2"/>
  <c r="O63" i="2"/>
  <c r="R82" i="2"/>
  <c r="P89" i="2"/>
  <c r="R99" i="2"/>
  <c r="R106" i="2"/>
  <c r="R116" i="2"/>
  <c r="R125" i="2"/>
  <c r="P142" i="2"/>
  <c r="O148" i="2"/>
  <c r="R166" i="2"/>
  <c r="R172" i="2"/>
  <c r="O186" i="2"/>
  <c r="R202" i="2"/>
  <c r="P216" i="2"/>
  <c r="O231" i="2"/>
  <c r="P242" i="2"/>
  <c r="P253" i="2"/>
  <c r="R266" i="2"/>
  <c r="R277" i="2"/>
  <c r="R288" i="2"/>
  <c r="P298" i="2"/>
  <c r="R308" i="2"/>
  <c r="O318" i="2"/>
  <c r="O331" i="2"/>
  <c r="R341" i="2"/>
  <c r="O349" i="2"/>
  <c r="O357" i="2"/>
  <c r="P3" i="2"/>
  <c r="O12" i="2"/>
  <c r="O39" i="2"/>
  <c r="O47" i="2"/>
  <c r="P73" i="2"/>
  <c r="R90" i="2"/>
  <c r="O116" i="2"/>
  <c r="P133" i="2"/>
  <c r="R158" i="2"/>
  <c r="R180" i="2"/>
  <c r="O202" i="2"/>
  <c r="O225" i="2"/>
  <c r="O343" i="2"/>
  <c r="R274" i="2"/>
  <c r="O166" i="2"/>
  <c r="O76" i="2"/>
  <c r="P7" i="2"/>
  <c r="R262" i="2"/>
  <c r="O342" i="2"/>
  <c r="O294" i="2"/>
  <c r="R260" i="2"/>
  <c r="O248" i="2"/>
  <c r="R235" i="2"/>
  <c r="R218" i="2"/>
  <c r="P197" i="2"/>
  <c r="P176" i="2"/>
  <c r="O158" i="2"/>
  <c r="R137" i="2"/>
  <c r="P111" i="2"/>
  <c r="R93" i="2"/>
  <c r="P67" i="2"/>
  <c r="O23" i="2"/>
  <c r="R352" i="2"/>
  <c r="P334" i="2"/>
  <c r="R316" i="2"/>
  <c r="O295" i="2"/>
  <c r="O262" i="2"/>
  <c r="R240" i="2"/>
  <c r="R204" i="2"/>
  <c r="O144" i="2"/>
  <c r="P100" i="2"/>
  <c r="R31" i="2"/>
  <c r="O358" i="2"/>
  <c r="P343" i="2"/>
  <c r="P315" i="2"/>
  <c r="P295" i="2"/>
  <c r="P273" i="2"/>
  <c r="P239" i="2"/>
  <c r="P181" i="2"/>
  <c r="O50" i="2"/>
  <c r="R358" i="2"/>
  <c r="P350" i="2"/>
  <c r="R332" i="2"/>
  <c r="O322" i="2"/>
  <c r="O313" i="2"/>
  <c r="R304" i="2"/>
  <c r="P283" i="2"/>
  <c r="P271" i="2"/>
  <c r="O41" i="2"/>
  <c r="O363" i="2"/>
  <c r="O355" i="2"/>
  <c r="R348" i="2"/>
  <c r="O339" i="2"/>
  <c r="R329" i="2"/>
  <c r="R320" i="2"/>
  <c r="O310" i="2"/>
  <c r="R301" i="2"/>
  <c r="R291" i="2"/>
  <c r="R280" i="2"/>
  <c r="P267" i="2"/>
  <c r="P256" i="2"/>
  <c r="P245" i="2"/>
  <c r="O234" i="2"/>
  <c r="P212" i="2"/>
  <c r="R195" i="2"/>
  <c r="P175" i="2"/>
  <c r="R153" i="2"/>
  <c r="P136" i="2"/>
  <c r="O109" i="2"/>
  <c r="O84" i="2"/>
  <c r="O66" i="2"/>
  <c r="O40" i="2"/>
  <c r="P17" i="2"/>
  <c r="P106" i="4"/>
  <c r="R148" i="4"/>
  <c r="P224" i="4"/>
  <c r="O282" i="14"/>
  <c r="Q67" i="14"/>
  <c r="X14" i="2"/>
  <c r="X31" i="2"/>
  <c r="P267" i="4"/>
  <c r="P290" i="14"/>
  <c r="Q72" i="14"/>
  <c r="Q171" i="14"/>
  <c r="P27" i="14"/>
  <c r="P8" i="4"/>
  <c r="P11" i="4"/>
  <c r="R71" i="4"/>
  <c r="R290" i="4"/>
  <c r="R210" i="4"/>
  <c r="O340" i="4"/>
  <c r="O295" i="4"/>
  <c r="Q178" i="4"/>
  <c r="O69" i="4"/>
  <c r="X16" i="2"/>
  <c r="R283" i="4"/>
  <c r="P85" i="4"/>
  <c r="R13" i="4"/>
  <c r="P258" i="4"/>
  <c r="O363" i="4"/>
  <c r="R174" i="14"/>
  <c r="R296" i="4"/>
  <c r="X17" i="2"/>
  <c r="P262" i="14"/>
  <c r="P7" i="4"/>
  <c r="P57" i="4"/>
  <c r="R280" i="4"/>
  <c r="P327" i="4"/>
  <c r="R107" i="4"/>
  <c r="P218" i="4"/>
  <c r="X29" i="2"/>
  <c r="X15" i="2"/>
  <c r="P23" i="4"/>
  <c r="R52" i="14"/>
  <c r="Q84" i="14"/>
  <c r="P350" i="14"/>
  <c r="R56" i="14"/>
  <c r="O219" i="4"/>
  <c r="O328" i="4"/>
  <c r="P98" i="4"/>
  <c r="R112" i="4"/>
  <c r="P216" i="4"/>
  <c r="O153" i="4"/>
  <c r="R23" i="4"/>
  <c r="P229" i="4"/>
  <c r="R168" i="4"/>
  <c r="X32" i="2"/>
  <c r="X3" i="2"/>
  <c r="R69" i="14"/>
  <c r="P320" i="4"/>
  <c r="P99" i="4"/>
  <c r="R258" i="4"/>
  <c r="P131" i="4"/>
  <c r="P246" i="14"/>
  <c r="P195" i="14"/>
  <c r="R208" i="14"/>
  <c r="O180" i="14"/>
  <c r="Q61" i="14"/>
  <c r="R96" i="14"/>
  <c r="O348" i="14"/>
  <c r="P220" i="14"/>
  <c r="Q357" i="14"/>
  <c r="P32" i="14"/>
  <c r="P48" i="14"/>
  <c r="R317" i="14"/>
  <c r="O217" i="14"/>
  <c r="Q229" i="14"/>
  <c r="R209" i="14"/>
  <c r="R83" i="14"/>
  <c r="R269" i="14"/>
  <c r="Q221" i="14"/>
  <c r="P97" i="14"/>
  <c r="Q52" i="14"/>
  <c r="R91" i="14"/>
  <c r="Q29" i="14"/>
  <c r="O20" i="14"/>
  <c r="O220" i="14"/>
  <c r="O180" i="4"/>
  <c r="O234" i="4"/>
  <c r="X13" i="2"/>
  <c r="X6" i="2"/>
  <c r="O49" i="14"/>
  <c r="O64" i="14"/>
  <c r="O363" i="14"/>
  <c r="P347" i="4"/>
  <c r="P233" i="4"/>
  <c r="R265" i="4"/>
  <c r="P244" i="4"/>
  <c r="O84" i="4"/>
  <c r="X8" i="2"/>
  <c r="X7" i="2"/>
  <c r="O41" i="4"/>
  <c r="O94" i="4"/>
  <c r="O82" i="4"/>
  <c r="X10" i="2"/>
  <c r="X20" i="2"/>
  <c r="R50" i="14"/>
  <c r="R65" i="14"/>
  <c r="R262" i="14"/>
  <c r="O126" i="4"/>
  <c r="P292" i="4"/>
  <c r="R57" i="4"/>
  <c r="O291" i="4"/>
  <c r="P15" i="4"/>
  <c r="R67" i="4"/>
  <c r="R31" i="4"/>
  <c r="P158" i="4"/>
  <c r="O115" i="4"/>
  <c r="R250" i="4"/>
  <c r="P70" i="4"/>
  <c r="P245" i="4"/>
  <c r="P209" i="4"/>
  <c r="P309" i="4"/>
  <c r="O228" i="4"/>
  <c r="O272" i="4"/>
  <c r="P37" i="4"/>
  <c r="O81" i="4"/>
  <c r="O211" i="4"/>
  <c r="R61" i="4"/>
  <c r="O162" i="4"/>
  <c r="R114" i="4"/>
  <c r="P200" i="4"/>
  <c r="P363" i="4"/>
  <c r="P316" i="4"/>
  <c r="R97" i="4"/>
  <c r="O283" i="4"/>
  <c r="R32" i="4"/>
  <c r="P281" i="4"/>
  <c r="O137" i="4"/>
  <c r="P104" i="4"/>
  <c r="O309" i="4"/>
  <c r="P318" i="4"/>
  <c r="P326" i="4"/>
  <c r="P314" i="4"/>
  <c r="O47" i="4"/>
  <c r="R350" i="4"/>
  <c r="R93" i="4"/>
  <c r="O166" i="4"/>
  <c r="P219" i="4"/>
  <c r="R145" i="4"/>
  <c r="P125" i="4"/>
  <c r="O56" i="4"/>
  <c r="O111" i="4"/>
  <c r="D17" i="1"/>
  <c r="F5" i="4" s="1"/>
  <c r="O74" i="4"/>
  <c r="O262" i="4"/>
  <c r="R319" i="4"/>
  <c r="R233" i="4"/>
  <c r="P64" i="4"/>
  <c r="X21" i="2"/>
  <c r="X22" i="2"/>
  <c r="X11" i="2"/>
  <c r="P52" i="14"/>
  <c r="Q161" i="14"/>
  <c r="X4" i="2"/>
  <c r="X27" i="2"/>
  <c r="X33" i="2"/>
  <c r="X30" i="2"/>
  <c r="X18" i="2"/>
  <c r="X23" i="2"/>
  <c r="P190" i="4"/>
  <c r="P356" i="4"/>
  <c r="P169" i="4"/>
  <c r="R119" i="4"/>
  <c r="X9" i="2"/>
  <c r="X12" i="2"/>
  <c r="P48" i="4"/>
  <c r="P36" i="4"/>
  <c r="O116" i="4"/>
  <c r="R328" i="4"/>
  <c r="P341" i="4"/>
  <c r="O253" i="4"/>
  <c r="O274" i="4"/>
  <c r="X5" i="2"/>
  <c r="P294" i="4"/>
  <c r="R298" i="4"/>
  <c r="P65" i="4"/>
  <c r="O163" i="4"/>
  <c r="O203" i="4"/>
  <c r="P335" i="4"/>
  <c r="R8" i="4"/>
  <c r="O22" i="4"/>
  <c r="X24" i="2"/>
  <c r="X19" i="2"/>
  <c r="P103" i="4"/>
  <c r="O13" i="4"/>
  <c r="O99" i="4"/>
  <c r="R285" i="4"/>
  <c r="P271" i="4"/>
  <c r="R105" i="4"/>
  <c r="R236" i="4"/>
  <c r="R160" i="4"/>
  <c r="R331" i="4"/>
  <c r="O127" i="4"/>
  <c r="O281" i="4"/>
  <c r="P225" i="4"/>
  <c r="X28" i="2"/>
  <c r="X25" i="2"/>
  <c r="X26" i="2"/>
  <c r="Q168" i="14"/>
  <c r="Q196" i="14"/>
  <c r="Q248" i="14"/>
  <c r="Q218" i="4"/>
  <c r="Q6" i="2"/>
  <c r="AD3" i="2"/>
  <c r="AD4" i="2" s="1"/>
  <c r="AP3" i="2" s="1"/>
  <c r="O3" i="2"/>
  <c r="P6" i="2"/>
  <c r="R9" i="2"/>
  <c r="O11" i="2"/>
  <c r="P14" i="2"/>
  <c r="R17" i="2"/>
  <c r="O19" i="2"/>
  <c r="P22" i="2"/>
  <c r="R25" i="2"/>
  <c r="O27" i="2"/>
  <c r="P30" i="2"/>
  <c r="R33" i="2"/>
  <c r="O35" i="2"/>
  <c r="P38" i="2"/>
  <c r="R41" i="2"/>
  <c r="O43" i="2"/>
  <c r="P46" i="2"/>
  <c r="R49" i="2"/>
  <c r="O51" i="2"/>
  <c r="P54" i="2"/>
  <c r="R57" i="2"/>
  <c r="O59" i="2"/>
  <c r="P62" i="2"/>
  <c r="R65" i="2"/>
  <c r="O67" i="2"/>
  <c r="P70" i="2"/>
  <c r="R73" i="2"/>
  <c r="O75" i="2"/>
  <c r="P78" i="2"/>
  <c r="R81" i="2"/>
  <c r="O83" i="2"/>
  <c r="R86" i="2"/>
  <c r="O88" i="2"/>
  <c r="P91" i="2"/>
  <c r="R94" i="2"/>
  <c r="O96" i="2"/>
  <c r="P99" i="2"/>
  <c r="R102" i="2"/>
  <c r="O104" i="2"/>
  <c r="P107" i="2"/>
  <c r="R110" i="2"/>
  <c r="O112" i="2"/>
  <c r="P115" i="2"/>
  <c r="R118" i="2"/>
  <c r="O120" i="2"/>
  <c r="P123" i="2"/>
  <c r="R126" i="2"/>
  <c r="O128" i="2"/>
  <c r="P131" i="2"/>
  <c r="R134" i="2"/>
  <c r="O136" i="2"/>
  <c r="P139" i="2"/>
  <c r="R142" i="2"/>
  <c r="Q131" i="4"/>
  <c r="Q87" i="2"/>
  <c r="Q304" i="2"/>
  <c r="Q35" i="14"/>
  <c r="O100" i="14"/>
  <c r="P323" i="14"/>
  <c r="O307" i="14"/>
  <c r="O326" i="14"/>
  <c r="Q346" i="14"/>
  <c r="Q258" i="14"/>
  <c r="O271" i="14"/>
  <c r="Q344" i="14"/>
  <c r="P147" i="14"/>
  <c r="Q153" i="14"/>
  <c r="Q201" i="14"/>
  <c r="O120" i="14"/>
  <c r="O40" i="14"/>
  <c r="R205" i="14"/>
  <c r="R100" i="14"/>
  <c r="R352" i="14"/>
  <c r="Q144" i="14"/>
  <c r="Q76" i="14"/>
  <c r="O167" i="14"/>
  <c r="Q95" i="14"/>
  <c r="R4" i="14"/>
  <c r="Q82" i="14"/>
  <c r="P13" i="14"/>
  <c r="P64" i="14"/>
  <c r="P314" i="14"/>
  <c r="R77" i="14"/>
  <c r="O185" i="14"/>
  <c r="Q22" i="14"/>
  <c r="R99" i="14"/>
  <c r="Q333" i="14"/>
  <c r="R326" i="14"/>
  <c r="O320" i="14"/>
  <c r="P302" i="14"/>
  <c r="P321" i="14"/>
  <c r="P343" i="14"/>
  <c r="R229" i="14"/>
  <c r="R267" i="14"/>
  <c r="Q280" i="14"/>
  <c r="O144" i="14"/>
  <c r="P150" i="14"/>
  <c r="Q285" i="14"/>
  <c r="Q118" i="14"/>
  <c r="O34" i="14"/>
  <c r="O194" i="14"/>
  <c r="R92" i="14"/>
  <c r="O266" i="14"/>
  <c r="Q132" i="14"/>
  <c r="O62" i="14"/>
  <c r="R155" i="14"/>
  <c r="O81" i="14"/>
  <c r="P14" i="14"/>
  <c r="Q106" i="14"/>
  <c r="Q14" i="14"/>
  <c r="Q85" i="14"/>
  <c r="R355" i="14"/>
  <c r="Q104" i="14"/>
  <c r="P198" i="14"/>
  <c r="P26" i="14"/>
  <c r="R104" i="14"/>
  <c r="Q351" i="14"/>
  <c r="O47" i="14"/>
  <c r="P40" i="14"/>
  <c r="R294" i="14"/>
  <c r="O280" i="14"/>
  <c r="O283" i="14"/>
  <c r="R271" i="14"/>
  <c r="Q330" i="14"/>
  <c r="R221" i="14"/>
  <c r="P245" i="14"/>
  <c r="Q264" i="14"/>
  <c r="P276" i="14"/>
  <c r="R148" i="14"/>
  <c r="Q253" i="14"/>
  <c r="P115" i="14"/>
  <c r="R29" i="14"/>
  <c r="P165" i="14"/>
  <c r="Q89" i="14"/>
  <c r="Q261" i="14"/>
  <c r="P129" i="14"/>
  <c r="Q352" i="14"/>
  <c r="R130" i="14"/>
  <c r="Q79" i="14"/>
  <c r="P28" i="14"/>
  <c r="P109" i="14"/>
  <c r="R28" i="14"/>
  <c r="P104" i="14"/>
  <c r="P22" i="14"/>
  <c r="Q107" i="14"/>
  <c r="Q309" i="14"/>
  <c r="O30" i="14"/>
  <c r="Q140" i="14"/>
  <c r="Q21" i="14"/>
  <c r="O264" i="14"/>
  <c r="O350" i="14"/>
  <c r="Q298" i="14"/>
  <c r="O274" i="14"/>
  <c r="P171" i="14"/>
  <c r="O147" i="14"/>
  <c r="O138" i="14"/>
  <c r="O26" i="14"/>
  <c r="P110" i="14"/>
  <c r="Q215" i="14"/>
  <c r="O311" i="14"/>
  <c r="P116" i="14"/>
  <c r="P37" i="14"/>
  <c r="O250" i="14"/>
  <c r="P136" i="14"/>
  <c r="Q120" i="14"/>
  <c r="Q8" i="14"/>
  <c r="O177" i="14"/>
  <c r="R55" i="14"/>
  <c r="O232" i="14"/>
  <c r="P345" i="14"/>
  <c r="R277" i="14"/>
  <c r="R202" i="14"/>
  <c r="O152" i="14"/>
  <c r="O281" i="14"/>
  <c r="R121" i="14"/>
  <c r="R275" i="14"/>
  <c r="P86" i="14"/>
  <c r="P175" i="14"/>
  <c r="P306" i="14"/>
  <c r="O97" i="14"/>
  <c r="Q40" i="14"/>
  <c r="O31" i="14"/>
  <c r="O143" i="14"/>
  <c r="R125" i="14"/>
  <c r="O9" i="14"/>
  <c r="R181" i="14"/>
  <c r="O84" i="14"/>
  <c r="O224" i="14"/>
  <c r="O270" i="14"/>
  <c r="Q274" i="14"/>
  <c r="O201" i="14"/>
  <c r="Q150" i="14"/>
  <c r="R274" i="14"/>
  <c r="Q86" i="14"/>
  <c r="Q271" i="14"/>
  <c r="Q65" i="14"/>
  <c r="Q160" i="14"/>
  <c r="P205" i="14"/>
  <c r="R74" i="14"/>
  <c r="Q74" i="14"/>
  <c r="Q32" i="14"/>
  <c r="P250" i="14"/>
  <c r="Q128" i="14"/>
  <c r="P41" i="14"/>
  <c r="Q198" i="14"/>
  <c r="Q118" i="4"/>
  <c r="Q145" i="2"/>
  <c r="Q324" i="2"/>
  <c r="R7" i="14"/>
  <c r="Q184" i="14"/>
  <c r="Q100" i="14"/>
  <c r="R81" i="14"/>
  <c r="Q179" i="14"/>
  <c r="Q342" i="14"/>
  <c r="R53" i="14"/>
  <c r="Q336" i="4"/>
  <c r="Q137" i="2"/>
  <c r="Q67" i="2"/>
  <c r="R5" i="14"/>
  <c r="Q27" i="14"/>
  <c r="R163" i="14"/>
  <c r="Q119" i="14"/>
  <c r="Q108" i="14"/>
  <c r="R146" i="14"/>
  <c r="P83" i="14"/>
  <c r="O204" i="14"/>
  <c r="P277" i="14"/>
  <c r="P241" i="14"/>
  <c r="O352" i="14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13" i="14" s="1"/>
  <c r="T14" i="14" s="1"/>
  <c r="T15" i="14" s="1"/>
  <c r="T16" i="14" s="1"/>
  <c r="T17" i="14" s="1"/>
  <c r="T18" i="14" s="1"/>
  <c r="T19" i="14" s="1"/>
  <c r="T20" i="14" s="1"/>
  <c r="T21" i="14" s="1"/>
  <c r="T22" i="14" s="1"/>
  <c r="T23" i="14" s="1"/>
  <c r="T24" i="14" s="1"/>
  <c r="T25" i="14" s="1"/>
  <c r="T26" i="14" s="1"/>
  <c r="T27" i="14" s="1"/>
  <c r="T28" i="14" s="1"/>
  <c r="T29" i="14" s="1"/>
  <c r="T30" i="14" s="1"/>
  <c r="T31" i="14" s="1"/>
  <c r="T32" i="14" s="1"/>
  <c r="T33" i="14" s="1"/>
  <c r="T34" i="14" s="1"/>
  <c r="T35" i="14" s="1"/>
  <c r="T36" i="14" s="1"/>
  <c r="T37" i="14" s="1"/>
  <c r="T38" i="14" s="1"/>
  <c r="Q93" i="4"/>
  <c r="Q185" i="4"/>
  <c r="Q244" i="2"/>
  <c r="Q224" i="2"/>
  <c r="Q65" i="2"/>
  <c r="Q290" i="2"/>
  <c r="Q256" i="2"/>
  <c r="Q228" i="2"/>
  <c r="Q16" i="2"/>
  <c r="Q327" i="14"/>
  <c r="P8" i="14"/>
  <c r="Q133" i="14"/>
  <c r="R159" i="14"/>
  <c r="Q127" i="14"/>
  <c r="O110" i="14"/>
  <c r="P149" i="14"/>
  <c r="Q170" i="14"/>
  <c r="R266" i="14"/>
  <c r="R344" i="14"/>
  <c r="O246" i="14"/>
  <c r="P232" i="14"/>
  <c r="Q158" i="4"/>
  <c r="Q4" i="2"/>
  <c r="Q66" i="2"/>
  <c r="Q134" i="2"/>
  <c r="Q144" i="2"/>
  <c r="Q210" i="2"/>
  <c r="Q260" i="2"/>
  <c r="Q288" i="2"/>
  <c r="Q338" i="2"/>
  <c r="Q56" i="2"/>
  <c r="Q180" i="2"/>
  <c r="Q208" i="2"/>
  <c r="Q258" i="2"/>
  <c r="Q308" i="2"/>
  <c r="Q336" i="2"/>
  <c r="Q148" i="2"/>
  <c r="Q276" i="2"/>
  <c r="Q322" i="2"/>
  <c r="Q340" i="2"/>
  <c r="Q86" i="2"/>
  <c r="Q136" i="2"/>
  <c r="Q226" i="2"/>
  <c r="Q272" i="2"/>
  <c r="Q292" i="2"/>
  <c r="Q280" i="4"/>
  <c r="Q4" i="4"/>
  <c r="Q269" i="4"/>
  <c r="Q325" i="4"/>
  <c r="Q147" i="2"/>
  <c r="Q17" i="2"/>
  <c r="Q96" i="2"/>
  <c r="Q306" i="4"/>
  <c r="Q69" i="2"/>
  <c r="Q9" i="2"/>
  <c r="Q306" i="2"/>
  <c r="Q146" i="2"/>
  <c r="Q64" i="14"/>
  <c r="Q55" i="14"/>
  <c r="P126" i="14"/>
  <c r="R200" i="14"/>
  <c r="P225" i="14"/>
  <c r="Q224" i="4"/>
  <c r="Q305" i="4"/>
  <c r="Q193" i="4"/>
  <c r="Q119" i="2"/>
  <c r="Q117" i="2"/>
  <c r="Q41" i="2"/>
  <c r="Q352" i="2"/>
  <c r="Q274" i="2"/>
  <c r="Q192" i="2"/>
  <c r="Q18" i="2"/>
  <c r="Q8" i="2"/>
  <c r="O150" i="14"/>
  <c r="P181" i="14"/>
  <c r="P128" i="14"/>
  <c r="P77" i="14"/>
  <c r="O129" i="14"/>
  <c r="R224" i="14"/>
  <c r="Q151" i="14"/>
  <c r="O200" i="14"/>
  <c r="O273" i="14"/>
  <c r="R347" i="14"/>
  <c r="P353" i="14"/>
  <c r="Q235" i="14"/>
  <c r="Z4" i="2"/>
  <c r="AF3" i="2" s="1"/>
  <c r="AL3" i="2" s="1"/>
  <c r="P90" i="4"/>
  <c r="AA3" i="4"/>
  <c r="AA4" i="4" s="1"/>
  <c r="AM3" i="4" s="1"/>
  <c r="P340" i="4"/>
  <c r="R195" i="4"/>
  <c r="O232" i="4"/>
  <c r="R232" i="4"/>
  <c r="P268" i="4"/>
  <c r="P344" i="4"/>
  <c r="R276" i="4"/>
  <c r="R243" i="4"/>
  <c r="O40" i="4"/>
  <c r="P60" i="4"/>
  <c r="O344" i="4"/>
  <c r="R51" i="4"/>
  <c r="P220" i="4"/>
  <c r="O246" i="4"/>
  <c r="P52" i="4"/>
  <c r="Q51" i="4"/>
  <c r="O109" i="4"/>
  <c r="R216" i="4"/>
  <c r="R70" i="4"/>
  <c r="Q24" i="4"/>
  <c r="P53" i="4"/>
  <c r="P100" i="4"/>
  <c r="R146" i="4"/>
  <c r="P184" i="4"/>
  <c r="O156" i="4"/>
  <c r="R22" i="4"/>
  <c r="O117" i="4"/>
  <c r="P88" i="4"/>
  <c r="O251" i="4"/>
  <c r="R21" i="4"/>
  <c r="R58" i="4"/>
  <c r="O96" i="4"/>
  <c r="P163" i="4"/>
  <c r="Q207" i="4"/>
  <c r="P236" i="4"/>
  <c r="O282" i="4"/>
  <c r="R311" i="4"/>
  <c r="Q5" i="4"/>
  <c r="P51" i="4"/>
  <c r="R96" i="4"/>
  <c r="R159" i="4"/>
  <c r="O202" i="4"/>
  <c r="R244" i="4"/>
  <c r="R303" i="4"/>
  <c r="O343" i="4"/>
  <c r="Q262" i="4"/>
  <c r="P19" i="4"/>
  <c r="P75" i="4"/>
  <c r="R131" i="4"/>
  <c r="P176" i="4"/>
  <c r="P222" i="4"/>
  <c r="P269" i="4"/>
  <c r="Q307" i="4"/>
  <c r="R341" i="4"/>
  <c r="Q7" i="4"/>
  <c r="P43" i="4"/>
  <c r="P82" i="4"/>
  <c r="R128" i="4"/>
  <c r="O168" i="4"/>
  <c r="Q220" i="4"/>
  <c r="O261" i="4"/>
  <c r="P295" i="4"/>
  <c r="O335" i="4"/>
  <c r="O52" i="4"/>
  <c r="O43" i="4"/>
  <c r="R89" i="4"/>
  <c r="O140" i="4"/>
  <c r="O186" i="4"/>
  <c r="O230" i="4"/>
  <c r="P270" i="4"/>
  <c r="R325" i="4"/>
  <c r="O57" i="4"/>
  <c r="Q240" i="4"/>
  <c r="P211" i="4"/>
  <c r="R188" i="4"/>
  <c r="O225" i="4"/>
  <c r="P235" i="4"/>
  <c r="P276" i="4"/>
  <c r="P299" i="4"/>
  <c r="O66" i="4"/>
  <c r="R152" i="4"/>
  <c r="R247" i="4"/>
  <c r="R327" i="4"/>
  <c r="O30" i="4"/>
  <c r="Q169" i="4"/>
  <c r="O147" i="4"/>
  <c r="Q183" i="4"/>
  <c r="R125" i="4"/>
  <c r="O334" i="4"/>
  <c r="O339" i="4"/>
  <c r="R59" i="4"/>
  <c r="R205" i="4"/>
  <c r="R336" i="4"/>
  <c r="P155" i="4"/>
  <c r="O32" i="4"/>
  <c r="R191" i="4"/>
  <c r="R321" i="4"/>
  <c r="P95" i="4"/>
  <c r="O237" i="4"/>
  <c r="R198" i="4"/>
  <c r="O132" i="4"/>
  <c r="R94" i="4"/>
  <c r="R127" i="4"/>
  <c r="Q259" i="4"/>
  <c r="P135" i="4"/>
  <c r="Q57" i="4"/>
  <c r="Q123" i="4"/>
  <c r="R273" i="4"/>
  <c r="R324" i="4"/>
  <c r="O224" i="4"/>
  <c r="P248" i="4"/>
  <c r="Q68" i="4"/>
  <c r="R184" i="4"/>
  <c r="P293" i="4"/>
  <c r="Q116" i="4"/>
  <c r="R209" i="4"/>
  <c r="P179" i="4"/>
  <c r="R115" i="4"/>
  <c r="P226" i="4"/>
  <c r="P140" i="4"/>
  <c r="P350" i="4"/>
  <c r="R229" i="4"/>
  <c r="P113" i="4"/>
  <c r="O241" i="4"/>
  <c r="O121" i="4"/>
  <c r="P357" i="4"/>
  <c r="R18" i="4"/>
  <c r="O77" i="4"/>
  <c r="O210" i="4"/>
  <c r="R41" i="4"/>
  <c r="P27" i="4"/>
  <c r="P59" i="4"/>
  <c r="P111" i="4"/>
  <c r="R150" i="4"/>
  <c r="O356" i="4"/>
  <c r="R139" i="4"/>
  <c r="P264" i="4"/>
  <c r="P107" i="4"/>
  <c r="O60" i="4"/>
  <c r="O238" i="4"/>
  <c r="O26" i="4"/>
  <c r="R66" i="4"/>
  <c r="R100" i="4"/>
  <c r="Q168" i="4"/>
  <c r="P213" i="4"/>
  <c r="O239" i="4"/>
  <c r="Q285" i="4"/>
  <c r="R355" i="4"/>
  <c r="P10" i="4"/>
  <c r="R56" i="4"/>
  <c r="R106" i="4"/>
  <c r="P162" i="4"/>
  <c r="R207" i="4"/>
  <c r="Q247" i="4"/>
  <c r="R307" i="4"/>
  <c r="Q349" i="4"/>
  <c r="P17" i="4"/>
  <c r="R24" i="4"/>
  <c r="Q87" i="4"/>
  <c r="P138" i="4"/>
  <c r="Q181" i="4"/>
  <c r="Q233" i="4"/>
  <c r="P272" i="4"/>
  <c r="O311" i="4"/>
  <c r="Q344" i="4"/>
  <c r="Q11" i="4"/>
  <c r="Q48" i="4"/>
  <c r="R87" i="4"/>
  <c r="R134" i="4"/>
  <c r="R176" i="4"/>
  <c r="R223" i="4"/>
  <c r="R267" i="4"/>
  <c r="O303" i="4"/>
  <c r="R344" i="4"/>
  <c r="R46" i="4"/>
  <c r="R48" i="4"/>
  <c r="O91" i="4"/>
  <c r="P144" i="4"/>
  <c r="O190" i="4"/>
  <c r="R234" i="4"/>
  <c r="O279" i="4"/>
  <c r="R333" i="4"/>
  <c r="Q157" i="4"/>
  <c r="Q252" i="4"/>
  <c r="O358" i="4"/>
  <c r="O209" i="4"/>
  <c r="O273" i="4"/>
  <c r="R308" i="4"/>
  <c r="O329" i="4"/>
  <c r="P331" i="4"/>
  <c r="Q75" i="4"/>
  <c r="Q162" i="4"/>
  <c r="R261" i="4"/>
  <c r="R335" i="4"/>
  <c r="O54" i="4"/>
  <c r="Q198" i="4"/>
  <c r="R185" i="4"/>
  <c r="R225" i="4"/>
  <c r="Q163" i="4"/>
  <c r="P166" i="4"/>
  <c r="P283" i="4"/>
  <c r="O67" i="4"/>
  <c r="P223" i="4"/>
  <c r="R346" i="4"/>
  <c r="O240" i="4"/>
  <c r="O64" i="4"/>
  <c r="P302" i="4"/>
  <c r="P174" i="4"/>
  <c r="O49" i="4"/>
  <c r="R271" i="4"/>
  <c r="P126" i="4"/>
  <c r="O256" i="4"/>
  <c r="R5" i="4"/>
  <c r="R141" i="4"/>
  <c r="R282" i="4"/>
  <c r="Q260" i="4"/>
  <c r="Q164" i="4"/>
  <c r="P171" i="4"/>
  <c r="R305" i="4"/>
  <c r="R334" i="4"/>
  <c r="O284" i="4"/>
  <c r="Q246" i="4"/>
  <c r="P83" i="4"/>
  <c r="O199" i="4"/>
  <c r="R306" i="4"/>
  <c r="O164" i="4"/>
  <c r="P353" i="4"/>
  <c r="P87" i="4"/>
  <c r="R340" i="4"/>
  <c r="Q289" i="4"/>
  <c r="O59" i="4"/>
  <c r="R201" i="4"/>
  <c r="O317" i="4"/>
  <c r="R88" i="4"/>
  <c r="Q59" i="4"/>
  <c r="R187" i="4"/>
  <c r="P296" i="4"/>
  <c r="P173" i="4"/>
  <c r="Q54" i="4"/>
  <c r="R171" i="4"/>
  <c r="O313" i="4"/>
  <c r="R206" i="4"/>
  <c r="R175" i="4"/>
  <c r="O35" i="4"/>
  <c r="R161" i="4"/>
  <c r="P288" i="4"/>
  <c r="P177" i="4"/>
  <c r="R95" i="4"/>
  <c r="O185" i="4"/>
  <c r="R123" i="4"/>
  <c r="O243" i="4"/>
  <c r="P339" i="4"/>
  <c r="O255" i="4"/>
  <c r="R235" i="4"/>
  <c r="P192" i="4"/>
  <c r="O206" i="4"/>
  <c r="P297" i="4"/>
  <c r="Q326" i="4"/>
  <c r="Q343" i="4"/>
  <c r="Q265" i="4"/>
  <c r="R132" i="4"/>
  <c r="O333" i="4"/>
  <c r="P307" i="4"/>
  <c r="O286" i="4"/>
  <c r="P291" i="4"/>
  <c r="Q88" i="4"/>
  <c r="O222" i="4"/>
  <c r="O242" i="4"/>
  <c r="Q52" i="4"/>
  <c r="R92" i="4"/>
  <c r="R135" i="4"/>
  <c r="O122" i="4"/>
  <c r="R155" i="4"/>
  <c r="O345" i="4"/>
  <c r="Q318" i="4"/>
  <c r="O347" i="4"/>
  <c r="Q38" i="4"/>
  <c r="R268" i="4"/>
  <c r="R153" i="4"/>
  <c r="R177" i="4"/>
  <c r="R7" i="4"/>
  <c r="Q45" i="4"/>
  <c r="P114" i="4"/>
  <c r="P165" i="4"/>
  <c r="O235" i="4"/>
  <c r="P240" i="4"/>
  <c r="R62" i="4"/>
  <c r="Q167" i="4"/>
  <c r="R29" i="4"/>
  <c r="O76" i="4"/>
  <c r="O150" i="4"/>
  <c r="O215" i="4"/>
  <c r="R259" i="4"/>
  <c r="Q303" i="4"/>
  <c r="O23" i="4"/>
  <c r="R75" i="4"/>
  <c r="O146" i="4"/>
  <c r="O213" i="4"/>
  <c r="Q272" i="4"/>
  <c r="P330" i="4"/>
  <c r="P250" i="4"/>
  <c r="O58" i="4"/>
  <c r="R120" i="4"/>
  <c r="R190" i="4"/>
  <c r="P247" i="4"/>
  <c r="P298" i="4"/>
  <c r="P349" i="4"/>
  <c r="R26" i="4"/>
  <c r="R73" i="4"/>
  <c r="Q140" i="4"/>
  <c r="O194" i="4"/>
  <c r="O247" i="4"/>
  <c r="O307" i="4"/>
  <c r="P362" i="4"/>
  <c r="Q35" i="4"/>
  <c r="O98" i="4"/>
  <c r="O165" i="4"/>
  <c r="O214" i="4"/>
  <c r="O287" i="4"/>
  <c r="O346" i="4"/>
  <c r="O131" i="4"/>
  <c r="O8" i="4"/>
  <c r="Q69" i="4"/>
  <c r="Q165" i="4"/>
  <c r="Q274" i="4"/>
  <c r="R10" i="4"/>
  <c r="P130" i="4"/>
  <c r="R269" i="4"/>
  <c r="P77" i="4"/>
  <c r="O108" i="4"/>
  <c r="P193" i="4"/>
  <c r="P348" i="4"/>
  <c r="O318" i="4"/>
  <c r="O320" i="4"/>
  <c r="R144" i="4"/>
  <c r="O314" i="4"/>
  <c r="R300" i="4"/>
  <c r="O193" i="4"/>
  <c r="Q310" i="4"/>
  <c r="O21" i="4"/>
  <c r="P354" i="4"/>
  <c r="P273" i="4"/>
  <c r="Q18" i="4"/>
  <c r="O182" i="4"/>
  <c r="R349" i="4"/>
  <c r="O198" i="4"/>
  <c r="O175" i="4"/>
  <c r="Q313" i="4"/>
  <c r="P275" i="4"/>
  <c r="P18" i="4"/>
  <c r="O158" i="4"/>
  <c r="O325" i="4"/>
  <c r="P157" i="4"/>
  <c r="O196" i="4"/>
  <c r="O308" i="4"/>
  <c r="P304" i="4"/>
  <c r="O114" i="4"/>
  <c r="O275" i="4"/>
  <c r="P175" i="4"/>
  <c r="O45" i="4"/>
  <c r="R199" i="4"/>
  <c r="P317" i="4"/>
  <c r="P30" i="4"/>
  <c r="R217" i="4"/>
  <c r="O161" i="4"/>
  <c r="O216" i="4"/>
  <c r="P41" i="4"/>
  <c r="P50" i="4"/>
  <c r="Q189" i="4"/>
  <c r="O322" i="4"/>
  <c r="R252" i="4"/>
  <c r="O24" i="4"/>
  <c r="R348" i="4"/>
  <c r="O195" i="4"/>
  <c r="Q323" i="4"/>
  <c r="P152" i="4"/>
  <c r="R345" i="4"/>
  <c r="R40" i="4"/>
  <c r="P97" i="4"/>
  <c r="Q251" i="4"/>
  <c r="Q227" i="4"/>
  <c r="P274" i="4"/>
  <c r="O71" i="4"/>
  <c r="Q239" i="4"/>
  <c r="P56" i="4"/>
  <c r="P188" i="4"/>
  <c r="O95" i="4"/>
  <c r="P259" i="4"/>
  <c r="Q117" i="4"/>
  <c r="P333" i="4"/>
  <c r="P26" i="4"/>
  <c r="O217" i="4"/>
  <c r="R80" i="4"/>
  <c r="R102" i="4"/>
  <c r="R208" i="4"/>
  <c r="P201" i="4"/>
  <c r="O157" i="4"/>
  <c r="O50" i="4"/>
  <c r="R170" i="4"/>
  <c r="P208" i="4"/>
  <c r="O125" i="4"/>
  <c r="O34" i="4"/>
  <c r="R158" i="4"/>
  <c r="O269" i="4"/>
  <c r="P29" i="4"/>
  <c r="Q152" i="4"/>
  <c r="R279" i="4"/>
  <c r="P183" i="4"/>
  <c r="O61" i="4"/>
  <c r="P194" i="4"/>
  <c r="P303" i="4"/>
  <c r="O29" i="4"/>
  <c r="O143" i="4"/>
  <c r="Q255" i="4"/>
  <c r="O315" i="4"/>
  <c r="O39" i="4"/>
  <c r="Q170" i="4"/>
  <c r="O299" i="4"/>
  <c r="R157" i="4"/>
  <c r="Q109" i="4"/>
  <c r="O250" i="4"/>
  <c r="R19" i="4"/>
  <c r="P277" i="4"/>
  <c r="P14" i="4"/>
  <c r="O264" i="4"/>
  <c r="P355" i="4"/>
  <c r="R320" i="4"/>
  <c r="P139" i="4"/>
  <c r="P265" i="4"/>
  <c r="P33" i="4"/>
  <c r="O31" i="4"/>
  <c r="O70" i="4"/>
  <c r="O350" i="4"/>
  <c r="P243" i="4"/>
  <c r="P315" i="4"/>
  <c r="P170" i="4"/>
  <c r="R28" i="4"/>
  <c r="Q324" i="4"/>
  <c r="O144" i="4"/>
  <c r="O177" i="4"/>
  <c r="O68" i="4"/>
  <c r="O330" i="4"/>
  <c r="P28" i="4"/>
  <c r="R286" i="4"/>
  <c r="P61" i="4"/>
  <c r="Q330" i="4"/>
  <c r="P69" i="4"/>
  <c r="R85" i="4"/>
  <c r="R332" i="4"/>
  <c r="R20" i="4"/>
  <c r="O304" i="4"/>
  <c r="P280" i="4"/>
  <c r="P142" i="4"/>
  <c r="P215" i="4"/>
  <c r="O72" i="4"/>
  <c r="R257" i="4"/>
  <c r="P301" i="4"/>
  <c r="P230" i="4"/>
  <c r="Q91" i="4"/>
  <c r="R53" i="4"/>
  <c r="P279" i="4"/>
  <c r="P67" i="4"/>
  <c r="R312" i="4"/>
  <c r="Q145" i="4"/>
  <c r="R289" i="4"/>
  <c r="P81" i="4"/>
  <c r="P257" i="4"/>
  <c r="O6" i="4"/>
  <c r="R165" i="4"/>
  <c r="O80" i="4"/>
  <c r="O48" i="4"/>
  <c r="O92" i="4"/>
  <c r="R292" i="4"/>
  <c r="O341" i="4"/>
  <c r="O260" i="4"/>
  <c r="R274" i="4"/>
  <c r="Q350" i="4"/>
  <c r="P115" i="4"/>
  <c r="Q13" i="4"/>
  <c r="P127" i="4"/>
  <c r="P195" i="4"/>
  <c r="O33" i="4"/>
  <c r="R83" i="4"/>
  <c r="P221" i="4"/>
  <c r="P306" i="4"/>
  <c r="R82" i="4"/>
  <c r="R218" i="4"/>
  <c r="P338" i="4"/>
  <c r="P128" i="4"/>
  <c r="R255" i="4"/>
  <c r="O354" i="4"/>
  <c r="O75" i="4"/>
  <c r="O200" i="4"/>
  <c r="R363" i="4"/>
  <c r="O106" i="4"/>
  <c r="R220" i="4"/>
  <c r="R351" i="4"/>
  <c r="R33" i="4"/>
  <c r="P324" i="4"/>
  <c r="R142" i="4"/>
  <c r="P79" i="4"/>
  <c r="P252" i="4"/>
  <c r="O326" i="4"/>
  <c r="O154" i="4"/>
  <c r="P133" i="4"/>
  <c r="Q50" i="4"/>
  <c r="R264" i="4"/>
  <c r="O197" i="4"/>
  <c r="P71" i="4"/>
  <c r="Q32" i="4"/>
  <c r="R338" i="4"/>
  <c r="P148" i="4"/>
  <c r="P352" i="4"/>
  <c r="P285" i="4"/>
  <c r="O212" i="4"/>
  <c r="P62" i="4"/>
  <c r="O292" i="4"/>
  <c r="P185" i="4"/>
  <c r="O226" i="4"/>
  <c r="P300" i="4"/>
  <c r="O324" i="4"/>
  <c r="P119" i="4"/>
  <c r="Q200" i="4"/>
  <c r="O321" i="4"/>
  <c r="O20" i="4"/>
  <c r="P198" i="4"/>
  <c r="R12" i="4"/>
  <c r="R137" i="4"/>
  <c r="R104" i="4"/>
  <c r="R11" i="4"/>
  <c r="R323" i="4"/>
  <c r="R103" i="4"/>
  <c r="R228" i="4"/>
  <c r="O9" i="4"/>
  <c r="R197" i="4"/>
  <c r="R4" i="4"/>
  <c r="P321" i="4"/>
  <c r="O301" i="4"/>
  <c r="P78" i="4"/>
  <c r="R231" i="4"/>
  <c r="P206" i="4"/>
  <c r="O155" i="4"/>
  <c r="O151" i="4"/>
  <c r="R281" i="4"/>
  <c r="R245" i="4"/>
  <c r="O220" i="4"/>
  <c r="O145" i="4"/>
  <c r="O302" i="4"/>
  <c r="Q243" i="4"/>
  <c r="R256" i="4"/>
  <c r="Q332" i="4"/>
  <c r="R156" i="4"/>
  <c r="P337" i="4"/>
  <c r="P54" i="4"/>
  <c r="R166" i="4"/>
  <c r="O65" i="4"/>
  <c r="P147" i="4"/>
  <c r="O18" i="4"/>
  <c r="P63" i="4"/>
  <c r="R130" i="4"/>
  <c r="O174" i="4"/>
  <c r="P123" i="4"/>
  <c r="O188" i="4"/>
  <c r="P4" i="4"/>
  <c r="R86" i="4"/>
  <c r="R37" i="4"/>
  <c r="P89" i="4"/>
  <c r="Q174" i="4"/>
  <c r="O223" i="4"/>
  <c r="R272" i="4"/>
  <c r="O97" i="4"/>
  <c r="R34" i="4"/>
  <c r="P84" i="4"/>
  <c r="P168" i="4"/>
  <c r="R222" i="4"/>
  <c r="R287" i="4"/>
  <c r="R352" i="4"/>
  <c r="O118" i="4"/>
  <c r="P66" i="4"/>
  <c r="R143" i="4"/>
  <c r="P199" i="4"/>
  <c r="P261" i="4"/>
  <c r="Q315" i="4"/>
  <c r="R359" i="4"/>
  <c r="P34" i="4"/>
  <c r="P91" i="4"/>
  <c r="R149" i="4"/>
  <c r="O207" i="4"/>
  <c r="R270" i="4"/>
  <c r="O319" i="4"/>
  <c r="R241" i="4"/>
  <c r="O53" i="4"/>
  <c r="Q114" i="4"/>
  <c r="Q176" i="4"/>
  <c r="P237" i="4"/>
  <c r="Q304" i="4"/>
  <c r="P359" i="4"/>
  <c r="P110" i="4"/>
  <c r="O87" i="4"/>
  <c r="R169" i="4"/>
  <c r="P313" i="4"/>
  <c r="P214" i="4"/>
  <c r="O27" i="4"/>
  <c r="O172" i="4"/>
  <c r="O285" i="4"/>
  <c r="R219" i="4"/>
  <c r="O252" i="4"/>
  <c r="P124" i="4"/>
  <c r="R356" i="4"/>
  <c r="R251" i="4"/>
  <c r="P336" i="4"/>
  <c r="O176" i="4"/>
  <c r="O86" i="4"/>
  <c r="R44" i="4"/>
  <c r="P24" i="4"/>
  <c r="O208" i="4"/>
  <c r="Q89" i="4"/>
  <c r="R254" i="4"/>
  <c r="Q342" i="4"/>
  <c r="P42" i="4"/>
  <c r="O205" i="4"/>
  <c r="Q28" i="4"/>
  <c r="O110" i="4"/>
  <c r="P132" i="4"/>
  <c r="P150" i="4"/>
  <c r="O360" i="4"/>
  <c r="P45" i="4"/>
  <c r="O221" i="4"/>
  <c r="R360" i="4"/>
  <c r="R60" i="4"/>
  <c r="P167" i="4"/>
  <c r="Q334" i="4"/>
  <c r="O10" i="4"/>
  <c r="O160" i="4"/>
  <c r="O298" i="4"/>
  <c r="O17" i="4"/>
  <c r="O83" i="4"/>
  <c r="R224" i="4"/>
  <c r="P351" i="4"/>
  <c r="O353" i="4"/>
  <c r="Q211" i="4"/>
  <c r="P278" i="4"/>
  <c r="P289" i="4"/>
  <c r="P44" i="4"/>
  <c r="R74" i="4"/>
  <c r="P234" i="4"/>
  <c r="R343" i="4"/>
  <c r="P6" i="4"/>
  <c r="O107" i="4"/>
  <c r="R172" i="4"/>
  <c r="P241" i="4"/>
  <c r="R193" i="4"/>
  <c r="P80" i="4"/>
  <c r="O290" i="4"/>
  <c r="O227" i="4"/>
  <c r="O332" i="4"/>
  <c r="R297" i="4"/>
  <c r="O218" i="4"/>
  <c r="R313" i="4"/>
  <c r="P151" i="4"/>
  <c r="P178" i="4"/>
  <c r="O254" i="4"/>
  <c r="P254" i="4"/>
  <c r="R314" i="4"/>
  <c r="O265" i="4"/>
  <c r="P156" i="4"/>
  <c r="R239" i="4"/>
  <c r="O93" i="4"/>
  <c r="P207" i="4"/>
  <c r="R249" i="4"/>
  <c r="Q84" i="4"/>
  <c r="P242" i="4"/>
  <c r="P260" i="4"/>
  <c r="O306" i="4"/>
  <c r="P164" i="4"/>
  <c r="R49" i="4"/>
  <c r="R213" i="4"/>
  <c r="P310" i="4"/>
  <c r="P49" i="4"/>
  <c r="P238" i="4"/>
  <c r="O4" i="4"/>
  <c r="Q316" i="4"/>
  <c r="O300" i="4"/>
  <c r="R90" i="4"/>
  <c r="R36" i="4"/>
  <c r="R124" i="4"/>
  <c r="P21" i="4"/>
  <c r="P74" i="4"/>
  <c r="O134" i="4"/>
  <c r="O178" i="4"/>
  <c r="Q113" i="4"/>
  <c r="Q175" i="4"/>
  <c r="O289" i="4"/>
  <c r="P72" i="4"/>
  <c r="O42" i="4"/>
  <c r="R91" i="4"/>
  <c r="O181" i="4"/>
  <c r="P228" i="4"/>
  <c r="O277" i="4"/>
  <c r="R78" i="4"/>
  <c r="O37" i="4"/>
  <c r="O90" i="4"/>
  <c r="R174" i="4"/>
  <c r="R226" i="4"/>
  <c r="R295" i="4"/>
  <c r="O357" i="4"/>
  <c r="O5" i="4"/>
  <c r="P73" i="4"/>
  <c r="O149" i="4"/>
  <c r="R202" i="4"/>
  <c r="P266" i="4"/>
  <c r="P319" i="4"/>
  <c r="P256" i="4"/>
  <c r="P39" i="4"/>
  <c r="Q98" i="4"/>
  <c r="R154" i="4"/>
  <c r="R214" i="4"/>
  <c r="R275" i="4"/>
  <c r="O323" i="4"/>
  <c r="P137" i="4"/>
  <c r="P58" i="4"/>
  <c r="R122" i="4"/>
  <c r="R182" i="4"/>
  <c r="O244" i="4"/>
  <c r="R309" i="4"/>
  <c r="O79" i="4"/>
  <c r="O12" i="4"/>
  <c r="O113" i="4"/>
  <c r="R204" i="4"/>
  <c r="R316" i="4"/>
  <c r="P249" i="4"/>
  <c r="O55" i="4"/>
  <c r="O184" i="4"/>
  <c r="O293" i="4"/>
  <c r="R262" i="4"/>
  <c r="R126" i="4"/>
  <c r="P16" i="4"/>
  <c r="R101" i="4"/>
  <c r="P308" i="4"/>
  <c r="O11" i="4"/>
  <c r="P197" i="4"/>
  <c r="O88" i="4"/>
  <c r="Q171" i="4"/>
  <c r="Q125" i="4"/>
  <c r="O316" i="4"/>
  <c r="P136" i="4"/>
  <c r="R72" i="4"/>
  <c r="R329" i="4"/>
  <c r="R68" i="4"/>
  <c r="P239" i="4"/>
  <c r="O62" i="4"/>
  <c r="R9" i="4"/>
  <c r="P204" i="4"/>
  <c r="P212" i="4"/>
  <c r="Q347" i="4"/>
  <c r="P55" i="4"/>
  <c r="P231" i="4"/>
  <c r="P93" i="4"/>
  <c r="O171" i="4"/>
  <c r="O204" i="4"/>
  <c r="P182" i="4"/>
  <c r="P35" i="4"/>
  <c r="R189" i="4"/>
  <c r="R330" i="4"/>
  <c r="R65" i="4"/>
  <c r="R99" i="4"/>
  <c r="O231" i="4"/>
  <c r="R164" i="4"/>
  <c r="P358" i="4"/>
  <c r="P94" i="4"/>
  <c r="R326" i="4"/>
  <c r="O288" i="4"/>
  <c r="Q23" i="4"/>
  <c r="O89" i="4"/>
  <c r="O249" i="4"/>
  <c r="R357" i="4"/>
  <c r="P38" i="4"/>
  <c r="P217" i="4"/>
  <c r="Q297" i="4"/>
  <c r="P286" i="4"/>
  <c r="O14" i="4"/>
  <c r="R42" i="4"/>
  <c r="P253" i="4"/>
  <c r="O270" i="4"/>
  <c r="P361" i="4"/>
  <c r="R361" i="4"/>
  <c r="P149" i="4"/>
  <c r="O191" i="4"/>
  <c r="Q9" i="4"/>
  <c r="O141" i="4"/>
  <c r="P328" i="4"/>
  <c r="Q286" i="4"/>
  <c r="Q253" i="4"/>
  <c r="P134" i="4"/>
  <c r="R211" i="4"/>
  <c r="P205" i="4"/>
  <c r="R293" i="4"/>
  <c r="P210" i="4"/>
  <c r="O312" i="4"/>
  <c r="R55" i="4"/>
  <c r="R52" i="4"/>
  <c r="O192" i="4"/>
  <c r="O278" i="4"/>
  <c r="R140" i="4"/>
  <c r="O148" i="4"/>
  <c r="R30" i="4"/>
  <c r="P31" i="4"/>
  <c r="P76" i="4"/>
  <c r="O138" i="4"/>
  <c r="O297" i="4"/>
  <c r="O102" i="4"/>
  <c r="P145" i="4"/>
  <c r="P20" i="4"/>
  <c r="P5" i="4"/>
  <c r="R45" i="4"/>
  <c r="O189" i="4"/>
  <c r="R288" i="4"/>
  <c r="R38" i="4"/>
  <c r="R43" i="4"/>
  <c r="P120" i="4"/>
  <c r="R181" i="4"/>
  <c r="O229" i="4"/>
  <c r="P311" i="4"/>
  <c r="R362" i="4"/>
  <c r="O152" i="4"/>
  <c r="Q279" i="4"/>
  <c r="R25" i="4"/>
  <c r="P160" i="4"/>
  <c r="O327" i="4"/>
  <c r="O128" i="4"/>
  <c r="P227" i="4"/>
  <c r="O124" i="4"/>
  <c r="R194" i="4"/>
  <c r="O135" i="4"/>
  <c r="Q31" i="4"/>
  <c r="O348" i="4"/>
  <c r="P251" i="4"/>
  <c r="O139" i="4"/>
  <c r="R260" i="4"/>
  <c r="R47" i="4"/>
  <c r="P141" i="4"/>
  <c r="R196" i="4"/>
  <c r="R318" i="4"/>
  <c r="O173" i="4"/>
  <c r="O105" i="4"/>
  <c r="R84" i="4"/>
  <c r="O259" i="4"/>
  <c r="P92" i="4"/>
  <c r="R151" i="4"/>
  <c r="R342" i="4"/>
  <c r="R337" i="4"/>
  <c r="R317" i="4"/>
  <c r="R230" i="4"/>
  <c r="P290" i="4"/>
  <c r="P108" i="4"/>
  <c r="O245" i="4"/>
  <c r="R14" i="4"/>
  <c r="Q42" i="4"/>
  <c r="O305" i="4"/>
  <c r="R147" i="4"/>
  <c r="R133" i="4"/>
  <c r="Q182" i="4"/>
  <c r="P329" i="4"/>
  <c r="Q238" i="4"/>
  <c r="R64" i="4"/>
  <c r="R81" i="4"/>
  <c r="R221" i="4"/>
  <c r="P346" i="4"/>
  <c r="O342" i="4"/>
  <c r="R180" i="4"/>
  <c r="R266" i="4"/>
  <c r="Q309" i="4"/>
  <c r="P334" i="4"/>
  <c r="O16" i="4"/>
  <c r="O263" i="4"/>
  <c r="R77" i="4"/>
  <c r="O73" i="4"/>
  <c r="O123" i="4"/>
  <c r="Q141" i="4"/>
  <c r="P187" i="4"/>
  <c r="O44" i="4"/>
  <c r="O101" i="4"/>
  <c r="R215" i="4"/>
  <c r="P117" i="4"/>
  <c r="P122" i="4"/>
  <c r="R310" i="4"/>
  <c r="R238" i="4"/>
  <c r="O119" i="4"/>
  <c r="Q329" i="4"/>
  <c r="R246" i="4"/>
  <c r="O267" i="4"/>
  <c r="Q134" i="4"/>
  <c r="O349" i="4"/>
  <c r="P186" i="4"/>
  <c r="Q58" i="4"/>
  <c r="Q287" i="4"/>
  <c r="O112" i="4"/>
  <c r="O25" i="4"/>
  <c r="P189" i="4"/>
  <c r="R54" i="4"/>
  <c r="O233" i="4"/>
  <c r="P68" i="4"/>
  <c r="R79" i="4"/>
  <c r="P284" i="4"/>
  <c r="R39" i="4"/>
  <c r="P191" i="4"/>
  <c r="R167" i="4"/>
  <c r="P172" i="4"/>
  <c r="O36" i="4"/>
  <c r="R227" i="4"/>
  <c r="Q150" i="4"/>
  <c r="R277" i="4"/>
  <c r="P32" i="4"/>
  <c r="P22" i="4"/>
  <c r="O201" i="4"/>
  <c r="Q194" i="4"/>
  <c r="R27" i="4"/>
  <c r="R183" i="4"/>
  <c r="O170" i="4"/>
  <c r="Q276" i="4"/>
  <c r="R108" i="4"/>
  <c r="R116" i="4"/>
  <c r="R358" i="4"/>
  <c r="R111" i="4"/>
  <c r="R302" i="4"/>
  <c r="P153" i="4"/>
  <c r="P143" i="4"/>
  <c r="O169" i="4"/>
  <c r="R263" i="4"/>
  <c r="Q83" i="4"/>
  <c r="O331" i="4"/>
  <c r="P181" i="4"/>
  <c r="O19" i="4"/>
  <c r="P282" i="4"/>
  <c r="O100" i="4"/>
  <c r="P322" i="4"/>
  <c r="R186" i="4"/>
  <c r="R3" i="4"/>
  <c r="P202" i="4"/>
  <c r="R50" i="4"/>
  <c r="O85" i="4"/>
  <c r="R162" i="4"/>
  <c r="R35" i="4"/>
  <c r="R339" i="4"/>
  <c r="O336" i="4"/>
  <c r="R15" i="4"/>
  <c r="O103" i="4"/>
  <c r="O352" i="4"/>
  <c r="R322" i="4"/>
  <c r="P246" i="4"/>
  <c r="O187" i="4"/>
  <c r="O271" i="4"/>
  <c r="R173" i="4"/>
  <c r="R284" i="4"/>
  <c r="R304" i="4"/>
  <c r="P263" i="4"/>
  <c r="P118" i="4"/>
  <c r="Q353" i="4"/>
  <c r="P154" i="4"/>
  <c r="R354" i="4"/>
  <c r="R63" i="4"/>
  <c r="O159" i="4"/>
  <c r="P47" i="4"/>
  <c r="Q74" i="4"/>
  <c r="R278" i="4"/>
  <c r="O3" i="4"/>
  <c r="P102" i="4"/>
  <c r="R294" i="4"/>
  <c r="Q77" i="4"/>
  <c r="O167" i="4"/>
  <c r="R240" i="4"/>
  <c r="P46" i="4"/>
  <c r="P116" i="4"/>
  <c r="O296" i="4"/>
  <c r="R179" i="4"/>
  <c r="R178" i="4"/>
  <c r="O351" i="4"/>
  <c r="R117" i="4"/>
  <c r="R118" i="4"/>
  <c r="P9" i="4"/>
  <c r="P323" i="4"/>
  <c r="P101" i="4"/>
  <c r="R129" i="4"/>
  <c r="P262" i="4"/>
  <c r="O104" i="4"/>
  <c r="O63" i="4"/>
  <c r="O183" i="4"/>
  <c r="R121" i="4"/>
  <c r="P345" i="4"/>
  <c r="R242" i="4"/>
  <c r="P180" i="4"/>
  <c r="P109" i="4"/>
  <c r="O294" i="4"/>
  <c r="O355" i="4"/>
  <c r="P105" i="4"/>
  <c r="Q133" i="4"/>
  <c r="P146" i="4"/>
  <c r="Q355" i="4"/>
  <c r="R69" i="4"/>
  <c r="R248" i="4"/>
  <c r="Q159" i="4"/>
  <c r="O179" i="4"/>
  <c r="O280" i="4"/>
  <c r="R110" i="4"/>
  <c r="P112" i="4"/>
  <c r="P232" i="4"/>
  <c r="O338" i="4"/>
  <c r="O361" i="4"/>
  <c r="O276" i="4"/>
  <c r="O129" i="4"/>
  <c r="Q40" i="4"/>
  <c r="Q273" i="4"/>
  <c r="O362" i="4"/>
  <c r="P96" i="4"/>
  <c r="R113" i="4"/>
  <c r="O46" i="4"/>
  <c r="P255" i="4"/>
  <c r="R76" i="4"/>
  <c r="R291" i="4"/>
  <c r="R163" i="4"/>
  <c r="O15" i="4"/>
  <c r="Q244" i="4"/>
  <c r="R98" i="4"/>
  <c r="Q319" i="4"/>
  <c r="R138" i="4"/>
  <c r="R17" i="4"/>
  <c r="R200" i="4"/>
  <c r="R16" i="4"/>
  <c r="O133" i="4"/>
  <c r="P159" i="4"/>
  <c r="R6" i="4"/>
  <c r="R353" i="4"/>
  <c r="P360" i="4"/>
  <c r="O236" i="4"/>
  <c r="P161" i="4"/>
  <c r="O136" i="4"/>
  <c r="O310" i="4"/>
  <c r="P342" i="4"/>
  <c r="P332" i="4"/>
  <c r="Q139" i="4"/>
  <c r="O78" i="4"/>
  <c r="P196" i="4"/>
  <c r="O337" i="4"/>
  <c r="O268" i="4"/>
  <c r="P40" i="4"/>
  <c r="Q79" i="4"/>
  <c r="R136" i="4"/>
  <c r="P312" i="4"/>
  <c r="P305" i="4"/>
  <c r="O38" i="4"/>
  <c r="P129" i="4"/>
  <c r="O266" i="4"/>
  <c r="P203" i="4"/>
  <c r="O248" i="4"/>
  <c r="O7" i="4"/>
  <c r="R109" i="4"/>
  <c r="P325" i="4"/>
  <c r="O258" i="4"/>
  <c r="R347" i="4"/>
  <c r="Q86" i="4"/>
  <c r="O257" i="4"/>
  <c r="P121" i="4"/>
  <c r="P343" i="4"/>
  <c r="Q339" i="4"/>
  <c r="P86" i="4"/>
  <c r="P25" i="4"/>
  <c r="R212" i="4"/>
  <c r="Q73" i="4"/>
  <c r="P287" i="4"/>
  <c r="O120" i="4"/>
  <c r="P3" i="4"/>
  <c r="R237" i="4"/>
  <c r="O51" i="4"/>
  <c r="R315" i="4"/>
  <c r="O130" i="4"/>
  <c r="R299" i="4"/>
  <c r="R192" i="4"/>
  <c r="P13" i="4"/>
  <c r="O28" i="4"/>
  <c r="O142" i="4"/>
  <c r="P12" i="4"/>
  <c r="R301" i="4"/>
  <c r="O359" i="4"/>
  <c r="X8" i="14"/>
  <c r="X3" i="14" s="1"/>
  <c r="X4" i="14"/>
  <c r="AD3" i="14" s="1"/>
  <c r="AJ3" i="14" s="1"/>
  <c r="P207" i="14"/>
  <c r="R170" i="14"/>
  <c r="P138" i="14"/>
  <c r="O71" i="14"/>
  <c r="O66" i="14"/>
  <c r="O45" i="14"/>
  <c r="P30" i="14"/>
  <c r="R22" i="14"/>
  <c r="R12" i="14"/>
  <c r="R8" i="14"/>
  <c r="R3" i="14"/>
  <c r="O4" i="14"/>
  <c r="P34" i="14"/>
  <c r="O76" i="14"/>
  <c r="R178" i="14"/>
  <c r="Q347" i="14"/>
  <c r="O325" i="14"/>
  <c r="P296" i="14"/>
  <c r="O269" i="14"/>
  <c r="R246" i="14"/>
  <c r="Q219" i="14"/>
  <c r="O197" i="14"/>
  <c r="P339" i="14"/>
  <c r="P315" i="14"/>
  <c r="Q294" i="14"/>
  <c r="R273" i="14"/>
  <c r="P251" i="14"/>
  <c r="Q230" i="14"/>
  <c r="Q361" i="14"/>
  <c r="O339" i="14"/>
  <c r="R316" i="14"/>
  <c r="Q297" i="14"/>
  <c r="O275" i="14"/>
  <c r="R252" i="14"/>
  <c r="Q233" i="14"/>
  <c r="O211" i="14"/>
  <c r="R343" i="14"/>
  <c r="Q324" i="14"/>
  <c r="O302" i="14"/>
  <c r="R279" i="14"/>
  <c r="R263" i="14"/>
  <c r="R247" i="14"/>
  <c r="R231" i="14"/>
  <c r="R215" i="14"/>
  <c r="O356" i="14"/>
  <c r="O340" i="14"/>
  <c r="O324" i="14"/>
  <c r="O308" i="14"/>
  <c r="O292" i="14"/>
  <c r="O276" i="14"/>
  <c r="O260" i="14"/>
  <c r="O244" i="14"/>
  <c r="O228" i="14"/>
  <c r="O212" i="14"/>
  <c r="P341" i="14"/>
  <c r="R315" i="14"/>
  <c r="O290" i="14"/>
  <c r="R264" i="14"/>
  <c r="O239" i="14"/>
  <c r="P213" i="14"/>
  <c r="Q197" i="14"/>
  <c r="O181" i="14"/>
  <c r="O165" i="14"/>
  <c r="O149" i="14"/>
  <c r="Q328" i="14"/>
  <c r="P210" i="14"/>
  <c r="R193" i="14"/>
  <c r="R177" i="14"/>
  <c r="R161" i="14"/>
  <c r="R145" i="14"/>
  <c r="R346" i="14"/>
  <c r="O305" i="14"/>
  <c r="P260" i="14"/>
  <c r="R218" i="14"/>
  <c r="P190" i="14"/>
  <c r="P174" i="14"/>
  <c r="P158" i="14"/>
  <c r="P142" i="14"/>
  <c r="R338" i="14"/>
  <c r="O297" i="14"/>
  <c r="P252" i="14"/>
  <c r="O203" i="14"/>
  <c r="P186" i="14"/>
  <c r="P170" i="14"/>
  <c r="O231" i="14"/>
  <c r="R143" i="14"/>
  <c r="P103" i="14"/>
  <c r="P98" i="14"/>
  <c r="O93" i="14"/>
  <c r="P87" i="14"/>
  <c r="P49" i="14"/>
  <c r="P39" i="14"/>
  <c r="R25" i="14"/>
  <c r="P16" i="14"/>
  <c r="P4" i="14"/>
  <c r="O3" i="14"/>
  <c r="O15" i="14"/>
  <c r="R35" i="14"/>
  <c r="P237" i="14"/>
  <c r="O169" i="14"/>
  <c r="O103" i="14"/>
  <c r="O98" i="14"/>
  <c r="P74" i="14"/>
  <c r="R70" i="14"/>
  <c r="O44" i="14"/>
  <c r="P33" i="14"/>
  <c r="P29" i="14"/>
  <c r="Q25" i="14"/>
  <c r="Q11" i="14"/>
  <c r="Q4" i="14"/>
  <c r="Q16" i="14"/>
  <c r="O38" i="14"/>
  <c r="O92" i="14"/>
  <c r="R323" i="14"/>
  <c r="R342" i="14"/>
  <c r="Q315" i="14"/>
  <c r="O293" i="14"/>
  <c r="P264" i="14"/>
  <c r="O237" i="14"/>
  <c r="R214" i="14"/>
  <c r="Q358" i="14"/>
  <c r="O336" i="14"/>
  <c r="Q310" i="14"/>
  <c r="R289" i="14"/>
  <c r="P267" i="14"/>
  <c r="Q246" i="14"/>
  <c r="R225" i="14"/>
  <c r="O355" i="14"/>
  <c r="R332" i="14"/>
  <c r="Q313" i="14"/>
  <c r="O291" i="14"/>
  <c r="R268" i="14"/>
  <c r="Q249" i="14"/>
  <c r="O227" i="14"/>
  <c r="R359" i="14"/>
  <c r="Q340" i="14"/>
  <c r="O318" i="14"/>
  <c r="R295" i="14"/>
  <c r="Q276" i="14"/>
  <c r="Q260" i="14"/>
  <c r="Q244" i="14"/>
  <c r="Q228" i="14"/>
  <c r="Q212" i="14"/>
  <c r="P351" i="14"/>
  <c r="P335" i="14"/>
  <c r="P319" i="14"/>
  <c r="P303" i="14"/>
  <c r="P287" i="14"/>
  <c r="P271" i="14"/>
  <c r="P255" i="14"/>
  <c r="P239" i="14"/>
  <c r="P223" i="14"/>
  <c r="R360" i="14"/>
  <c r="O335" i="14"/>
  <c r="P309" i="14"/>
  <c r="R283" i="14"/>
  <c r="O258" i="14"/>
  <c r="R232" i="14"/>
  <c r="Q208" i="14"/>
  <c r="P192" i="14"/>
  <c r="P176" i="14"/>
  <c r="P160" i="14"/>
  <c r="P144" i="14"/>
  <c r="Q296" i="14"/>
  <c r="O206" i="14"/>
  <c r="Q190" i="14"/>
  <c r="Q174" i="14"/>
  <c r="Q158" i="14"/>
  <c r="Q142" i="14"/>
  <c r="O337" i="14"/>
  <c r="P292" i="14"/>
  <c r="R250" i="14"/>
  <c r="O210" i="14"/>
  <c r="O187" i="14"/>
  <c r="O171" i="14"/>
  <c r="O155" i="14"/>
  <c r="O139" i="14"/>
  <c r="O329" i="14"/>
  <c r="P284" i="14"/>
  <c r="R242" i="14"/>
  <c r="R199" i="14"/>
  <c r="O183" i="14"/>
  <c r="O117" i="14"/>
  <c r="O111" i="14"/>
  <c r="O85" i="14"/>
  <c r="O79" i="14"/>
  <c r="P66" i="14"/>
  <c r="O37" i="14"/>
  <c r="O32" i="14"/>
  <c r="Q26" i="14"/>
  <c r="P15" i="14"/>
  <c r="Q30" i="14"/>
  <c r="O108" i="14"/>
  <c r="O357" i="14"/>
  <c r="O317" i="14"/>
  <c r="Q283" i="14"/>
  <c r="Q251" i="14"/>
  <c r="P216" i="14"/>
  <c r="R353" i="14"/>
  <c r="R321" i="14"/>
  <c r="P291" i="14"/>
  <c r="Q262" i="14"/>
  <c r="P235" i="14"/>
  <c r="P358" i="14"/>
  <c r="Q329" i="14"/>
  <c r="R300" i="14"/>
  <c r="P270" i="14"/>
  <c r="O243" i="14"/>
  <c r="Q217" i="14"/>
  <c r="O342" i="14"/>
  <c r="R311" i="14"/>
  <c r="O286" i="14"/>
  <c r="O262" i="14"/>
  <c r="R239" i="14"/>
  <c r="Q220" i="14"/>
  <c r="Q354" i="14"/>
  <c r="O332" i="14"/>
  <c r="P311" i="14"/>
  <c r="Q290" i="14"/>
  <c r="O268" i="14"/>
  <c r="P247" i="14"/>
  <c r="Q226" i="14"/>
  <c r="O354" i="14"/>
  <c r="O322" i="14"/>
  <c r="O287" i="14"/>
  <c r="R251" i="14"/>
  <c r="R219" i="14"/>
  <c r="R195" i="14"/>
  <c r="O173" i="14"/>
  <c r="P152" i="14"/>
  <c r="Q312" i="14"/>
  <c r="Q202" i="14"/>
  <c r="Q182" i="14"/>
  <c r="O160" i="14"/>
  <c r="R137" i="14"/>
  <c r="R314" i="14"/>
  <c r="O257" i="14"/>
  <c r="P202" i="14"/>
  <c r="O179" i="14"/>
  <c r="R156" i="14"/>
  <c r="O361" i="14"/>
  <c r="R306" i="14"/>
  <c r="O249" i="14"/>
  <c r="P194" i="14"/>
  <c r="O175" i="14"/>
  <c r="P203" i="14"/>
  <c r="R175" i="14"/>
  <c r="P140" i="14"/>
  <c r="P123" i="14"/>
  <c r="P107" i="14"/>
  <c r="P91" i="14"/>
  <c r="P75" i="14"/>
  <c r="P59" i="14"/>
  <c r="P43" i="14"/>
  <c r="Q28" i="14"/>
  <c r="P349" i="14"/>
  <c r="P285" i="14"/>
  <c r="P221" i="14"/>
  <c r="Q183" i="14"/>
  <c r="R162" i="14"/>
  <c r="O142" i="14"/>
  <c r="O123" i="14"/>
  <c r="O107" i="14"/>
  <c r="O91" i="14"/>
  <c r="O75" i="14"/>
  <c r="O59" i="14"/>
  <c r="O43" i="14"/>
  <c r="R134" i="14"/>
  <c r="O122" i="14"/>
  <c r="R20" i="14"/>
  <c r="Q15" i="14"/>
  <c r="P9" i="14"/>
  <c r="R46" i="14"/>
  <c r="P141" i="14"/>
  <c r="O349" i="14"/>
  <c r="P312" i="14"/>
  <c r="P280" i="14"/>
  <c r="Q213" i="14"/>
  <c r="O166" i="14"/>
  <c r="Q159" i="14"/>
  <c r="O145" i="14"/>
  <c r="Q138" i="14"/>
  <c r="O90" i="14"/>
  <c r="P71" i="14"/>
  <c r="Q48" i="14"/>
  <c r="O25" i="14"/>
  <c r="R48" i="14"/>
  <c r="O159" i="14"/>
  <c r="P344" i="14"/>
  <c r="R310" i="14"/>
  <c r="R278" i="14"/>
  <c r="O245" i="14"/>
  <c r="O205" i="14"/>
  <c r="O344" i="14"/>
  <c r="O312" i="14"/>
  <c r="P283" i="14"/>
  <c r="R257" i="14"/>
  <c r="P227" i="14"/>
  <c r="R348" i="14"/>
  <c r="O323" i="14"/>
  <c r="P294" i="14"/>
  <c r="Q265" i="14"/>
  <c r="R236" i="14"/>
  <c r="P361" i="14"/>
  <c r="O334" i="14"/>
  <c r="Q308" i="14"/>
  <c r="O278" i="14"/>
  <c r="R255" i="14"/>
  <c r="Q236" i="14"/>
  <c r="O214" i="14"/>
  <c r="P159" i="14"/>
  <c r="P130" i="14"/>
  <c r="O29" i="14"/>
  <c r="Q363" i="14"/>
  <c r="O309" i="14"/>
  <c r="O261" i="14"/>
  <c r="O213" i="14"/>
  <c r="R337" i="14"/>
  <c r="P299" i="14"/>
  <c r="P259" i="14"/>
  <c r="P219" i="14"/>
  <c r="P334" i="14"/>
  <c r="O299" i="14"/>
  <c r="O259" i="14"/>
  <c r="R220" i="14"/>
  <c r="P337" i="14"/>
  <c r="P297" i="14"/>
  <c r="Q268" i="14"/>
  <c r="O238" i="14"/>
  <c r="R207" i="14"/>
  <c r="R341" i="14"/>
  <c r="O316" i="14"/>
  <c r="R293" i="14"/>
  <c r="Q266" i="14"/>
  <c r="Q242" i="14"/>
  <c r="Q218" i="14"/>
  <c r="O338" i="14"/>
  <c r="R299" i="14"/>
  <c r="P261" i="14"/>
  <c r="O223" i="14"/>
  <c r="R190" i="14"/>
  <c r="P168" i="14"/>
  <c r="R142" i="14"/>
  <c r="Q232" i="14"/>
  <c r="P187" i="14"/>
  <c r="Q166" i="14"/>
  <c r="P139" i="14"/>
  <c r="P308" i="14"/>
  <c r="O241" i="14"/>
  <c r="Q193" i="14"/>
  <c r="P166" i="14"/>
  <c r="Q145" i="14"/>
  <c r="P316" i="14"/>
  <c r="R258" i="14"/>
  <c r="R192" i="14"/>
  <c r="R168" i="14"/>
  <c r="Q194" i="14"/>
  <c r="P156" i="14"/>
  <c r="R129" i="14"/>
  <c r="O112" i="14"/>
  <c r="Q94" i="14"/>
  <c r="R73" i="14"/>
  <c r="O56" i="14"/>
  <c r="R37" i="14"/>
  <c r="Q20" i="14"/>
  <c r="R307" i="14"/>
  <c r="Q239" i="14"/>
  <c r="O186" i="14"/>
  <c r="R160" i="14"/>
  <c r="P134" i="14"/>
  <c r="R116" i="14"/>
  <c r="O99" i="14"/>
  <c r="Q81" i="14"/>
  <c r="P62" i="14"/>
  <c r="R44" i="14"/>
  <c r="R320" i="14"/>
  <c r="R256" i="14"/>
  <c r="O202" i="14"/>
  <c r="P172" i="14"/>
  <c r="P137" i="14"/>
  <c r="P121" i="14"/>
  <c r="P105" i="14"/>
  <c r="P89" i="14"/>
  <c r="P73" i="14"/>
  <c r="O343" i="14"/>
  <c r="Q256" i="14"/>
  <c r="P193" i="14"/>
  <c r="Q164" i="14"/>
  <c r="R141" i="14"/>
  <c r="P124" i="14"/>
  <c r="P108" i="14"/>
  <c r="P92" i="14"/>
  <c r="P76" i="14"/>
  <c r="P60" i="14"/>
  <c r="P44" i="14"/>
  <c r="O13" i="14"/>
  <c r="Q33" i="14"/>
  <c r="Q56" i="14"/>
  <c r="Q90" i="14"/>
  <c r="Q122" i="14"/>
  <c r="R171" i="14"/>
  <c r="P5" i="14"/>
  <c r="R19" i="14"/>
  <c r="O36" i="14"/>
  <c r="R54" i="14"/>
  <c r="P80" i="14"/>
  <c r="P112" i="14"/>
  <c r="R149" i="14"/>
  <c r="R227" i="14"/>
  <c r="Q18" i="14"/>
  <c r="R45" i="14"/>
  <c r="Q75" i="14"/>
  <c r="Q96" i="14"/>
  <c r="R117" i="14"/>
  <c r="P143" i="14"/>
  <c r="R189" i="14"/>
  <c r="P333" i="14"/>
  <c r="Q3" i="14"/>
  <c r="Q12" i="14"/>
  <c r="R27" i="14"/>
  <c r="Q50" i="14"/>
  <c r="R80" i="14"/>
  <c r="R112" i="14"/>
  <c r="Q143" i="14"/>
  <c r="R194" i="14"/>
  <c r="Q287" i="14"/>
  <c r="P135" i="14"/>
  <c r="O130" i="14"/>
  <c r="O61" i="14"/>
  <c r="P56" i="14"/>
  <c r="R10" i="14"/>
  <c r="Q51" i="14"/>
  <c r="P360" i="14"/>
  <c r="O301" i="14"/>
  <c r="O253" i="14"/>
  <c r="Q203" i="14"/>
  <c r="O328" i="14"/>
  <c r="O296" i="14"/>
  <c r="O256" i="14"/>
  <c r="O216" i="14"/>
  <c r="O331" i="14"/>
  <c r="P286" i="14"/>
  <c r="P254" i="14"/>
  <c r="O219" i="14"/>
  <c r="P329" i="14"/>
  <c r="O294" i="14"/>
  <c r="P265" i="14"/>
  <c r="P233" i="14"/>
  <c r="Q362" i="14"/>
  <c r="Q338" i="14"/>
  <c r="Q314" i="14"/>
  <c r="R285" i="14"/>
  <c r="P263" i="14"/>
  <c r="R237" i="14"/>
  <c r="P215" i="14"/>
  <c r="R331" i="14"/>
  <c r="R296" i="14"/>
  <c r="O255" i="14"/>
  <c r="R216" i="14"/>
  <c r="O189" i="14"/>
  <c r="R166" i="14"/>
  <c r="O141" i="14"/>
  <c r="Q216" i="14"/>
  <c r="R185" i="14"/>
  <c r="P163" i="14"/>
  <c r="R362" i="14"/>
  <c r="R298" i="14"/>
  <c r="R234" i="14"/>
  <c r="R188" i="14"/>
  <c r="R164" i="14"/>
  <c r="R140" i="14"/>
  <c r="O313" i="14"/>
  <c r="P236" i="14"/>
  <c r="O191" i="14"/>
  <c r="Q349" i="14"/>
  <c r="R191" i="14"/>
  <c r="O154" i="14"/>
  <c r="O128" i="14"/>
  <c r="Q110" i="14"/>
  <c r="R89" i="14"/>
  <c r="O72" i="14"/>
  <c r="Q54" i="14"/>
  <c r="Q36" i="14"/>
  <c r="P19" i="14"/>
  <c r="Q303" i="14"/>
  <c r="P234" i="14"/>
  <c r="Q180" i="14"/>
  <c r="O158" i="14"/>
  <c r="R132" i="14"/>
  <c r="O115" i="14"/>
  <c r="Q97" i="14"/>
  <c r="P78" i="14"/>
  <c r="R60" i="14"/>
  <c r="Q41" i="14"/>
  <c r="Q311" i="14"/>
  <c r="Q247" i="14"/>
  <c r="Q199" i="14"/>
  <c r="P167" i="14"/>
  <c r="R135" i="14"/>
  <c r="R119" i="14"/>
  <c r="R103" i="14"/>
  <c r="R87" i="14"/>
  <c r="R71" i="14"/>
  <c r="P338" i="14"/>
  <c r="O247" i="14"/>
  <c r="O188" i="14"/>
  <c r="P162" i="14"/>
  <c r="R139" i="14"/>
  <c r="R122" i="14"/>
  <c r="R106" i="14"/>
  <c r="R90" i="14"/>
  <c r="O135" i="14"/>
  <c r="O74" i="14"/>
  <c r="O23" i="14"/>
  <c r="Q53" i="14"/>
  <c r="R358" i="14"/>
  <c r="Q299" i="14"/>
  <c r="P248" i="14"/>
  <c r="P200" i="14"/>
  <c r="Q326" i="14"/>
  <c r="O288" i="14"/>
  <c r="O248" i="14"/>
  <c r="Q214" i="14"/>
  <c r="P326" i="14"/>
  <c r="R284" i="14"/>
  <c r="O251" i="14"/>
  <c r="P214" i="14"/>
  <c r="R327" i="14"/>
  <c r="Q292" i="14"/>
  <c r="P257" i="14"/>
  <c r="O230" i="14"/>
  <c r="P359" i="14"/>
  <c r="R333" i="14"/>
  <c r="R309" i="14"/>
  <c r="O284" i="14"/>
  <c r="R261" i="14"/>
  <c r="O236" i="14"/>
  <c r="R213" i="14"/>
  <c r="R328" i="14"/>
  <c r="P293" i="14"/>
  <c r="R248" i="14"/>
  <c r="Q210" i="14"/>
  <c r="Q187" i="14"/>
  <c r="Q163" i="14"/>
  <c r="Q139" i="14"/>
  <c r="O208" i="14"/>
  <c r="O184" i="14"/>
  <c r="P155" i="14"/>
  <c r="P356" i="14"/>
  <c r="O289" i="14"/>
  <c r="P228" i="14"/>
  <c r="Q185" i="14"/>
  <c r="O163" i="14"/>
  <c r="Q137" i="14"/>
  <c r="P300" i="14"/>
  <c r="O233" i="14"/>
  <c r="Q189" i="14"/>
  <c r="Q317" i="14"/>
  <c r="Q186" i="14"/>
  <c r="R151" i="14"/>
  <c r="Q126" i="14"/>
  <c r="R105" i="14"/>
  <c r="O88" i="14"/>
  <c r="Q70" i="14"/>
  <c r="P51" i="14"/>
  <c r="P35" i="14"/>
  <c r="O18" i="14"/>
  <c r="P298" i="14"/>
  <c r="R211" i="14"/>
  <c r="O178" i="14"/>
  <c r="O156" i="14"/>
  <c r="O131" i="14"/>
  <c r="Q113" i="14"/>
  <c r="P94" i="14"/>
  <c r="R76" i="14"/>
  <c r="Q57" i="14"/>
  <c r="O362" i="14"/>
  <c r="O298" i="14"/>
  <c r="O234" i="14"/>
  <c r="R196" i="14"/>
  <c r="Q162" i="14"/>
  <c r="O134" i="14"/>
  <c r="O118" i="14"/>
  <c r="O102" i="14"/>
  <c r="O86" i="14"/>
  <c r="O70" i="14"/>
  <c r="Q320" i="14"/>
  <c r="P242" i="14"/>
  <c r="P185" i="14"/>
  <c r="R157" i="14"/>
  <c r="O137" i="14"/>
  <c r="O121" i="14"/>
  <c r="O105" i="14"/>
  <c r="O89" i="14"/>
  <c r="O73" i="14"/>
  <c r="O57" i="14"/>
  <c r="O41" i="14"/>
  <c r="R15" i="14"/>
  <c r="R38" i="14"/>
  <c r="Q66" i="14"/>
  <c r="Q98" i="14"/>
  <c r="Q130" i="14"/>
  <c r="P201" i="14"/>
  <c r="P7" i="14"/>
  <c r="Q23" i="14"/>
  <c r="R40" i="14"/>
  <c r="Q59" i="14"/>
  <c r="P88" i="14"/>
  <c r="P120" i="14"/>
  <c r="Q176" i="14"/>
  <c r="R291" i="14"/>
  <c r="R23" i="14"/>
  <c r="R59" i="14"/>
  <c r="Q80" i="14"/>
  <c r="R101" i="14"/>
  <c r="Q123" i="14"/>
  <c r="P154" i="14"/>
  <c r="R210" i="14"/>
  <c r="Q5" i="14"/>
  <c r="R6" i="14"/>
  <c r="O16" i="14"/>
  <c r="Q31" i="14"/>
  <c r="O55" i="14"/>
  <c r="R88" i="14"/>
  <c r="R120" i="14"/>
  <c r="Q154" i="14"/>
  <c r="O207" i="14"/>
  <c r="P322" i="14"/>
  <c r="P106" i="14"/>
  <c r="R165" i="14"/>
  <c r="O285" i="14"/>
  <c r="O221" i="14"/>
  <c r="P307" i="14"/>
  <c r="P243" i="14"/>
  <c r="Q345" i="14"/>
  <c r="Q281" i="14"/>
  <c r="P222" i="14"/>
  <c r="P313" i="14"/>
  <c r="O254" i="14"/>
  <c r="P217" i="14"/>
  <c r="P327" i="14"/>
  <c r="P295" i="14"/>
  <c r="O252" i="14"/>
  <c r="R363" i="14"/>
  <c r="O306" i="14"/>
  <c r="O242" i="14"/>
  <c r="P199" i="14"/>
  <c r="Q155" i="14"/>
  <c r="P204" i="14"/>
  <c r="R169" i="14"/>
  <c r="P340" i="14"/>
  <c r="P244" i="14"/>
  <c r="Q177" i="14"/>
  <c r="R354" i="14"/>
  <c r="P268" i="14"/>
  <c r="Q181" i="14"/>
  <c r="R197" i="14"/>
  <c r="O136" i="14"/>
  <c r="O104" i="14"/>
  <c r="O80" i="14"/>
  <c r="O48" i="14"/>
  <c r="R21" i="14"/>
  <c r="P266" i="14"/>
  <c r="Q175" i="14"/>
  <c r="R144" i="14"/>
  <c r="R108" i="14"/>
  <c r="O83" i="14"/>
  <c r="O51" i="14"/>
  <c r="Q293" i="14"/>
  <c r="P211" i="14"/>
  <c r="P153" i="14"/>
  <c r="Q124" i="14"/>
  <c r="R95" i="14"/>
  <c r="Q68" i="14"/>
  <c r="O279" i="14"/>
  <c r="P177" i="14"/>
  <c r="P146" i="14"/>
  <c r="R114" i="14"/>
  <c r="Q87" i="14"/>
  <c r="R66" i="14"/>
  <c r="Q47" i="14"/>
  <c r="Q19" i="14"/>
  <c r="P47" i="14"/>
  <c r="P85" i="14"/>
  <c r="P133" i="14"/>
  <c r="R272" i="14"/>
  <c r="P18" i="14"/>
  <c r="Q43" i="14"/>
  <c r="Q69" i="14"/>
  <c r="Q109" i="14"/>
  <c r="P189" i="14"/>
  <c r="Q7" i="14"/>
  <c r="R43" i="14"/>
  <c r="Q83" i="14"/>
  <c r="R109" i="14"/>
  <c r="Q136" i="14"/>
  <c r="Q245" i="14"/>
  <c r="O11" i="14"/>
  <c r="P11" i="14"/>
  <c r="O35" i="14"/>
  <c r="R67" i="14"/>
  <c r="R107" i="14"/>
  <c r="O161" i="14"/>
  <c r="P258" i="14"/>
  <c r="P119" i="14"/>
  <c r="O106" i="14"/>
  <c r="R62" i="14"/>
  <c r="O182" i="14"/>
  <c r="O277" i="14"/>
  <c r="R198" i="14"/>
  <c r="R305" i="14"/>
  <c r="R241" i="14"/>
  <c r="P342" i="14"/>
  <c r="P278" i="14"/>
  <c r="O358" i="14"/>
  <c r="O310" i="14"/>
  <c r="Q252" i="14"/>
  <c r="P209" i="14"/>
  <c r="R325" i="14"/>
  <c r="Q282" i="14"/>
  <c r="Q250" i="14"/>
  <c r="P357" i="14"/>
  <c r="O303" i="14"/>
  <c r="R235" i="14"/>
  <c r="P184" i="14"/>
  <c r="R150" i="14"/>
  <c r="O199" i="14"/>
  <c r="O168" i="14"/>
  <c r="R330" i="14"/>
  <c r="O225" i="14"/>
  <c r="R172" i="14"/>
  <c r="P348" i="14"/>
  <c r="O265" i="14"/>
  <c r="P178" i="14"/>
  <c r="R183" i="14"/>
  <c r="Q134" i="14"/>
  <c r="Q102" i="14"/>
  <c r="Q78" i="14"/>
  <c r="Q46" i="14"/>
  <c r="P362" i="14"/>
  <c r="P253" i="14"/>
  <c r="Q172" i="14"/>
  <c r="O140" i="14"/>
  <c r="Q105" i="14"/>
  <c r="Q73" i="14"/>
  <c r="Q49" i="14"/>
  <c r="R288" i="14"/>
  <c r="Q205" i="14"/>
  <c r="P151" i="14"/>
  <c r="Q116" i="14"/>
  <c r="O94" i="14"/>
  <c r="P65" i="14"/>
  <c r="P274" i="14"/>
  <c r="O172" i="14"/>
  <c r="Q135" i="14"/>
  <c r="O113" i="14"/>
  <c r="P84" i="14"/>
  <c r="O65" i="14"/>
  <c r="R42" i="14"/>
  <c r="P23" i="14"/>
  <c r="O52" i="14"/>
  <c r="P93" i="14"/>
  <c r="R138" i="14"/>
  <c r="O314" i="14"/>
  <c r="O22" i="14"/>
  <c r="Q45" i="14"/>
  <c r="P72" i="14"/>
  <c r="Q117" i="14"/>
  <c r="O193" i="14"/>
  <c r="P12" i="14"/>
  <c r="P50" i="14"/>
  <c r="R85" i="14"/>
  <c r="Q112" i="14"/>
  <c r="O146" i="14"/>
  <c r="O263" i="14"/>
  <c r="Q13" i="14"/>
  <c r="R13" i="14"/>
  <c r="R36" i="14"/>
  <c r="R72" i="14"/>
  <c r="R115" i="14"/>
  <c r="P164" i="14"/>
  <c r="Q263" i="14"/>
  <c r="O125" i="14"/>
  <c r="P111" i="14"/>
  <c r="R17" i="14"/>
  <c r="O341" i="14"/>
  <c r="Q267" i="14"/>
  <c r="O360" i="14"/>
  <c r="O304" i="14"/>
  <c r="O240" i="14"/>
  <c r="P318" i="14"/>
  <c r="O267" i="14"/>
  <c r="Q356" i="14"/>
  <c r="P305" i="14"/>
  <c r="P249" i="14"/>
  <c r="R357" i="14"/>
  <c r="Q322" i="14"/>
  <c r="P279" i="14"/>
  <c r="R245" i="14"/>
  <c r="O351" i="14"/>
  <c r="R280" i="14"/>
  <c r="P229" i="14"/>
  <c r="R182" i="14"/>
  <c r="Q147" i="14"/>
  <c r="P197" i="14"/>
  <c r="R153" i="14"/>
  <c r="P324" i="14"/>
  <c r="P212" i="14"/>
  <c r="Q169" i="14"/>
  <c r="O345" i="14"/>
  <c r="R226" i="14"/>
  <c r="R176" i="14"/>
  <c r="Q178" i="14"/>
  <c r="P131" i="14"/>
  <c r="P99" i="14"/>
  <c r="P67" i="14"/>
  <c r="R41" i="14"/>
  <c r="R339" i="14"/>
  <c r="R243" i="14"/>
  <c r="O170" i="14"/>
  <c r="Q129" i="14"/>
  <c r="P102" i="14"/>
  <c r="P70" i="14"/>
  <c r="P46" i="14"/>
  <c r="Q279" i="14"/>
  <c r="P191" i="14"/>
  <c r="Q146" i="14"/>
  <c r="P113" i="14"/>
  <c r="Q92" i="14"/>
  <c r="R63" i="14"/>
  <c r="Q224" i="14"/>
  <c r="P169" i="14"/>
  <c r="P132" i="14"/>
  <c r="Q111" i="14"/>
  <c r="R82" i="14"/>
  <c r="Q63" i="14"/>
  <c r="Q39" i="14"/>
  <c r="R24" i="14"/>
  <c r="O54" i="14"/>
  <c r="P101" i="14"/>
  <c r="P145" i="14"/>
  <c r="R336" i="14"/>
  <c r="O27" i="14"/>
  <c r="R47" i="14"/>
  <c r="Q77" i="14"/>
  <c r="Q125" i="14"/>
  <c r="O198" i="14"/>
  <c r="R14" i="14"/>
  <c r="R61" i="14"/>
  <c r="Q88" i="14"/>
  <c r="Q115" i="14"/>
  <c r="Q157" i="14"/>
  <c r="P269" i="14"/>
  <c r="O17" i="14"/>
  <c r="P17" i="14"/>
  <c r="O39" i="14"/>
  <c r="R75" i="14"/>
  <c r="R123" i="14"/>
  <c r="P173" i="14"/>
  <c r="Q269" i="14"/>
  <c r="Q304" i="14"/>
  <c r="R136" i="14"/>
  <c r="R64" i="14"/>
  <c r="O21" i="14"/>
  <c r="Q6" i="14"/>
  <c r="O164" i="14"/>
  <c r="Q99" i="14"/>
  <c r="P36" i="14"/>
  <c r="Q206" i="14"/>
  <c r="Q101" i="14"/>
  <c r="O50" i="14"/>
  <c r="O12" i="14"/>
  <c r="P125" i="14"/>
  <c r="P69" i="14"/>
  <c r="O7" i="14"/>
  <c r="R58" i="14"/>
  <c r="R98" i="14"/>
  <c r="Q148" i="14"/>
  <c r="Q207" i="14"/>
  <c r="O78" i="14"/>
  <c r="R111" i="14"/>
  <c r="P180" i="14"/>
  <c r="Q325" i="14"/>
  <c r="O67" i="14"/>
  <c r="P118" i="14"/>
  <c r="Q167" i="14"/>
  <c r="P317" i="14"/>
  <c r="R49" i="14"/>
  <c r="O96" i="14"/>
  <c r="Q149" i="14"/>
  <c r="Q173" i="14"/>
  <c r="R290" i="14"/>
  <c r="R180" i="14"/>
  <c r="R282" i="14"/>
  <c r="O176" i="14"/>
  <c r="Q360" i="14"/>
  <c r="Q204" i="14"/>
  <c r="R312" i="14"/>
  <c r="P231" i="14"/>
  <c r="O300" i="14"/>
  <c r="R349" i="14"/>
  <c r="P273" i="14"/>
  <c r="P230" i="14"/>
  <c r="P310" i="14"/>
  <c r="O272" i="14"/>
  <c r="P355" i="14"/>
  <c r="P328" i="14"/>
  <c r="P79" i="14"/>
  <c r="R94" i="14"/>
  <c r="Q240" i="14"/>
  <c r="R131" i="14"/>
  <c r="P57" i="14"/>
  <c r="R18" i="14"/>
  <c r="P3" i="14"/>
  <c r="R133" i="14"/>
  <c r="R93" i="14"/>
  <c r="R32" i="14"/>
  <c r="R201" i="14"/>
  <c r="P96" i="14"/>
  <c r="Q37" i="14"/>
  <c r="O8" i="14"/>
  <c r="P117" i="14"/>
  <c r="P61" i="14"/>
  <c r="O6" i="14"/>
  <c r="P68" i="14"/>
  <c r="P100" i="14"/>
  <c r="O151" i="14"/>
  <c r="O215" i="14"/>
  <c r="R79" i="14"/>
  <c r="O126" i="14"/>
  <c r="P183" i="14"/>
  <c r="O330" i="14"/>
  <c r="R68" i="14"/>
  <c r="Q121" i="14"/>
  <c r="Q188" i="14"/>
  <c r="P330" i="14"/>
  <c r="R57" i="14"/>
  <c r="R97" i="14"/>
  <c r="Q165" i="14"/>
  <c r="R184" i="14"/>
  <c r="R322" i="14"/>
  <c r="P182" i="14"/>
  <c r="O321" i="14"/>
  <c r="P179" i="14"/>
  <c r="O157" i="14"/>
  <c r="P206" i="14"/>
  <c r="O319" i="14"/>
  <c r="Q234" i="14"/>
  <c r="R301" i="14"/>
  <c r="O222" i="14"/>
  <c r="P281" i="14"/>
  <c r="O235" i="14"/>
  <c r="O315" i="14"/>
  <c r="P275" i="14"/>
  <c r="O229" i="14"/>
  <c r="Q331" i="14"/>
  <c r="Q58" i="14"/>
  <c r="R102" i="14"/>
  <c r="Q223" i="14"/>
  <c r="R128" i="14"/>
  <c r="O53" i="14"/>
  <c r="O10" i="14"/>
  <c r="O327" i="14"/>
  <c r="Q131" i="14"/>
  <c r="Q91" i="14"/>
  <c r="P31" i="14"/>
  <c r="P157" i="14"/>
  <c r="Q93" i="14"/>
  <c r="R33" i="14"/>
  <c r="P6" i="14"/>
  <c r="Q114" i="14"/>
  <c r="P45" i="14"/>
  <c r="O5" i="14"/>
  <c r="Q71" i="14"/>
  <c r="Q103" i="14"/>
  <c r="O153" i="14"/>
  <c r="Q288" i="14"/>
  <c r="P81" i="14"/>
  <c r="R127" i="14"/>
  <c r="P188" i="14"/>
  <c r="Q343" i="14"/>
  <c r="R84" i="14"/>
  <c r="R124" i="14"/>
  <c r="Q191" i="14"/>
  <c r="Q335" i="14"/>
  <c r="Q62" i="14"/>
  <c r="R113" i="14"/>
  <c r="R167" i="14"/>
  <c r="O196" i="14"/>
  <c r="P332" i="14"/>
  <c r="O195" i="14"/>
  <c r="O353" i="14"/>
  <c r="O192" i="14"/>
  <c r="R158" i="14"/>
  <c r="O226" i="14"/>
  <c r="P325" i="14"/>
  <c r="R253" i="14"/>
  <c r="Q306" i="14"/>
  <c r="R223" i="14"/>
  <c r="P289" i="14"/>
  <c r="P238" i="14"/>
  <c r="O347" i="14"/>
  <c r="Q278" i="14"/>
  <c r="R230" i="14"/>
  <c r="O333" i="14"/>
  <c r="O19" i="14"/>
  <c r="O33" i="14"/>
  <c r="P53" i="14"/>
  <c r="P58" i="14"/>
  <c r="Q83" i="13"/>
  <c r="Q52" i="2"/>
  <c r="Q113" i="2"/>
  <c r="Q35" i="2"/>
  <c r="Q358" i="2"/>
  <c r="Q326" i="2"/>
  <c r="Q310" i="2"/>
  <c r="Q294" i="2"/>
  <c r="Q278" i="2"/>
  <c r="Q246" i="2"/>
  <c r="Q166" i="2"/>
  <c r="Q98" i="2"/>
  <c r="Q83" i="2"/>
  <c r="Q5" i="2"/>
  <c r="Q328" i="2"/>
  <c r="Q312" i="2"/>
  <c r="Q280" i="2"/>
  <c r="Q248" i="2"/>
  <c r="Q216" i="2"/>
  <c r="Q136" i="4"/>
  <c r="Q6" i="4"/>
  <c r="Q268" i="4"/>
  <c r="Q205" i="4"/>
  <c r="Q322" i="4"/>
  <c r="Q56" i="4"/>
  <c r="Q120" i="4"/>
  <c r="Q154" i="4"/>
  <c r="Q151" i="4"/>
  <c r="Q132" i="4"/>
  <c r="Q15" i="4"/>
  <c r="Q290" i="4"/>
  <c r="Q206" i="4"/>
  <c r="Q186" i="4"/>
  <c r="Q295" i="4"/>
  <c r="Q362" i="4"/>
  <c r="Q190" i="4"/>
  <c r="Q299" i="4"/>
  <c r="Q16" i="4"/>
  <c r="Q291" i="4"/>
  <c r="Q70" i="4"/>
  <c r="Q80" i="4"/>
  <c r="Q345" i="4"/>
  <c r="Q37" i="4"/>
  <c r="Q155" i="4"/>
  <c r="Q256" i="4"/>
  <c r="Q208" i="4"/>
  <c r="Q288" i="4"/>
  <c r="Q219" i="4"/>
  <c r="Q187" i="4"/>
  <c r="Q85" i="4"/>
  <c r="Q55" i="4"/>
  <c r="Q271" i="4"/>
  <c r="Q360" i="4"/>
  <c r="Q248" i="4"/>
  <c r="Q107" i="4"/>
  <c r="Q148" i="4"/>
  <c r="Q250" i="4"/>
  <c r="Q281" i="4"/>
  <c r="Q33" i="4"/>
  <c r="Q8" i="4"/>
  <c r="Q72" i="4"/>
  <c r="Q173" i="4"/>
  <c r="Q201" i="4"/>
  <c r="Q12" i="4"/>
  <c r="Q232" i="4"/>
  <c r="Q308" i="4"/>
  <c r="Q363" i="4"/>
  <c r="Q27" i="4"/>
  <c r="Q180" i="4"/>
  <c r="Q261" i="4"/>
  <c r="Q327" i="4"/>
  <c r="Q226" i="4"/>
  <c r="Q223" i="4"/>
  <c r="Q296" i="4"/>
  <c r="Q328" i="4"/>
  <c r="Q95" i="4"/>
  <c r="Q47" i="4"/>
  <c r="Q213" i="4"/>
  <c r="Q352" i="4"/>
  <c r="Q41" i="4"/>
  <c r="Q337" i="4"/>
  <c r="Q156" i="4"/>
  <c r="Q212" i="4"/>
  <c r="Q210" i="4"/>
  <c r="Q209" i="4"/>
  <c r="Q264" i="4"/>
  <c r="Q300" i="4"/>
  <c r="Q215" i="4"/>
  <c r="Q44" i="4"/>
  <c r="Q294" i="4"/>
  <c r="Q331" i="4"/>
  <c r="Q188" i="4"/>
  <c r="Q46" i="4"/>
  <c r="Q36" i="4"/>
  <c r="Q245" i="4"/>
  <c r="Q115" i="4"/>
  <c r="Q94" i="4"/>
  <c r="Q101" i="4"/>
  <c r="Q242" i="4"/>
  <c r="Q90" i="4"/>
  <c r="Q257" i="4"/>
  <c r="Q122" i="4"/>
  <c r="Q160" i="4"/>
  <c r="Q197" i="4"/>
  <c r="Q263" i="4"/>
  <c r="Q19" i="4"/>
  <c r="Q143" i="4"/>
  <c r="Q21" i="4"/>
  <c r="Q25" i="4"/>
  <c r="Q30" i="4"/>
  <c r="Q17" i="4"/>
  <c r="Q278" i="4"/>
  <c r="Q124" i="4"/>
  <c r="Q241" i="4"/>
  <c r="Q121" i="4"/>
  <c r="Q147" i="4"/>
  <c r="Q192" i="4"/>
  <c r="Q270" i="4"/>
  <c r="Q234" i="4"/>
  <c r="Q144" i="4"/>
  <c r="Q204" i="4"/>
  <c r="Q301" i="4"/>
  <c r="Q258" i="4"/>
  <c r="Q102" i="4"/>
  <c r="Q127" i="4"/>
  <c r="Q135" i="4"/>
  <c r="Q92" i="4"/>
  <c r="Q53" i="4"/>
  <c r="Q128" i="4"/>
  <c r="Q267" i="4"/>
  <c r="Q100" i="4"/>
  <c r="Q266" i="4"/>
  <c r="Q298" i="4"/>
  <c r="Q29" i="4"/>
  <c r="Q106" i="4"/>
  <c r="Q230" i="4"/>
  <c r="Q341" i="4"/>
  <c r="Q26" i="4"/>
  <c r="Q63" i="4"/>
  <c r="Q103" i="4"/>
  <c r="Q149" i="4"/>
  <c r="Q228" i="4"/>
  <c r="Q49" i="4"/>
  <c r="Q216" i="4"/>
  <c r="Q222" i="4"/>
  <c r="Q129" i="4"/>
  <c r="Q65" i="4"/>
  <c r="Q76" i="4"/>
  <c r="Q356" i="4"/>
  <c r="Q293" i="4"/>
  <c r="Q317" i="4"/>
  <c r="Q284" i="4"/>
  <c r="Q130" i="4"/>
  <c r="Q137" i="4"/>
  <c r="Q338" i="4"/>
  <c r="Q314" i="4"/>
  <c r="Q179" i="4"/>
  <c r="Q172" i="4"/>
  <c r="Q249" i="4"/>
  <c r="Q311" i="4"/>
  <c r="Q348" i="4"/>
  <c r="Q196" i="4"/>
  <c r="Q283" i="4"/>
  <c r="Q359" i="4"/>
  <c r="Q82" i="4"/>
  <c r="Q43" i="4"/>
  <c r="Q3" i="4"/>
  <c r="Q335" i="4"/>
  <c r="Q146" i="4"/>
  <c r="Q61" i="4"/>
  <c r="Q71" i="4"/>
  <c r="Q10" i="4"/>
  <c r="Q333" i="4"/>
  <c r="Q357" i="4"/>
  <c r="Q20" i="4"/>
  <c r="Q153" i="2"/>
  <c r="Q131" i="2"/>
  <c r="Q103" i="2"/>
  <c r="Q81" i="2"/>
  <c r="Q53" i="2"/>
  <c r="Q25" i="2"/>
  <c r="Q362" i="2"/>
  <c r="Q346" i="2"/>
  <c r="Q330" i="2"/>
  <c r="Q314" i="2"/>
  <c r="Q298" i="2"/>
  <c r="Q282" i="2"/>
  <c r="Q266" i="2"/>
  <c r="Q250" i="2"/>
  <c r="Q234" i="2"/>
  <c r="Q218" i="2"/>
  <c r="Q202" i="2"/>
  <c r="Q186" i="2"/>
  <c r="Q170" i="2"/>
  <c r="Q120" i="2"/>
  <c r="Q102" i="2"/>
  <c r="Q50" i="2"/>
  <c r="Q40" i="2"/>
  <c r="Q135" i="2"/>
  <c r="Q57" i="2"/>
  <c r="Q198" i="2"/>
  <c r="Q182" i="2"/>
  <c r="Q88" i="2"/>
  <c r="Q161" i="2"/>
  <c r="Q55" i="2"/>
  <c r="Q360" i="2"/>
  <c r="Q344" i="2"/>
  <c r="Q232" i="2"/>
  <c r="Q200" i="2"/>
  <c r="Q168" i="2"/>
  <c r="Q100" i="2"/>
  <c r="Q48" i="2"/>
  <c r="Q96" i="4"/>
  <c r="Q64" i="4"/>
  <c r="Q321" i="4"/>
  <c r="Q351" i="4"/>
  <c r="Q177" i="4"/>
  <c r="Q221" i="4"/>
  <c r="Q225" i="4"/>
  <c r="Q195" i="4"/>
  <c r="Q254" i="4"/>
  <c r="Q202" i="4"/>
  <c r="Q302" i="4"/>
  <c r="Q126" i="4"/>
  <c r="Q62" i="4"/>
  <c r="Q320" i="4"/>
  <c r="Q237" i="4"/>
  <c r="Q203" i="4"/>
  <c r="Q214" i="4"/>
  <c r="Q39" i="4"/>
  <c r="Q105" i="4"/>
  <c r="Q236" i="4"/>
  <c r="Q112" i="4"/>
  <c r="Q66" i="4"/>
  <c r="Q184" i="4"/>
  <c r="Q142" i="4"/>
  <c r="Q104" i="4"/>
  <c r="Q67" i="4"/>
  <c r="Q229" i="4"/>
  <c r="Q78" i="4"/>
  <c r="Q151" i="2"/>
  <c r="Q129" i="2"/>
  <c r="Q101" i="2"/>
  <c r="Q73" i="2"/>
  <c r="Q51" i="2"/>
  <c r="Q23" i="2"/>
  <c r="Q166" i="4"/>
  <c r="Q348" i="2"/>
  <c r="Q332" i="2"/>
  <c r="Q316" i="2"/>
  <c r="Q300" i="2"/>
  <c r="Q284" i="2"/>
  <c r="Q268" i="2"/>
  <c r="Q252" i="2"/>
  <c r="Q236" i="2"/>
  <c r="Q220" i="2"/>
  <c r="Q204" i="2"/>
  <c r="Q188" i="2"/>
  <c r="Q172" i="2"/>
  <c r="Q130" i="2"/>
  <c r="Q112" i="2"/>
  <c r="AC3" i="2"/>
  <c r="AC4" i="2" s="1"/>
  <c r="Q3" i="2"/>
  <c r="Q14" i="2"/>
  <c r="Q30" i="2"/>
  <c r="Q46" i="2"/>
  <c r="Q62" i="2"/>
  <c r="Q78" i="2"/>
  <c r="Q94" i="2"/>
  <c r="Q110" i="2"/>
  <c r="Q126" i="2"/>
  <c r="Q142" i="2"/>
  <c r="Q158" i="2"/>
  <c r="Q12" i="2"/>
  <c r="Q28" i="2"/>
  <c r="Q44" i="2"/>
  <c r="Q60" i="2"/>
  <c r="Q76" i="2"/>
  <c r="Q92" i="2"/>
  <c r="Q108" i="2"/>
  <c r="Q124" i="2"/>
  <c r="Q140" i="2"/>
  <c r="Q156" i="2"/>
  <c r="Q10" i="2"/>
  <c r="Q26" i="2"/>
  <c r="Q42" i="2"/>
  <c r="Q58" i="2"/>
  <c r="Q74" i="2"/>
  <c r="Q90" i="2"/>
  <c r="Q106" i="2"/>
  <c r="Q122" i="2"/>
  <c r="Q138" i="2"/>
  <c r="Q154" i="2"/>
  <c r="Q36" i="2"/>
  <c r="Q72" i="2"/>
  <c r="Q82" i="2"/>
  <c r="Q118" i="2"/>
  <c r="Q128" i="2"/>
  <c r="Q164" i="2"/>
  <c r="Q11" i="2"/>
  <c r="Q27" i="2"/>
  <c r="Q43" i="2"/>
  <c r="Q59" i="2"/>
  <c r="Q75" i="2"/>
  <c r="Q91" i="2"/>
  <c r="Q107" i="2"/>
  <c r="Q123" i="2"/>
  <c r="Q139" i="2"/>
  <c r="Q155" i="2"/>
  <c r="Q24" i="2"/>
  <c r="Q34" i="2"/>
  <c r="Q70" i="2"/>
  <c r="Q80" i="2"/>
  <c r="Q116" i="2"/>
  <c r="Q152" i="2"/>
  <c r="Q162" i="2"/>
  <c r="Q13" i="2"/>
  <c r="Q29" i="2"/>
  <c r="Q45" i="2"/>
  <c r="Q61" i="2"/>
  <c r="Q77" i="2"/>
  <c r="Q93" i="2"/>
  <c r="Q109" i="2"/>
  <c r="Q125" i="2"/>
  <c r="Q141" i="2"/>
  <c r="Q157" i="2"/>
  <c r="Q22" i="2"/>
  <c r="Q32" i="2"/>
  <c r="Q68" i="2"/>
  <c r="Q104" i="2"/>
  <c r="Q114" i="2"/>
  <c r="Q150" i="2"/>
  <c r="Q160" i="2"/>
  <c r="Q169" i="2"/>
  <c r="Q171" i="2"/>
  <c r="Q173" i="2"/>
  <c r="Q175" i="2"/>
  <c r="Q177" i="2"/>
  <c r="Q179" i="2"/>
  <c r="Q181" i="2"/>
  <c r="Q183" i="2"/>
  <c r="Q185" i="2"/>
  <c r="Q187" i="2"/>
  <c r="Q189" i="2"/>
  <c r="Q191" i="2"/>
  <c r="Q193" i="2"/>
  <c r="Q195" i="2"/>
  <c r="Q197" i="2"/>
  <c r="Q199" i="2"/>
  <c r="Q201" i="2"/>
  <c r="Q203" i="2"/>
  <c r="Q205" i="2"/>
  <c r="Q207" i="2"/>
  <c r="Q209" i="2"/>
  <c r="Q211" i="2"/>
  <c r="Q213" i="2"/>
  <c r="Q215" i="2"/>
  <c r="Q217" i="2"/>
  <c r="Q219" i="2"/>
  <c r="Q221" i="2"/>
  <c r="Q223" i="2"/>
  <c r="Q225" i="2"/>
  <c r="Q227" i="2"/>
  <c r="Q229" i="2"/>
  <c r="Q231" i="2"/>
  <c r="Q233" i="2"/>
  <c r="Q235" i="2"/>
  <c r="Q237" i="2"/>
  <c r="Q239" i="2"/>
  <c r="Q241" i="2"/>
  <c r="Q243" i="2"/>
  <c r="Q245" i="2"/>
  <c r="Q247" i="2"/>
  <c r="Q249" i="2"/>
  <c r="Q251" i="2"/>
  <c r="Q253" i="2"/>
  <c r="Q255" i="2"/>
  <c r="Q257" i="2"/>
  <c r="Q259" i="2"/>
  <c r="Q261" i="2"/>
  <c r="Q263" i="2"/>
  <c r="Q265" i="2"/>
  <c r="Q267" i="2"/>
  <c r="Q269" i="2"/>
  <c r="Q271" i="2"/>
  <c r="Q273" i="2"/>
  <c r="Q275" i="2"/>
  <c r="Q277" i="2"/>
  <c r="Q279" i="2"/>
  <c r="Q281" i="2"/>
  <c r="Q283" i="2"/>
  <c r="Q285" i="2"/>
  <c r="Q287" i="2"/>
  <c r="Q289" i="2"/>
  <c r="Q291" i="2"/>
  <c r="Q293" i="2"/>
  <c r="Q295" i="2"/>
  <c r="Q297" i="2"/>
  <c r="Q299" i="2"/>
  <c r="Q301" i="2"/>
  <c r="Q303" i="2"/>
  <c r="Q305" i="2"/>
  <c r="Q307" i="2"/>
  <c r="Q309" i="2"/>
  <c r="Q311" i="2"/>
  <c r="Q313" i="2"/>
  <c r="Q315" i="2"/>
  <c r="Q317" i="2"/>
  <c r="Q319" i="2"/>
  <c r="Q321" i="2"/>
  <c r="Q323" i="2"/>
  <c r="Q325" i="2"/>
  <c r="Q327" i="2"/>
  <c r="Q329" i="2"/>
  <c r="Q331" i="2"/>
  <c r="Q333" i="2"/>
  <c r="Q335" i="2"/>
  <c r="Q337" i="2"/>
  <c r="Q339" i="2"/>
  <c r="Q341" i="2"/>
  <c r="Q343" i="2"/>
  <c r="Q345" i="2"/>
  <c r="Q347" i="2"/>
  <c r="Q349" i="2"/>
  <c r="Q351" i="2"/>
  <c r="Q353" i="2"/>
  <c r="Q355" i="2"/>
  <c r="Q357" i="2"/>
  <c r="Q359" i="2"/>
  <c r="Q361" i="2"/>
  <c r="Q363" i="2"/>
  <c r="Q15" i="2"/>
  <c r="Q31" i="2"/>
  <c r="Q47" i="2"/>
  <c r="Q63" i="2"/>
  <c r="Q79" i="2"/>
  <c r="Q95" i="2"/>
  <c r="Q111" i="2"/>
  <c r="Q127" i="2"/>
  <c r="Q143" i="2"/>
  <c r="Q159" i="2"/>
  <c r="Q163" i="2"/>
  <c r="Q85" i="2"/>
  <c r="Q7" i="2"/>
  <c r="Q342" i="2"/>
  <c r="Q262" i="2"/>
  <c r="Q230" i="2"/>
  <c r="Q214" i="2"/>
  <c r="Q20" i="2"/>
  <c r="Q133" i="2"/>
  <c r="Q105" i="2"/>
  <c r="Q33" i="2"/>
  <c r="Q296" i="2"/>
  <c r="Q264" i="2"/>
  <c r="Q184" i="2"/>
  <c r="Q38" i="2"/>
  <c r="Q361" i="4"/>
  <c r="Q22" i="4"/>
  <c r="Q161" i="4"/>
  <c r="Q14" i="4"/>
  <c r="Q231" i="4"/>
  <c r="Q235" i="4"/>
  <c r="Q153" i="4"/>
  <c r="Q346" i="4"/>
  <c r="Q292" i="4"/>
  <c r="Q358" i="4"/>
  <c r="Q111" i="4"/>
  <c r="Q277" i="4"/>
  <c r="Q60" i="4"/>
  <c r="Q191" i="4"/>
  <c r="Q119" i="4"/>
  <c r="Q340" i="4"/>
  <c r="Q217" i="4"/>
  <c r="Q110" i="4"/>
  <c r="Q108" i="4"/>
  <c r="Q99" i="4"/>
  <c r="Q81" i="4"/>
  <c r="Q354" i="4"/>
  <c r="Q275" i="4"/>
  <c r="Q312" i="4"/>
  <c r="Q34" i="4"/>
  <c r="Q282" i="4"/>
  <c r="Q199" i="4"/>
  <c r="Q138" i="4"/>
  <c r="Q97" i="4"/>
  <c r="Q149" i="2"/>
  <c r="Q121" i="2"/>
  <c r="Q99" i="2"/>
  <c r="Q71" i="2"/>
  <c r="Q49" i="2"/>
  <c r="Q21" i="2"/>
  <c r="Q350" i="2"/>
  <c r="Q334" i="2"/>
  <c r="Q318" i="2"/>
  <c r="Q302" i="2"/>
  <c r="Q286" i="2"/>
  <c r="Q270" i="2"/>
  <c r="Q254" i="2"/>
  <c r="Q238" i="2"/>
  <c r="Q222" i="2"/>
  <c r="Q206" i="2"/>
  <c r="Q190" i="2"/>
  <c r="Q174" i="2"/>
  <c r="Q132" i="2"/>
  <c r="Q64" i="2"/>
  <c r="Q54" i="2"/>
  <c r="Q211" i="13"/>
  <c r="O214" i="13"/>
  <c r="O273" i="13"/>
  <c r="R222" i="13"/>
  <c r="R126" i="14"/>
  <c r="P148" i="14"/>
  <c r="O174" i="14"/>
  <c r="P196" i="14"/>
  <c r="O218" i="14"/>
  <c r="Q231" i="14"/>
  <c r="Q237" i="14"/>
  <c r="O190" i="14"/>
  <c r="P226" i="14"/>
  <c r="Z3" i="13"/>
  <c r="Z4" i="13" s="1"/>
  <c r="T3" i="13"/>
  <c r="T4" i="13" s="1"/>
  <c r="T5" i="13" s="1"/>
  <c r="T6" i="13" s="1"/>
  <c r="T7" i="13" s="1"/>
  <c r="T8" i="13" s="1"/>
  <c r="T9" i="13" s="1"/>
  <c r="T10" i="13" s="1"/>
  <c r="T11" i="13" s="1"/>
  <c r="T12" i="13" s="1"/>
  <c r="T13" i="13" s="1"/>
  <c r="T14" i="13" s="1"/>
  <c r="T15" i="13" s="1"/>
  <c r="T16" i="13" s="1"/>
  <c r="T17" i="13" s="1"/>
  <c r="T18" i="13" s="1"/>
  <c r="T19" i="13" s="1"/>
  <c r="T20" i="13" s="1"/>
  <c r="T21" i="13" s="1"/>
  <c r="T22" i="13" s="1"/>
  <c r="T23" i="13" s="1"/>
  <c r="T24" i="13" s="1"/>
  <c r="T25" i="13" s="1"/>
  <c r="T26" i="13" s="1"/>
  <c r="T27" i="13" s="1"/>
  <c r="Z3" i="4"/>
  <c r="Z4" i="4" s="1"/>
  <c r="T3" i="4"/>
  <c r="T4" i="4" s="1"/>
  <c r="T5" i="4" s="1"/>
  <c r="T6" i="4" s="1"/>
  <c r="T7" i="4" s="1"/>
  <c r="T8" i="4" s="1"/>
  <c r="T9" i="4" s="1"/>
  <c r="T10" i="4" s="1"/>
  <c r="T11" i="4" s="1"/>
  <c r="T12" i="4" s="1"/>
  <c r="T13" i="4" s="1"/>
  <c r="T14" i="4" s="1"/>
  <c r="T15" i="4" s="1"/>
  <c r="T16" i="4" s="1"/>
  <c r="T17" i="4" s="1"/>
  <c r="T18" i="4" s="1"/>
  <c r="T19" i="4" s="1"/>
  <c r="T20" i="4" s="1"/>
  <c r="T21" i="4" s="1"/>
  <c r="T22" i="4" s="1"/>
  <c r="T23" i="4" s="1"/>
  <c r="T24" i="4" s="1"/>
  <c r="T25" i="4" s="1"/>
  <c r="T26" i="4" s="1"/>
  <c r="T27" i="4" s="1"/>
  <c r="T28" i="4" s="1"/>
  <c r="T29" i="4" s="1"/>
  <c r="T30" i="4" s="1"/>
  <c r="T31" i="4" s="1"/>
  <c r="T32" i="4" s="1"/>
  <c r="T33" i="4" s="1"/>
  <c r="T34" i="4" s="1"/>
  <c r="T35" i="4" s="1"/>
  <c r="T36" i="4" s="1"/>
  <c r="T37" i="4" s="1"/>
  <c r="T38" i="4" s="1"/>
  <c r="Z4" i="14"/>
  <c r="AL3" i="14" s="1"/>
  <c r="O78" i="13"/>
  <c r="AA4" i="2"/>
  <c r="AG3" i="2" s="1"/>
  <c r="W4" i="14"/>
  <c r="AC3" i="14" s="1"/>
  <c r="AI3" i="14" s="1"/>
  <c r="Q198" i="13"/>
  <c r="O322" i="13"/>
  <c r="R21" i="13"/>
  <c r="Q267" i="13"/>
  <c r="Q159" i="13"/>
  <c r="P216" i="13"/>
  <c r="Q19" i="13"/>
  <c r="X4" i="13"/>
  <c r="AD3" i="13" s="1"/>
  <c r="Q336" i="14"/>
  <c r="O359" i="14"/>
  <c r="O148" i="14"/>
  <c r="R154" i="14"/>
  <c r="R187" i="14"/>
  <c r="Q200" i="14"/>
  <c r="Q132" i="13"/>
  <c r="P97" i="13"/>
  <c r="R49" i="13"/>
  <c r="O29" i="13"/>
  <c r="O99" i="13"/>
  <c r="P11" i="13"/>
  <c r="R363" i="13"/>
  <c r="R347" i="13"/>
  <c r="R331" i="13"/>
  <c r="R315" i="13"/>
  <c r="R299" i="13"/>
  <c r="R283" i="13"/>
  <c r="R267" i="13"/>
  <c r="R251" i="13"/>
  <c r="R235" i="13"/>
  <c r="R219" i="13"/>
  <c r="R203" i="13"/>
  <c r="O357" i="13"/>
  <c r="O341" i="13"/>
  <c r="O325" i="13"/>
  <c r="O309" i="13"/>
  <c r="O293" i="13"/>
  <c r="O277" i="13"/>
  <c r="O261" i="13"/>
  <c r="O245" i="13"/>
  <c r="O229" i="13"/>
  <c r="Q350" i="13"/>
  <c r="Q334" i="13"/>
  <c r="Q318" i="13"/>
  <c r="Q302" i="13"/>
  <c r="Q286" i="13"/>
  <c r="Q270" i="13"/>
  <c r="Q254" i="13"/>
  <c r="Q238" i="13"/>
  <c r="Q222" i="13"/>
  <c r="Q206" i="13"/>
  <c r="R354" i="13"/>
  <c r="R338" i="13"/>
  <c r="P362" i="13"/>
  <c r="P346" i="13"/>
  <c r="P330" i="13"/>
  <c r="P314" i="13"/>
  <c r="P298" i="13"/>
  <c r="P282" i="13"/>
  <c r="P266" i="13"/>
  <c r="P250" i="13"/>
  <c r="P234" i="13"/>
  <c r="P218" i="13"/>
  <c r="R359" i="13"/>
  <c r="O334" i="13"/>
  <c r="P303" i="13"/>
  <c r="P271" i="13"/>
  <c r="P239" i="13"/>
  <c r="O217" i="13"/>
  <c r="O196" i="13"/>
  <c r="Q181" i="13"/>
  <c r="Q165" i="13"/>
  <c r="Q149" i="13"/>
  <c r="P343" i="13"/>
  <c r="P308" i="13"/>
  <c r="P276" i="13"/>
  <c r="P244" i="13"/>
  <c r="P214" i="13"/>
  <c r="O194" i="13"/>
  <c r="O178" i="13"/>
  <c r="O162" i="13"/>
  <c r="O146" i="13"/>
  <c r="O340" i="13"/>
  <c r="P310" i="13"/>
  <c r="P289" i="13"/>
  <c r="R279" i="13"/>
  <c r="P161" i="13"/>
  <c r="P102" i="13"/>
  <c r="P81" i="13"/>
  <c r="Q60" i="13"/>
  <c r="R34" i="13"/>
  <c r="P4" i="13"/>
  <c r="P351" i="13"/>
  <c r="P89" i="13"/>
  <c r="Q360" i="13"/>
  <c r="Q344" i="13"/>
  <c r="Q328" i="13"/>
  <c r="Q312" i="13"/>
  <c r="Q296" i="13"/>
  <c r="Q280" i="13"/>
  <c r="Q264" i="13"/>
  <c r="Q248" i="13"/>
  <c r="Q232" i="13"/>
  <c r="Q216" i="13"/>
  <c r="Q200" i="13"/>
  <c r="P352" i="13"/>
  <c r="P336" i="13"/>
  <c r="P320" i="13"/>
  <c r="P304" i="13"/>
  <c r="P288" i="13"/>
  <c r="P272" i="13"/>
  <c r="P256" i="13"/>
  <c r="P240" i="13"/>
  <c r="R361" i="13"/>
  <c r="R345" i="13"/>
  <c r="R329" i="13"/>
  <c r="R313" i="13"/>
  <c r="R297" i="13"/>
  <c r="R281" i="13"/>
  <c r="R265" i="13"/>
  <c r="R249" i="13"/>
  <c r="R233" i="13"/>
  <c r="R217" i="13"/>
  <c r="R201" i="13"/>
  <c r="Q351" i="13"/>
  <c r="Q335" i="13"/>
  <c r="O359" i="13"/>
  <c r="O343" i="13"/>
  <c r="O327" i="13"/>
  <c r="O311" i="13"/>
  <c r="O295" i="13"/>
  <c r="O279" i="13"/>
  <c r="O263" i="13"/>
  <c r="O247" i="13"/>
  <c r="O231" i="13"/>
  <c r="O215" i="13"/>
  <c r="Q353" i="13"/>
  <c r="R327" i="13"/>
  <c r="P295" i="13"/>
  <c r="P263" i="13"/>
  <c r="P231" i="13"/>
  <c r="Q212" i="13"/>
  <c r="R192" i="13"/>
  <c r="R176" i="13"/>
  <c r="R160" i="13"/>
  <c r="R144" i="13"/>
  <c r="P337" i="13"/>
  <c r="P300" i="13"/>
  <c r="P268" i="13"/>
  <c r="P236" i="13"/>
  <c r="Q207" i="13"/>
  <c r="P189" i="13"/>
  <c r="P173" i="13"/>
  <c r="P157" i="13"/>
  <c r="P141" i="13"/>
  <c r="Q330" i="13"/>
  <c r="P305" i="13"/>
  <c r="P126" i="13"/>
  <c r="P119" i="13"/>
  <c r="Q298" i="13"/>
  <c r="O11" i="13"/>
  <c r="Q116" i="13"/>
  <c r="P349" i="13"/>
  <c r="P325" i="13"/>
  <c r="O306" i="13"/>
  <c r="P285" i="13"/>
  <c r="P261" i="13"/>
  <c r="O242" i="13"/>
  <c r="P221" i="13"/>
  <c r="P197" i="13"/>
  <c r="Q347" i="13"/>
  <c r="R326" i="13"/>
  <c r="R302" i="13"/>
  <c r="Q283" i="13"/>
  <c r="R262" i="13"/>
  <c r="R238" i="13"/>
  <c r="P355" i="13"/>
  <c r="O336" i="13"/>
  <c r="O312" i="13"/>
  <c r="P291" i="13"/>
  <c r="O272" i="13"/>
  <c r="O248" i="13"/>
  <c r="P227" i="13"/>
  <c r="O208" i="13"/>
  <c r="P348" i="13"/>
  <c r="O329" i="13"/>
  <c r="Q349" i="13"/>
  <c r="Q325" i="13"/>
  <c r="R304" i="13"/>
  <c r="Q285" i="13"/>
  <c r="Q261" i="13"/>
  <c r="R240" i="13"/>
  <c r="Q221" i="13"/>
  <c r="O350" i="13"/>
  <c r="Q316" i="13"/>
  <c r="Q276" i="13"/>
  <c r="Q228" i="13"/>
  <c r="R205" i="13"/>
  <c r="O183" i="13"/>
  <c r="O159" i="13"/>
  <c r="P359" i="13"/>
  <c r="Q313" i="13"/>
  <c r="Q265" i="13"/>
  <c r="Q223" i="13"/>
  <c r="R197" i="13"/>
  <c r="R171" i="13"/>
  <c r="Q152" i="13"/>
  <c r="Q346" i="13"/>
  <c r="P302" i="13"/>
  <c r="P278" i="13"/>
  <c r="P257" i="13"/>
  <c r="O236" i="13"/>
  <c r="O212" i="13"/>
  <c r="Q195" i="13"/>
  <c r="Q179" i="13"/>
  <c r="Q163" i="13"/>
  <c r="Q147" i="13"/>
  <c r="O321" i="13"/>
  <c r="O289" i="13"/>
  <c r="O257" i="13"/>
  <c r="P225" i="13"/>
  <c r="Q345" i="13"/>
  <c r="O315" i="13"/>
  <c r="O251" i="13"/>
  <c r="R295" i="13"/>
  <c r="R231" i="13"/>
  <c r="Q190" i="13"/>
  <c r="R167" i="13"/>
  <c r="O147" i="13"/>
  <c r="P130" i="13"/>
  <c r="P114" i="13"/>
  <c r="P98" i="13"/>
  <c r="P82" i="13"/>
  <c r="P66" i="13"/>
  <c r="P50" i="13"/>
  <c r="P350" i="13"/>
  <c r="O227" i="13"/>
  <c r="Q183" i="13"/>
  <c r="Q151" i="13"/>
  <c r="Q128" i="13"/>
  <c r="Q38" i="13"/>
  <c r="O19" i="13"/>
  <c r="P129" i="13"/>
  <c r="O346" i="13"/>
  <c r="R323" i="13"/>
  <c r="Q304" i="13"/>
  <c r="O282" i="13"/>
  <c r="R259" i="13"/>
  <c r="Q240" i="13"/>
  <c r="O218" i="13"/>
  <c r="R195" i="13"/>
  <c r="P344" i="13"/>
  <c r="Q323" i="13"/>
  <c r="O301" i="13"/>
  <c r="P280" i="13"/>
  <c r="Q259" i="13"/>
  <c r="O237" i="13"/>
  <c r="R353" i="13"/>
  <c r="P331" i="13"/>
  <c r="Q310" i="13"/>
  <c r="R289" i="13"/>
  <c r="P267" i="13"/>
  <c r="Q246" i="13"/>
  <c r="R225" i="13"/>
  <c r="P203" i="13"/>
  <c r="R346" i="13"/>
  <c r="Q327" i="13"/>
  <c r="R344" i="13"/>
  <c r="P322" i="13"/>
  <c r="O303" i="13"/>
  <c r="R280" i="13"/>
  <c r="P258" i="13"/>
  <c r="O239" i="13"/>
  <c r="R216" i="13"/>
  <c r="O347" i="13"/>
  <c r="P311" i="13"/>
  <c r="Q268" i="13"/>
  <c r="Q226" i="13"/>
  <c r="Q201" i="13"/>
  <c r="P178" i="13"/>
  <c r="Q157" i="13"/>
  <c r="Q356" i="13"/>
  <c r="Q305" i="13"/>
  <c r="P260" i="13"/>
  <c r="O221" i="13"/>
  <c r="Q192" i="13"/>
  <c r="O170" i="13"/>
  <c r="P149" i="13"/>
  <c r="R333" i="13"/>
  <c r="O300" i="13"/>
  <c r="O276" i="13"/>
  <c r="P254" i="13"/>
  <c r="P233" i="13"/>
  <c r="Q209" i="13"/>
  <c r="P192" i="13"/>
  <c r="P176" i="13"/>
  <c r="P160" i="13"/>
  <c r="P144" i="13"/>
  <c r="O318" i="13"/>
  <c r="O286" i="13"/>
  <c r="O254" i="13"/>
  <c r="R220" i="13"/>
  <c r="O342" i="13"/>
  <c r="O307" i="13"/>
  <c r="O243" i="13"/>
  <c r="Q282" i="13"/>
  <c r="Q227" i="13"/>
  <c r="P188" i="13"/>
  <c r="R165" i="13"/>
  <c r="O145" i="13"/>
  <c r="R128" i="13"/>
  <c r="R112" i="13"/>
  <c r="R96" i="13"/>
  <c r="R80" i="13"/>
  <c r="R64" i="13"/>
  <c r="R48" i="13"/>
  <c r="P345" i="13"/>
  <c r="O220" i="13"/>
  <c r="P174" i="13"/>
  <c r="P142" i="13"/>
  <c r="Q234" i="13"/>
  <c r="P70" i="13"/>
  <c r="Q17" i="13"/>
  <c r="Q352" i="13"/>
  <c r="Q320" i="13"/>
  <c r="R291" i="13"/>
  <c r="O266" i="13"/>
  <c r="O234" i="13"/>
  <c r="Q208" i="13"/>
  <c r="O349" i="13"/>
  <c r="O317" i="13"/>
  <c r="Q291" i="13"/>
  <c r="P264" i="13"/>
  <c r="P232" i="13"/>
  <c r="Q342" i="13"/>
  <c r="P315" i="13"/>
  <c r="P283" i="13"/>
  <c r="R257" i="13"/>
  <c r="Q230" i="13"/>
  <c r="R362" i="13"/>
  <c r="O337" i="13"/>
  <c r="O351" i="13"/>
  <c r="O319" i="13"/>
  <c r="P290" i="13"/>
  <c r="R264" i="13"/>
  <c r="R232" i="13"/>
  <c r="O207" i="13"/>
  <c r="P319" i="13"/>
  <c r="P255" i="13"/>
  <c r="R214" i="13"/>
  <c r="R184" i="13"/>
  <c r="R152" i="13"/>
  <c r="Q324" i="13"/>
  <c r="Q273" i="13"/>
  <c r="P212" i="13"/>
  <c r="P181" i="13"/>
  <c r="O154" i="13"/>
  <c r="P321" i="13"/>
  <c r="P286" i="13"/>
  <c r="O260" i="13"/>
  <c r="O228" i="13"/>
  <c r="O201" i="13"/>
  <c r="O181" i="13"/>
  <c r="O157" i="13"/>
  <c r="P358" i="13"/>
  <c r="O294" i="13"/>
  <c r="O246" i="13"/>
  <c r="O355" i="13"/>
  <c r="O323" i="13"/>
  <c r="P334" i="13"/>
  <c r="Q250" i="13"/>
  <c r="O193" i="13"/>
  <c r="O161" i="13"/>
  <c r="R136" i="13"/>
  <c r="Q117" i="13"/>
  <c r="Q93" i="13"/>
  <c r="R72" i="13"/>
  <c r="Q53" i="13"/>
  <c r="Q295" i="13"/>
  <c r="P190" i="13"/>
  <c r="R153" i="13"/>
  <c r="R123" i="13"/>
  <c r="R107" i="13"/>
  <c r="R91" i="13"/>
  <c r="R75" i="13"/>
  <c r="R59" i="13"/>
  <c r="R43" i="13"/>
  <c r="R27" i="13"/>
  <c r="R285" i="13"/>
  <c r="R215" i="13"/>
  <c r="Q185" i="13"/>
  <c r="R164" i="13"/>
  <c r="O144" i="13"/>
  <c r="O125" i="13"/>
  <c r="O109" i="13"/>
  <c r="O93" i="13"/>
  <c r="O77" i="13"/>
  <c r="O61" i="13"/>
  <c r="O45" i="13"/>
  <c r="R266" i="13"/>
  <c r="Q194" i="13"/>
  <c r="Q162" i="13"/>
  <c r="Q134" i="13"/>
  <c r="Q118" i="13"/>
  <c r="Q102" i="13"/>
  <c r="Q86" i="13"/>
  <c r="Q70" i="13"/>
  <c r="Q274" i="13"/>
  <c r="P204" i="13"/>
  <c r="Q177" i="13"/>
  <c r="R156" i="13"/>
  <c r="O137" i="13"/>
  <c r="O121" i="13"/>
  <c r="P215" i="13"/>
  <c r="Q150" i="13"/>
  <c r="R93" i="13"/>
  <c r="R55" i="13"/>
  <c r="P30" i="13"/>
  <c r="R13" i="13"/>
  <c r="Q114" i="13"/>
  <c r="R250" i="13"/>
  <c r="P118" i="13"/>
  <c r="R79" i="13"/>
  <c r="O44" i="13"/>
  <c r="P22" i="13"/>
  <c r="P6" i="13"/>
  <c r="P3" i="13"/>
  <c r="R306" i="13"/>
  <c r="Q170" i="13"/>
  <c r="R117" i="13"/>
  <c r="R47" i="13"/>
  <c r="R200" i="13"/>
  <c r="R141" i="13"/>
  <c r="O115" i="13"/>
  <c r="R92" i="13"/>
  <c r="Q71" i="13"/>
  <c r="R50" i="13"/>
  <c r="P31" i="13"/>
  <c r="R45" i="13"/>
  <c r="R213" i="13"/>
  <c r="P127" i="13"/>
  <c r="Q92" i="13"/>
  <c r="P59" i="13"/>
  <c r="Q32" i="13"/>
  <c r="Q105" i="13"/>
  <c r="Q311" i="13"/>
  <c r="R177" i="13"/>
  <c r="R132" i="13"/>
  <c r="O105" i="13"/>
  <c r="O73" i="13"/>
  <c r="Q49" i="13"/>
  <c r="O33" i="13"/>
  <c r="P17" i="13"/>
  <c r="O211" i="13"/>
  <c r="Q7" i="13"/>
  <c r="P16" i="13"/>
  <c r="O84" i="13"/>
  <c r="R311" i="13"/>
  <c r="P105" i="13"/>
  <c r="R22" i="13"/>
  <c r="P28" i="13"/>
  <c r="R198" i="13"/>
  <c r="P34" i="13"/>
  <c r="P94" i="13"/>
  <c r="P341" i="13"/>
  <c r="P317" i="13"/>
  <c r="O290" i="13"/>
  <c r="O258" i="13"/>
  <c r="P229" i="13"/>
  <c r="P205" i="13"/>
  <c r="R342" i="13"/>
  <c r="Q315" i="13"/>
  <c r="R286" i="13"/>
  <c r="R254" i="13"/>
  <c r="R230" i="13"/>
  <c r="P339" i="13"/>
  <c r="P307" i="13"/>
  <c r="O280" i="13"/>
  <c r="O256" i="13"/>
  <c r="O224" i="13"/>
  <c r="O361" i="13"/>
  <c r="P332" i="13"/>
  <c r="Q341" i="13"/>
  <c r="Q317" i="13"/>
  <c r="R288" i="13"/>
  <c r="R256" i="13"/>
  <c r="Q229" i="13"/>
  <c r="O363" i="13"/>
  <c r="Q308" i="13"/>
  <c r="Q252" i="13"/>
  <c r="Q210" i="13"/>
  <c r="O175" i="13"/>
  <c r="O151" i="13"/>
  <c r="Q321" i="13"/>
  <c r="Q257" i="13"/>
  <c r="Q205" i="13"/>
  <c r="R179" i="13"/>
  <c r="R147" i="13"/>
  <c r="P318" i="13"/>
  <c r="O284" i="13"/>
  <c r="O252" i="13"/>
  <c r="Q225" i="13"/>
  <c r="O199" i="13"/>
  <c r="R174" i="13"/>
  <c r="Q155" i="13"/>
  <c r="P342" i="13"/>
  <c r="O281" i="13"/>
  <c r="O241" i="13"/>
  <c r="R351" i="13"/>
  <c r="O299" i="13"/>
  <c r="P329" i="13"/>
  <c r="R245" i="13"/>
  <c r="R183" i="13"/>
  <c r="Q158" i="13"/>
  <c r="O135" i="13"/>
  <c r="O111" i="13"/>
  <c r="P90" i="13"/>
  <c r="O71" i="13"/>
  <c r="O47" i="13"/>
  <c r="R290" i="13"/>
  <c r="O188" i="13"/>
  <c r="O140" i="13"/>
  <c r="O122" i="13"/>
  <c r="O106" i="13"/>
  <c r="O90" i="13"/>
  <c r="O74" i="13"/>
  <c r="O58" i="13"/>
  <c r="O42" i="13"/>
  <c r="P361" i="13"/>
  <c r="R276" i="13"/>
  <c r="R212" i="13"/>
  <c r="P183" i="13"/>
  <c r="R162" i="13"/>
  <c r="O142" i="13"/>
  <c r="Q123" i="13"/>
  <c r="Q107" i="13"/>
  <c r="Q91" i="13"/>
  <c r="Q75" i="13"/>
  <c r="Q59" i="13"/>
  <c r="Q43" i="13"/>
  <c r="Q239" i="13"/>
  <c r="P187" i="13"/>
  <c r="P155" i="13"/>
  <c r="P131" i="13"/>
  <c r="P115" i="13"/>
  <c r="P99" i="13"/>
  <c r="P83" i="13"/>
  <c r="R341" i="13"/>
  <c r="R269" i="13"/>
  <c r="P198" i="13"/>
  <c r="P175" i="13"/>
  <c r="R154" i="13"/>
  <c r="Q135" i="13"/>
  <c r="Q119" i="13"/>
  <c r="R193" i="13"/>
  <c r="Q138" i="13"/>
  <c r="R85" i="13"/>
  <c r="R53" i="13"/>
  <c r="O24" i="13"/>
  <c r="O8" i="13"/>
  <c r="Q89" i="13"/>
  <c r="R210" i="13"/>
  <c r="R106" i="13"/>
  <c r="R74" i="13"/>
  <c r="R41" i="13"/>
  <c r="Q21" i="13"/>
  <c r="Q5" i="13"/>
  <c r="P20" i="13"/>
  <c r="R274" i="13"/>
  <c r="R161" i="13"/>
  <c r="P108" i="13"/>
  <c r="O41" i="13"/>
  <c r="Q196" i="13"/>
  <c r="Q137" i="13"/>
  <c r="R111" i="13"/>
  <c r="Q90" i="13"/>
  <c r="R68" i="13"/>
  <c r="O48" i="13"/>
  <c r="O22" i="13"/>
  <c r="R36" i="13"/>
  <c r="Q204" i="13"/>
  <c r="Q124" i="13"/>
  <c r="P87" i="13"/>
  <c r="P57" i="13"/>
  <c r="O31" i="13"/>
  <c r="P68" i="13"/>
  <c r="R284" i="13"/>
  <c r="R173" i="13"/>
  <c r="Q129" i="13"/>
  <c r="O102" i="13"/>
  <c r="O70" i="13"/>
  <c r="P47" i="13"/>
  <c r="R30" i="13"/>
  <c r="Q16" i="13"/>
  <c r="R206" i="13"/>
  <c r="Q15" i="13"/>
  <c r="P24" i="13"/>
  <c r="O100" i="13"/>
  <c r="AA3" i="13"/>
  <c r="AA4" i="13" s="1"/>
  <c r="AM3" i="13" s="1"/>
  <c r="R6" i="13"/>
  <c r="P26" i="13"/>
  <c r="P182" i="13"/>
  <c r="Q9" i="13"/>
  <c r="O38" i="13"/>
  <c r="P54" i="13"/>
  <c r="P67" i="13"/>
  <c r="P110" i="13"/>
  <c r="R339" i="13"/>
  <c r="O314" i="13"/>
  <c r="Q288" i="13"/>
  <c r="Q256" i="13"/>
  <c r="R227" i="13"/>
  <c r="O202" i="13"/>
  <c r="Q339" i="13"/>
  <c r="P312" i="13"/>
  <c r="O285" i="13"/>
  <c r="O253" i="13"/>
  <c r="P363" i="13"/>
  <c r="R337" i="13"/>
  <c r="R305" i="13"/>
  <c r="Q278" i="13"/>
  <c r="P251" i="13"/>
  <c r="P219" i="13"/>
  <c r="Q359" i="13"/>
  <c r="R330" i="13"/>
  <c r="P338" i="13"/>
  <c r="R312" i="13"/>
  <c r="O287" i="13"/>
  <c r="O255" i="13"/>
  <c r="P226" i="13"/>
  <c r="R356" i="13"/>
  <c r="Q300" i="13"/>
  <c r="P247" i="13"/>
  <c r="R207" i="13"/>
  <c r="Q173" i="13"/>
  <c r="P146" i="13"/>
  <c r="P316" i="13"/>
  <c r="P252" i="13"/>
  <c r="Q203" i="13"/>
  <c r="Q176" i="13"/>
  <c r="Q144" i="13"/>
  <c r="O316" i="13"/>
  <c r="P281" i="13"/>
  <c r="P249" i="13"/>
  <c r="P223" i="13"/>
  <c r="Q197" i="13"/>
  <c r="O173" i="13"/>
  <c r="P152" i="13"/>
  <c r="P326" i="13"/>
  <c r="O278" i="13"/>
  <c r="O238" i="13"/>
  <c r="R348" i="13"/>
  <c r="O291" i="13"/>
  <c r="Q314" i="13"/>
  <c r="R236" i="13"/>
  <c r="R181" i="13"/>
  <c r="P156" i="13"/>
  <c r="Q133" i="13"/>
  <c r="Q109" i="13"/>
  <c r="R88" i="13"/>
  <c r="Q69" i="13"/>
  <c r="Q45" i="13"/>
  <c r="Q263" i="13"/>
  <c r="R185" i="13"/>
  <c r="O138" i="13"/>
  <c r="Q120" i="13"/>
  <c r="Q104" i="13"/>
  <c r="Q88" i="13"/>
  <c r="Q72" i="13"/>
  <c r="Q56" i="13"/>
  <c r="Q40" i="13"/>
  <c r="Q338" i="13"/>
  <c r="R271" i="13"/>
  <c r="O209" i="13"/>
  <c r="R180" i="13"/>
  <c r="O160" i="13"/>
  <c r="P136" i="13"/>
  <c r="P120" i="13"/>
  <c r="P104" i="13"/>
  <c r="P88" i="13"/>
  <c r="P72" i="13"/>
  <c r="P56" i="13"/>
  <c r="P40" i="13"/>
  <c r="R234" i="13"/>
  <c r="P185" i="13"/>
  <c r="P153" i="13"/>
  <c r="R129" i="13"/>
  <c r="R113" i="13"/>
  <c r="R97" i="13"/>
  <c r="R81" i="13"/>
  <c r="P335" i="13"/>
  <c r="R260" i="13"/>
  <c r="Q193" i="13"/>
  <c r="P357" i="13"/>
  <c r="P309" i="13"/>
  <c r="Q272" i="13"/>
  <c r="Q224" i="13"/>
  <c r="R350" i="13"/>
  <c r="Q299" i="13"/>
  <c r="Q251" i="13"/>
  <c r="P347" i="13"/>
  <c r="P299" i="13"/>
  <c r="P259" i="13"/>
  <c r="P211" i="13"/>
  <c r="P324" i="13"/>
  <c r="R328" i="13"/>
  <c r="P274" i="13"/>
  <c r="Q237" i="13"/>
  <c r="Q337" i="13"/>
  <c r="Q244" i="13"/>
  <c r="Q189" i="13"/>
  <c r="Q141" i="13"/>
  <c r="Q281" i="13"/>
  <c r="R187" i="13"/>
  <c r="R139" i="13"/>
  <c r="P294" i="13"/>
  <c r="O244" i="13"/>
  <c r="O203" i="13"/>
  <c r="R166" i="13"/>
  <c r="O313" i="13"/>
  <c r="O262" i="13"/>
  <c r="R335" i="13"/>
  <c r="O83" i="13"/>
  <c r="R355" i="13"/>
  <c r="R307" i="13"/>
  <c r="P269" i="13"/>
  <c r="P213" i="13"/>
  <c r="R334" i="13"/>
  <c r="P296" i="13"/>
  <c r="P248" i="13"/>
  <c r="O344" i="13"/>
  <c r="O296" i="13"/>
  <c r="P243" i="13"/>
  <c r="R209" i="13"/>
  <c r="R360" i="13"/>
  <c r="R320" i="13"/>
  <c r="R272" i="13"/>
  <c r="R224" i="13"/>
  <c r="O331" i="13"/>
  <c r="Q236" i="13"/>
  <c r="P186" i="13"/>
  <c r="P353" i="13"/>
  <c r="Q249" i="13"/>
  <c r="O186" i="13"/>
  <c r="Q362" i="13"/>
  <c r="O292" i="13"/>
  <c r="P241" i="13"/>
  <c r="R190" i="13"/>
  <c r="O165" i="13"/>
  <c r="O310" i="13"/>
  <c r="O249" i="13"/>
  <c r="R332" i="13"/>
  <c r="R309" i="13"/>
  <c r="P200" i="13"/>
  <c r="R149" i="13"/>
  <c r="O119" i="13"/>
  <c r="O79" i="13"/>
  <c r="P42" i="13"/>
  <c r="O206" i="13"/>
  <c r="P133" i="13"/>
  <c r="P109" i="13"/>
  <c r="O82" i="13"/>
  <c r="P53" i="13"/>
  <c r="R29" i="13"/>
  <c r="R253" i="13"/>
  <c r="O190" i="13"/>
  <c r="P151" i="13"/>
  <c r="R118" i="13"/>
  <c r="P96" i="13"/>
  <c r="O69" i="13"/>
  <c r="R46" i="13"/>
  <c r="Q215" i="13"/>
  <c r="Q148" i="13"/>
  <c r="R121" i="13"/>
  <c r="Q94" i="13"/>
  <c r="O72" i="13"/>
  <c r="R237" i="13"/>
  <c r="R172" i="13"/>
  <c r="Q145" i="13"/>
  <c r="P124" i="13"/>
  <c r="R189" i="13"/>
  <c r="Q122" i="13"/>
  <c r="Q62" i="13"/>
  <c r="P23" i="13"/>
  <c r="R5" i="13"/>
  <c r="R314" i="13"/>
  <c r="R103" i="13"/>
  <c r="O60" i="13"/>
  <c r="O30" i="13"/>
  <c r="Q3" i="13"/>
  <c r="P12" i="13"/>
  <c r="O187" i="13"/>
  <c r="P100" i="13"/>
  <c r="Q287" i="13"/>
  <c r="Q154" i="13"/>
  <c r="R108" i="13"/>
  <c r="Q82" i="13"/>
  <c r="P55" i="13"/>
  <c r="P21" i="13"/>
  <c r="R293" i="13"/>
  <c r="P145" i="13"/>
  <c r="Q84" i="13"/>
  <c r="P43" i="13"/>
  <c r="R18" i="13"/>
  <c r="Q279" i="13"/>
  <c r="Q156" i="13"/>
  <c r="Q113" i="13"/>
  <c r="Q65" i="13"/>
  <c r="O40" i="13"/>
  <c r="R23" i="13"/>
  <c r="P202" i="13"/>
  <c r="Q25" i="13"/>
  <c r="Q58" i="13"/>
  <c r="O12" i="13"/>
  <c r="R24" i="13"/>
  <c r="P19" i="13"/>
  <c r="O75" i="13"/>
  <c r="O222" i="13"/>
  <c r="O354" i="13"/>
  <c r="P301" i="13"/>
  <c r="P253" i="13"/>
  <c r="R211" i="13"/>
  <c r="O333" i="13"/>
  <c r="R294" i="13"/>
  <c r="R246" i="13"/>
  <c r="O328" i="13"/>
  <c r="Q294" i="13"/>
  <c r="R241" i="13"/>
  <c r="O200" i="13"/>
  <c r="Q357" i="13"/>
  <c r="Q309" i="13"/>
  <c r="O271" i="13"/>
  <c r="O223" i="13"/>
  <c r="R324" i="13"/>
  <c r="R223" i="13"/>
  <c r="P170" i="13"/>
  <c r="Q340" i="13"/>
  <c r="Q241" i="13"/>
  <c r="Q184" i="13"/>
  <c r="O356" i="13"/>
  <c r="P273" i="13"/>
  <c r="P238" i="13"/>
  <c r="O189" i="13"/>
  <c r="R158" i="13"/>
  <c r="O305" i="13"/>
  <c r="O233" i="13"/>
  <c r="Q329" i="13"/>
  <c r="R300" i="13"/>
  <c r="O195" i="13"/>
  <c r="Q142" i="13"/>
  <c r="P106" i="13"/>
  <c r="Q77" i="13"/>
  <c r="R40" i="13"/>
  <c r="O197" i="13"/>
  <c r="R131" i="13"/>
  <c r="P101" i="13"/>
  <c r="Q80" i="13"/>
  <c r="R51" i="13"/>
  <c r="Q28" i="13"/>
  <c r="R244" i="13"/>
  <c r="R178" i="13"/>
  <c r="R148" i="13"/>
  <c r="O117" i="13"/>
  <c r="R94" i="13"/>
  <c r="Q67" i="13"/>
  <c r="Q354" i="13"/>
  <c r="Q202" i="13"/>
  <c r="Q146" i="13"/>
  <c r="O120" i="13"/>
  <c r="P91" i="13"/>
  <c r="R319" i="13"/>
  <c r="R228" i="13"/>
  <c r="R170" i="13"/>
  <c r="P143" i="13"/>
  <c r="R122" i="13"/>
  <c r="O185" i="13"/>
  <c r="O116" i="13"/>
  <c r="P60" i="13"/>
  <c r="Q22" i="13"/>
  <c r="O4" i="13"/>
  <c r="R282" i="13"/>
  <c r="R98" i="13"/>
  <c r="R57" i="13"/>
  <c r="O23" i="13"/>
  <c r="Q20" i="13"/>
  <c r="Q11" i="13"/>
  <c r="Q182" i="13"/>
  <c r="Q97" i="13"/>
  <c r="Q255" i="13"/>
  <c r="R145" i="13"/>
  <c r="Q106" i="13"/>
  <c r="Q79" i="13"/>
  <c r="R52" i="13"/>
  <c r="R19" i="13"/>
  <c r="R261" i="13"/>
  <c r="P137" i="13"/>
  <c r="P79" i="13"/>
  <c r="P41" i="13"/>
  <c r="R133" i="13"/>
  <c r="R252" i="13"/>
  <c r="R143" i="13"/>
  <c r="O110" i="13"/>
  <c r="P135" i="13"/>
  <c r="P293" i="13"/>
  <c r="O226" i="13"/>
  <c r="R318" i="13"/>
  <c r="Q243" i="13"/>
  <c r="O320" i="13"/>
  <c r="P235" i="13"/>
  <c r="P340" i="13"/>
  <c r="R296" i="13"/>
  <c r="Q213" i="13"/>
  <c r="P279" i="13"/>
  <c r="O167" i="13"/>
  <c r="P284" i="13"/>
  <c r="R163" i="13"/>
  <c r="P270" i="13"/>
  <c r="P207" i="13"/>
  <c r="O149" i="13"/>
  <c r="O265" i="13"/>
  <c r="O275" i="13"/>
  <c r="O213" i="13"/>
  <c r="P140" i="13"/>
  <c r="Q101" i="13"/>
  <c r="R56" i="13"/>
  <c r="O172" i="13"/>
  <c r="P117" i="13"/>
  <c r="P85" i="13"/>
  <c r="O50" i="13"/>
  <c r="R308" i="13"/>
  <c r="R194" i="13"/>
  <c r="R146" i="13"/>
  <c r="R110" i="13"/>
  <c r="R78" i="13"/>
  <c r="Q332" i="13"/>
  <c r="Q178" i="13"/>
  <c r="Q126" i="13"/>
  <c r="R89" i="13"/>
  <c r="R292" i="13"/>
  <c r="O184" i="13"/>
  <c r="R140" i="13"/>
  <c r="O113" i="13"/>
  <c r="O132" i="13"/>
  <c r="O51" i="13"/>
  <c r="P15" i="13"/>
  <c r="R38" i="13"/>
  <c r="R95" i="13"/>
  <c r="Q39" i="13"/>
  <c r="R12" i="13"/>
  <c r="O5" i="13"/>
  <c r="P148" i="13"/>
  <c r="O348" i="13"/>
  <c r="O134" i="13"/>
  <c r="Q98" i="13"/>
  <c r="O62" i="13"/>
  <c r="O14" i="13"/>
  <c r="P196" i="13"/>
  <c r="Q100" i="13"/>
  <c r="O35" i="13"/>
  <c r="P52" i="13"/>
  <c r="O169" i="13"/>
  <c r="O97" i="13"/>
  <c r="R58" i="13"/>
  <c r="P29" i="13"/>
  <c r="Q8" i="13"/>
  <c r="Q29" i="13"/>
  <c r="O52" i="13"/>
  <c r="P18" i="13"/>
  <c r="R4" i="13"/>
  <c r="O36" i="13"/>
  <c r="O362" i="13"/>
  <c r="P277" i="13"/>
  <c r="O210" i="13"/>
  <c r="R310" i="13"/>
  <c r="Q235" i="13"/>
  <c r="O304" i="13"/>
  <c r="O232" i="13"/>
  <c r="P354" i="13"/>
  <c r="Q293" i="13"/>
  <c r="P210" i="13"/>
  <c r="Q260" i="13"/>
  <c r="P162" i="13"/>
  <c r="Q233" i="13"/>
  <c r="Q160" i="13"/>
  <c r="O268" i="13"/>
  <c r="O205" i="13"/>
  <c r="R142" i="13"/>
  <c r="O230" i="13"/>
  <c r="O267" i="13"/>
  <c r="P206" i="13"/>
  <c r="P138" i="13"/>
  <c r="O95" i="13"/>
  <c r="O55" i="13"/>
  <c r="R169" i="13"/>
  <c r="R115" i="13"/>
  <c r="R83" i="13"/>
  <c r="Q48" i="13"/>
  <c r="R303" i="13"/>
  <c r="O192" i="13"/>
  <c r="R134" i="13"/>
  <c r="R102" i="13"/>
  <c r="R70" i="13"/>
  <c r="Q303" i="13"/>
  <c r="P171" i="13"/>
  <c r="P123" i="13"/>
  <c r="O88" i="13"/>
  <c r="R287" i="13"/>
  <c r="O182" i="13"/>
  <c r="R138" i="13"/>
  <c r="Q111" i="13"/>
  <c r="R125" i="13"/>
  <c r="O49" i="13"/>
  <c r="Q14" i="13"/>
  <c r="Q348" i="13"/>
  <c r="R90" i="13"/>
  <c r="R37" i="13"/>
  <c r="O7" i="13"/>
  <c r="O3" i="13"/>
  <c r="Q140" i="13"/>
  <c r="Q319" i="13"/>
  <c r="O131" i="13"/>
  <c r="Q95" i="13"/>
  <c r="Q57" i="13"/>
  <c r="Q12" i="13"/>
  <c r="P179" i="13"/>
  <c r="P95" i="13"/>
  <c r="R33" i="13"/>
  <c r="O43" i="13"/>
  <c r="P164" i="13"/>
  <c r="O94" i="13"/>
  <c r="O56" i="13"/>
  <c r="O26" i="13"/>
  <c r="R7" i="13"/>
  <c r="O92" i="13"/>
  <c r="O68" i="13"/>
  <c r="P33" i="13"/>
  <c r="O20" i="13"/>
  <c r="O9" i="13"/>
  <c r="Q63" i="13"/>
  <c r="P113" i="13"/>
  <c r="O338" i="13"/>
  <c r="R275" i="13"/>
  <c r="Q363" i="13"/>
  <c r="Q307" i="13"/>
  <c r="O360" i="13"/>
  <c r="O288" i="13"/>
  <c r="O216" i="13"/>
  <c r="R352" i="13"/>
  <c r="Q277" i="13"/>
  <c r="R208" i="13"/>
  <c r="R221" i="13"/>
  <c r="P154" i="13"/>
  <c r="P228" i="13"/>
  <c r="R155" i="13"/>
  <c r="P265" i="13"/>
  <c r="Q187" i="13"/>
  <c r="O141" i="13"/>
  <c r="R218" i="13"/>
  <c r="O259" i="13"/>
  <c r="O179" i="13"/>
  <c r="O127" i="13"/>
  <c r="O87" i="13"/>
  <c r="O39" i="13"/>
  <c r="Q167" i="13"/>
  <c r="O114" i="13"/>
  <c r="P77" i="13"/>
  <c r="P45" i="13"/>
  <c r="Q290" i="13"/>
  <c r="O176" i="13"/>
  <c r="O133" i="13"/>
  <c r="O101" i="13"/>
  <c r="P64" i="13"/>
  <c r="R298" i="13"/>
  <c r="P169" i="13"/>
  <c r="O112" i="13"/>
  <c r="O80" i="13"/>
  <c r="R255" i="13"/>
  <c r="O168" i="13"/>
  <c r="P132" i="13"/>
  <c r="O225" i="13"/>
  <c r="R109" i="13"/>
  <c r="Q46" i="13"/>
  <c r="P7" i="13"/>
  <c r="P193" i="13"/>
  <c r="R87" i="13"/>
  <c r="Q35" i="13"/>
  <c r="P13" i="13"/>
  <c r="R242" i="13"/>
  <c r="Q130" i="13"/>
  <c r="P224" i="13"/>
  <c r="R127" i="13"/>
  <c r="Q87" i="13"/>
  <c r="O46" i="13"/>
  <c r="Q81" i="13"/>
  <c r="Q175" i="13"/>
  <c r="Q76" i="13"/>
  <c r="R28" i="13"/>
  <c r="R357" i="13"/>
  <c r="O139" i="13"/>
  <c r="O89" i="13"/>
  <c r="O54" i="13"/>
  <c r="P25" i="13"/>
  <c r="Q4" i="13"/>
  <c r="P32" i="13"/>
  <c r="P195" i="13"/>
  <c r="Q36" i="13"/>
  <c r="R8" i="13"/>
  <c r="O17" i="13"/>
  <c r="P49" i="13"/>
  <c r="Q191" i="13"/>
  <c r="P51" i="13"/>
  <c r="Q44" i="13"/>
  <c r="Q336" i="13"/>
  <c r="O274" i="13"/>
  <c r="P360" i="13"/>
  <c r="R278" i="13"/>
  <c r="Q358" i="13"/>
  <c r="P275" i="13"/>
  <c r="Q214" i="13"/>
  <c r="R336" i="13"/>
  <c r="Q269" i="13"/>
  <c r="R343" i="13"/>
  <c r="Q219" i="13"/>
  <c r="O143" i="13"/>
  <c r="O219" i="13"/>
  <c r="R349" i="13"/>
  <c r="P262" i="13"/>
  <c r="P184" i="13"/>
  <c r="Q139" i="13"/>
  <c r="Q361" i="13"/>
  <c r="O235" i="13"/>
  <c r="O177" i="13"/>
  <c r="Q125" i="13"/>
  <c r="Q85" i="13"/>
  <c r="Q37" i="13"/>
  <c r="P158" i="13"/>
  <c r="Q112" i="13"/>
  <c r="P69" i="13"/>
  <c r="P37" i="13"/>
  <c r="Q258" i="13"/>
  <c r="O174" i="13"/>
  <c r="Q131" i="13"/>
  <c r="Q99" i="13"/>
  <c r="R62" i="13"/>
  <c r="Q271" i="13"/>
  <c r="Q164" i="13"/>
  <c r="Q110" i="13"/>
  <c r="Q78" i="13"/>
  <c r="Q242" i="13"/>
  <c r="O166" i="13"/>
  <c r="R130" i="13"/>
  <c r="Q220" i="13"/>
  <c r="R101" i="13"/>
  <c r="P44" i="13"/>
  <c r="Q6" i="13"/>
  <c r="O180" i="13"/>
  <c r="R82" i="13"/>
  <c r="Q31" i="13"/>
  <c r="R11" i="13"/>
  <c r="P208" i="13"/>
  <c r="O124" i="13"/>
  <c r="R204" i="13"/>
  <c r="R124" i="13"/>
  <c r="R84" i="13"/>
  <c r="Q41" i="13"/>
  <c r="O57" i="13"/>
  <c r="P166" i="13"/>
  <c r="P71" i="13"/>
  <c r="Q27" i="13"/>
  <c r="R316" i="13"/>
  <c r="R135" i="13"/>
  <c r="O86" i="13"/>
  <c r="R44" i="13"/>
  <c r="Q24" i="13"/>
  <c r="O198" i="13"/>
  <c r="Q30" i="13"/>
  <c r="P217" i="13"/>
  <c r="Q47" i="13"/>
  <c r="Q10" i="13"/>
  <c r="Q23" i="13"/>
  <c r="P65" i="13"/>
  <c r="R65" i="13"/>
  <c r="P333" i="13"/>
  <c r="O250" i="13"/>
  <c r="R358" i="13"/>
  <c r="Q275" i="13"/>
  <c r="O352" i="13"/>
  <c r="R273" i="13"/>
  <c r="P356" i="13"/>
  <c r="O335" i="13"/>
  <c r="Q253" i="13"/>
  <c r="R340" i="13"/>
  <c r="Q199" i="13"/>
  <c r="P327" i="13"/>
  <c r="P201" i="13"/>
  <c r="O324" i="13"/>
  <c r="P246" i="13"/>
  <c r="R182" i="13"/>
  <c r="O302" i="13"/>
  <c r="O358" i="13"/>
  <c r="R277" i="13"/>
  <c r="Q174" i="13"/>
  <c r="P122" i="13"/>
  <c r="P74" i="13"/>
  <c r="R322" i="13"/>
  <c r="O156" i="13"/>
  <c r="R99" i="13"/>
  <c r="R67" i="13"/>
  <c r="R35" i="13"/>
  <c r="R239" i="13"/>
  <c r="Q169" i="13"/>
  <c r="P128" i="13"/>
  <c r="R86" i="13"/>
  <c r="R54" i="13"/>
  <c r="R226" i="13"/>
  <c r="P139" i="13"/>
  <c r="P107" i="13"/>
  <c r="P75" i="13"/>
  <c r="Q217" i="13"/>
  <c r="Q161" i="13"/>
  <c r="O129" i="13"/>
  <c r="P180" i="13"/>
  <c r="R77" i="13"/>
  <c r="R39" i="13"/>
  <c r="R3" i="13"/>
  <c r="P163" i="13"/>
  <c r="R71" i="13"/>
  <c r="R20" i="13"/>
  <c r="O6" i="13"/>
  <c r="O204" i="13"/>
  <c r="P92" i="13"/>
  <c r="Q188" i="13"/>
  <c r="Q121" i="13"/>
  <c r="R76" i="13"/>
  <c r="P39" i="13"/>
  <c r="O332" i="13"/>
  <c r="P121" i="13"/>
  <c r="Q68" i="13"/>
  <c r="R26" i="13"/>
  <c r="Q247" i="13"/>
  <c r="O126" i="13"/>
  <c r="O81" i="13"/>
  <c r="R42" i="13"/>
  <c r="O18" i="13"/>
  <c r="P177" i="13"/>
  <c r="P78" i="13"/>
  <c r="O25" i="13"/>
  <c r="P73" i="13"/>
  <c r="R16" i="13"/>
  <c r="O32" i="13"/>
  <c r="O91" i="13"/>
  <c r="O27" i="13"/>
  <c r="P237" i="13"/>
  <c r="P323" i="13"/>
  <c r="Q333" i="13"/>
  <c r="Q284" i="13"/>
  <c r="Q168" i="13"/>
  <c r="Q171" i="13"/>
  <c r="O283" i="13"/>
  <c r="R104" i="13"/>
  <c r="Q136" i="13"/>
  <c r="P61" i="13"/>
  <c r="O158" i="13"/>
  <c r="O53" i="13"/>
  <c r="O128" i="13"/>
  <c r="R188" i="13"/>
  <c r="Q172" i="13"/>
  <c r="O16" i="13"/>
  <c r="Q55" i="13"/>
  <c r="R191" i="13"/>
  <c r="Q166" i="13"/>
  <c r="P35" i="13"/>
  <c r="Q66" i="13"/>
  <c r="Q186" i="13"/>
  <c r="P36" i="13"/>
  <c r="O28" i="13"/>
  <c r="R14" i="13"/>
  <c r="O76" i="13"/>
  <c r="Q355" i="13"/>
  <c r="R321" i="13"/>
  <c r="P306" i="13"/>
  <c r="P194" i="13"/>
  <c r="P165" i="13"/>
  <c r="P168" i="13"/>
  <c r="R268" i="13"/>
  <c r="O103" i="13"/>
  <c r="O130" i="13"/>
  <c r="O34" i="13"/>
  <c r="Q153" i="13"/>
  <c r="Q51" i="13"/>
  <c r="R105" i="13"/>
  <c r="R186" i="13"/>
  <c r="R159" i="13"/>
  <c r="R10" i="13"/>
  <c r="P46" i="13"/>
  <c r="R157" i="13"/>
  <c r="O118" i="13"/>
  <c r="R32" i="13"/>
  <c r="Q52" i="13"/>
  <c r="O123" i="13"/>
  <c r="Q34" i="13"/>
  <c r="Q33" i="13"/>
  <c r="Q18" i="13"/>
  <c r="O108" i="13"/>
  <c r="Q331" i="13"/>
  <c r="O264" i="13"/>
  <c r="Q301" i="13"/>
  <c r="O191" i="13"/>
  <c r="P313" i="13"/>
  <c r="R150" i="13"/>
  <c r="R263" i="13"/>
  <c r="O63" i="13"/>
  <c r="P125" i="13"/>
  <c r="Q322" i="13"/>
  <c r="R126" i="13"/>
  <c r="P48" i="13"/>
  <c r="O104" i="13"/>
  <c r="P159" i="13"/>
  <c r="O155" i="13"/>
  <c r="P76" i="13"/>
  <c r="O15" i="13"/>
  <c r="O153" i="13"/>
  <c r="Q103" i="13"/>
  <c r="R325" i="13"/>
  <c r="Q50" i="13"/>
  <c r="R119" i="13"/>
  <c r="R15" i="13"/>
  <c r="Q42" i="13"/>
  <c r="Q26" i="13"/>
  <c r="O330" i="13"/>
  <c r="P328" i="13"/>
  <c r="Q262" i="13"/>
  <c r="R248" i="13"/>
  <c r="R168" i="13"/>
  <c r="O308" i="13"/>
  <c r="O297" i="13"/>
  <c r="P220" i="13"/>
  <c r="Q61" i="13"/>
  <c r="O98" i="13"/>
  <c r="R317" i="13"/>
  <c r="Q115" i="13"/>
  <c r="P222" i="13"/>
  <c r="O96" i="13"/>
  <c r="O152" i="13"/>
  <c r="R69" i="13"/>
  <c r="R61" i="13"/>
  <c r="P14" i="13"/>
  <c r="P84" i="13"/>
  <c r="R100" i="13"/>
  <c r="R229" i="13"/>
  <c r="O21" i="13"/>
  <c r="R116" i="13"/>
  <c r="O10" i="13"/>
  <c r="P27" i="13"/>
  <c r="R247" i="13"/>
  <c r="O298" i="13"/>
  <c r="O353" i="13"/>
  <c r="P292" i="13"/>
  <c r="O270" i="13"/>
  <c r="R258" i="13"/>
  <c r="R202" i="13"/>
  <c r="Q180" i="13"/>
  <c r="Q127" i="13"/>
  <c r="P150" i="13"/>
  <c r="O59" i="13"/>
  <c r="P111" i="13"/>
  <c r="P63" i="13"/>
  <c r="Q266" i="13"/>
  <c r="P245" i="13"/>
  <c r="O345" i="13"/>
  <c r="Q289" i="13"/>
  <c r="O339" i="13"/>
  <c r="Q231" i="13"/>
  <c r="R199" i="13"/>
  <c r="R137" i="13"/>
  <c r="P116" i="13"/>
  <c r="P134" i="13"/>
  <c r="R175" i="13"/>
  <c r="Q108" i="13"/>
  <c r="R60" i="13"/>
  <c r="P8" i="13"/>
  <c r="O269" i="13"/>
  <c r="P93" i="13"/>
  <c r="O65" i="13"/>
  <c r="Q54" i="13"/>
  <c r="R243" i="13"/>
  <c r="Q343" i="13"/>
  <c r="P199" i="13"/>
  <c r="O326" i="13"/>
  <c r="P209" i="13"/>
  <c r="P167" i="13"/>
  <c r="O136" i="13"/>
  <c r="R114" i="13"/>
  <c r="P62" i="13"/>
  <c r="O171" i="13"/>
  <c r="P103" i="13"/>
  <c r="P38" i="13"/>
  <c r="P10" i="13"/>
  <c r="P86" i="13"/>
  <c r="P230" i="13"/>
  <c r="O85" i="13"/>
  <c r="P5" i="13"/>
  <c r="O164" i="13"/>
  <c r="R270" i="13"/>
  <c r="Q245" i="13"/>
  <c r="P297" i="13"/>
  <c r="P172" i="13"/>
  <c r="Q96" i="13"/>
  <c r="P112" i="13"/>
  <c r="R73" i="13"/>
  <c r="O67" i="13"/>
  <c r="Q13" i="13"/>
  <c r="Q74" i="13"/>
  <c r="R63" i="13"/>
  <c r="P9" i="13"/>
  <c r="R9" i="13"/>
  <c r="P242" i="13"/>
  <c r="O163" i="13"/>
  <c r="Q306" i="13"/>
  <c r="R66" i="13"/>
  <c r="R17" i="13"/>
  <c r="R25" i="13"/>
  <c r="O37" i="13"/>
  <c r="O150" i="13"/>
  <c r="O66" i="13"/>
  <c r="P287" i="13"/>
  <c r="Q218" i="13"/>
  <c r="Q64" i="13"/>
  <c r="O148" i="13"/>
  <c r="O64" i="13"/>
  <c r="P191" i="13"/>
  <c r="P58" i="13"/>
  <c r="Q292" i="13"/>
  <c r="Q143" i="13"/>
  <c r="Q73" i="13"/>
  <c r="R301" i="13"/>
  <c r="R120" i="13"/>
  <c r="O240" i="13"/>
  <c r="O107" i="13"/>
  <c r="R31" i="13"/>
  <c r="Q297" i="13"/>
  <c r="P147" i="13"/>
  <c r="O13" i="13"/>
  <c r="R196" i="13"/>
  <c r="R151" i="13"/>
  <c r="Q326" i="13"/>
  <c r="X4" i="4"/>
  <c r="AD3" i="4" s="1"/>
  <c r="X8" i="4"/>
  <c r="X3" i="4" s="1"/>
  <c r="W4" i="13"/>
  <c r="AC3" i="13" s="1"/>
  <c r="Q341" i="14"/>
  <c r="Q319" i="14"/>
  <c r="R304" i="14"/>
  <c r="Q272" i="14"/>
  <c r="R204" i="14"/>
  <c r="Q192" i="14"/>
  <c r="O162" i="14"/>
  <c r="R152" i="14"/>
  <c r="O133" i="14"/>
  <c r="O119" i="14"/>
  <c r="P114" i="14"/>
  <c r="R110" i="14"/>
  <c r="O101" i="14"/>
  <c r="O87" i="14"/>
  <c r="P82" i="14"/>
  <c r="R78" i="14"/>
  <c r="O69" i="14"/>
  <c r="O60" i="14"/>
  <c r="R51" i="14"/>
  <c r="P42" i="14"/>
  <c r="P38" i="14"/>
  <c r="Q34" i="14"/>
  <c r="R31" i="14"/>
  <c r="O28" i="14"/>
  <c r="P21" i="14"/>
  <c r="Q17" i="14"/>
  <c r="O14" i="14"/>
  <c r="P10" i="14"/>
  <c r="AA3" i="14"/>
  <c r="AA4" i="14" s="1"/>
  <c r="AM3" i="14" s="1"/>
  <c r="P346" i="14"/>
  <c r="Q9" i="14"/>
  <c r="O24" i="14"/>
  <c r="R39" i="14"/>
  <c r="O58" i="14"/>
  <c r="O116" i="14"/>
  <c r="P218" i="14"/>
  <c r="Q355" i="14"/>
  <c r="Q339" i="14"/>
  <c r="Q323" i="14"/>
  <c r="Q307" i="14"/>
  <c r="Q291" i="14"/>
  <c r="Q275" i="14"/>
  <c r="Q259" i="14"/>
  <c r="Q243" i="14"/>
  <c r="Q227" i="14"/>
  <c r="Q211" i="14"/>
  <c r="Q195" i="14"/>
  <c r="Q350" i="14"/>
  <c r="Q334" i="14"/>
  <c r="Q318" i="14"/>
  <c r="Q302" i="14"/>
  <c r="Q286" i="14"/>
  <c r="Q270" i="14"/>
  <c r="Q254" i="14"/>
  <c r="Q238" i="14"/>
  <c r="Q222" i="14"/>
  <c r="R356" i="14"/>
  <c r="R340" i="14"/>
  <c r="R324" i="14"/>
  <c r="R308" i="14"/>
  <c r="R292" i="14"/>
  <c r="R276" i="14"/>
  <c r="R260" i="14"/>
  <c r="R244" i="14"/>
  <c r="R228" i="14"/>
  <c r="R212" i="14"/>
  <c r="R351" i="14"/>
  <c r="R335" i="14"/>
  <c r="R319" i="14"/>
  <c r="R303" i="14"/>
  <c r="R287" i="14"/>
  <c r="P354" i="14"/>
  <c r="O209" i="14"/>
  <c r="R186" i="14"/>
  <c r="R179" i="14"/>
  <c r="R173" i="14"/>
  <c r="Q152" i="14"/>
  <c r="R147" i="14"/>
  <c r="P127" i="14"/>
  <c r="O114" i="14"/>
  <c r="P95" i="14"/>
  <c r="O82" i="14"/>
  <c r="P63" i="14"/>
  <c r="P55" i="14"/>
  <c r="O46" i="14"/>
  <c r="Q42" i="14"/>
  <c r="Q38" i="14"/>
  <c r="R34" i="14"/>
  <c r="P24" i="14"/>
  <c r="Q10" i="14"/>
  <c r="P25" i="14"/>
  <c r="O42" i="14"/>
  <c r="Q60" i="14"/>
  <c r="O124" i="14"/>
  <c r="R259" i="14"/>
  <c r="P352" i="14"/>
  <c r="P336" i="14"/>
  <c r="P320" i="14"/>
  <c r="P304" i="14"/>
  <c r="P288" i="14"/>
  <c r="P272" i="14"/>
  <c r="P256" i="14"/>
  <c r="P240" i="14"/>
  <c r="P224" i="14"/>
  <c r="P208" i="14"/>
  <c r="P363" i="14"/>
  <c r="P347" i="14"/>
  <c r="P331" i="14"/>
  <c r="Q359" i="14"/>
  <c r="O346" i="14"/>
  <c r="Q277" i="14"/>
  <c r="Q255" i="14"/>
  <c r="R240" i="14"/>
  <c r="R203" i="14"/>
  <c r="P161" i="14"/>
  <c r="Q156" i="14"/>
  <c r="Q141" i="14"/>
  <c r="O127" i="14"/>
  <c r="P122" i="14"/>
  <c r="R118" i="14"/>
  <c r="O109" i="14"/>
  <c r="O95" i="14"/>
  <c r="P90" i="14"/>
  <c r="R86" i="14"/>
  <c r="O77" i="14"/>
  <c r="O63" i="14"/>
  <c r="R30" i="14"/>
  <c r="Q24" i="14"/>
  <c r="P20" i="14"/>
  <c r="R16" i="14"/>
  <c r="R9" i="14"/>
  <c r="R11" i="14"/>
  <c r="R26" i="14"/>
  <c r="Q44" i="14"/>
  <c r="O68" i="14"/>
  <c r="O132" i="14"/>
  <c r="P282" i="14"/>
  <c r="R350" i="14"/>
  <c r="R334" i="14"/>
  <c r="R318" i="14"/>
  <c r="R302" i="14"/>
  <c r="R286" i="14"/>
  <c r="R270" i="14"/>
  <c r="R254" i="14"/>
  <c r="R238" i="14"/>
  <c r="R222" i="14"/>
  <c r="R206" i="14"/>
  <c r="R361" i="14"/>
  <c r="R345" i="14"/>
  <c r="R329" i="14"/>
  <c r="R313" i="14"/>
  <c r="R297" i="14"/>
  <c r="R281" i="14"/>
  <c r="R265" i="14"/>
  <c r="R249" i="14"/>
  <c r="R233" i="14"/>
  <c r="R217" i="14"/>
  <c r="Q353" i="14"/>
  <c r="Q337" i="14"/>
  <c r="Q321" i="14"/>
  <c r="Q305" i="14"/>
  <c r="Q289" i="14"/>
  <c r="Q273" i="14"/>
  <c r="Q257" i="14"/>
  <c r="Q241" i="14"/>
  <c r="Q225" i="14"/>
  <c r="Q209" i="14"/>
  <c r="Q348" i="14"/>
  <c r="Q332" i="14"/>
  <c r="Q316" i="14"/>
  <c r="Q300" i="14"/>
  <c r="Q284" i="14"/>
  <c r="D8" i="1" l="1"/>
  <c r="F4" i="2" s="1"/>
  <c r="D9" i="1"/>
  <c r="F5" i="2" s="1"/>
  <c r="AC4" i="14"/>
  <c r="AF3" i="14" s="1"/>
  <c r="AF4" i="2"/>
  <c r="AI3" i="2" s="1"/>
  <c r="AD4" i="14"/>
  <c r="AG3" i="14" s="1"/>
  <c r="AF4" i="14" s="1"/>
  <c r="J10" i="14" s="1"/>
  <c r="AI4" i="14"/>
  <c r="AL4" i="14"/>
  <c r="AG4" i="2"/>
  <c r="AJ3" i="2" s="1"/>
  <c r="AM3" i="2"/>
  <c r="AI4" i="13"/>
  <c r="AL4" i="13" s="1"/>
  <c r="AL3" i="13"/>
  <c r="AD4" i="13"/>
  <c r="AG3" i="13" s="1"/>
  <c r="AJ3" i="13"/>
  <c r="AD4" i="4"/>
  <c r="AG3" i="4" s="1"/>
  <c r="AJ3" i="4"/>
  <c r="AC4" i="4"/>
  <c r="AF3" i="4" s="1"/>
  <c r="AI3" i="4"/>
  <c r="AI3" i="13"/>
  <c r="AC4" i="13"/>
  <c r="AF3" i="13" s="1"/>
  <c r="AL4" i="2"/>
  <c r="AO4" i="2" s="1"/>
  <c r="AO3" i="2"/>
  <c r="AI4" i="4"/>
  <c r="AL4" i="4"/>
  <c r="AL3" i="4"/>
  <c r="AF4" i="4" l="1"/>
  <c r="J10" i="4" s="1"/>
  <c r="J11" i="4" s="1"/>
  <c r="AI4" i="2"/>
  <c r="J10" i="2" s="1"/>
  <c r="J12" i="14"/>
  <c r="J13" i="14"/>
  <c r="J14" i="14" s="1"/>
  <c r="AF4" i="13"/>
  <c r="J10" i="13" s="1"/>
  <c r="J12" i="13" s="1"/>
  <c r="J13" i="13" s="1"/>
  <c r="J11" i="2"/>
  <c r="J12" i="2" l="1"/>
  <c r="J13" i="2" s="1"/>
  <c r="J14" i="2" s="1"/>
  <c r="D5" i="7"/>
  <c r="J12" i="4"/>
  <c r="J13" i="4" s="1"/>
  <c r="J14" i="4" s="1"/>
  <c r="D17" i="7"/>
  <c r="J11" i="13"/>
  <c r="J14" i="13" s="1"/>
  <c r="J15" i="14"/>
  <c r="J16" i="4" l="1"/>
  <c r="J15" i="4"/>
  <c r="J15" i="2"/>
  <c r="J16" i="2"/>
</calcChain>
</file>

<file path=xl/sharedStrings.xml><?xml version="1.0" encoding="utf-8"?>
<sst xmlns="http://schemas.openxmlformats.org/spreadsheetml/2006/main" count="294" uniqueCount="73">
  <si>
    <t>First Year (2020)</t>
  </si>
  <si>
    <t>Wheelbase</t>
  </si>
  <si>
    <t>Swingarm L</t>
  </si>
  <si>
    <t>Chain Pitch</t>
  </si>
  <si>
    <t>Front Wheel Radius</t>
  </si>
  <si>
    <t>Fork Offset</t>
  </si>
  <si>
    <t>Swingarm A</t>
  </si>
  <si>
    <t>Rear Wheel Radius</t>
  </si>
  <si>
    <t>Trail</t>
  </si>
  <si>
    <t>Swingarm Length</t>
  </si>
  <si>
    <t>Fork Length</t>
  </si>
  <si>
    <t>Front sprock</t>
  </si>
  <si>
    <t>Swingarm Angle</t>
  </si>
  <si>
    <t>Weight</t>
  </si>
  <si>
    <t>rear sprock</t>
  </si>
  <si>
    <t>1998 ZX6R</t>
  </si>
  <si>
    <t>CRF450R</t>
  </si>
  <si>
    <t>W/O Rider</t>
  </si>
  <si>
    <t>W/ Rider</t>
  </si>
  <si>
    <t>Level</t>
  </si>
  <si>
    <t>Front</t>
  </si>
  <si>
    <t>Radius AV</t>
  </si>
  <si>
    <t>Rear</t>
  </si>
  <si>
    <t>Stool Height</t>
  </si>
  <si>
    <t>Inclined</t>
  </si>
  <si>
    <t>Stool Weight</t>
  </si>
  <si>
    <t>Weight of Bike</t>
  </si>
  <si>
    <t>CoG</t>
  </si>
  <si>
    <t>X</t>
  </si>
  <si>
    <t>Rider Weight</t>
  </si>
  <si>
    <t>Y</t>
  </si>
  <si>
    <t>Total Weight</t>
  </si>
  <si>
    <t>ZX6R</t>
  </si>
  <si>
    <t>Primary</t>
  </si>
  <si>
    <t>Final</t>
  </si>
  <si>
    <t>Diam</t>
  </si>
  <si>
    <t>Circ</t>
  </si>
  <si>
    <t>RPM</t>
  </si>
  <si>
    <t>Ratios</t>
  </si>
  <si>
    <t>Speeds</t>
  </si>
  <si>
    <t>Rev</t>
  </si>
  <si>
    <t>Falls</t>
  </si>
  <si>
    <t>CoG W/O Rider</t>
  </si>
  <si>
    <t>m</t>
  </si>
  <si>
    <t>Front Radius</t>
  </si>
  <si>
    <t>Degree</t>
  </si>
  <si>
    <t>Radian</t>
  </si>
  <si>
    <t>1G line</t>
  </si>
  <si>
    <t>Rake</t>
  </si>
  <si>
    <t>Swingarm</t>
  </si>
  <si>
    <t>Rear Radius</t>
  </si>
  <si>
    <t>CoG W/ Rider</t>
  </si>
  <si>
    <t>Wheel Base</t>
  </si>
  <si>
    <t>SWINGARM LENGTH</t>
  </si>
  <si>
    <t>S Angle</t>
  </si>
  <si>
    <t>S Length</t>
  </si>
  <si>
    <t>RC213</t>
  </si>
  <si>
    <t>DAKAR Bike</t>
  </si>
  <si>
    <t>Rake(online)</t>
  </si>
  <si>
    <t>Fork offset</t>
  </si>
  <si>
    <t>Line through stem</t>
  </si>
  <si>
    <t>Ground Trail</t>
  </si>
  <si>
    <t>Approximate frame</t>
  </si>
  <si>
    <t>Approx Frame 2</t>
  </si>
  <si>
    <t>Fork kick</t>
  </si>
  <si>
    <t>FORK KICK</t>
  </si>
  <si>
    <t>Fork Kick</t>
  </si>
  <si>
    <t>Normal Trail</t>
  </si>
  <si>
    <t>Rear Ground Trail</t>
  </si>
  <si>
    <t>Rear Normal Trail</t>
  </si>
  <si>
    <t>Normal Trail Ratio</t>
  </si>
  <si>
    <t>Trail ratio* weight ratio unloaded</t>
  </si>
  <si>
    <t>"" loaded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</si>
</sst>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#,##0.000"/>
    <numFmt numFmtId="166" formatCode="0.0000"/>
  </numFmts>
  <fonts count="3" x14ac:knownFonts="1">
    <font>
      <sz val="11"/>
      <color theme="1"/>
      <name val="Calibri"/>
      <family val="2"/>
      <scheme val="minor"/>
    </font>
    <font>
      <sz val="11"/>
      <color rgb="FF222222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4B084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theme="5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 style="dashed">
        <color rgb="FF000000"/>
      </right>
      <top style="thin">
        <color rgb="FF000000"/>
      </top>
      <bottom style="dashed">
        <color rgb="FF000000"/>
      </bottom>
      <diagonal/>
    </border>
    <border>
      <left style="thin">
        <color rgb="FF000000"/>
      </left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dashed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dashed">
        <color rgb="FF000000"/>
      </right>
      <top/>
      <bottom style="dashed">
        <color rgb="FF000000"/>
      </bottom>
      <diagonal/>
    </border>
    <border>
      <left style="dashed">
        <color rgb="FF000000"/>
      </left>
      <right style="dashed">
        <color rgb="FF000000"/>
      </right>
      <top/>
      <bottom style="dashed">
        <color rgb="FF000000"/>
      </bottom>
      <diagonal/>
    </border>
    <border>
      <left style="dashed">
        <color rgb="FF000000"/>
      </left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 style="dashed">
        <color rgb="FF000000"/>
      </right>
      <top style="dashed">
        <color rgb="FF000000"/>
      </top>
      <bottom/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/>
      <diagonal/>
    </border>
    <border>
      <left style="dashed">
        <color rgb="FF000000"/>
      </left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 style="dashed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dashed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/>
      <top style="dashed">
        <color rgb="FF000000"/>
      </top>
      <bottom style="dashed">
        <color rgb="FF000000"/>
      </bottom>
      <diagonal/>
    </border>
    <border>
      <left style="dashed">
        <color rgb="FF000000"/>
      </left>
      <right style="dashed">
        <color rgb="FF000000"/>
      </right>
      <top/>
      <bottom/>
      <diagonal/>
    </border>
    <border>
      <left style="dashed">
        <color rgb="FF000000"/>
      </left>
      <right/>
      <top style="dashed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dashed">
        <color rgb="FF000000"/>
      </right>
      <top/>
      <bottom style="dashed">
        <color rgb="FF000000"/>
      </bottom>
      <diagonal/>
    </border>
    <border>
      <left style="dashed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dashed">
        <color rgb="FF000000"/>
      </left>
      <right style="thin">
        <color indexed="64"/>
      </right>
      <top style="thin">
        <color rgb="FF000000"/>
      </top>
      <bottom style="dashed">
        <color rgb="FF000000"/>
      </bottom>
      <diagonal/>
    </border>
    <border>
      <left style="dashed">
        <color rgb="FF000000"/>
      </left>
      <right style="thin">
        <color indexed="64"/>
      </right>
      <top style="dashed">
        <color rgb="FF000000"/>
      </top>
      <bottom style="dashed">
        <color rgb="FF000000"/>
      </bottom>
      <diagonal/>
    </border>
    <border>
      <left style="thin">
        <color indexed="64"/>
      </left>
      <right style="dashed">
        <color rgb="FF000000"/>
      </right>
      <top style="dashed">
        <color rgb="FF000000"/>
      </top>
      <bottom style="thin">
        <color indexed="64"/>
      </bottom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 style="thin">
        <color indexed="64"/>
      </bottom>
      <diagonal/>
    </border>
    <border>
      <left style="dashed">
        <color rgb="FF000000"/>
      </left>
      <right/>
      <top style="dashed">
        <color rgb="FF000000"/>
      </top>
      <bottom style="thin">
        <color indexed="64"/>
      </bottom>
      <diagonal/>
    </border>
    <border>
      <left style="thin">
        <color rgb="FF000000"/>
      </left>
      <right style="dashed">
        <color rgb="FF000000"/>
      </right>
      <top style="dashed">
        <color rgb="FF000000"/>
      </top>
      <bottom style="thin">
        <color indexed="64"/>
      </bottom>
      <diagonal/>
    </border>
    <border>
      <left style="dashed">
        <color rgb="FF000000"/>
      </left>
      <right style="thin">
        <color indexed="64"/>
      </right>
      <top style="dashed">
        <color rgb="FF000000"/>
      </top>
      <bottom style="thin">
        <color indexed="64"/>
      </bottom>
      <diagonal/>
    </border>
    <border>
      <left/>
      <right style="dashed">
        <color rgb="FF000000"/>
      </right>
      <top style="thin">
        <color rgb="FF000000"/>
      </top>
      <bottom style="thin">
        <color rgb="FF000000"/>
      </bottom>
      <diagonal/>
    </border>
    <border>
      <left/>
      <right style="dashed">
        <color rgb="FF000000"/>
      </right>
      <top/>
      <bottom style="dashed">
        <color rgb="FF000000"/>
      </bottom>
      <diagonal/>
    </border>
    <border>
      <left/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/>
      <right style="dashed">
        <color rgb="FF000000"/>
      </right>
      <top style="dashed">
        <color rgb="FF000000"/>
      </top>
      <bottom/>
      <diagonal/>
    </border>
    <border>
      <left style="dashed">
        <color rgb="FF000000"/>
      </left>
      <right style="dashed">
        <color rgb="FF000000"/>
      </right>
      <top/>
      <bottom style="thin">
        <color rgb="FF000000"/>
      </bottom>
      <diagonal/>
    </border>
    <border>
      <left style="dashed">
        <color rgb="FF000000"/>
      </left>
      <right/>
      <top/>
      <bottom style="dashed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rgb="FF000000"/>
      </left>
      <right/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165" fontId="1" fillId="0" borderId="0" xfId="0" applyNumberFormat="1" applyFont="1"/>
    <xf numFmtId="164" fontId="0" fillId="0" borderId="0" xfId="0" applyNumberFormat="1"/>
    <xf numFmtId="164" fontId="0" fillId="0" borderId="0" xfId="0" quotePrefix="1" applyNumberFormat="1"/>
    <xf numFmtId="4" fontId="0" fillId="0" borderId="0" xfId="0" applyNumberFormat="1"/>
    <xf numFmtId="164" fontId="0" fillId="2" borderId="6" xfId="0" applyNumberFormat="1" applyFill="1" applyBorder="1"/>
    <xf numFmtId="164" fontId="0" fillId="2" borderId="3" xfId="0" applyNumberFormat="1" applyFill="1" applyBorder="1"/>
    <xf numFmtId="164" fontId="0" fillId="2" borderId="9" xfId="0" applyNumberFormat="1" applyFill="1" applyBorder="1"/>
    <xf numFmtId="164" fontId="0" fillId="3" borderId="3" xfId="0" applyNumberFormat="1" applyFill="1" applyBorder="1"/>
    <xf numFmtId="164" fontId="0" fillId="2" borderId="7" xfId="0" applyNumberFormat="1" applyFill="1" applyBorder="1"/>
    <xf numFmtId="164" fontId="0" fillId="2" borderId="4" xfId="0" applyNumberFormat="1" applyFill="1" applyBorder="1"/>
    <xf numFmtId="164" fontId="0" fillId="2" borderId="10" xfId="0" applyNumberFormat="1" applyFill="1" applyBorder="1"/>
    <xf numFmtId="164" fontId="0" fillId="3" borderId="7" xfId="0" applyNumberFormat="1" applyFill="1" applyBorder="1"/>
    <xf numFmtId="164" fontId="0" fillId="3" borderId="4" xfId="0" applyNumberFormat="1" applyFill="1" applyBorder="1"/>
    <xf numFmtId="164" fontId="0" fillId="3" borderId="10" xfId="0" applyNumberFormat="1" applyFill="1" applyBorder="1"/>
    <xf numFmtId="0" fontId="2" fillId="3" borderId="3" xfId="0" applyFont="1" applyFill="1" applyBorder="1"/>
    <xf numFmtId="0" fontId="2" fillId="3" borderId="1" xfId="0" applyFont="1" applyFill="1" applyBorder="1"/>
    <xf numFmtId="0" fontId="2" fillId="3" borderId="2" xfId="0" applyFont="1" applyFill="1" applyBorder="1"/>
    <xf numFmtId="164" fontId="2" fillId="3" borderId="3" xfId="0" applyNumberFormat="1" applyFont="1" applyFill="1" applyBorder="1"/>
    <xf numFmtId="2" fontId="2" fillId="3" borderId="3" xfId="0" applyNumberFormat="1" applyFont="1" applyFill="1" applyBorder="1"/>
    <xf numFmtId="0" fontId="2" fillId="3" borderId="5" xfId="0" applyFont="1" applyFill="1" applyBorder="1"/>
    <xf numFmtId="0" fontId="2" fillId="3" borderId="6" xfId="0" applyFont="1" applyFill="1" applyBorder="1"/>
    <xf numFmtId="164" fontId="0" fillId="3" borderId="14" xfId="0" applyNumberFormat="1" applyFill="1" applyBorder="1"/>
    <xf numFmtId="0" fontId="2" fillId="3" borderId="15" xfId="0" applyFont="1" applyFill="1" applyBorder="1"/>
    <xf numFmtId="0" fontId="2" fillId="2" borderId="6" xfId="0" applyFont="1" applyFill="1" applyBorder="1"/>
    <xf numFmtId="0" fontId="2" fillId="2" borderId="15" xfId="0" applyFont="1" applyFill="1" applyBorder="1"/>
    <xf numFmtId="2" fontId="2" fillId="2" borderId="3" xfId="0" applyNumberFormat="1" applyFont="1" applyFill="1" applyBorder="1"/>
    <xf numFmtId="164" fontId="0" fillId="2" borderId="14" xfId="0" applyNumberFormat="1" applyFill="1" applyBorder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164" fontId="2" fillId="2" borderId="3" xfId="0" applyNumberFormat="1" applyFont="1" applyFill="1" applyBorder="1"/>
    <xf numFmtId="0" fontId="0" fillId="0" borderId="0" xfId="0" quotePrefix="1"/>
    <xf numFmtId="0" fontId="2" fillId="3" borderId="8" xfId="0" applyFont="1" applyFill="1" applyBorder="1"/>
    <xf numFmtId="0" fontId="2" fillId="2" borderId="8" xfId="0" applyFont="1" applyFill="1" applyBorder="1"/>
    <xf numFmtId="0" fontId="0" fillId="0" borderId="0" xfId="0" applyFill="1"/>
    <xf numFmtId="2" fontId="0" fillId="0" borderId="0" xfId="0" applyNumberFormat="1" applyFill="1" applyBorder="1"/>
    <xf numFmtId="0" fontId="0" fillId="0" borderId="0" xfId="0" applyFill="1" applyBorder="1"/>
    <xf numFmtId="0" fontId="0" fillId="0" borderId="0" xfId="0" applyFill="1" applyBorder="1" applyAlignment="1"/>
    <xf numFmtId="0" fontId="2" fillId="0" borderId="0" xfId="0" applyFont="1" applyFill="1" applyBorder="1"/>
    <xf numFmtId="164" fontId="0" fillId="0" borderId="0" xfId="0" applyNumberFormat="1" applyFill="1" applyBorder="1"/>
    <xf numFmtId="164" fontId="0" fillId="2" borderId="14" xfId="0" applyNumberFormat="1" applyFont="1" applyFill="1" applyBorder="1"/>
    <xf numFmtId="164" fontId="0" fillId="3" borderId="14" xfId="0" applyNumberFormat="1" applyFont="1" applyFill="1" applyBorder="1"/>
    <xf numFmtId="0" fontId="2" fillId="2" borderId="20" xfId="0" applyFont="1" applyFill="1" applyBorder="1"/>
    <xf numFmtId="0" fontId="0" fillId="2" borderId="21" xfId="0" applyFill="1" applyBorder="1"/>
    <xf numFmtId="164" fontId="0" fillId="2" borderId="23" xfId="0" applyNumberFormat="1" applyFill="1" applyBorder="1"/>
    <xf numFmtId="164" fontId="0" fillId="2" borderId="24" xfId="0" applyNumberFormat="1" applyFill="1" applyBorder="1"/>
    <xf numFmtId="2" fontId="0" fillId="2" borderId="24" xfId="0" applyNumberFormat="1" applyFill="1" applyBorder="1"/>
    <xf numFmtId="2" fontId="2" fillId="2" borderId="26" xfId="0" applyNumberFormat="1" applyFont="1" applyFill="1" applyBorder="1"/>
    <xf numFmtId="164" fontId="0" fillId="2" borderId="26" xfId="0" applyNumberFormat="1" applyFill="1" applyBorder="1"/>
    <xf numFmtId="164" fontId="0" fillId="2" borderId="27" xfId="0" applyNumberFormat="1" applyFont="1" applyFill="1" applyBorder="1"/>
    <xf numFmtId="0" fontId="2" fillId="2" borderId="28" xfId="0" applyFont="1" applyFill="1" applyBorder="1"/>
    <xf numFmtId="2" fontId="0" fillId="2" borderId="29" xfId="0" applyNumberFormat="1" applyFill="1" applyBorder="1"/>
    <xf numFmtId="0" fontId="2" fillId="3" borderId="20" xfId="0" applyFont="1" applyFill="1" applyBorder="1"/>
    <xf numFmtId="0" fontId="0" fillId="3" borderId="21" xfId="0" applyFill="1" applyBorder="1"/>
    <xf numFmtId="164" fontId="0" fillId="3" borderId="23" xfId="0" applyNumberFormat="1" applyFill="1" applyBorder="1"/>
    <xf numFmtId="164" fontId="0" fillId="3" borderId="24" xfId="0" applyNumberFormat="1" applyFill="1" applyBorder="1"/>
    <xf numFmtId="2" fontId="0" fillId="3" borderId="24" xfId="0" applyNumberFormat="1" applyFill="1" applyBorder="1"/>
    <xf numFmtId="2" fontId="2" fillId="3" borderId="26" xfId="0" applyNumberFormat="1" applyFont="1" applyFill="1" applyBorder="1"/>
    <xf numFmtId="164" fontId="0" fillId="3" borderId="26" xfId="0" applyNumberFormat="1" applyFill="1" applyBorder="1"/>
    <xf numFmtId="164" fontId="0" fillId="3" borderId="27" xfId="0" applyNumberFormat="1" applyFont="1" applyFill="1" applyBorder="1"/>
    <xf numFmtId="0" fontId="2" fillId="3" borderId="28" xfId="0" applyFont="1" applyFill="1" applyBorder="1"/>
    <xf numFmtId="2" fontId="0" fillId="3" borderId="29" xfId="0" applyNumberFormat="1" applyFill="1" applyBorder="1"/>
    <xf numFmtId="166" fontId="0" fillId="0" borderId="0" xfId="0" applyNumberFormat="1" applyFill="1" applyBorder="1"/>
    <xf numFmtId="0" fontId="2" fillId="0" borderId="0" xfId="0" applyFont="1"/>
    <xf numFmtId="165" fontId="0" fillId="0" borderId="0" xfId="0" quotePrefix="1" applyNumberFormat="1"/>
    <xf numFmtId="0" fontId="0" fillId="0" borderId="0" xfId="0" applyAlignment="1">
      <alignment vertical="center" wrapText="1"/>
    </xf>
    <xf numFmtId="0" fontId="0" fillId="2" borderId="32" xfId="0" applyFill="1" applyBorder="1"/>
    <xf numFmtId="0" fontId="2" fillId="2" borderId="5" xfId="0" applyFont="1" applyFill="1" applyBorder="1"/>
    <xf numFmtId="0" fontId="2" fillId="3" borderId="9" xfId="0" applyFont="1" applyFill="1" applyBorder="1"/>
    <xf numFmtId="0" fontId="2" fillId="2" borderId="9" xfId="0" applyFont="1" applyFill="1" applyBorder="1"/>
    <xf numFmtId="164" fontId="0" fillId="3" borderId="32" xfId="0" applyNumberFormat="1" applyFill="1" applyBorder="1"/>
    <xf numFmtId="164" fontId="0" fillId="3" borderId="35" xfId="0" applyNumberFormat="1" applyFill="1" applyBorder="1"/>
    <xf numFmtId="164" fontId="0" fillId="3" borderId="16" xfId="0" applyNumberFormat="1" applyFill="1" applyBorder="1"/>
    <xf numFmtId="164" fontId="0" fillId="2" borderId="35" xfId="0" applyNumberFormat="1" applyFill="1" applyBorder="1"/>
    <xf numFmtId="165" fontId="0" fillId="0" borderId="0" xfId="0" applyNumberFormat="1"/>
    <xf numFmtId="0" fontId="0" fillId="0" borderId="0" xfId="0" applyFont="1"/>
    <xf numFmtId="0" fontId="0" fillId="0" borderId="36" xfId="0" applyBorder="1"/>
    <xf numFmtId="1" fontId="0" fillId="0" borderId="0" xfId="0" applyNumberFormat="1"/>
    <xf numFmtId="164" fontId="0" fillId="3" borderId="31" xfId="0" applyNumberFormat="1" applyFill="1" applyBorder="1"/>
    <xf numFmtId="164" fontId="0" fillId="3" borderId="33" xfId="0" applyNumberFormat="1" applyFill="1" applyBorder="1"/>
    <xf numFmtId="164" fontId="0" fillId="2" borderId="32" xfId="0" applyNumberFormat="1" applyFill="1" applyBorder="1"/>
    <xf numFmtId="164" fontId="0" fillId="2" borderId="33" xfId="0" applyNumberFormat="1" applyFill="1" applyBorder="1"/>
    <xf numFmtId="0" fontId="2" fillId="0" borderId="37" xfId="0" applyFont="1" applyFill="1" applyBorder="1"/>
    <xf numFmtId="0" fontId="0" fillId="0" borderId="0" xfId="0" applyBorder="1"/>
    <xf numFmtId="164" fontId="0" fillId="0" borderId="0" xfId="0" applyNumberFormat="1" applyBorder="1"/>
    <xf numFmtId="1" fontId="0" fillId="0" borderId="0" xfId="0" applyNumberFormat="1" applyBorder="1"/>
    <xf numFmtId="0" fontId="2" fillId="4" borderId="0" xfId="0" applyFont="1" applyFill="1"/>
    <xf numFmtId="0" fontId="0" fillId="4" borderId="0" xfId="0" applyFill="1"/>
    <xf numFmtId="164" fontId="0" fillId="4" borderId="0" xfId="0" applyNumberFormat="1" applyFill="1"/>
    <xf numFmtId="0" fontId="0" fillId="4" borderId="0" xfId="0" applyFont="1" applyFill="1"/>
    <xf numFmtId="0" fontId="0" fillId="4" borderId="36" xfId="0" applyFill="1" applyBorder="1"/>
    <xf numFmtId="1" fontId="0" fillId="4" borderId="0" xfId="0" applyNumberFormat="1" applyFill="1"/>
    <xf numFmtId="1" fontId="0" fillId="3" borderId="35" xfId="0" applyNumberFormat="1" applyFill="1" applyBorder="1"/>
    <xf numFmtId="1" fontId="0" fillId="2" borderId="35" xfId="0" applyNumberFormat="1" applyFill="1" applyBorder="1"/>
    <xf numFmtId="0" fontId="2" fillId="2" borderId="11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/>
    </xf>
    <xf numFmtId="0" fontId="2" fillId="3" borderId="34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2" fillId="3" borderId="2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0" xfId="0" applyFont="1" applyFill="1" applyAlignment="1">
      <alignment horizontal="center"/>
    </xf>
    <xf numFmtId="0" fontId="0" fillId="2" borderId="9" xfId="0" applyFill="1" applyBorder="1"/>
    <xf numFmtId="0" fontId="2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55E91"/>
      <color rgb="FF997300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ZX6R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Front Wheel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'ZX6R Diagram'!$O$3:$O$363</c:f>
              <c:numCache>
                <c:formatCode>General</c:formatCode>
                <c:ptCount val="361"/>
                <c:pt idx="0">
                  <c:v>0.30199999999999999</c:v>
                </c:pt>
                <c:pt idx="1">
                  <c:v>0.30195400393723015</c:v>
                </c:pt>
                <c:pt idx="2">
                  <c:v>0.3018160297597669</c:v>
                </c:pt>
                <c:pt idx="3">
                  <c:v>0.30158611949588127</c:v>
                </c:pt>
                <c:pt idx="4">
                  <c:v>0.3012643431784669</c:v>
                </c:pt>
                <c:pt idx="5">
                  <c:v>0.30085079882370713</c:v>
                </c:pt>
                <c:pt idx="6">
                  <c:v>0.30034561240121854</c:v>
                </c:pt>
                <c:pt idx="7">
                  <c:v>0.29974893779567924</c:v>
                </c:pt>
                <c:pt idx="8">
                  <c:v>0.29906095675995426</c:v>
                </c:pt>
                <c:pt idx="9">
                  <c:v>0.29828187885973162</c:v>
                </c:pt>
                <c:pt idx="10">
                  <c:v>0.2974119414096868</c:v>
                </c:pt>
                <c:pt idx="11">
                  <c:v>0.29645140940119452</c:v>
                </c:pt>
                <c:pt idx="12">
                  <c:v>0.2954005754216093</c:v>
                </c:pt>
                <c:pt idx="13">
                  <c:v>0.29425975956514105</c:v>
                </c:pt>
                <c:pt idx="14">
                  <c:v>0.29302930933535093</c:v>
                </c:pt>
                <c:pt idx="15">
                  <c:v>0.29170959953929865</c:v>
                </c:pt>
                <c:pt idx="16">
                  <c:v>0.29030103217337228</c:v>
                </c:pt>
                <c:pt idx="17">
                  <c:v>0.28880403630083668</c:v>
                </c:pt>
                <c:pt idx="18">
                  <c:v>0.28721906792113638</c:v>
                </c:pt>
                <c:pt idx="19">
                  <c:v>0.28554660983099367</c:v>
                </c:pt>
                <c:pt idx="20">
                  <c:v>0.28378717147734434</c:v>
                </c:pt>
                <c:pt idx="21">
                  <c:v>0.28194128880215491</c:v>
                </c:pt>
                <c:pt idx="22">
                  <c:v>0.28000952407916979</c:v>
                </c:pt>
                <c:pt idx="23">
                  <c:v>0.27799246574263697</c:v>
                </c:pt>
                <c:pt idx="24">
                  <c:v>0.27589072820806543</c:v>
                </c:pt>
                <c:pt idx="25">
                  <c:v>0.27370495168506825</c:v>
                </c:pt>
                <c:pt idx="26">
                  <c:v>0.27143580198234846</c:v>
                </c:pt>
                <c:pt idx="27">
                  <c:v>0.26908397030488712</c:v>
                </c:pt>
                <c:pt idx="28">
                  <c:v>0.26665017304339594</c:v>
                </c:pt>
                <c:pt idx="29">
                  <c:v>0.26413515155609751</c:v>
                </c:pt>
                <c:pt idx="30">
                  <c:v>0.26153967194290051</c:v>
                </c:pt>
                <c:pt idx="31">
                  <c:v>0.25886452481203792</c:v>
                </c:pt>
                <c:pt idx="32">
                  <c:v>0.25611052503924064</c:v>
                </c:pt>
                <c:pt idx="33">
                  <c:v>0.25327851151951808</c:v>
                </c:pt>
                <c:pt idx="34">
                  <c:v>0.25036934691162255</c:v>
                </c:pt>
                <c:pt idx="35">
                  <c:v>0.24738391737527551</c:v>
                </c:pt>
                <c:pt idx="36">
                  <c:v>0.24432313230123412</c:v>
                </c:pt>
                <c:pt idx="37">
                  <c:v>0.24118792403428244</c:v>
                </c:pt>
                <c:pt idx="38">
                  <c:v>0.23797924758923</c:v>
                </c:pt>
                <c:pt idx="39">
                  <c:v>0.2346980803600052</c:v>
                </c:pt>
                <c:pt idx="40">
                  <c:v>0.23134542182193135</c:v>
                </c:pt>
                <c:pt idx="41">
                  <c:v>0.22792229322727714</c:v>
                </c:pt>
                <c:pt idx="42">
                  <c:v>0.22442973729417307</c:v>
                </c:pt>
                <c:pt idx="43">
                  <c:v>0.22086881788898946</c:v>
                </c:pt>
                <c:pt idx="44">
                  <c:v>0.21724061970227265</c:v>
                </c:pt>
                <c:pt idx="45">
                  <c:v>0.21354624791833737</c:v>
                </c:pt>
                <c:pt idx="46">
                  <c:v>0.20978682787861716</c:v>
                </c:pt>
                <c:pt idx="47">
                  <c:v>0.20596350473887454</c:v>
                </c:pt>
                <c:pt idx="48">
                  <c:v>0.20207744312037518</c:v>
                </c:pt>
                <c:pt idx="49">
                  <c:v>0.19812982675513319</c:v>
                </c:pt>
                <c:pt idx="50">
                  <c:v>0.19412185812533489</c:v>
                </c:pt>
                <c:pt idx="51">
                  <c:v>0.19005475809705091</c:v>
                </c:pt>
                <c:pt idx="52">
                  <c:v>0.18592976554834881</c:v>
                </c:pt>
                <c:pt idx="53">
                  <c:v>0.18174813699191861</c:v>
                </c:pt>
                <c:pt idx="54">
                  <c:v>0.17751114619232689</c:v>
                </c:pt>
                <c:pt idx="55">
                  <c:v>0.17322008377801593</c:v>
                </c:pt>
                <c:pt idx="56">
                  <c:v>0.16887625684816554</c:v>
                </c:pt>
                <c:pt idx="57">
                  <c:v>0.16448098857453816</c:v>
                </c:pt>
                <c:pt idx="58">
                  <c:v>0.16003561779842787</c:v>
                </c:pt>
                <c:pt idx="59">
                  <c:v>0.15554149862283634</c:v>
                </c:pt>
                <c:pt idx="60">
                  <c:v>0.15100000000000002</c:v>
                </c:pt>
                <c:pt idx="61">
                  <c:v>0.14641250531439381</c:v>
                </c:pt>
                <c:pt idx="62">
                  <c:v>0.14178041196133903</c:v>
                </c:pt>
                <c:pt idx="63">
                  <c:v>0.13710513092134313</c:v>
                </c:pt>
                <c:pt idx="64">
                  <c:v>0.13238808633030139</c:v>
                </c:pt>
                <c:pt idx="65">
                  <c:v>0.12763071504569123</c:v>
                </c:pt>
                <c:pt idx="66">
                  <c:v>0.12283446620889166</c:v>
                </c:pt>
                <c:pt idx="67">
                  <c:v>0.11800080080376066</c:v>
                </c:pt>
                <c:pt idx="68">
                  <c:v>0.11313119121160541</c:v>
                </c:pt>
                <c:pt idx="69">
                  <c:v>0.10822712076268071</c:v>
                </c:pt>
                <c:pt idx="70">
                  <c:v>0.10329008328435198</c:v>
                </c:pt>
                <c:pt idx="71">
                  <c:v>9.8321582646061334E-2</c:v>
                </c:pt>
                <c:pt idx="72">
                  <c:v>9.3323132301234124E-2</c:v>
                </c:pt>
                <c:pt idx="73">
                  <c:v>8.8296254826266504E-2</c:v>
                </c:pt>
                <c:pt idx="74">
                  <c:v>8.3242481456733741E-2</c:v>
                </c:pt>
                <c:pt idx="75">
                  <c:v>7.8163351620961261E-2</c:v>
                </c:pt>
                <c:pt idx="76">
                  <c:v>7.3060412471099637E-2</c:v>
                </c:pt>
                <c:pt idx="77">
                  <c:v>6.7935218411847201E-2</c:v>
                </c:pt>
                <c:pt idx="78">
                  <c:v>6.2789330626963347E-2</c:v>
                </c:pt>
                <c:pt idx="79">
                  <c:v>5.7624316603716565E-2</c:v>
                </c:pt>
                <c:pt idx="80">
                  <c:v>5.2441749655412984E-2</c:v>
                </c:pt>
                <c:pt idx="81">
                  <c:v>4.7243208442149735E-2</c:v>
                </c:pt>
                <c:pt idx="82">
                  <c:v>4.2030276489939768E-2</c:v>
                </c:pt>
                <c:pt idx="83">
                  <c:v>3.6804541708354538E-2</c:v>
                </c:pt>
                <c:pt idx="84">
                  <c:v>3.1567595906831343E-2</c:v>
                </c:pt>
                <c:pt idx="85">
                  <c:v>2.6321034309792758E-2</c:v>
                </c:pt>
                <c:pt idx="86">
                  <c:v>2.1066455070725819E-2</c:v>
                </c:pt>
                <c:pt idx="87">
                  <c:v>1.5805458785369077E-2</c:v>
                </c:pt>
                <c:pt idx="88">
                  <c:v>1.0539648004155326E-2</c:v>
                </c:pt>
                <c:pt idx="89">
                  <c:v>5.2706267440596468E-3</c:v>
                </c:pt>
                <c:pt idx="90">
                  <c:v>1.8499741669120162E-17</c:v>
                </c:pt>
                <c:pt idx="91">
                  <c:v>-5.2706267440596095E-3</c:v>
                </c:pt>
                <c:pt idx="92">
                  <c:v>-1.0539648004155288E-2</c:v>
                </c:pt>
                <c:pt idx="93">
                  <c:v>-1.5805458785369039E-2</c:v>
                </c:pt>
                <c:pt idx="94">
                  <c:v>-2.106645507072585E-2</c:v>
                </c:pt>
                <c:pt idx="95">
                  <c:v>-2.6321034309792785E-2</c:v>
                </c:pt>
                <c:pt idx="96">
                  <c:v>-3.1567595906831371E-2</c:v>
                </c:pt>
                <c:pt idx="97">
                  <c:v>-3.6804541708354503E-2</c:v>
                </c:pt>
                <c:pt idx="98">
                  <c:v>-4.2030276489939733E-2</c:v>
                </c:pt>
                <c:pt idx="99">
                  <c:v>-4.7243208442149708E-2</c:v>
                </c:pt>
                <c:pt idx="100">
                  <c:v>-5.2441749655412949E-2</c:v>
                </c:pt>
                <c:pt idx="101">
                  <c:v>-5.762431660371653E-2</c:v>
                </c:pt>
                <c:pt idx="102">
                  <c:v>-6.2789330626963319E-2</c:v>
                </c:pt>
                <c:pt idx="103">
                  <c:v>-6.7935218411847242E-2</c:v>
                </c:pt>
                <c:pt idx="104">
                  <c:v>-7.3060412471099664E-2</c:v>
                </c:pt>
                <c:pt idx="105">
                  <c:v>-7.8163351620961288E-2</c:v>
                </c:pt>
                <c:pt idx="106">
                  <c:v>-8.3242481456733713E-2</c:v>
                </c:pt>
                <c:pt idx="107">
                  <c:v>-8.8296254826266463E-2</c:v>
                </c:pt>
                <c:pt idx="108">
                  <c:v>-9.3323132301234096E-2</c:v>
                </c:pt>
                <c:pt idx="109">
                  <c:v>-9.8321582646061306E-2</c:v>
                </c:pt>
                <c:pt idx="110">
                  <c:v>-0.10329008328435195</c:v>
                </c:pt>
                <c:pt idx="111">
                  <c:v>-0.10822712076268068</c:v>
                </c:pt>
                <c:pt idx="112">
                  <c:v>-0.11313119121160545</c:v>
                </c:pt>
                <c:pt idx="113">
                  <c:v>-0.11800080080376067</c:v>
                </c:pt>
                <c:pt idx="114">
                  <c:v>-0.12283446620889167</c:v>
                </c:pt>
                <c:pt idx="115">
                  <c:v>-0.12763071504569121</c:v>
                </c:pt>
                <c:pt idx="116">
                  <c:v>-0.13238808633030141</c:v>
                </c:pt>
                <c:pt idx="117">
                  <c:v>-0.1371051309213431</c:v>
                </c:pt>
                <c:pt idx="118">
                  <c:v>-0.14178041196133906</c:v>
                </c:pt>
                <c:pt idx="119">
                  <c:v>-0.14641250531439376</c:v>
                </c:pt>
                <c:pt idx="120">
                  <c:v>-0.15099999999999994</c:v>
                </c:pt>
                <c:pt idx="121">
                  <c:v>-0.15554149862283639</c:v>
                </c:pt>
                <c:pt idx="122">
                  <c:v>-0.16003561779842784</c:v>
                </c:pt>
                <c:pt idx="123">
                  <c:v>-0.16448098857453816</c:v>
                </c:pt>
                <c:pt idx="124">
                  <c:v>-0.16887625684816548</c:v>
                </c:pt>
                <c:pt idx="125">
                  <c:v>-0.17322008377801593</c:v>
                </c:pt>
                <c:pt idx="126">
                  <c:v>-0.17751114619232686</c:v>
                </c:pt>
                <c:pt idx="127">
                  <c:v>-0.18174813699191861</c:v>
                </c:pt>
                <c:pt idx="128">
                  <c:v>-0.18592976554834881</c:v>
                </c:pt>
                <c:pt idx="129">
                  <c:v>-0.19005475809705086</c:v>
                </c:pt>
                <c:pt idx="130">
                  <c:v>-0.19412185812533489</c:v>
                </c:pt>
                <c:pt idx="131">
                  <c:v>-0.19812982675513316</c:v>
                </c:pt>
                <c:pt idx="132">
                  <c:v>-0.20207744312037518</c:v>
                </c:pt>
                <c:pt idx="133">
                  <c:v>-0.20596350473887451</c:v>
                </c:pt>
                <c:pt idx="134">
                  <c:v>-0.20978682787861719</c:v>
                </c:pt>
                <c:pt idx="135">
                  <c:v>-0.21354624791833732</c:v>
                </c:pt>
                <c:pt idx="136">
                  <c:v>-0.21724061970227265</c:v>
                </c:pt>
                <c:pt idx="137">
                  <c:v>-0.22086881788898946</c:v>
                </c:pt>
                <c:pt idx="138">
                  <c:v>-0.22442973729417298</c:v>
                </c:pt>
                <c:pt idx="139">
                  <c:v>-0.22792229322727714</c:v>
                </c:pt>
                <c:pt idx="140">
                  <c:v>-0.23134542182193132</c:v>
                </c:pt>
                <c:pt idx="141">
                  <c:v>-0.2346980803600052</c:v>
                </c:pt>
                <c:pt idx="142">
                  <c:v>-0.23797924758923</c:v>
                </c:pt>
                <c:pt idx="143">
                  <c:v>-0.24118792403428246</c:v>
                </c:pt>
                <c:pt idx="144">
                  <c:v>-0.24432313230123409</c:v>
                </c:pt>
                <c:pt idx="145">
                  <c:v>-0.24738391737527554</c:v>
                </c:pt>
                <c:pt idx="146">
                  <c:v>-0.25036934691162255</c:v>
                </c:pt>
                <c:pt idx="147">
                  <c:v>-0.25327851151951802</c:v>
                </c:pt>
                <c:pt idx="148">
                  <c:v>-0.25611052503924064</c:v>
                </c:pt>
                <c:pt idx="149">
                  <c:v>-0.25886452481203787</c:v>
                </c:pt>
                <c:pt idx="150">
                  <c:v>-0.26153967194290051</c:v>
                </c:pt>
                <c:pt idx="151">
                  <c:v>-0.26413515155609751</c:v>
                </c:pt>
                <c:pt idx="152">
                  <c:v>-0.26665017304339594</c:v>
                </c:pt>
                <c:pt idx="153">
                  <c:v>-0.26908397030488707</c:v>
                </c:pt>
                <c:pt idx="154">
                  <c:v>-0.27143580198234846</c:v>
                </c:pt>
                <c:pt idx="155">
                  <c:v>-0.27370495168506825</c:v>
                </c:pt>
                <c:pt idx="156">
                  <c:v>-0.27589072820806543</c:v>
                </c:pt>
                <c:pt idx="157">
                  <c:v>-0.27799246574263697</c:v>
                </c:pt>
                <c:pt idx="158">
                  <c:v>-0.28000952407916974</c:v>
                </c:pt>
                <c:pt idx="159">
                  <c:v>-0.28194128880215491</c:v>
                </c:pt>
                <c:pt idx="160">
                  <c:v>-0.28378717147734428</c:v>
                </c:pt>
                <c:pt idx="161">
                  <c:v>-0.28554660983099367</c:v>
                </c:pt>
                <c:pt idx="162">
                  <c:v>-0.28721906792113638</c:v>
                </c:pt>
                <c:pt idx="163">
                  <c:v>-0.28880403630083673</c:v>
                </c:pt>
                <c:pt idx="164">
                  <c:v>-0.29030103217337228</c:v>
                </c:pt>
                <c:pt idx="165">
                  <c:v>-0.29170959953929859</c:v>
                </c:pt>
                <c:pt idx="166">
                  <c:v>-0.29302930933535093</c:v>
                </c:pt>
                <c:pt idx="167">
                  <c:v>-0.294259759565141</c:v>
                </c:pt>
                <c:pt idx="168">
                  <c:v>-0.2954005754216093</c:v>
                </c:pt>
                <c:pt idx="169">
                  <c:v>-0.29645140940119452</c:v>
                </c:pt>
                <c:pt idx="170">
                  <c:v>-0.2974119414096868</c:v>
                </c:pt>
                <c:pt idx="171">
                  <c:v>-0.29828187885973156</c:v>
                </c:pt>
                <c:pt idx="172">
                  <c:v>-0.29906095675995426</c:v>
                </c:pt>
                <c:pt idx="173">
                  <c:v>-0.29974893779567924</c:v>
                </c:pt>
                <c:pt idx="174">
                  <c:v>-0.30034561240121854</c:v>
                </c:pt>
                <c:pt idx="175">
                  <c:v>-0.30085079882370713</c:v>
                </c:pt>
                <c:pt idx="176">
                  <c:v>-0.3012643431784669</c:v>
                </c:pt>
                <c:pt idx="177">
                  <c:v>-0.30158611949588127</c:v>
                </c:pt>
                <c:pt idx="178">
                  <c:v>-0.3018160297597669</c:v>
                </c:pt>
                <c:pt idx="179">
                  <c:v>-0.30195400393723015</c:v>
                </c:pt>
                <c:pt idx="180">
                  <c:v>-0.30199999999999999</c:v>
                </c:pt>
                <c:pt idx="181">
                  <c:v>-0.30195400393723015</c:v>
                </c:pt>
                <c:pt idx="182">
                  <c:v>-0.3018160297597669</c:v>
                </c:pt>
                <c:pt idx="183">
                  <c:v>-0.30158611949588127</c:v>
                </c:pt>
                <c:pt idx="184">
                  <c:v>-0.3012643431784669</c:v>
                </c:pt>
                <c:pt idx="185">
                  <c:v>-0.30085079882370713</c:v>
                </c:pt>
                <c:pt idx="186">
                  <c:v>-0.30034561240121854</c:v>
                </c:pt>
                <c:pt idx="187">
                  <c:v>-0.29974893779567924</c:v>
                </c:pt>
                <c:pt idx="188">
                  <c:v>-0.2990609567599542</c:v>
                </c:pt>
                <c:pt idx="189">
                  <c:v>-0.29828187885973162</c:v>
                </c:pt>
                <c:pt idx="190">
                  <c:v>-0.2974119414096868</c:v>
                </c:pt>
                <c:pt idx="191">
                  <c:v>-0.29645140940119452</c:v>
                </c:pt>
                <c:pt idx="192">
                  <c:v>-0.2954005754216093</c:v>
                </c:pt>
                <c:pt idx="193">
                  <c:v>-0.29425975956514105</c:v>
                </c:pt>
                <c:pt idx="194">
                  <c:v>-0.29302930933535093</c:v>
                </c:pt>
                <c:pt idx="195">
                  <c:v>-0.29170959953929865</c:v>
                </c:pt>
                <c:pt idx="196">
                  <c:v>-0.29030103217337228</c:v>
                </c:pt>
                <c:pt idx="197">
                  <c:v>-0.28880403630083668</c:v>
                </c:pt>
                <c:pt idx="198">
                  <c:v>-0.28721906792113638</c:v>
                </c:pt>
                <c:pt idx="199">
                  <c:v>-0.28554660983099367</c:v>
                </c:pt>
                <c:pt idx="200">
                  <c:v>-0.28378717147734434</c:v>
                </c:pt>
                <c:pt idx="201">
                  <c:v>-0.28194128880215491</c:v>
                </c:pt>
                <c:pt idx="202">
                  <c:v>-0.28000952407916979</c:v>
                </c:pt>
                <c:pt idx="203">
                  <c:v>-0.27799246574263697</c:v>
                </c:pt>
                <c:pt idx="204">
                  <c:v>-0.27589072820806543</c:v>
                </c:pt>
                <c:pt idx="205">
                  <c:v>-0.27370495168506831</c:v>
                </c:pt>
                <c:pt idx="206">
                  <c:v>-0.2714358019823484</c:v>
                </c:pt>
                <c:pt idx="207">
                  <c:v>-0.26908397030488712</c:v>
                </c:pt>
                <c:pt idx="208">
                  <c:v>-0.26665017304339589</c:v>
                </c:pt>
                <c:pt idx="209">
                  <c:v>-0.26413515155609751</c:v>
                </c:pt>
                <c:pt idx="210">
                  <c:v>-0.26153967194290045</c:v>
                </c:pt>
                <c:pt idx="211">
                  <c:v>-0.25886452481203792</c:v>
                </c:pt>
                <c:pt idx="212">
                  <c:v>-0.25611052503924064</c:v>
                </c:pt>
                <c:pt idx="213">
                  <c:v>-0.25327851151951808</c:v>
                </c:pt>
                <c:pt idx="214">
                  <c:v>-0.2503693469116226</c:v>
                </c:pt>
                <c:pt idx="215">
                  <c:v>-0.24738391737527551</c:v>
                </c:pt>
                <c:pt idx="216">
                  <c:v>-0.24432313230123415</c:v>
                </c:pt>
                <c:pt idx="217">
                  <c:v>-0.24118792403428244</c:v>
                </c:pt>
                <c:pt idx="218">
                  <c:v>-0.23797924758923003</c:v>
                </c:pt>
                <c:pt idx="219">
                  <c:v>-0.23469808036000517</c:v>
                </c:pt>
                <c:pt idx="220">
                  <c:v>-0.23134542182193135</c:v>
                </c:pt>
                <c:pt idx="221">
                  <c:v>-0.22792229322727717</c:v>
                </c:pt>
                <c:pt idx="222">
                  <c:v>-0.22442973729417307</c:v>
                </c:pt>
                <c:pt idx="223">
                  <c:v>-0.22086881788898952</c:v>
                </c:pt>
                <c:pt idx="224">
                  <c:v>-0.21724061970227262</c:v>
                </c:pt>
                <c:pt idx="225">
                  <c:v>-0.2135462479183374</c:v>
                </c:pt>
                <c:pt idx="226">
                  <c:v>-0.20978682787861716</c:v>
                </c:pt>
                <c:pt idx="227">
                  <c:v>-0.20596350473887456</c:v>
                </c:pt>
                <c:pt idx="228">
                  <c:v>-0.20207744312037515</c:v>
                </c:pt>
                <c:pt idx="229">
                  <c:v>-0.19812982675513319</c:v>
                </c:pt>
                <c:pt idx="230">
                  <c:v>-0.19412185812533492</c:v>
                </c:pt>
                <c:pt idx="231">
                  <c:v>-0.19005475809705102</c:v>
                </c:pt>
                <c:pt idx="232">
                  <c:v>-0.18592976554834872</c:v>
                </c:pt>
                <c:pt idx="233">
                  <c:v>-0.18174813699191858</c:v>
                </c:pt>
                <c:pt idx="234">
                  <c:v>-0.17751114619232691</c:v>
                </c:pt>
                <c:pt idx="235">
                  <c:v>-0.17322008377801601</c:v>
                </c:pt>
                <c:pt idx="236">
                  <c:v>-0.16887625684816546</c:v>
                </c:pt>
                <c:pt idx="237">
                  <c:v>-0.16448098857453813</c:v>
                </c:pt>
                <c:pt idx="238">
                  <c:v>-0.1600356177984279</c:v>
                </c:pt>
                <c:pt idx="239">
                  <c:v>-0.15554149862283645</c:v>
                </c:pt>
                <c:pt idx="240">
                  <c:v>-0.15100000000000013</c:v>
                </c:pt>
                <c:pt idx="241">
                  <c:v>-0.14641250531439373</c:v>
                </c:pt>
                <c:pt idx="242">
                  <c:v>-0.141780411961339</c:v>
                </c:pt>
                <c:pt idx="243">
                  <c:v>-0.13710513092134316</c:v>
                </c:pt>
                <c:pt idx="244">
                  <c:v>-0.13238808633030147</c:v>
                </c:pt>
                <c:pt idx="245">
                  <c:v>-0.12763071504569115</c:v>
                </c:pt>
                <c:pt idx="246">
                  <c:v>-0.12283446620889163</c:v>
                </c:pt>
                <c:pt idx="247">
                  <c:v>-0.11800080080376069</c:v>
                </c:pt>
                <c:pt idx="248">
                  <c:v>-0.1131311912116055</c:v>
                </c:pt>
                <c:pt idx="249">
                  <c:v>-0.10822712076268082</c:v>
                </c:pt>
                <c:pt idx="250">
                  <c:v>-0.10329008328435189</c:v>
                </c:pt>
                <c:pt idx="251">
                  <c:v>-9.8321582646061306E-2</c:v>
                </c:pt>
                <c:pt idx="252">
                  <c:v>-9.3323132301234166E-2</c:v>
                </c:pt>
                <c:pt idx="253">
                  <c:v>-8.8296254826266601E-2</c:v>
                </c:pt>
                <c:pt idx="254">
                  <c:v>-8.3242481456733658E-2</c:v>
                </c:pt>
                <c:pt idx="255">
                  <c:v>-7.8163351620961233E-2</c:v>
                </c:pt>
                <c:pt idx="256">
                  <c:v>-7.3060412471099664E-2</c:v>
                </c:pt>
                <c:pt idx="257">
                  <c:v>-6.7935218411847298E-2</c:v>
                </c:pt>
                <c:pt idx="258">
                  <c:v>-6.2789330626963458E-2</c:v>
                </c:pt>
                <c:pt idx="259">
                  <c:v>-5.7624316603716468E-2</c:v>
                </c:pt>
                <c:pt idx="260">
                  <c:v>-5.2441749655412956E-2</c:v>
                </c:pt>
                <c:pt idx="261">
                  <c:v>-4.724320844214977E-2</c:v>
                </c:pt>
                <c:pt idx="262">
                  <c:v>-4.2030276489939879E-2</c:v>
                </c:pt>
                <c:pt idx="263">
                  <c:v>-3.6804541708354448E-2</c:v>
                </c:pt>
                <c:pt idx="264">
                  <c:v>-3.1567595906831315E-2</c:v>
                </c:pt>
                <c:pt idx="265">
                  <c:v>-2.6321034309792789E-2</c:v>
                </c:pt>
                <c:pt idx="266">
                  <c:v>-2.1066455070725923E-2</c:v>
                </c:pt>
                <c:pt idx="267">
                  <c:v>-1.5805458785369181E-2</c:v>
                </c:pt>
                <c:pt idx="268">
                  <c:v>-1.0539648004155229E-2</c:v>
                </c:pt>
                <c:pt idx="269">
                  <c:v>-5.2706267440596165E-3</c:v>
                </c:pt>
                <c:pt idx="270">
                  <c:v>-5.5499225007360485E-17</c:v>
                </c:pt>
                <c:pt idx="271">
                  <c:v>5.2706267440595055E-3</c:v>
                </c:pt>
                <c:pt idx="272">
                  <c:v>1.0539648004155387E-2</c:v>
                </c:pt>
                <c:pt idx="273">
                  <c:v>1.580545878536907E-2</c:v>
                </c:pt>
                <c:pt idx="274">
                  <c:v>2.1066455070725815E-2</c:v>
                </c:pt>
                <c:pt idx="275">
                  <c:v>2.6321034309792681E-2</c:v>
                </c:pt>
                <c:pt idx="276">
                  <c:v>3.1567595906831197E-2</c:v>
                </c:pt>
                <c:pt idx="277">
                  <c:v>3.68045417083546E-2</c:v>
                </c:pt>
                <c:pt idx="278">
                  <c:v>4.2030276489939768E-2</c:v>
                </c:pt>
                <c:pt idx="279">
                  <c:v>4.7243208442149659E-2</c:v>
                </c:pt>
                <c:pt idx="280">
                  <c:v>5.2441749655412852E-2</c:v>
                </c:pt>
                <c:pt idx="281">
                  <c:v>5.762431660371662E-2</c:v>
                </c:pt>
                <c:pt idx="282">
                  <c:v>6.2789330626963347E-2</c:v>
                </c:pt>
                <c:pt idx="283">
                  <c:v>6.7935218411847201E-2</c:v>
                </c:pt>
                <c:pt idx="284">
                  <c:v>7.3060412471099567E-2</c:v>
                </c:pt>
                <c:pt idx="285">
                  <c:v>7.8163351620961122E-2</c:v>
                </c:pt>
                <c:pt idx="286">
                  <c:v>8.3242481456733811E-2</c:v>
                </c:pt>
                <c:pt idx="287">
                  <c:v>8.829625482626649E-2</c:v>
                </c:pt>
                <c:pt idx="288">
                  <c:v>9.3323132301234055E-2</c:v>
                </c:pt>
                <c:pt idx="289">
                  <c:v>9.8321582646061209E-2</c:v>
                </c:pt>
                <c:pt idx="290">
                  <c:v>0.10329008328435203</c:v>
                </c:pt>
                <c:pt idx="291">
                  <c:v>0.10822712076268071</c:v>
                </c:pt>
                <c:pt idx="292">
                  <c:v>0.11313119121160541</c:v>
                </c:pt>
                <c:pt idx="293">
                  <c:v>0.11800080080376059</c:v>
                </c:pt>
                <c:pt idx="294">
                  <c:v>0.12283446620889152</c:v>
                </c:pt>
                <c:pt idx="295">
                  <c:v>0.12763071504569129</c:v>
                </c:pt>
                <c:pt idx="296">
                  <c:v>0.13238808633030139</c:v>
                </c:pt>
                <c:pt idx="297">
                  <c:v>0.13710513092134308</c:v>
                </c:pt>
                <c:pt idx="298">
                  <c:v>0.14178041196133889</c:v>
                </c:pt>
                <c:pt idx="299">
                  <c:v>0.14641250531439384</c:v>
                </c:pt>
                <c:pt idx="300">
                  <c:v>0.15100000000000002</c:v>
                </c:pt>
                <c:pt idx="301">
                  <c:v>0.15554149862283634</c:v>
                </c:pt>
                <c:pt idx="302">
                  <c:v>0.16003561779842781</c:v>
                </c:pt>
                <c:pt idx="303">
                  <c:v>0.16448098857453805</c:v>
                </c:pt>
                <c:pt idx="304">
                  <c:v>0.1688762568481656</c:v>
                </c:pt>
                <c:pt idx="305">
                  <c:v>0.1732200837780159</c:v>
                </c:pt>
                <c:pt idx="306">
                  <c:v>0.1775111461923268</c:v>
                </c:pt>
                <c:pt idx="307">
                  <c:v>0.18174813699191847</c:v>
                </c:pt>
                <c:pt idx="308">
                  <c:v>0.18592976554834886</c:v>
                </c:pt>
                <c:pt idx="309">
                  <c:v>0.19005475809705091</c:v>
                </c:pt>
                <c:pt idx="310">
                  <c:v>0.19412185812533486</c:v>
                </c:pt>
                <c:pt idx="311">
                  <c:v>0.19812982675513313</c:v>
                </c:pt>
                <c:pt idx="312">
                  <c:v>0.20207744312037504</c:v>
                </c:pt>
                <c:pt idx="313">
                  <c:v>0.20596350473887456</c:v>
                </c:pt>
                <c:pt idx="314">
                  <c:v>0.20978682787861716</c:v>
                </c:pt>
                <c:pt idx="315">
                  <c:v>0.21354624791833729</c:v>
                </c:pt>
                <c:pt idx="316">
                  <c:v>0.21724061970227254</c:v>
                </c:pt>
                <c:pt idx="317">
                  <c:v>0.22086881788898954</c:v>
                </c:pt>
                <c:pt idx="318">
                  <c:v>0.22442973729417307</c:v>
                </c:pt>
                <c:pt idx="319">
                  <c:v>0.22792229322727711</c:v>
                </c:pt>
                <c:pt idx="320">
                  <c:v>0.2313454218219313</c:v>
                </c:pt>
                <c:pt idx="321">
                  <c:v>0.23469808036000511</c:v>
                </c:pt>
                <c:pt idx="322">
                  <c:v>0.23797924758923003</c:v>
                </c:pt>
                <c:pt idx="323">
                  <c:v>0.24118792403428244</c:v>
                </c:pt>
                <c:pt idx="324">
                  <c:v>0.24432313230123409</c:v>
                </c:pt>
                <c:pt idx="325">
                  <c:v>0.24738391737527546</c:v>
                </c:pt>
                <c:pt idx="326">
                  <c:v>0.2503693469116226</c:v>
                </c:pt>
                <c:pt idx="327">
                  <c:v>0.25327851151951808</c:v>
                </c:pt>
                <c:pt idx="328">
                  <c:v>0.25611052503924064</c:v>
                </c:pt>
                <c:pt idx="329">
                  <c:v>0.25886452481203787</c:v>
                </c:pt>
                <c:pt idx="330">
                  <c:v>0.2615396719429004</c:v>
                </c:pt>
                <c:pt idx="331">
                  <c:v>0.26413515155609751</c:v>
                </c:pt>
                <c:pt idx="332">
                  <c:v>0.26665017304339589</c:v>
                </c:pt>
                <c:pt idx="333">
                  <c:v>0.26908397030488707</c:v>
                </c:pt>
                <c:pt idx="334">
                  <c:v>0.27143580198234835</c:v>
                </c:pt>
                <c:pt idx="335">
                  <c:v>0.27370495168506831</c:v>
                </c:pt>
                <c:pt idx="336">
                  <c:v>0.27589072820806548</c:v>
                </c:pt>
                <c:pt idx="337">
                  <c:v>0.27799246574263697</c:v>
                </c:pt>
                <c:pt idx="338">
                  <c:v>0.28000952407916974</c:v>
                </c:pt>
                <c:pt idx="339">
                  <c:v>0.28194128880215485</c:v>
                </c:pt>
                <c:pt idx="340">
                  <c:v>0.28378717147734434</c:v>
                </c:pt>
                <c:pt idx="341">
                  <c:v>0.28554660983099367</c:v>
                </c:pt>
                <c:pt idx="342">
                  <c:v>0.28721906792113638</c:v>
                </c:pt>
                <c:pt idx="343">
                  <c:v>0.28880403630083668</c:v>
                </c:pt>
                <c:pt idx="344">
                  <c:v>0.29030103217337228</c:v>
                </c:pt>
                <c:pt idx="345">
                  <c:v>0.29170959953929865</c:v>
                </c:pt>
                <c:pt idx="346">
                  <c:v>0.29302930933535093</c:v>
                </c:pt>
                <c:pt idx="347">
                  <c:v>0.294259759565141</c:v>
                </c:pt>
                <c:pt idx="348">
                  <c:v>0.2954005754216093</c:v>
                </c:pt>
                <c:pt idx="349">
                  <c:v>0.29645140940119452</c:v>
                </c:pt>
                <c:pt idx="350">
                  <c:v>0.2974119414096868</c:v>
                </c:pt>
                <c:pt idx="351">
                  <c:v>0.29828187885973156</c:v>
                </c:pt>
                <c:pt idx="352">
                  <c:v>0.2990609567599542</c:v>
                </c:pt>
                <c:pt idx="353">
                  <c:v>0.29974893779567924</c:v>
                </c:pt>
                <c:pt idx="354">
                  <c:v>0.30034561240121854</c:v>
                </c:pt>
                <c:pt idx="355">
                  <c:v>0.30085079882370713</c:v>
                </c:pt>
                <c:pt idx="356">
                  <c:v>0.3012643431784669</c:v>
                </c:pt>
                <c:pt idx="357">
                  <c:v>0.30158611949588127</c:v>
                </c:pt>
                <c:pt idx="358">
                  <c:v>0.3018160297597669</c:v>
                </c:pt>
                <c:pt idx="359">
                  <c:v>0.30195400393723015</c:v>
                </c:pt>
                <c:pt idx="360">
                  <c:v>0.30199999999999999</c:v>
                </c:pt>
              </c:numCache>
            </c:numRef>
          </c:xVal>
          <c:yVal>
            <c:numRef>
              <c:f>'ZX6R Diagram'!$P$3:$P$363</c:f>
              <c:numCache>
                <c:formatCode>General</c:formatCode>
                <c:ptCount val="361"/>
                <c:pt idx="0">
                  <c:v>0.30199999999999999</c:v>
                </c:pt>
                <c:pt idx="1">
                  <c:v>0.30727062674405958</c:v>
                </c:pt>
                <c:pt idx="2">
                  <c:v>0.31253964800415529</c:v>
                </c:pt>
                <c:pt idx="3">
                  <c:v>0.31780545878536903</c:v>
                </c:pt>
                <c:pt idx="4">
                  <c:v>0.32306645507072584</c:v>
                </c:pt>
                <c:pt idx="5">
                  <c:v>0.32832103430979276</c:v>
                </c:pt>
                <c:pt idx="6">
                  <c:v>0.33356759590683133</c:v>
                </c:pt>
                <c:pt idx="7">
                  <c:v>0.3388045417083545</c:v>
                </c:pt>
                <c:pt idx="8">
                  <c:v>0.34403027648993978</c:v>
                </c:pt>
                <c:pt idx="9">
                  <c:v>0.34924320844214973</c:v>
                </c:pt>
                <c:pt idx="10">
                  <c:v>0.35444174965541297</c:v>
                </c:pt>
                <c:pt idx="11">
                  <c:v>0.35962431660371652</c:v>
                </c:pt>
                <c:pt idx="12">
                  <c:v>0.36478933062696328</c:v>
                </c:pt>
                <c:pt idx="13">
                  <c:v>0.36993521841184723</c:v>
                </c:pt>
                <c:pt idx="14">
                  <c:v>0.37506041247109967</c:v>
                </c:pt>
                <c:pt idx="15">
                  <c:v>0.38016335162096127</c:v>
                </c:pt>
                <c:pt idx="16">
                  <c:v>0.38524248145673373</c:v>
                </c:pt>
                <c:pt idx="17">
                  <c:v>0.39029625482626651</c:v>
                </c:pt>
                <c:pt idx="18">
                  <c:v>0.39532313230123411</c:v>
                </c:pt>
                <c:pt idx="19">
                  <c:v>0.40032158264606132</c:v>
                </c:pt>
                <c:pt idx="20">
                  <c:v>0.40529008328435195</c:v>
                </c:pt>
                <c:pt idx="21">
                  <c:v>0.41022712076268064</c:v>
                </c:pt>
                <c:pt idx="22">
                  <c:v>0.41513119121160541</c:v>
                </c:pt>
                <c:pt idx="23">
                  <c:v>0.42000080080376068</c:v>
                </c:pt>
                <c:pt idx="24">
                  <c:v>0.42483446620889165</c:v>
                </c:pt>
                <c:pt idx="25">
                  <c:v>0.42963071504569122</c:v>
                </c:pt>
                <c:pt idx="26">
                  <c:v>0.43438808633030135</c:v>
                </c:pt>
                <c:pt idx="27">
                  <c:v>0.43910513092134307</c:v>
                </c:pt>
                <c:pt idx="28">
                  <c:v>0.44378041196133899</c:v>
                </c:pt>
                <c:pt idx="29">
                  <c:v>0.44841250531439381</c:v>
                </c:pt>
                <c:pt idx="30">
                  <c:v>0.45299999999999996</c:v>
                </c:pt>
                <c:pt idx="31">
                  <c:v>0.45754149862283633</c:v>
                </c:pt>
                <c:pt idx="32">
                  <c:v>0.46203561779842783</c:v>
                </c:pt>
                <c:pt idx="33">
                  <c:v>0.46648098857453812</c:v>
                </c:pt>
                <c:pt idx="34">
                  <c:v>0.47087625684816559</c:v>
                </c:pt>
                <c:pt idx="35">
                  <c:v>0.47522008377801589</c:v>
                </c:pt>
                <c:pt idx="36">
                  <c:v>0.47951114619232688</c:v>
                </c:pt>
                <c:pt idx="37">
                  <c:v>0.48374813699191854</c:v>
                </c:pt>
                <c:pt idx="38">
                  <c:v>0.48792976554834877</c:v>
                </c:pt>
                <c:pt idx="39">
                  <c:v>0.4920547580970509</c:v>
                </c:pt>
                <c:pt idx="40">
                  <c:v>0.49612185812533482</c:v>
                </c:pt>
                <c:pt idx="41">
                  <c:v>0.50012982675513318</c:v>
                </c:pt>
                <c:pt idx="42">
                  <c:v>0.50407744312037517</c:v>
                </c:pt>
                <c:pt idx="43">
                  <c:v>0.50796350473887453</c:v>
                </c:pt>
                <c:pt idx="44">
                  <c:v>0.51178682787861718</c:v>
                </c:pt>
                <c:pt idx="45">
                  <c:v>0.51554624791833725</c:v>
                </c:pt>
                <c:pt idx="46">
                  <c:v>0.51924061970227264</c:v>
                </c:pt>
                <c:pt idx="47">
                  <c:v>0.52286881788898942</c:v>
                </c:pt>
                <c:pt idx="48">
                  <c:v>0.52642973729417308</c:v>
                </c:pt>
                <c:pt idx="49">
                  <c:v>0.52992229322727713</c:v>
                </c:pt>
                <c:pt idx="50">
                  <c:v>0.53334542182193134</c:v>
                </c:pt>
                <c:pt idx="51">
                  <c:v>0.53669808036000521</c:v>
                </c:pt>
                <c:pt idx="52">
                  <c:v>0.53997924758922999</c:v>
                </c:pt>
                <c:pt idx="53">
                  <c:v>0.5431879240342824</c:v>
                </c:pt>
                <c:pt idx="54">
                  <c:v>0.54632313230123408</c:v>
                </c:pt>
                <c:pt idx="55">
                  <c:v>0.54938391737527548</c:v>
                </c:pt>
                <c:pt idx="56">
                  <c:v>0.55236934691162265</c:v>
                </c:pt>
                <c:pt idx="57">
                  <c:v>0.55527851151951801</c:v>
                </c:pt>
                <c:pt idx="58">
                  <c:v>0.55811052503924063</c:v>
                </c:pt>
                <c:pt idx="59">
                  <c:v>0.56086452481203786</c:v>
                </c:pt>
                <c:pt idx="60">
                  <c:v>0.56353967194290044</c:v>
                </c:pt>
                <c:pt idx="61">
                  <c:v>0.5661351515560975</c:v>
                </c:pt>
                <c:pt idx="62">
                  <c:v>0.56865017304339593</c:v>
                </c:pt>
                <c:pt idx="63">
                  <c:v>0.57108397030488711</c:v>
                </c:pt>
                <c:pt idx="64">
                  <c:v>0.57343580198234845</c:v>
                </c:pt>
                <c:pt idx="65">
                  <c:v>0.5757049516850683</c:v>
                </c:pt>
                <c:pt idx="66">
                  <c:v>0.57789072820806542</c:v>
                </c:pt>
                <c:pt idx="67">
                  <c:v>0.57999246574263696</c:v>
                </c:pt>
                <c:pt idx="68">
                  <c:v>0.58200952407916984</c:v>
                </c:pt>
                <c:pt idx="69">
                  <c:v>0.5839412888021549</c:v>
                </c:pt>
                <c:pt idx="70">
                  <c:v>0.58578717147734427</c:v>
                </c:pt>
                <c:pt idx="71">
                  <c:v>0.5875466098309936</c:v>
                </c:pt>
                <c:pt idx="72">
                  <c:v>0.58921906792113643</c:v>
                </c:pt>
                <c:pt idx="73">
                  <c:v>0.59080403630083667</c:v>
                </c:pt>
                <c:pt idx="74">
                  <c:v>0.59230103217337227</c:v>
                </c:pt>
                <c:pt idx="75">
                  <c:v>0.59370959953929869</c:v>
                </c:pt>
                <c:pt idx="76">
                  <c:v>0.59502930933535092</c:v>
                </c:pt>
                <c:pt idx="77">
                  <c:v>0.5962597595651411</c:v>
                </c:pt>
                <c:pt idx="78">
                  <c:v>0.59740057542160929</c:v>
                </c:pt>
                <c:pt idx="79">
                  <c:v>0.59845140940119457</c:v>
                </c:pt>
                <c:pt idx="80">
                  <c:v>0.59941194140968679</c:v>
                </c:pt>
                <c:pt idx="81">
                  <c:v>0.60028187885973161</c:v>
                </c:pt>
                <c:pt idx="82">
                  <c:v>0.6010609567599543</c:v>
                </c:pt>
                <c:pt idx="83">
                  <c:v>0.60174893779567928</c:v>
                </c:pt>
                <c:pt idx="84">
                  <c:v>0.60234561240121853</c:v>
                </c:pt>
                <c:pt idx="85">
                  <c:v>0.60285079882370707</c:v>
                </c:pt>
                <c:pt idx="86">
                  <c:v>0.60326434317846689</c:v>
                </c:pt>
                <c:pt idx="87">
                  <c:v>0.60358611949588126</c:v>
                </c:pt>
                <c:pt idx="88">
                  <c:v>0.60381602975976689</c:v>
                </c:pt>
                <c:pt idx="89">
                  <c:v>0.6039540039372302</c:v>
                </c:pt>
                <c:pt idx="90">
                  <c:v>0.60399999999999998</c:v>
                </c:pt>
                <c:pt idx="91">
                  <c:v>0.6039540039372302</c:v>
                </c:pt>
                <c:pt idx="92">
                  <c:v>0.60381602975976689</c:v>
                </c:pt>
                <c:pt idx="93">
                  <c:v>0.60358611949588126</c:v>
                </c:pt>
                <c:pt idx="94">
                  <c:v>0.60326434317846689</c:v>
                </c:pt>
                <c:pt idx="95">
                  <c:v>0.60285079882370707</c:v>
                </c:pt>
                <c:pt idx="96">
                  <c:v>0.60234561240121853</c:v>
                </c:pt>
                <c:pt idx="97">
                  <c:v>0.60174893779567928</c:v>
                </c:pt>
                <c:pt idx="98">
                  <c:v>0.6010609567599543</c:v>
                </c:pt>
                <c:pt idx="99">
                  <c:v>0.60028187885973161</c:v>
                </c:pt>
                <c:pt idx="100">
                  <c:v>0.59941194140968679</c:v>
                </c:pt>
                <c:pt idx="101">
                  <c:v>0.59845140940119457</c:v>
                </c:pt>
                <c:pt idx="102">
                  <c:v>0.59740057542160929</c:v>
                </c:pt>
                <c:pt idx="103">
                  <c:v>0.5962597595651411</c:v>
                </c:pt>
                <c:pt idx="104">
                  <c:v>0.59502930933535092</c:v>
                </c:pt>
                <c:pt idx="105">
                  <c:v>0.59370959953929869</c:v>
                </c:pt>
                <c:pt idx="106">
                  <c:v>0.59230103217337227</c:v>
                </c:pt>
                <c:pt idx="107">
                  <c:v>0.59080403630083667</c:v>
                </c:pt>
                <c:pt idx="108">
                  <c:v>0.58921906792113643</c:v>
                </c:pt>
                <c:pt idx="109">
                  <c:v>0.5875466098309936</c:v>
                </c:pt>
                <c:pt idx="110">
                  <c:v>0.58578717147734438</c:v>
                </c:pt>
                <c:pt idx="111">
                  <c:v>0.5839412888021549</c:v>
                </c:pt>
                <c:pt idx="112">
                  <c:v>0.58200952407916984</c:v>
                </c:pt>
                <c:pt idx="113">
                  <c:v>0.57999246574263696</c:v>
                </c:pt>
                <c:pt idx="114">
                  <c:v>0.57789072820806542</c:v>
                </c:pt>
                <c:pt idx="115">
                  <c:v>0.5757049516850683</c:v>
                </c:pt>
                <c:pt idx="116">
                  <c:v>0.57343580198234845</c:v>
                </c:pt>
                <c:pt idx="117">
                  <c:v>0.57108397030488711</c:v>
                </c:pt>
                <c:pt idx="118">
                  <c:v>0.56865017304339593</c:v>
                </c:pt>
                <c:pt idx="119">
                  <c:v>0.5661351515560975</c:v>
                </c:pt>
                <c:pt idx="120">
                  <c:v>0.56353967194290044</c:v>
                </c:pt>
                <c:pt idx="121">
                  <c:v>0.56086452481203786</c:v>
                </c:pt>
                <c:pt idx="122">
                  <c:v>0.55811052503924063</c:v>
                </c:pt>
                <c:pt idx="123">
                  <c:v>0.55527851151951801</c:v>
                </c:pt>
                <c:pt idx="124">
                  <c:v>0.55236934691162265</c:v>
                </c:pt>
                <c:pt idx="125">
                  <c:v>0.54938391737527548</c:v>
                </c:pt>
                <c:pt idx="126">
                  <c:v>0.54632313230123408</c:v>
                </c:pt>
                <c:pt idx="127">
                  <c:v>0.5431879240342824</c:v>
                </c:pt>
                <c:pt idx="128">
                  <c:v>0.53997924758922999</c:v>
                </c:pt>
                <c:pt idx="129">
                  <c:v>0.53669808036000521</c:v>
                </c:pt>
                <c:pt idx="130">
                  <c:v>0.53334542182193134</c:v>
                </c:pt>
                <c:pt idx="131">
                  <c:v>0.52992229322727713</c:v>
                </c:pt>
                <c:pt idx="132">
                  <c:v>0.52642973729417308</c:v>
                </c:pt>
                <c:pt idx="133">
                  <c:v>0.52286881788898953</c:v>
                </c:pt>
                <c:pt idx="134">
                  <c:v>0.51924061970227264</c:v>
                </c:pt>
                <c:pt idx="135">
                  <c:v>0.51554624791833736</c:v>
                </c:pt>
                <c:pt idx="136">
                  <c:v>0.51178682787861707</c:v>
                </c:pt>
                <c:pt idx="137">
                  <c:v>0.50796350473887453</c:v>
                </c:pt>
                <c:pt idx="138">
                  <c:v>0.50407744312037517</c:v>
                </c:pt>
                <c:pt idx="139">
                  <c:v>0.50012982675513318</c:v>
                </c:pt>
                <c:pt idx="140">
                  <c:v>0.49612185812533494</c:v>
                </c:pt>
                <c:pt idx="141">
                  <c:v>0.4920547580970509</c:v>
                </c:pt>
                <c:pt idx="142">
                  <c:v>0.48792976554834883</c:v>
                </c:pt>
                <c:pt idx="143">
                  <c:v>0.48374813699191854</c:v>
                </c:pt>
                <c:pt idx="144">
                  <c:v>0.47951114619232693</c:v>
                </c:pt>
                <c:pt idx="145">
                  <c:v>0.47522008377801583</c:v>
                </c:pt>
                <c:pt idx="146">
                  <c:v>0.47087625684816559</c:v>
                </c:pt>
                <c:pt idx="147">
                  <c:v>0.46648098857453824</c:v>
                </c:pt>
                <c:pt idx="148">
                  <c:v>0.46203561779842783</c:v>
                </c:pt>
                <c:pt idx="149">
                  <c:v>0.45754149862283644</c:v>
                </c:pt>
                <c:pt idx="150">
                  <c:v>0.45299999999999996</c:v>
                </c:pt>
                <c:pt idx="151">
                  <c:v>0.44841250531439381</c:v>
                </c:pt>
                <c:pt idx="152">
                  <c:v>0.44378041196133899</c:v>
                </c:pt>
                <c:pt idx="153">
                  <c:v>0.43910513092134318</c:v>
                </c:pt>
                <c:pt idx="154">
                  <c:v>0.43438808633030135</c:v>
                </c:pt>
                <c:pt idx="155">
                  <c:v>0.42963071504569122</c:v>
                </c:pt>
                <c:pt idx="156">
                  <c:v>0.4248344662088917</c:v>
                </c:pt>
                <c:pt idx="157">
                  <c:v>0.42000080080376068</c:v>
                </c:pt>
                <c:pt idx="158">
                  <c:v>0.41513119121160547</c:v>
                </c:pt>
                <c:pt idx="159">
                  <c:v>0.41022712076268064</c:v>
                </c:pt>
                <c:pt idx="160">
                  <c:v>0.40529008328435201</c:v>
                </c:pt>
                <c:pt idx="161">
                  <c:v>0.40032158264606127</c:v>
                </c:pt>
                <c:pt idx="162">
                  <c:v>0.39532313230123411</c:v>
                </c:pt>
                <c:pt idx="163">
                  <c:v>0.39029625482626645</c:v>
                </c:pt>
                <c:pt idx="164">
                  <c:v>0.38524248145673373</c:v>
                </c:pt>
                <c:pt idx="165">
                  <c:v>0.38016335162096132</c:v>
                </c:pt>
                <c:pt idx="166">
                  <c:v>0.37506041247109967</c:v>
                </c:pt>
                <c:pt idx="167">
                  <c:v>0.36993521841184729</c:v>
                </c:pt>
                <c:pt idx="168">
                  <c:v>0.36478933062696328</c:v>
                </c:pt>
                <c:pt idx="169">
                  <c:v>0.35962431660371658</c:v>
                </c:pt>
                <c:pt idx="170">
                  <c:v>0.35444174965541292</c:v>
                </c:pt>
                <c:pt idx="171">
                  <c:v>0.34924320844214973</c:v>
                </c:pt>
                <c:pt idx="172">
                  <c:v>0.34403027648993972</c:v>
                </c:pt>
                <c:pt idx="173">
                  <c:v>0.33880454170835456</c:v>
                </c:pt>
                <c:pt idx="174">
                  <c:v>0.33356759590683144</c:v>
                </c:pt>
                <c:pt idx="175">
                  <c:v>0.32832103430979276</c:v>
                </c:pt>
                <c:pt idx="176">
                  <c:v>0.3230664550707259</c:v>
                </c:pt>
                <c:pt idx="177">
                  <c:v>0.31780545878536903</c:v>
                </c:pt>
                <c:pt idx="178">
                  <c:v>0.31253964800415535</c:v>
                </c:pt>
                <c:pt idx="179">
                  <c:v>0.30727062674405958</c:v>
                </c:pt>
                <c:pt idx="180">
                  <c:v>0.30200000000000005</c:v>
                </c:pt>
                <c:pt idx="181">
                  <c:v>0.29672937325594034</c:v>
                </c:pt>
                <c:pt idx="182">
                  <c:v>0.29146035199584475</c:v>
                </c:pt>
                <c:pt idx="183">
                  <c:v>0.28619454121463106</c:v>
                </c:pt>
                <c:pt idx="184">
                  <c:v>0.28093354492927414</c:v>
                </c:pt>
                <c:pt idx="185">
                  <c:v>0.27567896569020728</c:v>
                </c:pt>
                <c:pt idx="186">
                  <c:v>0.27043240409316865</c:v>
                </c:pt>
                <c:pt idx="187">
                  <c:v>0.26519545829164548</c:v>
                </c:pt>
                <c:pt idx="188">
                  <c:v>0.2599697235100602</c:v>
                </c:pt>
                <c:pt idx="189">
                  <c:v>0.2547567915578503</c:v>
                </c:pt>
                <c:pt idx="190">
                  <c:v>0.24955825034458701</c:v>
                </c:pt>
                <c:pt idx="191">
                  <c:v>0.24437568339628349</c:v>
                </c:pt>
                <c:pt idx="192">
                  <c:v>0.23921066937303662</c:v>
                </c:pt>
                <c:pt idx="193">
                  <c:v>0.23406478158815278</c:v>
                </c:pt>
                <c:pt idx="194">
                  <c:v>0.22893958752890042</c:v>
                </c:pt>
                <c:pt idx="195">
                  <c:v>0.22383664837903872</c:v>
                </c:pt>
                <c:pt idx="196">
                  <c:v>0.2187575185432663</c:v>
                </c:pt>
                <c:pt idx="197">
                  <c:v>0.21370374517373347</c:v>
                </c:pt>
                <c:pt idx="198">
                  <c:v>0.20867686769876592</c:v>
                </c:pt>
                <c:pt idx="199">
                  <c:v>0.20367841735393866</c:v>
                </c:pt>
                <c:pt idx="200">
                  <c:v>0.19870991671564806</c:v>
                </c:pt>
                <c:pt idx="201">
                  <c:v>0.19377287923731926</c:v>
                </c:pt>
                <c:pt idx="202">
                  <c:v>0.18886880878839457</c:v>
                </c:pt>
                <c:pt idx="203">
                  <c:v>0.18399919919623939</c:v>
                </c:pt>
                <c:pt idx="204">
                  <c:v>0.17916553379110833</c:v>
                </c:pt>
                <c:pt idx="205">
                  <c:v>0.17436928495430881</c:v>
                </c:pt>
                <c:pt idx="206">
                  <c:v>0.16961191366969861</c:v>
                </c:pt>
                <c:pt idx="207">
                  <c:v>0.16489486907865689</c:v>
                </c:pt>
                <c:pt idx="208">
                  <c:v>0.16021958803866096</c:v>
                </c:pt>
                <c:pt idx="209">
                  <c:v>0.15558749468560623</c:v>
                </c:pt>
                <c:pt idx="210">
                  <c:v>0.15099999999999997</c:v>
                </c:pt>
                <c:pt idx="211">
                  <c:v>0.14645850137716365</c:v>
                </c:pt>
                <c:pt idx="212">
                  <c:v>0.14196438220157215</c:v>
                </c:pt>
                <c:pt idx="213">
                  <c:v>0.13751901142546183</c:v>
                </c:pt>
                <c:pt idx="214">
                  <c:v>0.13312374315183451</c:v>
                </c:pt>
                <c:pt idx="215">
                  <c:v>0.12877991622198406</c:v>
                </c:pt>
                <c:pt idx="216">
                  <c:v>0.12448885380767313</c:v>
                </c:pt>
                <c:pt idx="217">
                  <c:v>0.12025186300808138</c:v>
                </c:pt>
                <c:pt idx="218">
                  <c:v>0.11607023445165124</c:v>
                </c:pt>
                <c:pt idx="219">
                  <c:v>0.11194524190294905</c:v>
                </c:pt>
                <c:pt idx="220">
                  <c:v>0.10787814187466513</c:v>
                </c:pt>
                <c:pt idx="221">
                  <c:v>0.10387017324486686</c:v>
                </c:pt>
                <c:pt idx="222">
                  <c:v>9.9922556879624813E-2</c:v>
                </c:pt>
                <c:pt idx="223">
                  <c:v>9.6036495261125482E-2</c:v>
                </c:pt>
                <c:pt idx="224">
                  <c:v>9.2213172121382803E-2</c:v>
                </c:pt>
                <c:pt idx="225">
                  <c:v>8.8453752081662673E-2</c:v>
                </c:pt>
                <c:pt idx="226">
                  <c:v>8.4759380297727338E-2</c:v>
                </c:pt>
                <c:pt idx="227">
                  <c:v>8.113118211101053E-2</c:v>
                </c:pt>
                <c:pt idx="228">
                  <c:v>7.7570262705826898E-2</c:v>
                </c:pt>
                <c:pt idx="229">
                  <c:v>7.4077706772722851E-2</c:v>
                </c:pt>
                <c:pt idx="230">
                  <c:v>7.0654578178068667E-2</c:v>
                </c:pt>
                <c:pt idx="231">
                  <c:v>6.7301919639994878E-2</c:v>
                </c:pt>
                <c:pt idx="232">
                  <c:v>6.4020752410769904E-2</c:v>
                </c:pt>
                <c:pt idx="233">
                  <c:v>6.0812075965717555E-2</c:v>
                </c:pt>
                <c:pt idx="234">
                  <c:v>5.7676867698765899E-2</c:v>
                </c:pt>
                <c:pt idx="235">
                  <c:v>5.4616082624724532E-2</c:v>
                </c:pt>
                <c:pt idx="236">
                  <c:v>5.1630653088377387E-2</c:v>
                </c:pt>
                <c:pt idx="237">
                  <c:v>4.8721488480481911E-2</c:v>
                </c:pt>
                <c:pt idx="238">
                  <c:v>4.5889474960759347E-2</c:v>
                </c:pt>
                <c:pt idx="239">
                  <c:v>4.3135475187962125E-2</c:v>
                </c:pt>
                <c:pt idx="240">
                  <c:v>4.0460328057099593E-2</c:v>
                </c:pt>
                <c:pt idx="241">
                  <c:v>3.7864848443902421E-2</c:v>
                </c:pt>
                <c:pt idx="242">
                  <c:v>3.5349826956604047E-2</c:v>
                </c:pt>
                <c:pt idx="243">
                  <c:v>3.2916029695112925E-2</c:v>
                </c:pt>
                <c:pt idx="244">
                  <c:v>3.0564198017651645E-2</c:v>
                </c:pt>
                <c:pt idx="245">
                  <c:v>2.8295048314931681E-2</c:v>
                </c:pt>
                <c:pt idx="246">
                  <c:v>2.6109271791934507E-2</c:v>
                </c:pt>
                <c:pt idx="247">
                  <c:v>2.4007534257363017E-2</c:v>
                </c:pt>
                <c:pt idx="248">
                  <c:v>2.1990475920830255E-2</c:v>
                </c:pt>
                <c:pt idx="249">
                  <c:v>2.005871119784508E-2</c:v>
                </c:pt>
                <c:pt idx="250">
                  <c:v>1.8212828522655655E-2</c:v>
                </c:pt>
                <c:pt idx="251">
                  <c:v>1.6453390169006321E-2</c:v>
                </c:pt>
                <c:pt idx="252">
                  <c:v>1.4780932078863607E-2</c:v>
                </c:pt>
                <c:pt idx="253">
                  <c:v>1.3195963699163316E-2</c:v>
                </c:pt>
                <c:pt idx="254">
                  <c:v>1.169896782662766E-2</c:v>
                </c:pt>
                <c:pt idx="255">
                  <c:v>1.0290400460701343E-2</c:v>
                </c:pt>
                <c:pt idx="256">
                  <c:v>8.9706906646490614E-3</c:v>
                </c:pt>
                <c:pt idx="257">
                  <c:v>7.7402404348589915E-3</c:v>
                </c:pt>
                <c:pt idx="258">
                  <c:v>6.5994245783906891E-3</c:v>
                </c:pt>
                <c:pt idx="259">
                  <c:v>5.5485905988054696E-3</c:v>
                </c:pt>
                <c:pt idx="260">
                  <c:v>4.5880585903131932E-3</c:v>
                </c:pt>
                <c:pt idx="261">
                  <c:v>3.7181211402684267E-3</c:v>
                </c:pt>
                <c:pt idx="262">
                  <c:v>2.9390432400457911E-3</c:v>
                </c:pt>
                <c:pt idx="263">
                  <c:v>2.2510622043207529E-3</c:v>
                </c:pt>
                <c:pt idx="264">
                  <c:v>1.6543875987814483E-3</c:v>
                </c:pt>
                <c:pt idx="265">
                  <c:v>1.1492011762928578E-3</c:v>
                </c:pt>
                <c:pt idx="266">
                  <c:v>7.3565682153309275E-4</c:v>
                </c:pt>
                <c:pt idx="267">
                  <c:v>4.1388050411872435E-4</c:v>
                </c:pt>
                <c:pt idx="268">
                  <c:v>1.8397024023308894E-4</c:v>
                </c:pt>
                <c:pt idx="269">
                  <c:v>4.5996062769837476E-5</c:v>
                </c:pt>
                <c:pt idx="270">
                  <c:v>0</c:v>
                </c:pt>
                <c:pt idx="271">
                  <c:v>4.5996062769837476E-5</c:v>
                </c:pt>
                <c:pt idx="272">
                  <c:v>1.8397024023308894E-4</c:v>
                </c:pt>
                <c:pt idx="273">
                  <c:v>4.1388050411872435E-4</c:v>
                </c:pt>
                <c:pt idx="274">
                  <c:v>7.3565682153303724E-4</c:v>
                </c:pt>
                <c:pt idx="275">
                  <c:v>1.1492011762928578E-3</c:v>
                </c:pt>
                <c:pt idx="276">
                  <c:v>1.6543875987814483E-3</c:v>
                </c:pt>
                <c:pt idx="277">
                  <c:v>2.2510622043207529E-3</c:v>
                </c:pt>
                <c:pt idx="278">
                  <c:v>2.9390432400457356E-3</c:v>
                </c:pt>
                <c:pt idx="279">
                  <c:v>3.7181211402683711E-3</c:v>
                </c:pt>
                <c:pt idx="280">
                  <c:v>4.5880585903131377E-3</c:v>
                </c:pt>
                <c:pt idx="281">
                  <c:v>5.5485905988055251E-3</c:v>
                </c:pt>
                <c:pt idx="282">
                  <c:v>6.5994245783906891E-3</c:v>
                </c:pt>
                <c:pt idx="283">
                  <c:v>7.740240434858936E-3</c:v>
                </c:pt>
                <c:pt idx="284">
                  <c:v>8.9706906646490059E-3</c:v>
                </c:pt>
                <c:pt idx="285">
                  <c:v>1.0290400460701343E-2</c:v>
                </c:pt>
                <c:pt idx="286">
                  <c:v>1.1698967826627715E-2</c:v>
                </c:pt>
                <c:pt idx="287">
                  <c:v>1.3195963699163316E-2</c:v>
                </c:pt>
                <c:pt idx="288">
                  <c:v>1.4780932078863607E-2</c:v>
                </c:pt>
                <c:pt idx="289">
                  <c:v>1.6453390169006266E-2</c:v>
                </c:pt>
                <c:pt idx="290">
                  <c:v>1.8212828522655711E-2</c:v>
                </c:pt>
                <c:pt idx="291">
                  <c:v>2.005871119784508E-2</c:v>
                </c:pt>
                <c:pt idx="292">
                  <c:v>2.1990475920830199E-2</c:v>
                </c:pt>
                <c:pt idx="293">
                  <c:v>2.4007534257362961E-2</c:v>
                </c:pt>
                <c:pt idx="294">
                  <c:v>2.6109271791934452E-2</c:v>
                </c:pt>
                <c:pt idx="295">
                  <c:v>2.8295048314931737E-2</c:v>
                </c:pt>
                <c:pt idx="296">
                  <c:v>3.0564198017651534E-2</c:v>
                </c:pt>
                <c:pt idx="297">
                  <c:v>3.2916029695112869E-2</c:v>
                </c:pt>
                <c:pt idx="298">
                  <c:v>3.5349826956603991E-2</c:v>
                </c:pt>
                <c:pt idx="299">
                  <c:v>3.7864848443902532E-2</c:v>
                </c:pt>
                <c:pt idx="300">
                  <c:v>4.0460328057099537E-2</c:v>
                </c:pt>
                <c:pt idx="301">
                  <c:v>4.3135475187962069E-2</c:v>
                </c:pt>
                <c:pt idx="302">
                  <c:v>4.5889474960759291E-2</c:v>
                </c:pt>
                <c:pt idx="303">
                  <c:v>4.8721488480481856E-2</c:v>
                </c:pt>
                <c:pt idx="304">
                  <c:v>5.1630653088377443E-2</c:v>
                </c:pt>
                <c:pt idx="305">
                  <c:v>5.4616082624724477E-2</c:v>
                </c:pt>
                <c:pt idx="306">
                  <c:v>5.7676867698765844E-2</c:v>
                </c:pt>
                <c:pt idx="307">
                  <c:v>6.0812075965717499E-2</c:v>
                </c:pt>
                <c:pt idx="308">
                  <c:v>6.4020752410770015E-2</c:v>
                </c:pt>
                <c:pt idx="309">
                  <c:v>6.7301919639994823E-2</c:v>
                </c:pt>
                <c:pt idx="310">
                  <c:v>7.0654578178068611E-2</c:v>
                </c:pt>
                <c:pt idx="311">
                  <c:v>7.4077706772722796E-2</c:v>
                </c:pt>
                <c:pt idx="312">
                  <c:v>7.7570262705826842E-2</c:v>
                </c:pt>
                <c:pt idx="313">
                  <c:v>8.1131182111010558E-2</c:v>
                </c:pt>
                <c:pt idx="314">
                  <c:v>8.4759380297727338E-2</c:v>
                </c:pt>
                <c:pt idx="315">
                  <c:v>8.845375208166259E-2</c:v>
                </c:pt>
                <c:pt idx="316">
                  <c:v>9.2213172121382719E-2</c:v>
                </c:pt>
                <c:pt idx="317">
                  <c:v>9.6036495261125537E-2</c:v>
                </c:pt>
                <c:pt idx="318">
                  <c:v>9.9922556879624841E-2</c:v>
                </c:pt>
                <c:pt idx="319">
                  <c:v>0.10387017324486678</c:v>
                </c:pt>
                <c:pt idx="320">
                  <c:v>0.10787814187466505</c:v>
                </c:pt>
                <c:pt idx="321">
                  <c:v>0.11194524190294897</c:v>
                </c:pt>
                <c:pt idx="322">
                  <c:v>0.11607023445165124</c:v>
                </c:pt>
                <c:pt idx="323">
                  <c:v>0.12025186300808141</c:v>
                </c:pt>
                <c:pt idx="324">
                  <c:v>0.12448885380767305</c:v>
                </c:pt>
                <c:pt idx="325">
                  <c:v>0.12877991622198395</c:v>
                </c:pt>
                <c:pt idx="326">
                  <c:v>0.13312374315183453</c:v>
                </c:pt>
                <c:pt idx="327">
                  <c:v>0.13751901142546186</c:v>
                </c:pt>
                <c:pt idx="328">
                  <c:v>0.14196438220157209</c:v>
                </c:pt>
                <c:pt idx="329">
                  <c:v>0.14645850137716354</c:v>
                </c:pt>
                <c:pt idx="330">
                  <c:v>0.15099999999999986</c:v>
                </c:pt>
                <c:pt idx="331">
                  <c:v>0.15558749468560626</c:v>
                </c:pt>
                <c:pt idx="332">
                  <c:v>0.16021958803866096</c:v>
                </c:pt>
                <c:pt idx="333">
                  <c:v>0.1648948690786568</c:v>
                </c:pt>
                <c:pt idx="334">
                  <c:v>0.16961191366969849</c:v>
                </c:pt>
                <c:pt idx="335">
                  <c:v>0.17436928495430884</c:v>
                </c:pt>
                <c:pt idx="336">
                  <c:v>0.17916553379110833</c:v>
                </c:pt>
                <c:pt idx="337">
                  <c:v>0.18399919919623928</c:v>
                </c:pt>
                <c:pt idx="338">
                  <c:v>0.18886880878839446</c:v>
                </c:pt>
                <c:pt idx="339">
                  <c:v>0.19377287923731917</c:v>
                </c:pt>
                <c:pt idx="340">
                  <c:v>0.19870991671564808</c:v>
                </c:pt>
                <c:pt idx="341">
                  <c:v>0.20367841735393866</c:v>
                </c:pt>
                <c:pt idx="342">
                  <c:v>0.20867686769876581</c:v>
                </c:pt>
                <c:pt idx="343">
                  <c:v>0.21370374517373336</c:v>
                </c:pt>
                <c:pt idx="344">
                  <c:v>0.2187575185432663</c:v>
                </c:pt>
                <c:pt idx="345">
                  <c:v>0.22383664837903874</c:v>
                </c:pt>
                <c:pt idx="346">
                  <c:v>0.22893958752890031</c:v>
                </c:pt>
                <c:pt idx="347">
                  <c:v>0.23406478158815266</c:v>
                </c:pt>
                <c:pt idx="348">
                  <c:v>0.23921066937303651</c:v>
                </c:pt>
                <c:pt idx="349">
                  <c:v>0.24437568339628352</c:v>
                </c:pt>
                <c:pt idx="350">
                  <c:v>0.24955825034458701</c:v>
                </c:pt>
                <c:pt idx="351">
                  <c:v>0.25475679155785019</c:v>
                </c:pt>
                <c:pt idx="352">
                  <c:v>0.25996972351006009</c:v>
                </c:pt>
                <c:pt idx="353">
                  <c:v>0.26519545829164554</c:v>
                </c:pt>
                <c:pt idx="354">
                  <c:v>0.27043240409316865</c:v>
                </c:pt>
                <c:pt idx="355">
                  <c:v>0.27567896569020717</c:v>
                </c:pt>
                <c:pt idx="356">
                  <c:v>0.28093354492927403</c:v>
                </c:pt>
                <c:pt idx="357">
                  <c:v>0.28619454121463078</c:v>
                </c:pt>
                <c:pt idx="358">
                  <c:v>0.29146035199584475</c:v>
                </c:pt>
                <c:pt idx="359">
                  <c:v>0.29672937325594034</c:v>
                </c:pt>
                <c:pt idx="360">
                  <c:v>0.30199999999999994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DC1-49BB-8D1A-AE0150F3CBA3}"/>
            </c:ext>
          </c:extLst>
        </c:ser>
        <c:ser>
          <c:idx val="2"/>
          <c:order val="1"/>
          <c:tx>
            <c:v>Rear Wheel</c:v>
          </c:tx>
          <c:spPr>
            <a:ln w="1905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'ZX6R Diagram'!$Q$3:$Q$363</c:f>
              <c:numCache>
                <c:formatCode>General</c:formatCode>
                <c:ptCount val="361"/>
                <c:pt idx="0">
                  <c:v>1.68</c:v>
                </c:pt>
                <c:pt idx="1">
                  <c:v>1.67995400393723</c:v>
                </c:pt>
                <c:pt idx="2">
                  <c:v>1.6798160297597668</c:v>
                </c:pt>
                <c:pt idx="3">
                  <c:v>1.6795861194958812</c:v>
                </c:pt>
                <c:pt idx="4">
                  <c:v>1.6792643431784668</c:v>
                </c:pt>
                <c:pt idx="5">
                  <c:v>1.6788507988237069</c:v>
                </c:pt>
                <c:pt idx="6">
                  <c:v>1.6783456124012184</c:v>
                </c:pt>
                <c:pt idx="7">
                  <c:v>1.6777489377956791</c:v>
                </c:pt>
                <c:pt idx="8">
                  <c:v>1.6770609567599541</c:v>
                </c:pt>
                <c:pt idx="9">
                  <c:v>1.6762818788597316</c:v>
                </c:pt>
                <c:pt idx="10">
                  <c:v>1.6754119414096866</c:v>
                </c:pt>
                <c:pt idx="11">
                  <c:v>1.6744514094011944</c:v>
                </c:pt>
                <c:pt idx="12">
                  <c:v>1.6734005754216092</c:v>
                </c:pt>
                <c:pt idx="13">
                  <c:v>1.6722597595651409</c:v>
                </c:pt>
                <c:pt idx="14">
                  <c:v>1.6710293093353508</c:v>
                </c:pt>
                <c:pt idx="15">
                  <c:v>1.6697095995392985</c:v>
                </c:pt>
                <c:pt idx="16">
                  <c:v>1.6683010321733722</c:v>
                </c:pt>
                <c:pt idx="17">
                  <c:v>1.6668040363008365</c:v>
                </c:pt>
                <c:pt idx="18">
                  <c:v>1.6652190679211363</c:v>
                </c:pt>
                <c:pt idx="19">
                  <c:v>1.6635466098309935</c:v>
                </c:pt>
                <c:pt idx="20">
                  <c:v>1.6617871714773442</c:v>
                </c:pt>
                <c:pt idx="21">
                  <c:v>1.6599412888021547</c:v>
                </c:pt>
                <c:pt idx="22">
                  <c:v>1.6580095240791697</c:v>
                </c:pt>
                <c:pt idx="23">
                  <c:v>1.6559924657426368</c:v>
                </c:pt>
                <c:pt idx="24">
                  <c:v>1.6538907282080653</c:v>
                </c:pt>
                <c:pt idx="25">
                  <c:v>1.6517049516850681</c:v>
                </c:pt>
                <c:pt idx="26">
                  <c:v>1.6494358019823483</c:v>
                </c:pt>
                <c:pt idx="27">
                  <c:v>1.647083970304887</c:v>
                </c:pt>
                <c:pt idx="28">
                  <c:v>1.6446501730433958</c:v>
                </c:pt>
                <c:pt idx="29">
                  <c:v>1.6421351515560973</c:v>
                </c:pt>
                <c:pt idx="30">
                  <c:v>1.6395396719429005</c:v>
                </c:pt>
                <c:pt idx="31">
                  <c:v>1.6368645248120379</c:v>
                </c:pt>
                <c:pt idx="32">
                  <c:v>1.6341105250392405</c:v>
                </c:pt>
                <c:pt idx="33">
                  <c:v>1.6312785115195179</c:v>
                </c:pt>
                <c:pt idx="34">
                  <c:v>1.6283693469116225</c:v>
                </c:pt>
                <c:pt idx="35">
                  <c:v>1.6253839173752753</c:v>
                </c:pt>
                <c:pt idx="36">
                  <c:v>1.6223231323012339</c:v>
                </c:pt>
                <c:pt idx="37">
                  <c:v>1.6191879240342824</c:v>
                </c:pt>
                <c:pt idx="38">
                  <c:v>1.6159792475892298</c:v>
                </c:pt>
                <c:pt idx="39">
                  <c:v>1.6126980803600051</c:v>
                </c:pt>
                <c:pt idx="40">
                  <c:v>1.6093454218219312</c:v>
                </c:pt>
                <c:pt idx="41">
                  <c:v>1.605922293227277</c:v>
                </c:pt>
                <c:pt idx="42">
                  <c:v>1.6024297372941729</c:v>
                </c:pt>
                <c:pt idx="43">
                  <c:v>1.5988688178889894</c:v>
                </c:pt>
                <c:pt idx="44">
                  <c:v>1.5952406197022726</c:v>
                </c:pt>
                <c:pt idx="45">
                  <c:v>1.5915462479183373</c:v>
                </c:pt>
                <c:pt idx="46">
                  <c:v>1.5877868278786171</c:v>
                </c:pt>
                <c:pt idx="47">
                  <c:v>1.5839635047388745</c:v>
                </c:pt>
                <c:pt idx="48">
                  <c:v>1.580077443120375</c:v>
                </c:pt>
                <c:pt idx="49">
                  <c:v>1.5761298267551331</c:v>
                </c:pt>
                <c:pt idx="50">
                  <c:v>1.5721218581253349</c:v>
                </c:pt>
                <c:pt idx="51">
                  <c:v>1.5680547580970507</c:v>
                </c:pt>
                <c:pt idx="52">
                  <c:v>1.5639297655483486</c:v>
                </c:pt>
                <c:pt idx="53">
                  <c:v>1.5597481369919186</c:v>
                </c:pt>
                <c:pt idx="54">
                  <c:v>1.5555111461923268</c:v>
                </c:pt>
                <c:pt idx="55">
                  <c:v>1.5512200837780159</c:v>
                </c:pt>
                <c:pt idx="56">
                  <c:v>1.5468762568481655</c:v>
                </c:pt>
                <c:pt idx="57">
                  <c:v>1.5424809885745381</c:v>
                </c:pt>
                <c:pt idx="58">
                  <c:v>1.5380356177984278</c:v>
                </c:pt>
                <c:pt idx="59">
                  <c:v>1.5335414986228362</c:v>
                </c:pt>
                <c:pt idx="60">
                  <c:v>1.5289999999999999</c:v>
                </c:pt>
                <c:pt idx="61">
                  <c:v>1.5244125053143938</c:v>
                </c:pt>
                <c:pt idx="62">
                  <c:v>1.519780411961339</c:v>
                </c:pt>
                <c:pt idx="63">
                  <c:v>1.515105130921343</c:v>
                </c:pt>
                <c:pt idx="64">
                  <c:v>1.5103880863303012</c:v>
                </c:pt>
                <c:pt idx="65">
                  <c:v>1.5056307150456911</c:v>
                </c:pt>
                <c:pt idx="66">
                  <c:v>1.5008344662088915</c:v>
                </c:pt>
                <c:pt idx="67">
                  <c:v>1.4960008008037606</c:v>
                </c:pt>
                <c:pt idx="68">
                  <c:v>1.4911311912116052</c:v>
                </c:pt>
                <c:pt idx="69">
                  <c:v>1.4862271207626807</c:v>
                </c:pt>
                <c:pt idx="70">
                  <c:v>1.4812900832843519</c:v>
                </c:pt>
                <c:pt idx="71">
                  <c:v>1.4763215826460612</c:v>
                </c:pt>
                <c:pt idx="72">
                  <c:v>1.4713231323012339</c:v>
                </c:pt>
                <c:pt idx="73">
                  <c:v>1.4662962548262664</c:v>
                </c:pt>
                <c:pt idx="74">
                  <c:v>1.4612424814567335</c:v>
                </c:pt>
                <c:pt idx="75">
                  <c:v>1.4561633516209611</c:v>
                </c:pt>
                <c:pt idx="76">
                  <c:v>1.4510604124710995</c:v>
                </c:pt>
                <c:pt idx="77">
                  <c:v>1.445935218411847</c:v>
                </c:pt>
                <c:pt idx="78">
                  <c:v>1.4407893306269632</c:v>
                </c:pt>
                <c:pt idx="79">
                  <c:v>1.4356243166037164</c:v>
                </c:pt>
                <c:pt idx="80">
                  <c:v>1.4304417496554129</c:v>
                </c:pt>
                <c:pt idx="81">
                  <c:v>1.4252432084421496</c:v>
                </c:pt>
                <c:pt idx="82">
                  <c:v>1.4200302764899397</c:v>
                </c:pt>
                <c:pt idx="83">
                  <c:v>1.4148045417083543</c:v>
                </c:pt>
                <c:pt idx="84">
                  <c:v>1.4095675959068312</c:v>
                </c:pt>
                <c:pt idx="85">
                  <c:v>1.4043210343097927</c:v>
                </c:pt>
                <c:pt idx="86">
                  <c:v>1.3990664550707257</c:v>
                </c:pt>
                <c:pt idx="87">
                  <c:v>1.393805458785369</c:v>
                </c:pt>
                <c:pt idx="88">
                  <c:v>1.3885396480041552</c:v>
                </c:pt>
                <c:pt idx="89">
                  <c:v>1.3832706267440595</c:v>
                </c:pt>
                <c:pt idx="90">
                  <c:v>1.3779999999999999</c:v>
                </c:pt>
                <c:pt idx="91">
                  <c:v>1.3727293732559402</c:v>
                </c:pt>
                <c:pt idx="92">
                  <c:v>1.3674603519958446</c:v>
                </c:pt>
                <c:pt idx="93">
                  <c:v>1.3621945412146308</c:v>
                </c:pt>
                <c:pt idx="94">
                  <c:v>1.3569335449292741</c:v>
                </c:pt>
                <c:pt idx="95">
                  <c:v>1.3516789656902071</c:v>
                </c:pt>
                <c:pt idx="96">
                  <c:v>1.3464324040931686</c:v>
                </c:pt>
                <c:pt idx="97">
                  <c:v>1.3411954582916454</c:v>
                </c:pt>
                <c:pt idx="98">
                  <c:v>1.3359697235100603</c:v>
                </c:pt>
                <c:pt idx="99">
                  <c:v>1.3307567915578502</c:v>
                </c:pt>
                <c:pt idx="100">
                  <c:v>1.3255582503445869</c:v>
                </c:pt>
                <c:pt idx="101">
                  <c:v>1.3203756833962834</c:v>
                </c:pt>
                <c:pt idx="102">
                  <c:v>1.3152106693730365</c:v>
                </c:pt>
                <c:pt idx="103">
                  <c:v>1.3100647815881525</c:v>
                </c:pt>
                <c:pt idx="104">
                  <c:v>1.3049395875289003</c:v>
                </c:pt>
                <c:pt idx="105">
                  <c:v>1.2998366483790387</c:v>
                </c:pt>
                <c:pt idx="106">
                  <c:v>1.2947575185432663</c:v>
                </c:pt>
                <c:pt idx="107">
                  <c:v>1.2897037451737334</c:v>
                </c:pt>
                <c:pt idx="108">
                  <c:v>1.2846768676987659</c:v>
                </c:pt>
                <c:pt idx="109">
                  <c:v>1.2796784173539386</c:v>
                </c:pt>
                <c:pt idx="110">
                  <c:v>1.2747099167156479</c:v>
                </c:pt>
                <c:pt idx="111">
                  <c:v>1.2697728792373193</c:v>
                </c:pt>
                <c:pt idx="112">
                  <c:v>1.2648688087883944</c:v>
                </c:pt>
                <c:pt idx="113">
                  <c:v>1.2599991991962392</c:v>
                </c:pt>
                <c:pt idx="114">
                  <c:v>1.2551655337911083</c:v>
                </c:pt>
                <c:pt idx="115">
                  <c:v>1.2503692849543087</c:v>
                </c:pt>
                <c:pt idx="116">
                  <c:v>1.2456119136696984</c:v>
                </c:pt>
                <c:pt idx="117">
                  <c:v>1.2408948690786568</c:v>
                </c:pt>
                <c:pt idx="118">
                  <c:v>1.2362195880386608</c:v>
                </c:pt>
                <c:pt idx="119">
                  <c:v>1.231587494685606</c:v>
                </c:pt>
                <c:pt idx="120">
                  <c:v>1.2269999999999999</c:v>
                </c:pt>
                <c:pt idx="121">
                  <c:v>1.2224585013771634</c:v>
                </c:pt>
                <c:pt idx="122">
                  <c:v>1.217964382201572</c:v>
                </c:pt>
                <c:pt idx="123">
                  <c:v>1.2135190114254617</c:v>
                </c:pt>
                <c:pt idx="124">
                  <c:v>1.2091237431518345</c:v>
                </c:pt>
                <c:pt idx="125">
                  <c:v>1.2047799162219839</c:v>
                </c:pt>
                <c:pt idx="126">
                  <c:v>1.200488853807673</c:v>
                </c:pt>
                <c:pt idx="127">
                  <c:v>1.1962518630080812</c:v>
                </c:pt>
                <c:pt idx="128">
                  <c:v>1.1920702344516512</c:v>
                </c:pt>
                <c:pt idx="129">
                  <c:v>1.187945241902949</c:v>
                </c:pt>
                <c:pt idx="130">
                  <c:v>1.1838781418746649</c:v>
                </c:pt>
                <c:pt idx="131">
                  <c:v>1.1798701732448666</c:v>
                </c:pt>
                <c:pt idx="132">
                  <c:v>1.1759225568796248</c:v>
                </c:pt>
                <c:pt idx="133">
                  <c:v>1.1720364952611253</c:v>
                </c:pt>
                <c:pt idx="134">
                  <c:v>1.1682131721213826</c:v>
                </c:pt>
                <c:pt idx="135">
                  <c:v>1.1644537520816627</c:v>
                </c:pt>
                <c:pt idx="136">
                  <c:v>1.1607593802977272</c:v>
                </c:pt>
                <c:pt idx="137">
                  <c:v>1.1571311821110104</c:v>
                </c:pt>
                <c:pt idx="138">
                  <c:v>1.1535702627058269</c:v>
                </c:pt>
                <c:pt idx="139">
                  <c:v>1.1500777067727228</c:v>
                </c:pt>
                <c:pt idx="140">
                  <c:v>1.1466545781780686</c:v>
                </c:pt>
                <c:pt idx="141">
                  <c:v>1.1433019196399947</c:v>
                </c:pt>
                <c:pt idx="142">
                  <c:v>1.1400207524107699</c:v>
                </c:pt>
                <c:pt idx="143">
                  <c:v>1.1368120759657174</c:v>
                </c:pt>
                <c:pt idx="144">
                  <c:v>1.1336768676987659</c:v>
                </c:pt>
                <c:pt idx="145">
                  <c:v>1.1306160826247242</c:v>
                </c:pt>
                <c:pt idx="146">
                  <c:v>1.1276306530883773</c:v>
                </c:pt>
                <c:pt idx="147">
                  <c:v>1.1247214884804819</c:v>
                </c:pt>
                <c:pt idx="148">
                  <c:v>1.1218894749607593</c:v>
                </c:pt>
                <c:pt idx="149">
                  <c:v>1.1191354751879621</c:v>
                </c:pt>
                <c:pt idx="150">
                  <c:v>1.1164603280570993</c:v>
                </c:pt>
                <c:pt idx="151">
                  <c:v>1.1138648484439024</c:v>
                </c:pt>
                <c:pt idx="152">
                  <c:v>1.111349826956604</c:v>
                </c:pt>
                <c:pt idx="153">
                  <c:v>1.1089160296951128</c:v>
                </c:pt>
                <c:pt idx="154">
                  <c:v>1.1065641980176515</c:v>
                </c:pt>
                <c:pt idx="155">
                  <c:v>1.1042950483149316</c:v>
                </c:pt>
                <c:pt idx="156">
                  <c:v>1.1021092717919345</c:v>
                </c:pt>
                <c:pt idx="157">
                  <c:v>1.100007534257363</c:v>
                </c:pt>
                <c:pt idx="158">
                  <c:v>1.0979904759208301</c:v>
                </c:pt>
                <c:pt idx="159">
                  <c:v>1.096058711197845</c:v>
                </c:pt>
                <c:pt idx="160">
                  <c:v>1.0942128285226556</c:v>
                </c:pt>
                <c:pt idx="161">
                  <c:v>1.0924533901690063</c:v>
                </c:pt>
                <c:pt idx="162">
                  <c:v>1.0907809320788635</c:v>
                </c:pt>
                <c:pt idx="163">
                  <c:v>1.0891959636991633</c:v>
                </c:pt>
                <c:pt idx="164">
                  <c:v>1.0876989678266276</c:v>
                </c:pt>
                <c:pt idx="165">
                  <c:v>1.0862904004607012</c:v>
                </c:pt>
                <c:pt idx="166">
                  <c:v>1.084970690664649</c:v>
                </c:pt>
                <c:pt idx="167">
                  <c:v>1.0837402404348588</c:v>
                </c:pt>
                <c:pt idx="168">
                  <c:v>1.0825994245783905</c:v>
                </c:pt>
                <c:pt idx="169">
                  <c:v>1.0815485905988054</c:v>
                </c:pt>
                <c:pt idx="170">
                  <c:v>1.0805880585903131</c:v>
                </c:pt>
                <c:pt idx="171">
                  <c:v>1.0797181211402682</c:v>
                </c:pt>
                <c:pt idx="172">
                  <c:v>1.0789390432400456</c:v>
                </c:pt>
                <c:pt idx="173">
                  <c:v>1.0782510622043207</c:v>
                </c:pt>
                <c:pt idx="174">
                  <c:v>1.0776543875987814</c:v>
                </c:pt>
                <c:pt idx="175">
                  <c:v>1.0771492011762929</c:v>
                </c:pt>
                <c:pt idx="176">
                  <c:v>1.0767356568215329</c:v>
                </c:pt>
                <c:pt idx="177">
                  <c:v>1.0764138805041186</c:v>
                </c:pt>
                <c:pt idx="178">
                  <c:v>1.0761839702402329</c:v>
                </c:pt>
                <c:pt idx="179">
                  <c:v>1.0760459960627697</c:v>
                </c:pt>
                <c:pt idx="180">
                  <c:v>1.0759999999999998</c:v>
                </c:pt>
                <c:pt idx="181">
                  <c:v>1.0760459960627697</c:v>
                </c:pt>
                <c:pt idx="182">
                  <c:v>1.0761839702402329</c:v>
                </c:pt>
                <c:pt idx="183">
                  <c:v>1.0764138805041186</c:v>
                </c:pt>
                <c:pt idx="184">
                  <c:v>1.0767356568215329</c:v>
                </c:pt>
                <c:pt idx="185">
                  <c:v>1.0771492011762929</c:v>
                </c:pt>
                <c:pt idx="186">
                  <c:v>1.0776543875987814</c:v>
                </c:pt>
                <c:pt idx="187">
                  <c:v>1.0782510622043207</c:v>
                </c:pt>
                <c:pt idx="188">
                  <c:v>1.0789390432400456</c:v>
                </c:pt>
                <c:pt idx="189">
                  <c:v>1.0797181211402682</c:v>
                </c:pt>
                <c:pt idx="190">
                  <c:v>1.0805880585903131</c:v>
                </c:pt>
                <c:pt idx="191">
                  <c:v>1.0815485905988054</c:v>
                </c:pt>
                <c:pt idx="192">
                  <c:v>1.0825994245783905</c:v>
                </c:pt>
                <c:pt idx="193">
                  <c:v>1.0837402404348588</c:v>
                </c:pt>
                <c:pt idx="194">
                  <c:v>1.084970690664649</c:v>
                </c:pt>
                <c:pt idx="195">
                  <c:v>1.0862904004607012</c:v>
                </c:pt>
                <c:pt idx="196">
                  <c:v>1.0876989678266276</c:v>
                </c:pt>
                <c:pt idx="197">
                  <c:v>1.0891959636991633</c:v>
                </c:pt>
                <c:pt idx="198">
                  <c:v>1.0907809320788635</c:v>
                </c:pt>
                <c:pt idx="199">
                  <c:v>1.0924533901690063</c:v>
                </c:pt>
                <c:pt idx="200">
                  <c:v>1.0942128285226556</c:v>
                </c:pt>
                <c:pt idx="201">
                  <c:v>1.096058711197845</c:v>
                </c:pt>
                <c:pt idx="202">
                  <c:v>1.0979904759208301</c:v>
                </c:pt>
                <c:pt idx="203">
                  <c:v>1.100007534257363</c:v>
                </c:pt>
                <c:pt idx="204">
                  <c:v>1.1021092717919345</c:v>
                </c:pt>
                <c:pt idx="205">
                  <c:v>1.1042950483149316</c:v>
                </c:pt>
                <c:pt idx="206">
                  <c:v>1.1065641980176515</c:v>
                </c:pt>
                <c:pt idx="207">
                  <c:v>1.1089160296951128</c:v>
                </c:pt>
                <c:pt idx="208">
                  <c:v>1.111349826956604</c:v>
                </c:pt>
                <c:pt idx="209">
                  <c:v>1.1138648484439024</c:v>
                </c:pt>
                <c:pt idx="210">
                  <c:v>1.1164603280570995</c:v>
                </c:pt>
                <c:pt idx="211">
                  <c:v>1.1191354751879619</c:v>
                </c:pt>
                <c:pt idx="212">
                  <c:v>1.1218894749607593</c:v>
                </c:pt>
                <c:pt idx="213">
                  <c:v>1.1247214884804819</c:v>
                </c:pt>
                <c:pt idx="214">
                  <c:v>1.1276306530883773</c:v>
                </c:pt>
                <c:pt idx="215">
                  <c:v>1.1306160826247245</c:v>
                </c:pt>
                <c:pt idx="216">
                  <c:v>1.1336768676987656</c:v>
                </c:pt>
                <c:pt idx="217">
                  <c:v>1.1368120759657174</c:v>
                </c:pt>
                <c:pt idx="218">
                  <c:v>1.1400207524107699</c:v>
                </c:pt>
                <c:pt idx="219">
                  <c:v>1.1433019196399947</c:v>
                </c:pt>
                <c:pt idx="220">
                  <c:v>1.1466545781780686</c:v>
                </c:pt>
                <c:pt idx="221">
                  <c:v>1.1500777067727228</c:v>
                </c:pt>
                <c:pt idx="222">
                  <c:v>1.1535702627058269</c:v>
                </c:pt>
                <c:pt idx="223">
                  <c:v>1.1571311821110104</c:v>
                </c:pt>
                <c:pt idx="224">
                  <c:v>1.1607593802977272</c:v>
                </c:pt>
                <c:pt idx="225">
                  <c:v>1.1644537520816625</c:v>
                </c:pt>
                <c:pt idx="226">
                  <c:v>1.1682131721213826</c:v>
                </c:pt>
                <c:pt idx="227">
                  <c:v>1.1720364952611253</c:v>
                </c:pt>
                <c:pt idx="228">
                  <c:v>1.1759225568796248</c:v>
                </c:pt>
                <c:pt idx="229">
                  <c:v>1.1798701732448666</c:v>
                </c:pt>
                <c:pt idx="230">
                  <c:v>1.1838781418746649</c:v>
                </c:pt>
                <c:pt idx="231">
                  <c:v>1.1879452419029488</c:v>
                </c:pt>
                <c:pt idx="232">
                  <c:v>1.1920702344516512</c:v>
                </c:pt>
                <c:pt idx="233">
                  <c:v>1.1962518630080814</c:v>
                </c:pt>
                <c:pt idx="234">
                  <c:v>1.200488853807673</c:v>
                </c:pt>
                <c:pt idx="235">
                  <c:v>1.2047799162219839</c:v>
                </c:pt>
                <c:pt idx="236">
                  <c:v>1.2091237431518345</c:v>
                </c:pt>
                <c:pt idx="237">
                  <c:v>1.2135190114254617</c:v>
                </c:pt>
                <c:pt idx="238">
                  <c:v>1.217964382201572</c:v>
                </c:pt>
                <c:pt idx="239">
                  <c:v>1.2224585013771634</c:v>
                </c:pt>
                <c:pt idx="240">
                  <c:v>1.2269999999999999</c:v>
                </c:pt>
                <c:pt idx="241">
                  <c:v>1.2315874946856062</c:v>
                </c:pt>
                <c:pt idx="242">
                  <c:v>1.2362195880386608</c:v>
                </c:pt>
                <c:pt idx="243">
                  <c:v>1.2408948690786568</c:v>
                </c:pt>
                <c:pt idx="244">
                  <c:v>1.2456119136696984</c:v>
                </c:pt>
                <c:pt idx="245">
                  <c:v>1.2503692849543087</c:v>
                </c:pt>
                <c:pt idx="246">
                  <c:v>1.2551655337911083</c:v>
                </c:pt>
                <c:pt idx="247">
                  <c:v>1.2599991991962392</c:v>
                </c:pt>
                <c:pt idx="248">
                  <c:v>1.2648688087883944</c:v>
                </c:pt>
                <c:pt idx="249">
                  <c:v>1.2697728792373191</c:v>
                </c:pt>
                <c:pt idx="250">
                  <c:v>1.2747099167156479</c:v>
                </c:pt>
                <c:pt idx="251">
                  <c:v>1.2796784173539386</c:v>
                </c:pt>
                <c:pt idx="252">
                  <c:v>1.2846768676987657</c:v>
                </c:pt>
                <c:pt idx="253">
                  <c:v>1.2897037451737332</c:v>
                </c:pt>
                <c:pt idx="254">
                  <c:v>1.2947575185432663</c:v>
                </c:pt>
                <c:pt idx="255">
                  <c:v>1.2998366483790387</c:v>
                </c:pt>
                <c:pt idx="256">
                  <c:v>1.3049395875289003</c:v>
                </c:pt>
                <c:pt idx="257">
                  <c:v>1.3100647815881525</c:v>
                </c:pt>
                <c:pt idx="258">
                  <c:v>1.3152106693730365</c:v>
                </c:pt>
                <c:pt idx="259">
                  <c:v>1.3203756833962834</c:v>
                </c:pt>
                <c:pt idx="260">
                  <c:v>1.3255582503445869</c:v>
                </c:pt>
                <c:pt idx="261">
                  <c:v>1.3307567915578502</c:v>
                </c:pt>
                <c:pt idx="262">
                  <c:v>1.33596972351006</c:v>
                </c:pt>
                <c:pt idx="263">
                  <c:v>1.3411954582916454</c:v>
                </c:pt>
                <c:pt idx="264">
                  <c:v>1.3464324040931686</c:v>
                </c:pt>
                <c:pt idx="265">
                  <c:v>1.3516789656902071</c:v>
                </c:pt>
                <c:pt idx="266">
                  <c:v>1.3569335449292739</c:v>
                </c:pt>
                <c:pt idx="267">
                  <c:v>1.3621945412146308</c:v>
                </c:pt>
                <c:pt idx="268">
                  <c:v>1.3674603519958446</c:v>
                </c:pt>
                <c:pt idx="269">
                  <c:v>1.3727293732559402</c:v>
                </c:pt>
                <c:pt idx="270">
                  <c:v>1.3779999999999999</c:v>
                </c:pt>
                <c:pt idx="271">
                  <c:v>1.3832706267440593</c:v>
                </c:pt>
                <c:pt idx="272">
                  <c:v>1.3885396480041552</c:v>
                </c:pt>
                <c:pt idx="273">
                  <c:v>1.393805458785369</c:v>
                </c:pt>
                <c:pt idx="274">
                  <c:v>1.3990664550707257</c:v>
                </c:pt>
                <c:pt idx="275">
                  <c:v>1.4043210343097925</c:v>
                </c:pt>
                <c:pt idx="276">
                  <c:v>1.409567595906831</c:v>
                </c:pt>
                <c:pt idx="277">
                  <c:v>1.4148045417083546</c:v>
                </c:pt>
                <c:pt idx="278">
                  <c:v>1.4200302764899397</c:v>
                </c:pt>
                <c:pt idx="279">
                  <c:v>1.4252432084421496</c:v>
                </c:pt>
                <c:pt idx="280">
                  <c:v>1.4304417496554127</c:v>
                </c:pt>
                <c:pt idx="281">
                  <c:v>1.4356243166037166</c:v>
                </c:pt>
                <c:pt idx="282">
                  <c:v>1.4407893306269632</c:v>
                </c:pt>
                <c:pt idx="283">
                  <c:v>1.445935218411847</c:v>
                </c:pt>
                <c:pt idx="284">
                  <c:v>1.4510604124710995</c:v>
                </c:pt>
                <c:pt idx="285">
                  <c:v>1.4561633516209611</c:v>
                </c:pt>
                <c:pt idx="286">
                  <c:v>1.4612424814567337</c:v>
                </c:pt>
                <c:pt idx="287">
                  <c:v>1.4662962548262664</c:v>
                </c:pt>
                <c:pt idx="288">
                  <c:v>1.4713231323012339</c:v>
                </c:pt>
                <c:pt idx="289">
                  <c:v>1.4763215826460612</c:v>
                </c:pt>
                <c:pt idx="290">
                  <c:v>1.4812900832843519</c:v>
                </c:pt>
                <c:pt idx="291">
                  <c:v>1.4862271207626807</c:v>
                </c:pt>
                <c:pt idx="292">
                  <c:v>1.4911311912116052</c:v>
                </c:pt>
                <c:pt idx="293">
                  <c:v>1.4960008008037604</c:v>
                </c:pt>
                <c:pt idx="294">
                  <c:v>1.5008344662088915</c:v>
                </c:pt>
                <c:pt idx="295">
                  <c:v>1.5056307150456911</c:v>
                </c:pt>
                <c:pt idx="296">
                  <c:v>1.5103880863303012</c:v>
                </c:pt>
                <c:pt idx="297">
                  <c:v>1.515105130921343</c:v>
                </c:pt>
                <c:pt idx="298">
                  <c:v>1.5197804119613387</c:v>
                </c:pt>
                <c:pt idx="299">
                  <c:v>1.5244125053143938</c:v>
                </c:pt>
                <c:pt idx="300">
                  <c:v>1.5289999999999999</c:v>
                </c:pt>
                <c:pt idx="301">
                  <c:v>1.5335414986228362</c:v>
                </c:pt>
                <c:pt idx="302">
                  <c:v>1.5380356177984278</c:v>
                </c:pt>
                <c:pt idx="303">
                  <c:v>1.5424809885745379</c:v>
                </c:pt>
                <c:pt idx="304">
                  <c:v>1.5468762568481655</c:v>
                </c:pt>
                <c:pt idx="305">
                  <c:v>1.5512200837780159</c:v>
                </c:pt>
                <c:pt idx="306">
                  <c:v>1.5555111461923268</c:v>
                </c:pt>
                <c:pt idx="307">
                  <c:v>1.5597481369919184</c:v>
                </c:pt>
                <c:pt idx="308">
                  <c:v>1.5639297655483488</c:v>
                </c:pt>
                <c:pt idx="309">
                  <c:v>1.5680547580970507</c:v>
                </c:pt>
                <c:pt idx="310">
                  <c:v>1.5721218581253347</c:v>
                </c:pt>
                <c:pt idx="311">
                  <c:v>1.5761298267551331</c:v>
                </c:pt>
                <c:pt idx="312">
                  <c:v>1.580077443120375</c:v>
                </c:pt>
                <c:pt idx="313">
                  <c:v>1.5839635047388745</c:v>
                </c:pt>
                <c:pt idx="314">
                  <c:v>1.5877868278786171</c:v>
                </c:pt>
                <c:pt idx="315">
                  <c:v>1.5915462479183371</c:v>
                </c:pt>
                <c:pt idx="316">
                  <c:v>1.5952406197022724</c:v>
                </c:pt>
                <c:pt idx="317">
                  <c:v>1.5988688178889894</c:v>
                </c:pt>
                <c:pt idx="318">
                  <c:v>1.6024297372941729</c:v>
                </c:pt>
                <c:pt idx="319">
                  <c:v>1.605922293227277</c:v>
                </c:pt>
                <c:pt idx="320">
                  <c:v>1.6093454218219312</c:v>
                </c:pt>
                <c:pt idx="321">
                  <c:v>1.6126980803600051</c:v>
                </c:pt>
                <c:pt idx="322">
                  <c:v>1.6159792475892298</c:v>
                </c:pt>
                <c:pt idx="323">
                  <c:v>1.6191879240342824</c:v>
                </c:pt>
                <c:pt idx="324">
                  <c:v>1.6223231323012339</c:v>
                </c:pt>
                <c:pt idx="325">
                  <c:v>1.6253839173752753</c:v>
                </c:pt>
                <c:pt idx="326">
                  <c:v>1.6283693469116225</c:v>
                </c:pt>
                <c:pt idx="327">
                  <c:v>1.6312785115195179</c:v>
                </c:pt>
                <c:pt idx="328">
                  <c:v>1.6341105250392405</c:v>
                </c:pt>
                <c:pt idx="329">
                  <c:v>1.6368645248120377</c:v>
                </c:pt>
                <c:pt idx="330">
                  <c:v>1.6395396719429003</c:v>
                </c:pt>
                <c:pt idx="331">
                  <c:v>1.6421351515560973</c:v>
                </c:pt>
                <c:pt idx="332">
                  <c:v>1.6446501730433958</c:v>
                </c:pt>
                <c:pt idx="333">
                  <c:v>1.647083970304887</c:v>
                </c:pt>
                <c:pt idx="334">
                  <c:v>1.6494358019823483</c:v>
                </c:pt>
                <c:pt idx="335">
                  <c:v>1.6517049516850681</c:v>
                </c:pt>
                <c:pt idx="336">
                  <c:v>1.6538907282080655</c:v>
                </c:pt>
                <c:pt idx="337">
                  <c:v>1.6559924657426368</c:v>
                </c:pt>
                <c:pt idx="338">
                  <c:v>1.6580095240791697</c:v>
                </c:pt>
                <c:pt idx="339">
                  <c:v>1.6599412888021547</c:v>
                </c:pt>
                <c:pt idx="340">
                  <c:v>1.6617871714773442</c:v>
                </c:pt>
                <c:pt idx="341">
                  <c:v>1.6635466098309935</c:v>
                </c:pt>
                <c:pt idx="342">
                  <c:v>1.6652190679211363</c:v>
                </c:pt>
                <c:pt idx="343">
                  <c:v>1.6668040363008365</c:v>
                </c:pt>
                <c:pt idx="344">
                  <c:v>1.6683010321733722</c:v>
                </c:pt>
                <c:pt idx="345">
                  <c:v>1.6697095995392985</c:v>
                </c:pt>
                <c:pt idx="346">
                  <c:v>1.6710293093353508</c:v>
                </c:pt>
                <c:pt idx="347">
                  <c:v>1.6722597595651409</c:v>
                </c:pt>
                <c:pt idx="348">
                  <c:v>1.6734005754216092</c:v>
                </c:pt>
                <c:pt idx="349">
                  <c:v>1.6744514094011944</c:v>
                </c:pt>
                <c:pt idx="350">
                  <c:v>1.6754119414096866</c:v>
                </c:pt>
                <c:pt idx="351">
                  <c:v>1.6762818788597316</c:v>
                </c:pt>
                <c:pt idx="352">
                  <c:v>1.6770609567599541</c:v>
                </c:pt>
                <c:pt idx="353">
                  <c:v>1.6777489377956791</c:v>
                </c:pt>
                <c:pt idx="354">
                  <c:v>1.6783456124012184</c:v>
                </c:pt>
                <c:pt idx="355">
                  <c:v>1.6788507988237069</c:v>
                </c:pt>
                <c:pt idx="356">
                  <c:v>1.6792643431784668</c:v>
                </c:pt>
                <c:pt idx="357">
                  <c:v>1.6795861194958812</c:v>
                </c:pt>
                <c:pt idx="358">
                  <c:v>1.6798160297597668</c:v>
                </c:pt>
                <c:pt idx="359">
                  <c:v>1.67995400393723</c:v>
                </c:pt>
                <c:pt idx="360">
                  <c:v>1.68</c:v>
                </c:pt>
              </c:numCache>
            </c:numRef>
          </c:xVal>
          <c:yVal>
            <c:numRef>
              <c:f>'ZX6R Diagram'!$R$3:$R$363</c:f>
              <c:numCache>
                <c:formatCode>General</c:formatCode>
                <c:ptCount val="361"/>
                <c:pt idx="0">
                  <c:v>0.30199999999999999</c:v>
                </c:pt>
                <c:pt idx="1">
                  <c:v>0.30727062674405958</c:v>
                </c:pt>
                <c:pt idx="2">
                  <c:v>0.31253964800415529</c:v>
                </c:pt>
                <c:pt idx="3">
                  <c:v>0.31780545878536903</c:v>
                </c:pt>
                <c:pt idx="4">
                  <c:v>0.32306645507072584</c:v>
                </c:pt>
                <c:pt idx="5">
                  <c:v>0.32832103430979276</c:v>
                </c:pt>
                <c:pt idx="6">
                  <c:v>0.33356759590683133</c:v>
                </c:pt>
                <c:pt idx="7">
                  <c:v>0.3388045417083545</c:v>
                </c:pt>
                <c:pt idx="8">
                  <c:v>0.34403027648993978</c:v>
                </c:pt>
                <c:pt idx="9">
                  <c:v>0.34924320844214973</c:v>
                </c:pt>
                <c:pt idx="10">
                  <c:v>0.35444174965541297</c:v>
                </c:pt>
                <c:pt idx="11">
                  <c:v>0.35962431660371652</c:v>
                </c:pt>
                <c:pt idx="12">
                  <c:v>0.36478933062696328</c:v>
                </c:pt>
                <c:pt idx="13">
                  <c:v>0.36993521841184723</c:v>
                </c:pt>
                <c:pt idx="14">
                  <c:v>0.37506041247109967</c:v>
                </c:pt>
                <c:pt idx="15">
                  <c:v>0.38016335162096127</c:v>
                </c:pt>
                <c:pt idx="16">
                  <c:v>0.38524248145673373</c:v>
                </c:pt>
                <c:pt idx="17">
                  <c:v>0.39029625482626651</c:v>
                </c:pt>
                <c:pt idx="18">
                  <c:v>0.39532313230123411</c:v>
                </c:pt>
                <c:pt idx="19">
                  <c:v>0.40032158264606132</c:v>
                </c:pt>
                <c:pt idx="20">
                  <c:v>0.40529008328435195</c:v>
                </c:pt>
                <c:pt idx="21">
                  <c:v>0.41022712076268064</c:v>
                </c:pt>
                <c:pt idx="22">
                  <c:v>0.41513119121160541</c:v>
                </c:pt>
                <c:pt idx="23">
                  <c:v>0.42000080080376068</c:v>
                </c:pt>
                <c:pt idx="24">
                  <c:v>0.42483446620889165</c:v>
                </c:pt>
                <c:pt idx="25">
                  <c:v>0.42963071504569122</c:v>
                </c:pt>
                <c:pt idx="26">
                  <c:v>0.43438808633030135</c:v>
                </c:pt>
                <c:pt idx="27">
                  <c:v>0.43910513092134307</c:v>
                </c:pt>
                <c:pt idx="28">
                  <c:v>0.44378041196133899</c:v>
                </c:pt>
                <c:pt idx="29">
                  <c:v>0.44841250531439381</c:v>
                </c:pt>
                <c:pt idx="30">
                  <c:v>0.45299999999999996</c:v>
                </c:pt>
                <c:pt idx="31">
                  <c:v>0.45754149862283633</c:v>
                </c:pt>
                <c:pt idx="32">
                  <c:v>0.46203561779842783</c:v>
                </c:pt>
                <c:pt idx="33">
                  <c:v>0.46648098857453812</c:v>
                </c:pt>
                <c:pt idx="34">
                  <c:v>0.47087625684816559</c:v>
                </c:pt>
                <c:pt idx="35">
                  <c:v>0.47522008377801589</c:v>
                </c:pt>
                <c:pt idx="36">
                  <c:v>0.47951114619232688</c:v>
                </c:pt>
                <c:pt idx="37">
                  <c:v>0.48374813699191854</c:v>
                </c:pt>
                <c:pt idx="38">
                  <c:v>0.48792976554834877</c:v>
                </c:pt>
                <c:pt idx="39">
                  <c:v>0.4920547580970509</c:v>
                </c:pt>
                <c:pt idx="40">
                  <c:v>0.49612185812533482</c:v>
                </c:pt>
                <c:pt idx="41">
                  <c:v>0.50012982675513318</c:v>
                </c:pt>
                <c:pt idx="42">
                  <c:v>0.50407744312037517</c:v>
                </c:pt>
                <c:pt idx="43">
                  <c:v>0.50796350473887453</c:v>
                </c:pt>
                <c:pt idx="44">
                  <c:v>0.51178682787861718</c:v>
                </c:pt>
                <c:pt idx="45">
                  <c:v>0.51554624791833725</c:v>
                </c:pt>
                <c:pt idx="46">
                  <c:v>0.51924061970227264</c:v>
                </c:pt>
                <c:pt idx="47">
                  <c:v>0.52286881788898942</c:v>
                </c:pt>
                <c:pt idx="48">
                  <c:v>0.52642973729417308</c:v>
                </c:pt>
                <c:pt idx="49">
                  <c:v>0.52992229322727713</c:v>
                </c:pt>
                <c:pt idx="50">
                  <c:v>0.53334542182193134</c:v>
                </c:pt>
                <c:pt idx="51">
                  <c:v>0.53669808036000521</c:v>
                </c:pt>
                <c:pt idx="52">
                  <c:v>0.53997924758922999</c:v>
                </c:pt>
                <c:pt idx="53">
                  <c:v>0.5431879240342824</c:v>
                </c:pt>
                <c:pt idx="54">
                  <c:v>0.54632313230123408</c:v>
                </c:pt>
                <c:pt idx="55">
                  <c:v>0.54938391737527548</c:v>
                </c:pt>
                <c:pt idx="56">
                  <c:v>0.55236934691162265</c:v>
                </c:pt>
                <c:pt idx="57">
                  <c:v>0.55527851151951801</c:v>
                </c:pt>
                <c:pt idx="58">
                  <c:v>0.55811052503924063</c:v>
                </c:pt>
                <c:pt idx="59">
                  <c:v>0.56086452481203786</c:v>
                </c:pt>
                <c:pt idx="60">
                  <c:v>0.56353967194290044</c:v>
                </c:pt>
                <c:pt idx="61">
                  <c:v>0.5661351515560975</c:v>
                </c:pt>
                <c:pt idx="62">
                  <c:v>0.56865017304339593</c:v>
                </c:pt>
                <c:pt idx="63">
                  <c:v>0.57108397030488711</c:v>
                </c:pt>
                <c:pt idx="64">
                  <c:v>0.57343580198234845</c:v>
                </c:pt>
                <c:pt idx="65">
                  <c:v>0.5757049516850683</c:v>
                </c:pt>
                <c:pt idx="66">
                  <c:v>0.57789072820806542</c:v>
                </c:pt>
                <c:pt idx="67">
                  <c:v>0.57999246574263696</c:v>
                </c:pt>
                <c:pt idx="68">
                  <c:v>0.58200952407916984</c:v>
                </c:pt>
                <c:pt idx="69">
                  <c:v>0.5839412888021549</c:v>
                </c:pt>
                <c:pt idx="70">
                  <c:v>0.58578717147734427</c:v>
                </c:pt>
                <c:pt idx="71">
                  <c:v>0.5875466098309936</c:v>
                </c:pt>
                <c:pt idx="72">
                  <c:v>0.58921906792113643</c:v>
                </c:pt>
                <c:pt idx="73">
                  <c:v>0.59080403630083667</c:v>
                </c:pt>
                <c:pt idx="74">
                  <c:v>0.59230103217337227</c:v>
                </c:pt>
                <c:pt idx="75">
                  <c:v>0.59370959953929869</c:v>
                </c:pt>
                <c:pt idx="76">
                  <c:v>0.59502930933535092</c:v>
                </c:pt>
                <c:pt idx="77">
                  <c:v>0.5962597595651411</c:v>
                </c:pt>
                <c:pt idx="78">
                  <c:v>0.59740057542160929</c:v>
                </c:pt>
                <c:pt idx="79">
                  <c:v>0.59845140940119457</c:v>
                </c:pt>
                <c:pt idx="80">
                  <c:v>0.59941194140968679</c:v>
                </c:pt>
                <c:pt idx="81">
                  <c:v>0.60028187885973161</c:v>
                </c:pt>
                <c:pt idx="82">
                  <c:v>0.6010609567599543</c:v>
                </c:pt>
                <c:pt idx="83">
                  <c:v>0.60174893779567928</c:v>
                </c:pt>
                <c:pt idx="84">
                  <c:v>0.60234561240121853</c:v>
                </c:pt>
                <c:pt idx="85">
                  <c:v>0.60285079882370707</c:v>
                </c:pt>
                <c:pt idx="86">
                  <c:v>0.60326434317846689</c:v>
                </c:pt>
                <c:pt idx="87">
                  <c:v>0.60358611949588126</c:v>
                </c:pt>
                <c:pt idx="88">
                  <c:v>0.60381602975976689</c:v>
                </c:pt>
                <c:pt idx="89">
                  <c:v>0.6039540039372302</c:v>
                </c:pt>
                <c:pt idx="90">
                  <c:v>0.60399999999999998</c:v>
                </c:pt>
                <c:pt idx="91">
                  <c:v>0.6039540039372302</c:v>
                </c:pt>
                <c:pt idx="92">
                  <c:v>0.60381602975976689</c:v>
                </c:pt>
                <c:pt idx="93">
                  <c:v>0.60358611949588126</c:v>
                </c:pt>
                <c:pt idx="94">
                  <c:v>0.60326434317846689</c:v>
                </c:pt>
                <c:pt idx="95">
                  <c:v>0.60285079882370707</c:v>
                </c:pt>
                <c:pt idx="96">
                  <c:v>0.60234561240121853</c:v>
                </c:pt>
                <c:pt idx="97">
                  <c:v>0.60174893779567928</c:v>
                </c:pt>
                <c:pt idx="98">
                  <c:v>0.6010609567599543</c:v>
                </c:pt>
                <c:pt idx="99">
                  <c:v>0.60028187885973161</c:v>
                </c:pt>
                <c:pt idx="100">
                  <c:v>0.59941194140968679</c:v>
                </c:pt>
                <c:pt idx="101">
                  <c:v>0.59845140940119457</c:v>
                </c:pt>
                <c:pt idx="102">
                  <c:v>0.59740057542160929</c:v>
                </c:pt>
                <c:pt idx="103">
                  <c:v>0.5962597595651411</c:v>
                </c:pt>
                <c:pt idx="104">
                  <c:v>0.59502930933535092</c:v>
                </c:pt>
                <c:pt idx="105">
                  <c:v>0.59370959953929869</c:v>
                </c:pt>
                <c:pt idx="106">
                  <c:v>0.59230103217337227</c:v>
                </c:pt>
                <c:pt idx="107">
                  <c:v>0.59080403630083667</c:v>
                </c:pt>
                <c:pt idx="108">
                  <c:v>0.58921906792113643</c:v>
                </c:pt>
                <c:pt idx="109">
                  <c:v>0.5875466098309936</c:v>
                </c:pt>
                <c:pt idx="110">
                  <c:v>0.58578717147734438</c:v>
                </c:pt>
                <c:pt idx="111">
                  <c:v>0.5839412888021549</c:v>
                </c:pt>
                <c:pt idx="112">
                  <c:v>0.58200952407916984</c:v>
                </c:pt>
                <c:pt idx="113">
                  <c:v>0.57999246574263696</c:v>
                </c:pt>
                <c:pt idx="114">
                  <c:v>0.57789072820806542</c:v>
                </c:pt>
                <c:pt idx="115">
                  <c:v>0.5757049516850683</c:v>
                </c:pt>
                <c:pt idx="116">
                  <c:v>0.57343580198234845</c:v>
                </c:pt>
                <c:pt idx="117">
                  <c:v>0.57108397030488711</c:v>
                </c:pt>
                <c:pt idx="118">
                  <c:v>0.56865017304339593</c:v>
                </c:pt>
                <c:pt idx="119">
                  <c:v>0.5661351515560975</c:v>
                </c:pt>
                <c:pt idx="120">
                  <c:v>0.56353967194290044</c:v>
                </c:pt>
                <c:pt idx="121">
                  <c:v>0.56086452481203786</c:v>
                </c:pt>
                <c:pt idx="122">
                  <c:v>0.55811052503924063</c:v>
                </c:pt>
                <c:pt idx="123">
                  <c:v>0.55527851151951801</c:v>
                </c:pt>
                <c:pt idx="124">
                  <c:v>0.55236934691162265</c:v>
                </c:pt>
                <c:pt idx="125">
                  <c:v>0.54938391737527548</c:v>
                </c:pt>
                <c:pt idx="126">
                  <c:v>0.54632313230123408</c:v>
                </c:pt>
                <c:pt idx="127">
                  <c:v>0.5431879240342824</c:v>
                </c:pt>
                <c:pt idx="128">
                  <c:v>0.53997924758922999</c:v>
                </c:pt>
                <c:pt idx="129">
                  <c:v>0.53669808036000521</c:v>
                </c:pt>
                <c:pt idx="130">
                  <c:v>0.53334542182193134</c:v>
                </c:pt>
                <c:pt idx="131">
                  <c:v>0.52992229322727713</c:v>
                </c:pt>
                <c:pt idx="132">
                  <c:v>0.52642973729417308</c:v>
                </c:pt>
                <c:pt idx="133">
                  <c:v>0.52286881788898953</c:v>
                </c:pt>
                <c:pt idx="134">
                  <c:v>0.51924061970227264</c:v>
                </c:pt>
                <c:pt idx="135">
                  <c:v>0.51554624791833736</c:v>
                </c:pt>
                <c:pt idx="136">
                  <c:v>0.51178682787861707</c:v>
                </c:pt>
                <c:pt idx="137">
                  <c:v>0.50796350473887453</c:v>
                </c:pt>
                <c:pt idx="138">
                  <c:v>0.50407744312037517</c:v>
                </c:pt>
                <c:pt idx="139">
                  <c:v>0.50012982675513318</c:v>
                </c:pt>
                <c:pt idx="140">
                  <c:v>0.49612185812533494</c:v>
                </c:pt>
                <c:pt idx="141">
                  <c:v>0.4920547580970509</c:v>
                </c:pt>
                <c:pt idx="142">
                  <c:v>0.48792976554834883</c:v>
                </c:pt>
                <c:pt idx="143">
                  <c:v>0.48374813699191854</c:v>
                </c:pt>
                <c:pt idx="144">
                  <c:v>0.47951114619232693</c:v>
                </c:pt>
                <c:pt idx="145">
                  <c:v>0.47522008377801583</c:v>
                </c:pt>
                <c:pt idx="146">
                  <c:v>0.47087625684816559</c:v>
                </c:pt>
                <c:pt idx="147">
                  <c:v>0.46648098857453824</c:v>
                </c:pt>
                <c:pt idx="148">
                  <c:v>0.46203561779842783</c:v>
                </c:pt>
                <c:pt idx="149">
                  <c:v>0.45754149862283644</c:v>
                </c:pt>
                <c:pt idx="150">
                  <c:v>0.45299999999999996</c:v>
                </c:pt>
                <c:pt idx="151">
                  <c:v>0.44841250531439381</c:v>
                </c:pt>
                <c:pt idx="152">
                  <c:v>0.44378041196133899</c:v>
                </c:pt>
                <c:pt idx="153">
                  <c:v>0.43910513092134318</c:v>
                </c:pt>
                <c:pt idx="154">
                  <c:v>0.43438808633030135</c:v>
                </c:pt>
                <c:pt idx="155">
                  <c:v>0.42963071504569122</c:v>
                </c:pt>
                <c:pt idx="156">
                  <c:v>0.4248344662088917</c:v>
                </c:pt>
                <c:pt idx="157">
                  <c:v>0.42000080080376068</c:v>
                </c:pt>
                <c:pt idx="158">
                  <c:v>0.41513119121160547</c:v>
                </c:pt>
                <c:pt idx="159">
                  <c:v>0.41022712076268064</c:v>
                </c:pt>
                <c:pt idx="160">
                  <c:v>0.40529008328435201</c:v>
                </c:pt>
                <c:pt idx="161">
                  <c:v>0.40032158264606127</c:v>
                </c:pt>
                <c:pt idx="162">
                  <c:v>0.39532313230123411</c:v>
                </c:pt>
                <c:pt idx="163">
                  <c:v>0.39029625482626645</c:v>
                </c:pt>
                <c:pt idx="164">
                  <c:v>0.38524248145673373</c:v>
                </c:pt>
                <c:pt idx="165">
                  <c:v>0.38016335162096132</c:v>
                </c:pt>
                <c:pt idx="166">
                  <c:v>0.37506041247109967</c:v>
                </c:pt>
                <c:pt idx="167">
                  <c:v>0.36993521841184729</c:v>
                </c:pt>
                <c:pt idx="168">
                  <c:v>0.36478933062696328</c:v>
                </c:pt>
                <c:pt idx="169">
                  <c:v>0.35962431660371658</c:v>
                </c:pt>
                <c:pt idx="170">
                  <c:v>0.35444174965541292</c:v>
                </c:pt>
                <c:pt idx="171">
                  <c:v>0.34924320844214973</c:v>
                </c:pt>
                <c:pt idx="172">
                  <c:v>0.34403027648993972</c:v>
                </c:pt>
                <c:pt idx="173">
                  <c:v>0.33880454170835456</c:v>
                </c:pt>
                <c:pt idx="174">
                  <c:v>0.33356759590683144</c:v>
                </c:pt>
                <c:pt idx="175">
                  <c:v>0.32832103430979276</c:v>
                </c:pt>
                <c:pt idx="176">
                  <c:v>0.3230664550707259</c:v>
                </c:pt>
                <c:pt idx="177">
                  <c:v>0.31780545878536903</c:v>
                </c:pt>
                <c:pt idx="178">
                  <c:v>0.31253964800415535</c:v>
                </c:pt>
                <c:pt idx="179">
                  <c:v>0.30727062674405958</c:v>
                </c:pt>
                <c:pt idx="180">
                  <c:v>0.30200000000000005</c:v>
                </c:pt>
                <c:pt idx="181">
                  <c:v>0.29672937325594034</c:v>
                </c:pt>
                <c:pt idx="182">
                  <c:v>0.29146035199584475</c:v>
                </c:pt>
                <c:pt idx="183">
                  <c:v>0.28619454121463106</c:v>
                </c:pt>
                <c:pt idx="184">
                  <c:v>0.28093354492927414</c:v>
                </c:pt>
                <c:pt idx="185">
                  <c:v>0.27567896569020728</c:v>
                </c:pt>
                <c:pt idx="186">
                  <c:v>0.27043240409316865</c:v>
                </c:pt>
                <c:pt idx="187">
                  <c:v>0.26519545829164548</c:v>
                </c:pt>
                <c:pt idx="188">
                  <c:v>0.2599697235100602</c:v>
                </c:pt>
                <c:pt idx="189">
                  <c:v>0.2547567915578503</c:v>
                </c:pt>
                <c:pt idx="190">
                  <c:v>0.24955825034458701</c:v>
                </c:pt>
                <c:pt idx="191">
                  <c:v>0.24437568339628349</c:v>
                </c:pt>
                <c:pt idx="192">
                  <c:v>0.23921066937303662</c:v>
                </c:pt>
                <c:pt idx="193">
                  <c:v>0.23406478158815278</c:v>
                </c:pt>
                <c:pt idx="194">
                  <c:v>0.22893958752890042</c:v>
                </c:pt>
                <c:pt idx="195">
                  <c:v>0.22383664837903872</c:v>
                </c:pt>
                <c:pt idx="196">
                  <c:v>0.2187575185432663</c:v>
                </c:pt>
                <c:pt idx="197">
                  <c:v>0.21370374517373347</c:v>
                </c:pt>
                <c:pt idx="198">
                  <c:v>0.20867686769876592</c:v>
                </c:pt>
                <c:pt idx="199">
                  <c:v>0.20367841735393866</c:v>
                </c:pt>
                <c:pt idx="200">
                  <c:v>0.19870991671564806</c:v>
                </c:pt>
                <c:pt idx="201">
                  <c:v>0.19377287923731926</c:v>
                </c:pt>
                <c:pt idx="202">
                  <c:v>0.18886880878839457</c:v>
                </c:pt>
                <c:pt idx="203">
                  <c:v>0.18399919919623939</c:v>
                </c:pt>
                <c:pt idx="204">
                  <c:v>0.17916553379110833</c:v>
                </c:pt>
                <c:pt idx="205">
                  <c:v>0.17436928495430881</c:v>
                </c:pt>
                <c:pt idx="206">
                  <c:v>0.16961191366969861</c:v>
                </c:pt>
                <c:pt idx="207">
                  <c:v>0.16489486907865689</c:v>
                </c:pt>
                <c:pt idx="208">
                  <c:v>0.16021958803866096</c:v>
                </c:pt>
                <c:pt idx="209">
                  <c:v>0.15558749468560623</c:v>
                </c:pt>
                <c:pt idx="210">
                  <c:v>0.15099999999999997</c:v>
                </c:pt>
                <c:pt idx="211">
                  <c:v>0.14645850137716365</c:v>
                </c:pt>
                <c:pt idx="212">
                  <c:v>0.14196438220157215</c:v>
                </c:pt>
                <c:pt idx="213">
                  <c:v>0.13751901142546183</c:v>
                </c:pt>
                <c:pt idx="214">
                  <c:v>0.13312374315183451</c:v>
                </c:pt>
                <c:pt idx="215">
                  <c:v>0.12877991622198406</c:v>
                </c:pt>
                <c:pt idx="216">
                  <c:v>0.12448885380767313</c:v>
                </c:pt>
                <c:pt idx="217">
                  <c:v>0.12025186300808138</c:v>
                </c:pt>
                <c:pt idx="218">
                  <c:v>0.11607023445165124</c:v>
                </c:pt>
                <c:pt idx="219">
                  <c:v>0.11194524190294905</c:v>
                </c:pt>
                <c:pt idx="220">
                  <c:v>0.10787814187466513</c:v>
                </c:pt>
                <c:pt idx="221">
                  <c:v>0.10387017324486686</c:v>
                </c:pt>
                <c:pt idx="222">
                  <c:v>9.9922556879624813E-2</c:v>
                </c:pt>
                <c:pt idx="223">
                  <c:v>9.6036495261125482E-2</c:v>
                </c:pt>
                <c:pt idx="224">
                  <c:v>9.2213172121382803E-2</c:v>
                </c:pt>
                <c:pt idx="225">
                  <c:v>8.8453752081662673E-2</c:v>
                </c:pt>
                <c:pt idx="226">
                  <c:v>8.4759380297727338E-2</c:v>
                </c:pt>
                <c:pt idx="227">
                  <c:v>8.113118211101053E-2</c:v>
                </c:pt>
                <c:pt idx="228">
                  <c:v>7.7570262705826898E-2</c:v>
                </c:pt>
                <c:pt idx="229">
                  <c:v>7.4077706772722851E-2</c:v>
                </c:pt>
                <c:pt idx="230">
                  <c:v>7.0654578178068667E-2</c:v>
                </c:pt>
                <c:pt idx="231">
                  <c:v>6.7301919639994878E-2</c:v>
                </c:pt>
                <c:pt idx="232">
                  <c:v>6.4020752410769904E-2</c:v>
                </c:pt>
                <c:pt idx="233">
                  <c:v>6.0812075965717555E-2</c:v>
                </c:pt>
                <c:pt idx="234">
                  <c:v>5.7676867698765899E-2</c:v>
                </c:pt>
                <c:pt idx="235">
                  <c:v>5.4616082624724532E-2</c:v>
                </c:pt>
                <c:pt idx="236">
                  <c:v>5.1630653088377387E-2</c:v>
                </c:pt>
                <c:pt idx="237">
                  <c:v>4.8721488480481911E-2</c:v>
                </c:pt>
                <c:pt idx="238">
                  <c:v>4.5889474960759347E-2</c:v>
                </c:pt>
                <c:pt idx="239">
                  <c:v>4.3135475187962125E-2</c:v>
                </c:pt>
                <c:pt idx="240">
                  <c:v>4.0460328057099593E-2</c:v>
                </c:pt>
                <c:pt idx="241">
                  <c:v>3.7864848443902421E-2</c:v>
                </c:pt>
                <c:pt idx="242">
                  <c:v>3.5349826956604047E-2</c:v>
                </c:pt>
                <c:pt idx="243">
                  <c:v>3.2916029695112925E-2</c:v>
                </c:pt>
                <c:pt idx="244">
                  <c:v>3.0564198017651645E-2</c:v>
                </c:pt>
                <c:pt idx="245">
                  <c:v>2.8295048314931681E-2</c:v>
                </c:pt>
                <c:pt idx="246">
                  <c:v>2.6109271791934507E-2</c:v>
                </c:pt>
                <c:pt idx="247">
                  <c:v>2.4007534257363017E-2</c:v>
                </c:pt>
                <c:pt idx="248">
                  <c:v>2.1990475920830255E-2</c:v>
                </c:pt>
                <c:pt idx="249">
                  <c:v>2.005871119784508E-2</c:v>
                </c:pt>
                <c:pt idx="250">
                  <c:v>1.8212828522655655E-2</c:v>
                </c:pt>
                <c:pt idx="251">
                  <c:v>1.6453390169006321E-2</c:v>
                </c:pt>
                <c:pt idx="252">
                  <c:v>1.4780932078863607E-2</c:v>
                </c:pt>
                <c:pt idx="253">
                  <c:v>1.3195963699163316E-2</c:v>
                </c:pt>
                <c:pt idx="254">
                  <c:v>1.169896782662766E-2</c:v>
                </c:pt>
                <c:pt idx="255">
                  <c:v>1.0290400460701343E-2</c:v>
                </c:pt>
                <c:pt idx="256">
                  <c:v>8.9706906646490614E-3</c:v>
                </c:pt>
                <c:pt idx="257">
                  <c:v>7.7402404348589915E-3</c:v>
                </c:pt>
                <c:pt idx="258">
                  <c:v>6.5994245783906891E-3</c:v>
                </c:pt>
                <c:pt idx="259">
                  <c:v>5.5485905988054696E-3</c:v>
                </c:pt>
                <c:pt idx="260">
                  <c:v>4.5880585903131932E-3</c:v>
                </c:pt>
                <c:pt idx="261">
                  <c:v>3.7181211402684267E-3</c:v>
                </c:pt>
                <c:pt idx="262">
                  <c:v>2.9390432400457911E-3</c:v>
                </c:pt>
                <c:pt idx="263">
                  <c:v>2.2510622043207529E-3</c:v>
                </c:pt>
                <c:pt idx="264">
                  <c:v>1.6543875987814483E-3</c:v>
                </c:pt>
                <c:pt idx="265">
                  <c:v>1.1492011762928578E-3</c:v>
                </c:pt>
                <c:pt idx="266">
                  <c:v>7.3565682153309275E-4</c:v>
                </c:pt>
                <c:pt idx="267">
                  <c:v>4.1388050411872435E-4</c:v>
                </c:pt>
                <c:pt idx="268">
                  <c:v>1.8397024023308894E-4</c:v>
                </c:pt>
                <c:pt idx="269">
                  <c:v>4.5996062769837476E-5</c:v>
                </c:pt>
                <c:pt idx="270">
                  <c:v>0</c:v>
                </c:pt>
                <c:pt idx="271">
                  <c:v>4.5996062769837476E-5</c:v>
                </c:pt>
                <c:pt idx="272">
                  <c:v>1.8397024023308894E-4</c:v>
                </c:pt>
                <c:pt idx="273">
                  <c:v>4.1388050411872435E-4</c:v>
                </c:pt>
                <c:pt idx="274">
                  <c:v>7.3565682153303724E-4</c:v>
                </c:pt>
                <c:pt idx="275">
                  <c:v>1.1492011762928578E-3</c:v>
                </c:pt>
                <c:pt idx="276">
                  <c:v>1.6543875987814483E-3</c:v>
                </c:pt>
                <c:pt idx="277">
                  <c:v>2.2510622043207529E-3</c:v>
                </c:pt>
                <c:pt idx="278">
                  <c:v>2.9390432400457356E-3</c:v>
                </c:pt>
                <c:pt idx="279">
                  <c:v>3.7181211402683711E-3</c:v>
                </c:pt>
                <c:pt idx="280">
                  <c:v>4.5880585903131377E-3</c:v>
                </c:pt>
                <c:pt idx="281">
                  <c:v>5.5485905988055251E-3</c:v>
                </c:pt>
                <c:pt idx="282">
                  <c:v>6.5994245783906891E-3</c:v>
                </c:pt>
                <c:pt idx="283">
                  <c:v>7.740240434858936E-3</c:v>
                </c:pt>
                <c:pt idx="284">
                  <c:v>8.9706906646490059E-3</c:v>
                </c:pt>
                <c:pt idx="285">
                  <c:v>1.0290400460701343E-2</c:v>
                </c:pt>
                <c:pt idx="286">
                  <c:v>1.1698967826627715E-2</c:v>
                </c:pt>
                <c:pt idx="287">
                  <c:v>1.3195963699163316E-2</c:v>
                </c:pt>
                <c:pt idx="288">
                  <c:v>1.4780932078863607E-2</c:v>
                </c:pt>
                <c:pt idx="289">
                  <c:v>1.6453390169006266E-2</c:v>
                </c:pt>
                <c:pt idx="290">
                  <c:v>1.8212828522655711E-2</c:v>
                </c:pt>
                <c:pt idx="291">
                  <c:v>2.005871119784508E-2</c:v>
                </c:pt>
                <c:pt idx="292">
                  <c:v>2.1990475920830199E-2</c:v>
                </c:pt>
                <c:pt idx="293">
                  <c:v>2.4007534257362961E-2</c:v>
                </c:pt>
                <c:pt idx="294">
                  <c:v>2.6109271791934452E-2</c:v>
                </c:pt>
                <c:pt idx="295">
                  <c:v>2.8295048314931737E-2</c:v>
                </c:pt>
                <c:pt idx="296">
                  <c:v>3.0564198017651534E-2</c:v>
                </c:pt>
                <c:pt idx="297">
                  <c:v>3.2916029695112869E-2</c:v>
                </c:pt>
                <c:pt idx="298">
                  <c:v>3.5349826956603991E-2</c:v>
                </c:pt>
                <c:pt idx="299">
                  <c:v>3.7864848443902532E-2</c:v>
                </c:pt>
                <c:pt idx="300">
                  <c:v>4.0460328057099537E-2</c:v>
                </c:pt>
                <c:pt idx="301">
                  <c:v>4.3135475187962069E-2</c:v>
                </c:pt>
                <c:pt idx="302">
                  <c:v>4.5889474960759291E-2</c:v>
                </c:pt>
                <c:pt idx="303">
                  <c:v>4.8721488480481856E-2</c:v>
                </c:pt>
                <c:pt idx="304">
                  <c:v>5.1630653088377443E-2</c:v>
                </c:pt>
                <c:pt idx="305">
                  <c:v>5.4616082624724477E-2</c:v>
                </c:pt>
                <c:pt idx="306">
                  <c:v>5.7676867698765844E-2</c:v>
                </c:pt>
                <c:pt idx="307">
                  <c:v>6.0812075965717499E-2</c:v>
                </c:pt>
                <c:pt idx="308">
                  <c:v>6.4020752410770015E-2</c:v>
                </c:pt>
                <c:pt idx="309">
                  <c:v>6.7301919639994823E-2</c:v>
                </c:pt>
                <c:pt idx="310">
                  <c:v>7.0654578178068611E-2</c:v>
                </c:pt>
                <c:pt idx="311">
                  <c:v>7.4077706772722796E-2</c:v>
                </c:pt>
                <c:pt idx="312">
                  <c:v>7.7570262705826842E-2</c:v>
                </c:pt>
                <c:pt idx="313">
                  <c:v>8.1131182111010558E-2</c:v>
                </c:pt>
                <c:pt idx="314">
                  <c:v>8.4759380297727338E-2</c:v>
                </c:pt>
                <c:pt idx="315">
                  <c:v>8.845375208166259E-2</c:v>
                </c:pt>
                <c:pt idx="316">
                  <c:v>9.2213172121382719E-2</c:v>
                </c:pt>
                <c:pt idx="317">
                  <c:v>9.6036495261125537E-2</c:v>
                </c:pt>
                <c:pt idx="318">
                  <c:v>9.9922556879624841E-2</c:v>
                </c:pt>
                <c:pt idx="319">
                  <c:v>0.10387017324486678</c:v>
                </c:pt>
                <c:pt idx="320">
                  <c:v>0.10787814187466505</c:v>
                </c:pt>
                <c:pt idx="321">
                  <c:v>0.11194524190294897</c:v>
                </c:pt>
                <c:pt idx="322">
                  <c:v>0.11607023445165124</c:v>
                </c:pt>
                <c:pt idx="323">
                  <c:v>0.12025186300808141</c:v>
                </c:pt>
                <c:pt idx="324">
                  <c:v>0.12448885380767305</c:v>
                </c:pt>
                <c:pt idx="325">
                  <c:v>0.12877991622198395</c:v>
                </c:pt>
                <c:pt idx="326">
                  <c:v>0.13312374315183453</c:v>
                </c:pt>
                <c:pt idx="327">
                  <c:v>0.13751901142546186</c:v>
                </c:pt>
                <c:pt idx="328">
                  <c:v>0.14196438220157209</c:v>
                </c:pt>
                <c:pt idx="329">
                  <c:v>0.14645850137716354</c:v>
                </c:pt>
                <c:pt idx="330">
                  <c:v>0.15099999999999986</c:v>
                </c:pt>
                <c:pt idx="331">
                  <c:v>0.15558749468560626</c:v>
                </c:pt>
                <c:pt idx="332">
                  <c:v>0.16021958803866096</c:v>
                </c:pt>
                <c:pt idx="333">
                  <c:v>0.1648948690786568</c:v>
                </c:pt>
                <c:pt idx="334">
                  <c:v>0.16961191366969849</c:v>
                </c:pt>
                <c:pt idx="335">
                  <c:v>0.17436928495430884</c:v>
                </c:pt>
                <c:pt idx="336">
                  <c:v>0.17916553379110833</c:v>
                </c:pt>
                <c:pt idx="337">
                  <c:v>0.18399919919623928</c:v>
                </c:pt>
                <c:pt idx="338">
                  <c:v>0.18886880878839446</c:v>
                </c:pt>
                <c:pt idx="339">
                  <c:v>0.19377287923731917</c:v>
                </c:pt>
                <c:pt idx="340">
                  <c:v>0.19870991671564808</c:v>
                </c:pt>
                <c:pt idx="341">
                  <c:v>0.20367841735393866</c:v>
                </c:pt>
                <c:pt idx="342">
                  <c:v>0.20867686769876581</c:v>
                </c:pt>
                <c:pt idx="343">
                  <c:v>0.21370374517373336</c:v>
                </c:pt>
                <c:pt idx="344">
                  <c:v>0.2187575185432663</c:v>
                </c:pt>
                <c:pt idx="345">
                  <c:v>0.22383664837903874</c:v>
                </c:pt>
                <c:pt idx="346">
                  <c:v>0.22893958752890031</c:v>
                </c:pt>
                <c:pt idx="347">
                  <c:v>0.23406478158815266</c:v>
                </c:pt>
                <c:pt idx="348">
                  <c:v>0.23921066937303651</c:v>
                </c:pt>
                <c:pt idx="349">
                  <c:v>0.24437568339628352</c:v>
                </c:pt>
                <c:pt idx="350">
                  <c:v>0.24955825034458701</c:v>
                </c:pt>
                <c:pt idx="351">
                  <c:v>0.25475679155785019</c:v>
                </c:pt>
                <c:pt idx="352">
                  <c:v>0.25996972351006009</c:v>
                </c:pt>
                <c:pt idx="353">
                  <c:v>0.26519545829164554</c:v>
                </c:pt>
                <c:pt idx="354">
                  <c:v>0.27043240409316865</c:v>
                </c:pt>
                <c:pt idx="355">
                  <c:v>0.27567896569020717</c:v>
                </c:pt>
                <c:pt idx="356">
                  <c:v>0.28093354492927403</c:v>
                </c:pt>
                <c:pt idx="357">
                  <c:v>0.28619454121463078</c:v>
                </c:pt>
                <c:pt idx="358">
                  <c:v>0.29146035199584475</c:v>
                </c:pt>
                <c:pt idx="359">
                  <c:v>0.29672937325594034</c:v>
                </c:pt>
                <c:pt idx="360">
                  <c:v>0.30199999999999994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DC1-49BB-8D1A-AE0150F3CBA3}"/>
            </c:ext>
          </c:extLst>
        </c:ser>
        <c:ser>
          <c:idx val="3"/>
          <c:order val="2"/>
          <c:tx>
            <c:v>CoG W/O Rider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'ZX6R Diagram'!$F$2</c:f>
              <c:numCache>
                <c:formatCode>0.000</c:formatCode>
                <c:ptCount val="1"/>
                <c:pt idx="0">
                  <c:v>0.63204266666666664</c:v>
                </c:pt>
              </c:numCache>
            </c:numRef>
          </c:xVal>
          <c:yVal>
            <c:numRef>
              <c:f>'ZX6R Diagram'!$F$3</c:f>
              <c:numCache>
                <c:formatCode>0.000</c:formatCode>
                <c:ptCount val="1"/>
                <c:pt idx="0">
                  <c:v>0.48993888977597577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DC1-49BB-8D1A-AE0150F3CBA3}"/>
            </c:ext>
          </c:extLst>
        </c:ser>
        <c:ser>
          <c:idx val="1"/>
          <c:order val="3"/>
          <c:tx>
            <c:v>CoG W/Rider</c:v>
          </c:tx>
          <c:spPr>
            <a:ln w="19050" cap="rnd" cmpd="sng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'ZX6R Diagram'!$F$4</c:f>
              <c:numCache>
                <c:formatCode>0.000</c:formatCode>
                <c:ptCount val="1"/>
                <c:pt idx="0">
                  <c:v>0.71302018348623841</c:v>
                </c:pt>
              </c:numCache>
            </c:numRef>
          </c:xVal>
          <c:yVal>
            <c:numRef>
              <c:f>'ZX6R Diagram'!$F$5</c:f>
              <c:numCache>
                <c:formatCode>0.000</c:formatCode>
                <c:ptCount val="1"/>
                <c:pt idx="0">
                  <c:v>0.61365645622250331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DC1-49BB-8D1A-AE0150F3CBA3}"/>
            </c:ext>
          </c:extLst>
        </c:ser>
        <c:ser>
          <c:idx val="5"/>
          <c:order val="5"/>
          <c:tx>
            <c:v>Forks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'ZX6R Diagram'!$Z$3:$Z$4</c:f>
              <c:numCache>
                <c:formatCode>General</c:formatCode>
                <c:ptCount val="2"/>
                <c:pt idx="0">
                  <c:v>0</c:v>
                </c:pt>
                <c:pt idx="1">
                  <c:v>0.2711286319175833</c:v>
                </c:pt>
              </c:numCache>
            </c:numRef>
          </c:xVal>
          <c:yVal>
            <c:numRef>
              <c:f>'ZX6R Diagram'!$AA$3:$AA$4</c:f>
              <c:numCache>
                <c:formatCode>General</c:formatCode>
                <c:ptCount val="2"/>
                <c:pt idx="0" formatCode="0.000">
                  <c:v>0.28000000000000003</c:v>
                </c:pt>
                <c:pt idx="1">
                  <c:v>0.9035531634580164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6A8-41CC-9C27-D854377EE233}"/>
            </c:ext>
          </c:extLst>
        </c:ser>
        <c:ser>
          <c:idx val="6"/>
          <c:order val="6"/>
          <c:tx>
            <c:v>Swingarm</c:v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xVal>
            <c:numRef>
              <c:f>'ZX6R Diagram'!$AC$3:$AC$4</c:f>
              <c:numCache>
                <c:formatCode>#,##0.000</c:formatCode>
                <c:ptCount val="2"/>
                <c:pt idx="0">
                  <c:v>1.3779999999999999</c:v>
                </c:pt>
                <c:pt idx="1">
                  <c:v>0.87662944890271965</c:v>
                </c:pt>
              </c:numCache>
            </c:numRef>
          </c:xVal>
          <c:yVal>
            <c:numRef>
              <c:f>'ZX6R Diagram'!$AD$3:$AD$4</c:f>
              <c:numCache>
                <c:formatCode>General</c:formatCode>
                <c:ptCount val="2"/>
                <c:pt idx="0">
                  <c:v>0.30199999999999999</c:v>
                </c:pt>
                <c:pt idx="1">
                  <c:v>0.39040515549112254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F4F7-48D7-97D4-E4B432C1242C}"/>
            </c:ext>
          </c:extLst>
        </c:ser>
        <c:ser>
          <c:idx val="7"/>
          <c:order val="7"/>
          <c:tx>
            <c:v>HeadStock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'ZX6R Diagram'!$AF$3:$AF$4</c:f>
              <c:numCache>
                <c:formatCode>General</c:formatCode>
                <c:ptCount val="2"/>
                <c:pt idx="0">
                  <c:v>0.29680631400036678</c:v>
                </c:pt>
                <c:pt idx="1">
                  <c:v>0.25693140710784212</c:v>
                </c:pt>
              </c:numCache>
            </c:numRef>
          </c:xVal>
          <c:yVal>
            <c:numRef>
              <c:f>'ZX6R Diagram'!$AG$3:$AG$4</c:f>
              <c:numCache>
                <c:formatCode>General</c:formatCode>
                <c:ptCount val="2"/>
                <c:pt idx="0">
                  <c:v>0.8923881895281095</c:v>
                </c:pt>
                <c:pt idx="1">
                  <c:v>0.80068218208959707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E16-4450-82B6-9C6A2863E305}"/>
            </c:ext>
          </c:extLst>
        </c:ser>
        <c:ser>
          <c:idx val="8"/>
          <c:order val="8"/>
          <c:tx>
            <c:v>Line through stem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rnd">
                <a:solidFill>
                  <a:srgbClr val="7030A0"/>
                </a:solidFill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3E16-4450-82B6-9C6A2863E305}"/>
              </c:ext>
            </c:extLst>
          </c:dPt>
          <c:xVal>
            <c:numRef>
              <c:f>'ZX6R Diagram'!$AI$3:$AI$4</c:f>
              <c:numCache>
                <c:formatCode>General</c:formatCode>
                <c:ptCount val="2"/>
                <c:pt idx="0">
                  <c:v>0.25693140710784212</c:v>
                </c:pt>
                <c:pt idx="1">
                  <c:v>-9.1215114075438253E-2</c:v>
                </c:pt>
              </c:numCache>
            </c:numRef>
          </c:xVal>
          <c:yVal>
            <c:numRef>
              <c:f>'ZX6R Diagram'!$AJ$3:$AJ$4</c:f>
              <c:numCache>
                <c:formatCode>General</c:formatCode>
                <c:ptCount val="2"/>
                <c:pt idx="0">
                  <c:v>0.80068218208959707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E16-4450-82B6-9C6A2863E305}"/>
            </c:ext>
          </c:extLst>
        </c:ser>
        <c:ser>
          <c:idx val="9"/>
          <c:order val="9"/>
          <c:tx>
            <c:v>Approx Frame</c:v>
          </c:tx>
          <c:spPr>
            <a:ln w="19050" cap="rnd">
              <a:solidFill>
                <a:srgbClr val="997300"/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rnd">
                <a:solidFill>
                  <a:srgbClr val="255E91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3E16-4450-82B6-9C6A2863E305}"/>
              </c:ext>
            </c:extLst>
          </c:dPt>
          <c:xVal>
            <c:numRef>
              <c:f>'ZX6R Diagram'!$AL$3:$AL$4</c:f>
              <c:numCache>
                <c:formatCode>0.000</c:formatCode>
                <c:ptCount val="2"/>
                <c:pt idx="0" formatCode="General">
                  <c:v>0.29680631400036678</c:v>
                </c:pt>
                <c:pt idx="1">
                  <c:v>0.87662944890271965</c:v>
                </c:pt>
              </c:numCache>
            </c:numRef>
          </c:xVal>
          <c:yVal>
            <c:numRef>
              <c:f>'ZX6R Diagram'!$AM$3:$AM$4</c:f>
              <c:numCache>
                <c:formatCode>#,##0.000</c:formatCode>
                <c:ptCount val="2"/>
                <c:pt idx="0" formatCode="General">
                  <c:v>0.8923881895281095</c:v>
                </c:pt>
                <c:pt idx="1">
                  <c:v>0.56000000000000005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E16-4450-82B6-9C6A2863E305}"/>
            </c:ext>
          </c:extLst>
        </c:ser>
        <c:ser>
          <c:idx val="10"/>
          <c:order val="10"/>
          <c:tx>
            <c:v>Approx Frame</c:v>
          </c:tx>
          <c:spPr>
            <a:ln w="19050" cap="rnd">
              <a:solidFill>
                <a:srgbClr val="255E91"/>
              </a:solidFill>
              <a:round/>
            </a:ln>
            <a:effectLst/>
          </c:spPr>
          <c:marker>
            <c:symbol val="none"/>
          </c:marker>
          <c:xVal>
            <c:numRef>
              <c:f>'ZX6R Diagram'!$AO$3:$AO$4</c:f>
              <c:numCache>
                <c:formatCode>0.000</c:formatCode>
                <c:ptCount val="2"/>
                <c:pt idx="0" formatCode="#,##0.000">
                  <c:v>0.87662944890271965</c:v>
                </c:pt>
                <c:pt idx="1">
                  <c:v>0.87662944890271965</c:v>
                </c:pt>
              </c:numCache>
            </c:numRef>
          </c:xVal>
          <c:yVal>
            <c:numRef>
              <c:f>'ZX6R Diagram'!$AP$3:$AP$4</c:f>
              <c:numCache>
                <c:formatCode>#,##0.000</c:formatCode>
                <c:ptCount val="2"/>
                <c:pt idx="0" formatCode="General">
                  <c:v>0.39040515549112254</c:v>
                </c:pt>
                <c:pt idx="1">
                  <c:v>0.56000000000000005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E16-4450-82B6-9C6A2863E3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8415336"/>
        <c:axId val="408416648"/>
        <c:extLst>
          <c:ext xmlns:c15="http://schemas.microsoft.com/office/drawing/2012/chart" uri="{02D57815-91ED-43cb-92C2-25804820EDAC}">
            <c15:filteredScatterSeries>
              <c15:ser>
                <c:idx val="4"/>
                <c:order val="4"/>
                <c:tx>
                  <c:v>1G Line</c:v>
                </c:tx>
                <c:spPr>
                  <a:ln w="190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'ZX6R Diagram'!$T$3:$T$140</c15:sqref>
                        </c15:formulaRef>
                      </c:ext>
                    </c:extLst>
                    <c:numCache>
                      <c:formatCode>#,##0.00</c:formatCode>
                      <c:ptCount val="138"/>
                      <c:pt idx="0" formatCode="#,##0.000">
                        <c:v>1.3779999999999999</c:v>
                      </c:pt>
                      <c:pt idx="1">
                        <c:v>1.3479999999999999</c:v>
                      </c:pt>
                      <c:pt idx="2">
                        <c:v>1.3179999999999998</c:v>
                      </c:pt>
                      <c:pt idx="3">
                        <c:v>1.2879999999999998</c:v>
                      </c:pt>
                      <c:pt idx="4">
                        <c:v>1.2579999999999998</c:v>
                      </c:pt>
                      <c:pt idx="5">
                        <c:v>1.2279999999999998</c:v>
                      </c:pt>
                      <c:pt idx="6">
                        <c:v>1.1979999999999997</c:v>
                      </c:pt>
                      <c:pt idx="7">
                        <c:v>1.1679999999999997</c:v>
                      </c:pt>
                      <c:pt idx="8">
                        <c:v>1.1379999999999997</c:v>
                      </c:pt>
                      <c:pt idx="9">
                        <c:v>1.1079999999999997</c:v>
                      </c:pt>
                      <c:pt idx="10">
                        <c:v>1.0779999999999996</c:v>
                      </c:pt>
                      <c:pt idx="11">
                        <c:v>1.0479999999999996</c:v>
                      </c:pt>
                      <c:pt idx="12">
                        <c:v>1.0179999999999996</c:v>
                      </c:pt>
                      <c:pt idx="13">
                        <c:v>0.98799999999999955</c:v>
                      </c:pt>
                      <c:pt idx="14">
                        <c:v>0.95799999999999952</c:v>
                      </c:pt>
                      <c:pt idx="15">
                        <c:v>0.92799999999999949</c:v>
                      </c:pt>
                      <c:pt idx="16">
                        <c:v>0.89799999999999947</c:v>
                      </c:pt>
                      <c:pt idx="17">
                        <c:v>0.86799999999999944</c:v>
                      </c:pt>
                      <c:pt idx="18">
                        <c:v>0.83799999999999941</c:v>
                      </c:pt>
                      <c:pt idx="19">
                        <c:v>0.80799999999999939</c:v>
                      </c:pt>
                      <c:pt idx="20">
                        <c:v>0.77799999999999936</c:v>
                      </c:pt>
                      <c:pt idx="21">
                        <c:v>0.74799999999999933</c:v>
                      </c:pt>
                      <c:pt idx="22">
                        <c:v>0.71799999999999931</c:v>
                      </c:pt>
                      <c:pt idx="23">
                        <c:v>0.68799999999999928</c:v>
                      </c:pt>
                      <c:pt idx="24">
                        <c:v>0.65799999999999925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'ZX6R Diagram'!$U$3:$U$140</c15:sqref>
                        </c15:formulaRef>
                      </c:ext>
                    </c:extLst>
                    <c:numCache>
                      <c:formatCode>General</c:formatCode>
                      <c:ptCount val="138"/>
                      <c:pt idx="0">
                        <c:v>0</c:v>
                      </c:pt>
                      <c:pt idx="1">
                        <c:v>0.03</c:v>
                      </c:pt>
                      <c:pt idx="2">
                        <c:v>0.06</c:v>
                      </c:pt>
                      <c:pt idx="3">
                        <c:v>0.09</c:v>
                      </c:pt>
                      <c:pt idx="4">
                        <c:v>0.12</c:v>
                      </c:pt>
                      <c:pt idx="5">
                        <c:v>0.15</c:v>
                      </c:pt>
                      <c:pt idx="6">
                        <c:v>0.18</c:v>
                      </c:pt>
                      <c:pt idx="7">
                        <c:v>0.21</c:v>
                      </c:pt>
                      <c:pt idx="8">
                        <c:v>0.24</c:v>
                      </c:pt>
                      <c:pt idx="9">
                        <c:v>0.27</c:v>
                      </c:pt>
                      <c:pt idx="10">
                        <c:v>0.30000000000000004</c:v>
                      </c:pt>
                      <c:pt idx="11">
                        <c:v>0.33000000000000007</c:v>
                      </c:pt>
                      <c:pt idx="12">
                        <c:v>0.3600000000000001</c:v>
                      </c:pt>
                      <c:pt idx="13">
                        <c:v>0.39000000000000012</c:v>
                      </c:pt>
                      <c:pt idx="14">
                        <c:v>0.42000000000000015</c:v>
                      </c:pt>
                      <c:pt idx="15">
                        <c:v>0.45000000000000018</c:v>
                      </c:pt>
                      <c:pt idx="16">
                        <c:v>0.4800000000000002</c:v>
                      </c:pt>
                      <c:pt idx="17">
                        <c:v>0.51000000000000023</c:v>
                      </c:pt>
                      <c:pt idx="18">
                        <c:v>0.54000000000000026</c:v>
                      </c:pt>
                      <c:pt idx="19">
                        <c:v>0.57000000000000028</c:v>
                      </c:pt>
                      <c:pt idx="20">
                        <c:v>0.60000000000000031</c:v>
                      </c:pt>
                      <c:pt idx="21">
                        <c:v>0.63000000000000034</c:v>
                      </c:pt>
                      <c:pt idx="22">
                        <c:v>0.66000000000000036</c:v>
                      </c:pt>
                      <c:pt idx="23">
                        <c:v>0.69000000000000039</c:v>
                      </c:pt>
                      <c:pt idx="24">
                        <c:v>0.72000000000000042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4-EDC1-49BB-8D1A-AE0150F3CBA3}"/>
                  </c:ext>
                </c:extLst>
              </c15:ser>
            </c15:filteredScatterSeries>
          </c:ext>
        </c:extLst>
      </c:scatterChart>
      <c:valAx>
        <c:axId val="408415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416648"/>
        <c:crosses val="autoZero"/>
        <c:crossBetween val="midCat"/>
      </c:valAx>
      <c:valAx>
        <c:axId val="408416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4153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8"/>
        <c:delete val="1"/>
      </c:legendEntry>
      <c:legendEntry>
        <c:idx val="9"/>
        <c:delete val="1"/>
      </c:legendEntry>
      <c:layout>
        <c:manualLayout>
          <c:xMode val="edge"/>
          <c:yMode val="edge"/>
          <c:x val="0.1696666788897746"/>
          <c:y val="0.89409667541557303"/>
          <c:w val="0.75694947100330223"/>
          <c:h val="0.102451386132149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CRF450R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Front Wheel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'CRF450R Diagram'!$O$3:$O$363</c:f>
              <c:numCache>
                <c:formatCode>General</c:formatCode>
                <c:ptCount val="361"/>
                <c:pt idx="0">
                  <c:v>0.31900000000000001</c:v>
                </c:pt>
                <c:pt idx="1">
                  <c:v>0.31895141475488881</c:v>
                </c:pt>
                <c:pt idx="2">
                  <c:v>0.31880567381909153</c:v>
                </c:pt>
                <c:pt idx="3">
                  <c:v>0.31856282158670907</c:v>
                </c:pt>
                <c:pt idx="4">
                  <c:v>0.31822293203288393</c:v>
                </c:pt>
                <c:pt idx="5">
                  <c:v>0.31778610869126683</c:v>
                </c:pt>
                <c:pt idx="6">
                  <c:v>0.31725248462247918</c:v>
                </c:pt>
                <c:pt idx="7">
                  <c:v>0.31662222237358173</c:v>
                </c:pt>
                <c:pt idx="8">
                  <c:v>0.31589551392856097</c:v>
                </c:pt>
                <c:pt idx="9">
                  <c:v>0.31507258064984894</c:v>
                </c:pt>
                <c:pt idx="10">
                  <c:v>0.31415367321089438</c:v>
                </c:pt>
                <c:pt idx="11">
                  <c:v>0.3131390715198048</c:v>
                </c:pt>
                <c:pt idx="12">
                  <c:v>0.31202908463408402</c:v>
                </c:pt>
                <c:pt idx="13">
                  <c:v>0.31082405066649005</c:v>
                </c:pt>
                <c:pt idx="14">
                  <c:v>0.30952433668204288</c:v>
                </c:pt>
                <c:pt idx="15">
                  <c:v>0.3081303385862128</c:v>
                </c:pt>
                <c:pt idx="16">
                  <c:v>0.30664248100432373</c:v>
                </c:pt>
                <c:pt idx="17">
                  <c:v>0.3050612171522083</c:v>
                </c:pt>
                <c:pt idx="18">
                  <c:v>0.30338702869815398</c:v>
                </c:pt>
                <c:pt idx="19">
                  <c:v>0.30162042561618208</c:v>
                </c:pt>
                <c:pt idx="20">
                  <c:v>0.29976194603070477</c:v>
                </c:pt>
                <c:pt idx="21">
                  <c:v>0.29781215605260736</c:v>
                </c:pt>
                <c:pt idx="22">
                  <c:v>0.29577164960680519</c:v>
                </c:pt>
                <c:pt idx="23">
                  <c:v>0.29364104825132847</c:v>
                </c:pt>
                <c:pt idx="24">
                  <c:v>0.29142100098798968</c:v>
                </c:pt>
                <c:pt idx="25">
                  <c:v>0.28911218406469136</c:v>
                </c:pt>
                <c:pt idx="26">
                  <c:v>0.2867153007694343</c:v>
                </c:pt>
                <c:pt idx="27">
                  <c:v>0.28423108121608937</c:v>
                </c:pt>
                <c:pt idx="28">
                  <c:v>0.28166028212199773</c:v>
                </c:pt>
                <c:pt idx="29">
                  <c:v>0.27900368657746727</c:v>
                </c:pt>
                <c:pt idx="30">
                  <c:v>0.27626210380723593</c:v>
                </c:pt>
                <c:pt idx="31">
                  <c:v>0.27343636892397383</c:v>
                </c:pt>
                <c:pt idx="32">
                  <c:v>0.27052734267389988</c:v>
                </c:pt>
                <c:pt idx="33">
                  <c:v>0.2675359111745903</c:v>
                </c:pt>
                <c:pt idx="34">
                  <c:v>0.26446298564505827</c:v>
                </c:pt>
                <c:pt idx="35">
                  <c:v>0.26130950212818838</c:v>
                </c:pt>
                <c:pt idx="36">
                  <c:v>0.25807642120560825</c:v>
                </c:pt>
                <c:pt idx="37">
                  <c:v>0.2547647277050864</c:v>
                </c:pt>
                <c:pt idx="38">
                  <c:v>0.25137543040054428</c:v>
                </c:pt>
                <c:pt idx="39">
                  <c:v>0.24790956170477371</c:v>
                </c:pt>
                <c:pt idx="40">
                  <c:v>0.244368177354954</c:v>
                </c:pt>
                <c:pt idx="41">
                  <c:v>0.24075235609106427</c:v>
                </c:pt>
                <c:pt idx="42">
                  <c:v>0.23706319932728878</c:v>
                </c:pt>
                <c:pt idx="43">
                  <c:v>0.23330183081651537</c:v>
                </c:pt>
                <c:pt idx="44">
                  <c:v>0.22946939630802973</c:v>
                </c:pt>
                <c:pt idx="45">
                  <c:v>0.22556706319850867</c:v>
                </c:pt>
                <c:pt idx="46">
                  <c:v>0.22159602017642013</c:v>
                </c:pt>
                <c:pt idx="47">
                  <c:v>0.21755747685993701</c:v>
                </c:pt>
                <c:pt idx="48">
                  <c:v>0.21345266342847577</c:v>
                </c:pt>
                <c:pt idx="49">
                  <c:v>0.20928283024797181</c:v>
                </c:pt>
                <c:pt idx="50">
                  <c:v>0.20504924749000605</c:v>
                </c:pt>
                <c:pt idx="51">
                  <c:v>0.20075320474489816</c:v>
                </c:pt>
                <c:pt idx="52">
                  <c:v>0.19639601062888501</c:v>
                </c:pt>
                <c:pt idx="53">
                  <c:v>0.19197899238550345</c:v>
                </c:pt>
                <c:pt idx="54">
                  <c:v>0.18750349548129894</c:v>
                </c:pt>
                <c:pt idx="55">
                  <c:v>0.18297088319598373</c:v>
                </c:pt>
                <c:pt idx="56">
                  <c:v>0.17838253620716824</c:v>
                </c:pt>
                <c:pt idx="57">
                  <c:v>0.17373985216979365</c:v>
                </c:pt>
                <c:pt idx="58">
                  <c:v>0.16904424529039236</c:v>
                </c:pt>
                <c:pt idx="59">
                  <c:v>0.16429714589630728</c:v>
                </c:pt>
                <c:pt idx="60">
                  <c:v>0.15950000000000003</c:v>
                </c:pt>
                <c:pt idx="61">
                  <c:v>0.15465426885858155</c:v>
                </c:pt>
                <c:pt idx="62">
                  <c:v>0.1497614285286992</c:v>
                </c:pt>
                <c:pt idx="63">
                  <c:v>0.14482296941691544</c:v>
                </c:pt>
                <c:pt idx="64">
                  <c:v>0.13984039582571572</c:v>
                </c:pt>
                <c:pt idx="65">
                  <c:v>0.13481522549528313</c:v>
                </c:pt>
                <c:pt idx="66">
                  <c:v>0.12974898914118027</c:v>
                </c:pt>
                <c:pt idx="67">
                  <c:v>0.12464322998807832</c:v>
                </c:pt>
                <c:pt idx="68">
                  <c:v>0.11949950329967592</c:v>
                </c:pt>
                <c:pt idx="69">
                  <c:v>0.11431937590495082</c:v>
                </c:pt>
                <c:pt idx="70">
                  <c:v>0.10910442572088835</c:v>
                </c:pt>
                <c:pt idx="71">
                  <c:v>0.103856241271833</c:v>
                </c:pt>
                <c:pt idx="72">
                  <c:v>9.8576421205608236E-2</c:v>
                </c:pt>
                <c:pt idx="73">
                  <c:v>9.3266573806553024E-2</c:v>
                </c:pt>
                <c:pt idx="74">
                  <c:v>8.7928316505622731E-2</c:v>
                </c:pt>
                <c:pt idx="75">
                  <c:v>8.2563275387704124E-2</c:v>
                </c:pt>
                <c:pt idx="76">
                  <c:v>7.7173084696293984E-2</c:v>
                </c:pt>
                <c:pt idx="77">
                  <c:v>7.1759386335692912E-2</c:v>
                </c:pt>
                <c:pt idx="78">
                  <c:v>6.632382937086527E-2</c:v>
                </c:pt>
                <c:pt idx="79">
                  <c:v>6.0868069525117828E-2</c:v>
                </c:pt>
                <c:pt idx="80">
                  <c:v>5.5393768675750805E-2</c:v>
                </c:pt>
                <c:pt idx="81">
                  <c:v>4.9902594347833666E-2</c:v>
                </c:pt>
                <c:pt idx="82">
                  <c:v>4.4396219206260884E-2</c:v>
                </c:pt>
                <c:pt idx="83">
                  <c:v>3.8876320546242051E-2</c:v>
                </c:pt>
                <c:pt idx="84">
                  <c:v>3.334457978238145E-2</c:v>
                </c:pt>
                <c:pt idx="85">
                  <c:v>2.7802681936502947E-2</c:v>
                </c:pt>
                <c:pt idx="86">
                  <c:v>2.2252315124375949E-2</c:v>
                </c:pt>
                <c:pt idx="87">
                  <c:v>1.6695170041499126E-2</c:v>
                </c:pt>
                <c:pt idx="88">
                  <c:v>1.1132939448097845E-2</c:v>
                </c:pt>
                <c:pt idx="89">
                  <c:v>5.5673176534934681E-3</c:v>
                </c:pt>
                <c:pt idx="90">
                  <c:v>1.9541117855792491E-17</c:v>
                </c:pt>
                <c:pt idx="91">
                  <c:v>-5.5673176534934291E-3</c:v>
                </c:pt>
                <c:pt idx="92">
                  <c:v>-1.1132939448097805E-2</c:v>
                </c:pt>
                <c:pt idx="93">
                  <c:v>-1.6695170041499084E-2</c:v>
                </c:pt>
                <c:pt idx="94">
                  <c:v>-2.225231512437598E-2</c:v>
                </c:pt>
                <c:pt idx="95">
                  <c:v>-2.7802681936502979E-2</c:v>
                </c:pt>
                <c:pt idx="96">
                  <c:v>-3.3344579782381485E-2</c:v>
                </c:pt>
                <c:pt idx="97">
                  <c:v>-3.8876320546242009E-2</c:v>
                </c:pt>
                <c:pt idx="98">
                  <c:v>-4.4396219206260849E-2</c:v>
                </c:pt>
                <c:pt idx="99">
                  <c:v>-4.9902594347833631E-2</c:v>
                </c:pt>
                <c:pt idx="100">
                  <c:v>-5.5393768675750771E-2</c:v>
                </c:pt>
                <c:pt idx="101">
                  <c:v>-6.0868069525117793E-2</c:v>
                </c:pt>
                <c:pt idx="102">
                  <c:v>-6.6323829370865228E-2</c:v>
                </c:pt>
                <c:pt idx="103">
                  <c:v>-7.175938633569294E-2</c:v>
                </c:pt>
                <c:pt idx="104">
                  <c:v>-7.7173084696294025E-2</c:v>
                </c:pt>
                <c:pt idx="105">
                  <c:v>-8.2563275387704152E-2</c:v>
                </c:pt>
                <c:pt idx="106">
                  <c:v>-8.7928316505622703E-2</c:v>
                </c:pt>
                <c:pt idx="107">
                  <c:v>-9.3266573806552996E-2</c:v>
                </c:pt>
                <c:pt idx="108">
                  <c:v>-9.8576421205608208E-2</c:v>
                </c:pt>
                <c:pt idx="109">
                  <c:v>-0.10385624127183297</c:v>
                </c:pt>
                <c:pt idx="110">
                  <c:v>-0.10910442572088833</c:v>
                </c:pt>
                <c:pt idx="111">
                  <c:v>-0.11431937590495078</c:v>
                </c:pt>
                <c:pt idx="112">
                  <c:v>-0.11949950329967596</c:v>
                </c:pt>
                <c:pt idx="113">
                  <c:v>-0.12464322998807834</c:v>
                </c:pt>
                <c:pt idx="114">
                  <c:v>-0.1297489891411803</c:v>
                </c:pt>
                <c:pt idx="115">
                  <c:v>-0.13481522549528308</c:v>
                </c:pt>
                <c:pt idx="116">
                  <c:v>-0.13984039582571572</c:v>
                </c:pt>
                <c:pt idx="117">
                  <c:v>-0.14482296941691539</c:v>
                </c:pt>
                <c:pt idx="118">
                  <c:v>-0.1497614285286992</c:v>
                </c:pt>
                <c:pt idx="119">
                  <c:v>-0.1546542688585815</c:v>
                </c:pt>
                <c:pt idx="120">
                  <c:v>-0.15949999999999992</c:v>
                </c:pt>
                <c:pt idx="121">
                  <c:v>-0.16429714589630731</c:v>
                </c:pt>
                <c:pt idx="122">
                  <c:v>-0.16904424529039233</c:v>
                </c:pt>
                <c:pt idx="123">
                  <c:v>-0.17373985216979365</c:v>
                </c:pt>
                <c:pt idx="124">
                  <c:v>-0.17838253620716821</c:v>
                </c:pt>
                <c:pt idx="125">
                  <c:v>-0.18297088319598373</c:v>
                </c:pt>
                <c:pt idx="126">
                  <c:v>-0.18750349548129891</c:v>
                </c:pt>
                <c:pt idx="127">
                  <c:v>-0.19197899238550345</c:v>
                </c:pt>
                <c:pt idx="128">
                  <c:v>-0.19639601062888501</c:v>
                </c:pt>
                <c:pt idx="129">
                  <c:v>-0.20075320474489811</c:v>
                </c:pt>
                <c:pt idx="130">
                  <c:v>-0.20504924749000605</c:v>
                </c:pt>
                <c:pt idx="131">
                  <c:v>-0.20928283024797179</c:v>
                </c:pt>
                <c:pt idx="132">
                  <c:v>-0.21345266342847577</c:v>
                </c:pt>
                <c:pt idx="133">
                  <c:v>-0.21755747685993698</c:v>
                </c:pt>
                <c:pt idx="134">
                  <c:v>-0.22159602017642016</c:v>
                </c:pt>
                <c:pt idx="135">
                  <c:v>-0.22556706319850864</c:v>
                </c:pt>
                <c:pt idx="136">
                  <c:v>-0.22946939630802973</c:v>
                </c:pt>
                <c:pt idx="137">
                  <c:v>-0.23330183081651537</c:v>
                </c:pt>
                <c:pt idx="138">
                  <c:v>-0.2370631993272887</c:v>
                </c:pt>
                <c:pt idx="139">
                  <c:v>-0.24075235609106427</c:v>
                </c:pt>
                <c:pt idx="140">
                  <c:v>-0.24436817735495395</c:v>
                </c:pt>
                <c:pt idx="141">
                  <c:v>-0.24790956170477371</c:v>
                </c:pt>
                <c:pt idx="142">
                  <c:v>-0.25137543040054428</c:v>
                </c:pt>
                <c:pt idx="143">
                  <c:v>-0.25476472770508646</c:v>
                </c:pt>
                <c:pt idx="144">
                  <c:v>-0.2580764212056082</c:v>
                </c:pt>
                <c:pt idx="145">
                  <c:v>-0.26130950212818843</c:v>
                </c:pt>
                <c:pt idx="146">
                  <c:v>-0.26446298564505827</c:v>
                </c:pt>
                <c:pt idx="147">
                  <c:v>-0.26753591117459025</c:v>
                </c:pt>
                <c:pt idx="148">
                  <c:v>-0.27052734267389988</c:v>
                </c:pt>
                <c:pt idx="149">
                  <c:v>-0.27343636892397383</c:v>
                </c:pt>
                <c:pt idx="150">
                  <c:v>-0.27626210380723593</c:v>
                </c:pt>
                <c:pt idx="151">
                  <c:v>-0.27900368657746727</c:v>
                </c:pt>
                <c:pt idx="152">
                  <c:v>-0.28166028212199773</c:v>
                </c:pt>
                <c:pt idx="153">
                  <c:v>-0.28423108121608931</c:v>
                </c:pt>
                <c:pt idx="154">
                  <c:v>-0.2867153007694343</c:v>
                </c:pt>
                <c:pt idx="155">
                  <c:v>-0.28911218406469136</c:v>
                </c:pt>
                <c:pt idx="156">
                  <c:v>-0.29142100098798962</c:v>
                </c:pt>
                <c:pt idx="157">
                  <c:v>-0.29364104825132847</c:v>
                </c:pt>
                <c:pt idx="158">
                  <c:v>-0.29577164960680513</c:v>
                </c:pt>
                <c:pt idx="159">
                  <c:v>-0.29781215605260736</c:v>
                </c:pt>
                <c:pt idx="160">
                  <c:v>-0.29976194603070477</c:v>
                </c:pt>
                <c:pt idx="161">
                  <c:v>-0.30162042561618208</c:v>
                </c:pt>
                <c:pt idx="162">
                  <c:v>-0.30338702869815398</c:v>
                </c:pt>
                <c:pt idx="163">
                  <c:v>-0.30506121715220835</c:v>
                </c:pt>
                <c:pt idx="164">
                  <c:v>-0.30664248100432373</c:v>
                </c:pt>
                <c:pt idx="165">
                  <c:v>-0.30813033858621275</c:v>
                </c:pt>
                <c:pt idx="166">
                  <c:v>-0.30952433668204288</c:v>
                </c:pt>
                <c:pt idx="167">
                  <c:v>-0.31082405066648999</c:v>
                </c:pt>
                <c:pt idx="168">
                  <c:v>-0.31202908463408402</c:v>
                </c:pt>
                <c:pt idx="169">
                  <c:v>-0.3131390715198048</c:v>
                </c:pt>
                <c:pt idx="170">
                  <c:v>-0.31415367321089438</c:v>
                </c:pt>
                <c:pt idx="171">
                  <c:v>-0.31507258064984894</c:v>
                </c:pt>
                <c:pt idx="172">
                  <c:v>-0.31589551392856097</c:v>
                </c:pt>
                <c:pt idx="173">
                  <c:v>-0.31662222237358173</c:v>
                </c:pt>
                <c:pt idx="174">
                  <c:v>-0.31725248462247918</c:v>
                </c:pt>
                <c:pt idx="175">
                  <c:v>-0.31778610869126683</c:v>
                </c:pt>
                <c:pt idx="176">
                  <c:v>-0.31822293203288393</c:v>
                </c:pt>
                <c:pt idx="177">
                  <c:v>-0.31856282158670907</c:v>
                </c:pt>
                <c:pt idx="178">
                  <c:v>-0.31880567381909153</c:v>
                </c:pt>
                <c:pt idx="179">
                  <c:v>-0.31895141475488881</c:v>
                </c:pt>
                <c:pt idx="180">
                  <c:v>-0.31900000000000001</c:v>
                </c:pt>
                <c:pt idx="181">
                  <c:v>-0.31895141475488881</c:v>
                </c:pt>
                <c:pt idx="182">
                  <c:v>-0.31880567381909153</c:v>
                </c:pt>
                <c:pt idx="183">
                  <c:v>-0.31856282158670907</c:v>
                </c:pt>
                <c:pt idx="184">
                  <c:v>-0.31822293203288393</c:v>
                </c:pt>
                <c:pt idx="185">
                  <c:v>-0.31778610869126683</c:v>
                </c:pt>
                <c:pt idx="186">
                  <c:v>-0.31725248462247918</c:v>
                </c:pt>
                <c:pt idx="187">
                  <c:v>-0.31662222237358173</c:v>
                </c:pt>
                <c:pt idx="188">
                  <c:v>-0.31589551392856091</c:v>
                </c:pt>
                <c:pt idx="189">
                  <c:v>-0.31507258064984894</c:v>
                </c:pt>
                <c:pt idx="190">
                  <c:v>-0.31415367321089438</c:v>
                </c:pt>
                <c:pt idx="191">
                  <c:v>-0.3131390715198048</c:v>
                </c:pt>
                <c:pt idx="192">
                  <c:v>-0.31202908463408396</c:v>
                </c:pt>
                <c:pt idx="193">
                  <c:v>-0.31082405066649005</c:v>
                </c:pt>
                <c:pt idx="194">
                  <c:v>-0.30952433668204288</c:v>
                </c:pt>
                <c:pt idx="195">
                  <c:v>-0.3081303385862128</c:v>
                </c:pt>
                <c:pt idx="196">
                  <c:v>-0.30664248100432373</c:v>
                </c:pt>
                <c:pt idx="197">
                  <c:v>-0.3050612171522083</c:v>
                </c:pt>
                <c:pt idx="198">
                  <c:v>-0.30338702869815404</c:v>
                </c:pt>
                <c:pt idx="199">
                  <c:v>-0.30162042561618202</c:v>
                </c:pt>
                <c:pt idx="200">
                  <c:v>-0.29976194603070477</c:v>
                </c:pt>
                <c:pt idx="201">
                  <c:v>-0.29781215605260736</c:v>
                </c:pt>
                <c:pt idx="202">
                  <c:v>-0.29577164960680519</c:v>
                </c:pt>
                <c:pt idx="203">
                  <c:v>-0.29364104825132847</c:v>
                </c:pt>
                <c:pt idx="204">
                  <c:v>-0.29142100098798968</c:v>
                </c:pt>
                <c:pt idx="205">
                  <c:v>-0.28911218406469136</c:v>
                </c:pt>
                <c:pt idx="206">
                  <c:v>-0.28671530076943424</c:v>
                </c:pt>
                <c:pt idx="207">
                  <c:v>-0.28423108121608937</c:v>
                </c:pt>
                <c:pt idx="208">
                  <c:v>-0.28166028212199767</c:v>
                </c:pt>
                <c:pt idx="209">
                  <c:v>-0.27900368657746727</c:v>
                </c:pt>
                <c:pt idx="210">
                  <c:v>-0.27626210380723593</c:v>
                </c:pt>
                <c:pt idx="211">
                  <c:v>-0.27343636892397383</c:v>
                </c:pt>
                <c:pt idx="212">
                  <c:v>-0.27052734267389994</c:v>
                </c:pt>
                <c:pt idx="213">
                  <c:v>-0.2675359111745903</c:v>
                </c:pt>
                <c:pt idx="214">
                  <c:v>-0.26446298564505838</c:v>
                </c:pt>
                <c:pt idx="215">
                  <c:v>-0.26130950212818838</c:v>
                </c:pt>
                <c:pt idx="216">
                  <c:v>-0.25807642120560825</c:v>
                </c:pt>
                <c:pt idx="217">
                  <c:v>-0.2547647277050864</c:v>
                </c:pt>
                <c:pt idx="218">
                  <c:v>-0.25137543040054433</c:v>
                </c:pt>
                <c:pt idx="219">
                  <c:v>-0.24790956170477368</c:v>
                </c:pt>
                <c:pt idx="220">
                  <c:v>-0.244368177354954</c:v>
                </c:pt>
                <c:pt idx="221">
                  <c:v>-0.24075235609106432</c:v>
                </c:pt>
                <c:pt idx="222">
                  <c:v>-0.23706319932728878</c:v>
                </c:pt>
                <c:pt idx="223">
                  <c:v>-0.23330183081651543</c:v>
                </c:pt>
                <c:pt idx="224">
                  <c:v>-0.22946939630802971</c:v>
                </c:pt>
                <c:pt idx="225">
                  <c:v>-0.22556706319850872</c:v>
                </c:pt>
                <c:pt idx="226">
                  <c:v>-0.22159602017642013</c:v>
                </c:pt>
                <c:pt idx="227">
                  <c:v>-0.21755747685993707</c:v>
                </c:pt>
                <c:pt idx="228">
                  <c:v>-0.21345266342847574</c:v>
                </c:pt>
                <c:pt idx="229">
                  <c:v>-0.20928283024797181</c:v>
                </c:pt>
                <c:pt idx="230">
                  <c:v>-0.20504924749000611</c:v>
                </c:pt>
                <c:pt idx="231">
                  <c:v>-0.20075320474489827</c:v>
                </c:pt>
                <c:pt idx="232">
                  <c:v>-0.19639601062888493</c:v>
                </c:pt>
                <c:pt idx="233">
                  <c:v>-0.19197899238550339</c:v>
                </c:pt>
                <c:pt idx="234">
                  <c:v>-0.18750349548129897</c:v>
                </c:pt>
                <c:pt idx="235">
                  <c:v>-0.18297088319598379</c:v>
                </c:pt>
                <c:pt idx="236">
                  <c:v>-0.17838253620716815</c:v>
                </c:pt>
                <c:pt idx="237">
                  <c:v>-0.1737398521697936</c:v>
                </c:pt>
                <c:pt idx="238">
                  <c:v>-0.16904424529039241</c:v>
                </c:pt>
                <c:pt idx="239">
                  <c:v>-0.16429714589630739</c:v>
                </c:pt>
                <c:pt idx="240">
                  <c:v>-0.15950000000000014</c:v>
                </c:pt>
                <c:pt idx="241">
                  <c:v>-0.15465426885858147</c:v>
                </c:pt>
                <c:pt idx="242">
                  <c:v>-0.14976142852869914</c:v>
                </c:pt>
                <c:pt idx="243">
                  <c:v>-0.14482296941691547</c:v>
                </c:pt>
                <c:pt idx="244">
                  <c:v>-0.13984039582571581</c:v>
                </c:pt>
                <c:pt idx="245">
                  <c:v>-0.13481522549528305</c:v>
                </c:pt>
                <c:pt idx="246">
                  <c:v>-0.12974898914118024</c:v>
                </c:pt>
                <c:pt idx="247">
                  <c:v>-0.12464322998807835</c:v>
                </c:pt>
                <c:pt idx="248">
                  <c:v>-0.11949950329967603</c:v>
                </c:pt>
                <c:pt idx="249">
                  <c:v>-0.11431937590495093</c:v>
                </c:pt>
                <c:pt idx="250">
                  <c:v>-0.10910442572088827</c:v>
                </c:pt>
                <c:pt idx="251">
                  <c:v>-0.10385624127183297</c:v>
                </c:pt>
                <c:pt idx="252">
                  <c:v>-9.8576421205608278E-2</c:v>
                </c:pt>
                <c:pt idx="253">
                  <c:v>-9.3266573806553135E-2</c:v>
                </c:pt>
                <c:pt idx="254">
                  <c:v>-8.7928316505622647E-2</c:v>
                </c:pt>
                <c:pt idx="255">
                  <c:v>-8.2563275387704083E-2</c:v>
                </c:pt>
                <c:pt idx="256">
                  <c:v>-7.7173084696294025E-2</c:v>
                </c:pt>
                <c:pt idx="257">
                  <c:v>-7.1759386335693023E-2</c:v>
                </c:pt>
                <c:pt idx="258">
                  <c:v>-6.6323829370865367E-2</c:v>
                </c:pt>
                <c:pt idx="259">
                  <c:v>-6.0868069525117731E-2</c:v>
                </c:pt>
                <c:pt idx="260">
                  <c:v>-5.5393768675750778E-2</c:v>
                </c:pt>
                <c:pt idx="261">
                  <c:v>-4.9902594347833701E-2</c:v>
                </c:pt>
                <c:pt idx="262">
                  <c:v>-4.4396219206261002E-2</c:v>
                </c:pt>
                <c:pt idx="263">
                  <c:v>-3.8876320546241946E-2</c:v>
                </c:pt>
                <c:pt idx="264">
                  <c:v>-3.3344579782381423E-2</c:v>
                </c:pt>
                <c:pt idx="265">
                  <c:v>-2.7802681936502982E-2</c:v>
                </c:pt>
                <c:pt idx="266">
                  <c:v>-2.225231512437606E-2</c:v>
                </c:pt>
                <c:pt idx="267">
                  <c:v>-1.6695170041499233E-2</c:v>
                </c:pt>
                <c:pt idx="268">
                  <c:v>-1.1132939448097743E-2</c:v>
                </c:pt>
                <c:pt idx="269">
                  <c:v>-5.567317653493436E-3</c:v>
                </c:pt>
                <c:pt idx="270">
                  <c:v>-5.8623353567377472E-17</c:v>
                </c:pt>
                <c:pt idx="271">
                  <c:v>5.5673176534933189E-3</c:v>
                </c:pt>
                <c:pt idx="272">
                  <c:v>1.1132939448097909E-2</c:v>
                </c:pt>
                <c:pt idx="273">
                  <c:v>1.6695170041499119E-2</c:v>
                </c:pt>
                <c:pt idx="274">
                  <c:v>2.2252315124375945E-2</c:v>
                </c:pt>
                <c:pt idx="275">
                  <c:v>2.7802681936502868E-2</c:v>
                </c:pt>
                <c:pt idx="276">
                  <c:v>3.3344579782381305E-2</c:v>
                </c:pt>
                <c:pt idx="277">
                  <c:v>3.8876320546242113E-2</c:v>
                </c:pt>
                <c:pt idx="278">
                  <c:v>4.4396219206260884E-2</c:v>
                </c:pt>
                <c:pt idx="279">
                  <c:v>4.9902594347833583E-2</c:v>
                </c:pt>
                <c:pt idx="280">
                  <c:v>5.539376867575066E-2</c:v>
                </c:pt>
                <c:pt idx="281">
                  <c:v>6.086806952511789E-2</c:v>
                </c:pt>
                <c:pt idx="282">
                  <c:v>6.6323829370865256E-2</c:v>
                </c:pt>
                <c:pt idx="283">
                  <c:v>7.1759386335692912E-2</c:v>
                </c:pt>
                <c:pt idx="284">
                  <c:v>7.7173084696293914E-2</c:v>
                </c:pt>
                <c:pt idx="285">
                  <c:v>8.2563275387703972E-2</c:v>
                </c:pt>
                <c:pt idx="286">
                  <c:v>8.79283165056228E-2</c:v>
                </c:pt>
                <c:pt idx="287">
                  <c:v>9.326657380655301E-2</c:v>
                </c:pt>
                <c:pt idx="288">
                  <c:v>9.8576421205608167E-2</c:v>
                </c:pt>
                <c:pt idx="289">
                  <c:v>0.10385624127183286</c:v>
                </c:pt>
                <c:pt idx="290">
                  <c:v>0.10910442572088841</c:v>
                </c:pt>
                <c:pt idx="291">
                  <c:v>0.11431937590495082</c:v>
                </c:pt>
                <c:pt idx="292">
                  <c:v>0.11949950329967592</c:v>
                </c:pt>
                <c:pt idx="293">
                  <c:v>0.12464322998807825</c:v>
                </c:pt>
                <c:pt idx="294">
                  <c:v>0.12974898914118013</c:v>
                </c:pt>
                <c:pt idx="295">
                  <c:v>0.13481522549528319</c:v>
                </c:pt>
                <c:pt idx="296">
                  <c:v>0.1398403958257157</c:v>
                </c:pt>
                <c:pt idx="297">
                  <c:v>0.14482296941691539</c:v>
                </c:pt>
                <c:pt idx="298">
                  <c:v>0.14976142852869906</c:v>
                </c:pt>
                <c:pt idx="299">
                  <c:v>0.15465426885858161</c:v>
                </c:pt>
                <c:pt idx="300">
                  <c:v>0.15950000000000003</c:v>
                </c:pt>
                <c:pt idx="301">
                  <c:v>0.16429714589630728</c:v>
                </c:pt>
                <c:pt idx="302">
                  <c:v>0.1690442452903923</c:v>
                </c:pt>
                <c:pt idx="303">
                  <c:v>0.17373985216979351</c:v>
                </c:pt>
                <c:pt idx="304">
                  <c:v>0.17838253620716829</c:v>
                </c:pt>
                <c:pt idx="305">
                  <c:v>0.1829708831959837</c:v>
                </c:pt>
                <c:pt idx="306">
                  <c:v>0.18750349548129885</c:v>
                </c:pt>
                <c:pt idx="307">
                  <c:v>0.19197899238550328</c:v>
                </c:pt>
                <c:pt idx="308">
                  <c:v>0.19639601062888506</c:v>
                </c:pt>
                <c:pt idx="309">
                  <c:v>0.20075320474489816</c:v>
                </c:pt>
                <c:pt idx="310">
                  <c:v>0.20504924749000603</c:v>
                </c:pt>
                <c:pt idx="311">
                  <c:v>0.20928283024797176</c:v>
                </c:pt>
                <c:pt idx="312">
                  <c:v>0.21345266342847563</c:v>
                </c:pt>
                <c:pt idx="313">
                  <c:v>0.21755747685993707</c:v>
                </c:pt>
                <c:pt idx="314">
                  <c:v>0.22159602017642013</c:v>
                </c:pt>
                <c:pt idx="315">
                  <c:v>0.22556706319850861</c:v>
                </c:pt>
                <c:pt idx="316">
                  <c:v>0.22946939630802962</c:v>
                </c:pt>
                <c:pt idx="317">
                  <c:v>0.23330183081651545</c:v>
                </c:pt>
                <c:pt idx="318">
                  <c:v>0.23706319932728878</c:v>
                </c:pt>
                <c:pt idx="319">
                  <c:v>0.24075235609106424</c:v>
                </c:pt>
                <c:pt idx="320">
                  <c:v>0.24436817735495392</c:v>
                </c:pt>
                <c:pt idx="321">
                  <c:v>0.24790956170477363</c:v>
                </c:pt>
                <c:pt idx="322">
                  <c:v>0.25137543040054433</c:v>
                </c:pt>
                <c:pt idx="323">
                  <c:v>0.2547647277050864</c:v>
                </c:pt>
                <c:pt idx="324">
                  <c:v>0.2580764212056082</c:v>
                </c:pt>
                <c:pt idx="325">
                  <c:v>0.26130950212818832</c:v>
                </c:pt>
                <c:pt idx="326">
                  <c:v>0.26446298564505838</c:v>
                </c:pt>
                <c:pt idx="327">
                  <c:v>0.2675359111745903</c:v>
                </c:pt>
                <c:pt idx="328">
                  <c:v>0.27052734267389988</c:v>
                </c:pt>
                <c:pt idx="329">
                  <c:v>0.27343636892397377</c:v>
                </c:pt>
                <c:pt idx="330">
                  <c:v>0.27626210380723587</c:v>
                </c:pt>
                <c:pt idx="331">
                  <c:v>0.27900368657746727</c:v>
                </c:pt>
                <c:pt idx="332">
                  <c:v>0.28166028212199767</c:v>
                </c:pt>
                <c:pt idx="333">
                  <c:v>0.28423108121608931</c:v>
                </c:pt>
                <c:pt idx="334">
                  <c:v>0.28671530076943424</c:v>
                </c:pt>
                <c:pt idx="335">
                  <c:v>0.28911218406469136</c:v>
                </c:pt>
                <c:pt idx="336">
                  <c:v>0.29142100098798973</c:v>
                </c:pt>
                <c:pt idx="337">
                  <c:v>0.29364104825132847</c:v>
                </c:pt>
                <c:pt idx="338">
                  <c:v>0.29577164960680513</c:v>
                </c:pt>
                <c:pt idx="339">
                  <c:v>0.2978121560526073</c:v>
                </c:pt>
                <c:pt idx="340">
                  <c:v>0.29976194603070477</c:v>
                </c:pt>
                <c:pt idx="341">
                  <c:v>0.30162042561618208</c:v>
                </c:pt>
                <c:pt idx="342">
                  <c:v>0.30338702869815398</c:v>
                </c:pt>
                <c:pt idx="343">
                  <c:v>0.3050612171522083</c:v>
                </c:pt>
                <c:pt idx="344">
                  <c:v>0.30664248100432373</c:v>
                </c:pt>
                <c:pt idx="345">
                  <c:v>0.3081303385862128</c:v>
                </c:pt>
                <c:pt idx="346">
                  <c:v>0.30952433668204288</c:v>
                </c:pt>
                <c:pt idx="347">
                  <c:v>0.31082405066648999</c:v>
                </c:pt>
                <c:pt idx="348">
                  <c:v>0.31202908463408396</c:v>
                </c:pt>
                <c:pt idx="349">
                  <c:v>0.3131390715198048</c:v>
                </c:pt>
                <c:pt idx="350">
                  <c:v>0.31415367321089438</c:v>
                </c:pt>
                <c:pt idx="351">
                  <c:v>0.31507258064984894</c:v>
                </c:pt>
                <c:pt idx="352">
                  <c:v>0.31589551392856091</c:v>
                </c:pt>
                <c:pt idx="353">
                  <c:v>0.31662222237358173</c:v>
                </c:pt>
                <c:pt idx="354">
                  <c:v>0.31725248462247918</c:v>
                </c:pt>
                <c:pt idx="355">
                  <c:v>0.31778610869126683</c:v>
                </c:pt>
                <c:pt idx="356">
                  <c:v>0.31822293203288393</c:v>
                </c:pt>
                <c:pt idx="357">
                  <c:v>0.31856282158670907</c:v>
                </c:pt>
                <c:pt idx="358">
                  <c:v>0.31880567381909153</c:v>
                </c:pt>
                <c:pt idx="359">
                  <c:v>0.31895141475488881</c:v>
                </c:pt>
                <c:pt idx="360">
                  <c:v>0.31900000000000001</c:v>
                </c:pt>
              </c:numCache>
            </c:numRef>
          </c:xVal>
          <c:yVal>
            <c:numRef>
              <c:f>'CRF450R Diagram'!$P$3:$P$363</c:f>
              <c:numCache>
                <c:formatCode>General</c:formatCode>
                <c:ptCount val="361"/>
                <c:pt idx="0">
                  <c:v>0.31900000000000001</c:v>
                </c:pt>
                <c:pt idx="1">
                  <c:v>0.32456731765349345</c:v>
                </c:pt>
                <c:pt idx="2">
                  <c:v>0.3301329394480978</c:v>
                </c:pt>
                <c:pt idx="3">
                  <c:v>0.33569517004149907</c:v>
                </c:pt>
                <c:pt idx="4">
                  <c:v>0.34125231512437598</c:v>
                </c:pt>
                <c:pt idx="5">
                  <c:v>0.34680268193650299</c:v>
                </c:pt>
                <c:pt idx="6">
                  <c:v>0.35234457978238148</c:v>
                </c:pt>
                <c:pt idx="7">
                  <c:v>0.35787632054624208</c:v>
                </c:pt>
                <c:pt idx="8">
                  <c:v>0.36339621920626086</c:v>
                </c:pt>
                <c:pt idx="9">
                  <c:v>0.36890259434783368</c:v>
                </c:pt>
                <c:pt idx="10">
                  <c:v>0.3743937686757508</c:v>
                </c:pt>
                <c:pt idx="11">
                  <c:v>0.37986806952511781</c:v>
                </c:pt>
                <c:pt idx="12">
                  <c:v>0.38532382937086523</c:v>
                </c:pt>
                <c:pt idx="13">
                  <c:v>0.39075938633569296</c:v>
                </c:pt>
                <c:pt idx="14">
                  <c:v>0.39617308469629403</c:v>
                </c:pt>
                <c:pt idx="15">
                  <c:v>0.40156327538770414</c:v>
                </c:pt>
                <c:pt idx="16">
                  <c:v>0.40692831650562272</c:v>
                </c:pt>
                <c:pt idx="17">
                  <c:v>0.41226657380655302</c:v>
                </c:pt>
                <c:pt idx="18">
                  <c:v>0.41757642120560823</c:v>
                </c:pt>
                <c:pt idx="19">
                  <c:v>0.42285624127183297</c:v>
                </c:pt>
                <c:pt idx="20">
                  <c:v>0.42810442572088836</c:v>
                </c:pt>
                <c:pt idx="21">
                  <c:v>0.43331937590495079</c:v>
                </c:pt>
                <c:pt idx="22">
                  <c:v>0.43849950329967591</c:v>
                </c:pt>
                <c:pt idx="23">
                  <c:v>0.44364322998807837</c:v>
                </c:pt>
                <c:pt idx="24">
                  <c:v>0.44874898914118028</c:v>
                </c:pt>
                <c:pt idx="25">
                  <c:v>0.45381522549528314</c:v>
                </c:pt>
                <c:pt idx="26">
                  <c:v>0.45884039582571567</c:v>
                </c:pt>
                <c:pt idx="27">
                  <c:v>0.46382296941691542</c:v>
                </c:pt>
                <c:pt idx="28">
                  <c:v>0.46876142852869918</c:v>
                </c:pt>
                <c:pt idx="29">
                  <c:v>0.47365426885858153</c:v>
                </c:pt>
                <c:pt idx="30">
                  <c:v>0.47849999999999998</c:v>
                </c:pt>
                <c:pt idx="31">
                  <c:v>0.48329714589630729</c:v>
                </c:pt>
                <c:pt idx="32">
                  <c:v>0.48804424529039236</c:v>
                </c:pt>
                <c:pt idx="33">
                  <c:v>0.49273985216979366</c:v>
                </c:pt>
                <c:pt idx="34">
                  <c:v>0.49738253620716827</c:v>
                </c:pt>
                <c:pt idx="35">
                  <c:v>0.50197088319598371</c:v>
                </c:pt>
                <c:pt idx="36">
                  <c:v>0.50650349548129892</c:v>
                </c:pt>
                <c:pt idx="37">
                  <c:v>0.51097899238550337</c:v>
                </c:pt>
                <c:pt idx="38">
                  <c:v>0.51539601062888507</c:v>
                </c:pt>
                <c:pt idx="39">
                  <c:v>0.51975320474489817</c:v>
                </c:pt>
                <c:pt idx="40">
                  <c:v>0.52404924749000603</c:v>
                </c:pt>
                <c:pt idx="41">
                  <c:v>0.52828283024797185</c:v>
                </c:pt>
                <c:pt idx="42">
                  <c:v>0.53245266342847575</c:v>
                </c:pt>
                <c:pt idx="43">
                  <c:v>0.53655747685993704</c:v>
                </c:pt>
                <c:pt idx="44">
                  <c:v>0.54059602017642017</c:v>
                </c:pt>
                <c:pt idx="45">
                  <c:v>0.54456706319850867</c:v>
                </c:pt>
                <c:pt idx="46">
                  <c:v>0.54846939630802971</c:v>
                </c:pt>
                <c:pt idx="47">
                  <c:v>0.5523018308165154</c:v>
                </c:pt>
                <c:pt idx="48">
                  <c:v>0.55606319932728876</c:v>
                </c:pt>
                <c:pt idx="49">
                  <c:v>0.55975235609106422</c:v>
                </c:pt>
                <c:pt idx="50">
                  <c:v>0.56336817735495404</c:v>
                </c:pt>
                <c:pt idx="51">
                  <c:v>0.56690956170477369</c:v>
                </c:pt>
                <c:pt idx="52">
                  <c:v>0.57037543040054439</c:v>
                </c:pt>
                <c:pt idx="53">
                  <c:v>0.57376472770508635</c:v>
                </c:pt>
                <c:pt idx="54">
                  <c:v>0.57707642120560831</c:v>
                </c:pt>
                <c:pt idx="55">
                  <c:v>0.58030950212818833</c:v>
                </c:pt>
                <c:pt idx="56">
                  <c:v>0.58346298564505839</c:v>
                </c:pt>
                <c:pt idx="57">
                  <c:v>0.58653591117459025</c:v>
                </c:pt>
                <c:pt idx="58">
                  <c:v>0.58952734267389983</c:v>
                </c:pt>
                <c:pt idx="59">
                  <c:v>0.59243636892397378</c:v>
                </c:pt>
                <c:pt idx="60">
                  <c:v>0.59526210380723588</c:v>
                </c:pt>
                <c:pt idx="61">
                  <c:v>0.59800368657746727</c:v>
                </c:pt>
                <c:pt idx="62">
                  <c:v>0.60066028212199774</c:v>
                </c:pt>
                <c:pt idx="63">
                  <c:v>0.60323108121608926</c:v>
                </c:pt>
                <c:pt idx="64">
                  <c:v>0.60571530076943425</c:v>
                </c:pt>
                <c:pt idx="65">
                  <c:v>0.60811218406469136</c:v>
                </c:pt>
                <c:pt idx="66">
                  <c:v>0.61042100098798968</c:v>
                </c:pt>
                <c:pt idx="67">
                  <c:v>0.61264104825132848</c:v>
                </c:pt>
                <c:pt idx="68">
                  <c:v>0.61477164960680519</c:v>
                </c:pt>
                <c:pt idx="69">
                  <c:v>0.61681215605260742</c:v>
                </c:pt>
                <c:pt idx="70">
                  <c:v>0.61876194603070478</c:v>
                </c:pt>
                <c:pt idx="71">
                  <c:v>0.62062042561618203</c:v>
                </c:pt>
                <c:pt idx="72">
                  <c:v>0.62238702869815399</c:v>
                </c:pt>
                <c:pt idx="73">
                  <c:v>0.6240612171522083</c:v>
                </c:pt>
                <c:pt idx="74">
                  <c:v>0.62564248100432374</c:v>
                </c:pt>
                <c:pt idx="75">
                  <c:v>0.62713033858621281</c:v>
                </c:pt>
                <c:pt idx="76">
                  <c:v>0.62852433668204288</c:v>
                </c:pt>
                <c:pt idx="77">
                  <c:v>0.62982405066649005</c:v>
                </c:pt>
                <c:pt idx="78">
                  <c:v>0.63102908463408403</c:v>
                </c:pt>
                <c:pt idx="79">
                  <c:v>0.63213907151980475</c:v>
                </c:pt>
                <c:pt idx="80">
                  <c:v>0.63315367321089444</c:v>
                </c:pt>
                <c:pt idx="81">
                  <c:v>0.63407258064984895</c:v>
                </c:pt>
                <c:pt idx="82">
                  <c:v>0.63489551392856103</c:v>
                </c:pt>
                <c:pt idx="83">
                  <c:v>0.63562222237358168</c:v>
                </c:pt>
                <c:pt idx="84">
                  <c:v>0.63625248462247919</c:v>
                </c:pt>
                <c:pt idx="85">
                  <c:v>0.63678610869126684</c:v>
                </c:pt>
                <c:pt idx="86">
                  <c:v>0.63722293203288394</c:v>
                </c:pt>
                <c:pt idx="87">
                  <c:v>0.63756282158670907</c:v>
                </c:pt>
                <c:pt idx="88">
                  <c:v>0.63780567381909159</c:v>
                </c:pt>
                <c:pt idx="89">
                  <c:v>0.63795141475488881</c:v>
                </c:pt>
                <c:pt idx="90">
                  <c:v>0.63800000000000001</c:v>
                </c:pt>
                <c:pt idx="91">
                  <c:v>0.63795141475488881</c:v>
                </c:pt>
                <c:pt idx="92">
                  <c:v>0.63780567381909159</c:v>
                </c:pt>
                <c:pt idx="93">
                  <c:v>0.63756282158670907</c:v>
                </c:pt>
                <c:pt idx="94">
                  <c:v>0.63722293203288394</c:v>
                </c:pt>
                <c:pt idx="95">
                  <c:v>0.63678610869126684</c:v>
                </c:pt>
                <c:pt idx="96">
                  <c:v>0.63625248462247919</c:v>
                </c:pt>
                <c:pt idx="97">
                  <c:v>0.63562222237358168</c:v>
                </c:pt>
                <c:pt idx="98">
                  <c:v>0.63489551392856103</c:v>
                </c:pt>
                <c:pt idx="99">
                  <c:v>0.63407258064984895</c:v>
                </c:pt>
                <c:pt idx="100">
                  <c:v>0.63315367321089444</c:v>
                </c:pt>
                <c:pt idx="101">
                  <c:v>0.63213907151980475</c:v>
                </c:pt>
                <c:pt idx="102">
                  <c:v>0.63102908463408403</c:v>
                </c:pt>
                <c:pt idx="103">
                  <c:v>0.62982405066649005</c:v>
                </c:pt>
                <c:pt idx="104">
                  <c:v>0.62852433668204288</c:v>
                </c:pt>
                <c:pt idx="105">
                  <c:v>0.62713033858621281</c:v>
                </c:pt>
                <c:pt idx="106">
                  <c:v>0.62564248100432374</c:v>
                </c:pt>
                <c:pt idx="107">
                  <c:v>0.62406121715220841</c:v>
                </c:pt>
                <c:pt idx="108">
                  <c:v>0.6223870286981541</c:v>
                </c:pt>
                <c:pt idx="109">
                  <c:v>0.62062042561618203</c:v>
                </c:pt>
                <c:pt idx="110">
                  <c:v>0.61876194603070478</c:v>
                </c:pt>
                <c:pt idx="111">
                  <c:v>0.61681215605260742</c:v>
                </c:pt>
                <c:pt idx="112">
                  <c:v>0.61477164960680519</c:v>
                </c:pt>
                <c:pt idx="113">
                  <c:v>0.61264104825132848</c:v>
                </c:pt>
                <c:pt idx="114">
                  <c:v>0.61042100098798968</c:v>
                </c:pt>
                <c:pt idx="115">
                  <c:v>0.60811218406469136</c:v>
                </c:pt>
                <c:pt idx="116">
                  <c:v>0.60571530076943425</c:v>
                </c:pt>
                <c:pt idx="117">
                  <c:v>0.60323108121608937</c:v>
                </c:pt>
                <c:pt idx="118">
                  <c:v>0.60066028212199774</c:v>
                </c:pt>
                <c:pt idx="119">
                  <c:v>0.59800368657746727</c:v>
                </c:pt>
                <c:pt idx="120">
                  <c:v>0.59526210380723588</c:v>
                </c:pt>
                <c:pt idx="121">
                  <c:v>0.59243636892397378</c:v>
                </c:pt>
                <c:pt idx="122">
                  <c:v>0.58952734267389995</c:v>
                </c:pt>
                <c:pt idx="123">
                  <c:v>0.58653591117459025</c:v>
                </c:pt>
                <c:pt idx="124">
                  <c:v>0.58346298564505839</c:v>
                </c:pt>
                <c:pt idx="125">
                  <c:v>0.58030950212818833</c:v>
                </c:pt>
                <c:pt idx="126">
                  <c:v>0.57707642120560831</c:v>
                </c:pt>
                <c:pt idx="127">
                  <c:v>0.57376472770508635</c:v>
                </c:pt>
                <c:pt idx="128">
                  <c:v>0.57037543040054439</c:v>
                </c:pt>
                <c:pt idx="129">
                  <c:v>0.5669095617047738</c:v>
                </c:pt>
                <c:pt idx="130">
                  <c:v>0.56336817735495404</c:v>
                </c:pt>
                <c:pt idx="131">
                  <c:v>0.55975235609106433</c:v>
                </c:pt>
                <c:pt idx="132">
                  <c:v>0.55606319932728876</c:v>
                </c:pt>
                <c:pt idx="133">
                  <c:v>0.5523018308165154</c:v>
                </c:pt>
                <c:pt idx="134">
                  <c:v>0.54846939630802971</c:v>
                </c:pt>
                <c:pt idx="135">
                  <c:v>0.54456706319850867</c:v>
                </c:pt>
                <c:pt idx="136">
                  <c:v>0.54059602017642017</c:v>
                </c:pt>
                <c:pt idx="137">
                  <c:v>0.53655747685993704</c:v>
                </c:pt>
                <c:pt idx="138">
                  <c:v>0.53245266342847586</c:v>
                </c:pt>
                <c:pt idx="139">
                  <c:v>0.52828283024797185</c:v>
                </c:pt>
                <c:pt idx="140">
                  <c:v>0.52404924749000614</c:v>
                </c:pt>
                <c:pt idx="141">
                  <c:v>0.51975320474489817</c:v>
                </c:pt>
                <c:pt idx="142">
                  <c:v>0.51539601062888507</c:v>
                </c:pt>
                <c:pt idx="143">
                  <c:v>0.51097899238550337</c:v>
                </c:pt>
                <c:pt idx="144">
                  <c:v>0.50650349548129903</c:v>
                </c:pt>
                <c:pt idx="145">
                  <c:v>0.50197088319598371</c:v>
                </c:pt>
                <c:pt idx="146">
                  <c:v>0.49738253620716827</c:v>
                </c:pt>
                <c:pt idx="147">
                  <c:v>0.49273985216979371</c:v>
                </c:pt>
                <c:pt idx="148">
                  <c:v>0.48804424529039236</c:v>
                </c:pt>
                <c:pt idx="149">
                  <c:v>0.48329714589630735</c:v>
                </c:pt>
                <c:pt idx="150">
                  <c:v>0.47849999999999998</c:v>
                </c:pt>
                <c:pt idx="151">
                  <c:v>0.47365426885858153</c:v>
                </c:pt>
                <c:pt idx="152">
                  <c:v>0.46876142852869918</c:v>
                </c:pt>
                <c:pt idx="153">
                  <c:v>0.46382296941691548</c:v>
                </c:pt>
                <c:pt idx="154">
                  <c:v>0.45884039582571567</c:v>
                </c:pt>
                <c:pt idx="155">
                  <c:v>0.45381522549528314</c:v>
                </c:pt>
                <c:pt idx="156">
                  <c:v>0.44874898914118033</c:v>
                </c:pt>
                <c:pt idx="157">
                  <c:v>0.44364322998807837</c:v>
                </c:pt>
                <c:pt idx="158">
                  <c:v>0.43849950329967602</c:v>
                </c:pt>
                <c:pt idx="159">
                  <c:v>0.43331937590495079</c:v>
                </c:pt>
                <c:pt idx="160">
                  <c:v>0.42810442572088836</c:v>
                </c:pt>
                <c:pt idx="161">
                  <c:v>0.42285624127183297</c:v>
                </c:pt>
                <c:pt idx="162">
                  <c:v>0.41757642120560823</c:v>
                </c:pt>
                <c:pt idx="163">
                  <c:v>0.41226657380655296</c:v>
                </c:pt>
                <c:pt idx="164">
                  <c:v>0.40692831650562278</c:v>
                </c:pt>
                <c:pt idx="165">
                  <c:v>0.4015632753877042</c:v>
                </c:pt>
                <c:pt idx="166">
                  <c:v>0.39617308469629403</c:v>
                </c:pt>
                <c:pt idx="167">
                  <c:v>0.39075938633569302</c:v>
                </c:pt>
                <c:pt idx="168">
                  <c:v>0.38532382937086523</c:v>
                </c:pt>
                <c:pt idx="169">
                  <c:v>0.37986806952511787</c:v>
                </c:pt>
                <c:pt idx="170">
                  <c:v>0.37439376867575075</c:v>
                </c:pt>
                <c:pt idx="171">
                  <c:v>0.36890259434783368</c:v>
                </c:pt>
                <c:pt idx="172">
                  <c:v>0.36339621920626086</c:v>
                </c:pt>
                <c:pt idx="173">
                  <c:v>0.35787632054624208</c:v>
                </c:pt>
                <c:pt idx="174">
                  <c:v>0.35234457978238154</c:v>
                </c:pt>
                <c:pt idx="175">
                  <c:v>0.34680268193650299</c:v>
                </c:pt>
                <c:pt idx="176">
                  <c:v>0.34125231512437604</c:v>
                </c:pt>
                <c:pt idx="177">
                  <c:v>0.33569517004149907</c:v>
                </c:pt>
                <c:pt idx="178">
                  <c:v>0.33013293944809785</c:v>
                </c:pt>
                <c:pt idx="179">
                  <c:v>0.32456731765349345</c:v>
                </c:pt>
                <c:pt idx="180">
                  <c:v>0.31900000000000006</c:v>
                </c:pt>
                <c:pt idx="181">
                  <c:v>0.31343268234650651</c:v>
                </c:pt>
                <c:pt idx="182">
                  <c:v>0.30786706055190222</c:v>
                </c:pt>
                <c:pt idx="183">
                  <c:v>0.302304829958501</c:v>
                </c:pt>
                <c:pt idx="184">
                  <c:v>0.29674768487562403</c:v>
                </c:pt>
                <c:pt idx="185">
                  <c:v>0.29119731806349713</c:v>
                </c:pt>
                <c:pt idx="186">
                  <c:v>0.28565542021761853</c:v>
                </c:pt>
                <c:pt idx="187">
                  <c:v>0.28012367945375799</c:v>
                </c:pt>
                <c:pt idx="188">
                  <c:v>0.27460378079373909</c:v>
                </c:pt>
                <c:pt idx="189">
                  <c:v>0.26909740565216639</c:v>
                </c:pt>
                <c:pt idx="190">
                  <c:v>0.26360623132424921</c:v>
                </c:pt>
                <c:pt idx="191">
                  <c:v>0.25813193047488225</c:v>
                </c:pt>
                <c:pt idx="192">
                  <c:v>0.25267617062913472</c:v>
                </c:pt>
                <c:pt idx="193">
                  <c:v>0.24724061366430708</c:v>
                </c:pt>
                <c:pt idx="194">
                  <c:v>0.24182691530370606</c:v>
                </c:pt>
                <c:pt idx="195">
                  <c:v>0.23643672461229587</c:v>
                </c:pt>
                <c:pt idx="196">
                  <c:v>0.23107168349437734</c:v>
                </c:pt>
                <c:pt idx="197">
                  <c:v>0.225733426193447</c:v>
                </c:pt>
                <c:pt idx="198">
                  <c:v>0.22042357879439184</c:v>
                </c:pt>
                <c:pt idx="199">
                  <c:v>0.21514375872816699</c:v>
                </c:pt>
                <c:pt idx="200">
                  <c:v>0.20989557427911171</c:v>
                </c:pt>
                <c:pt idx="201">
                  <c:v>0.20468062409504917</c:v>
                </c:pt>
                <c:pt idx="202">
                  <c:v>0.19950049670032408</c:v>
                </c:pt>
                <c:pt idx="203">
                  <c:v>0.19435677001192175</c:v>
                </c:pt>
                <c:pt idx="204">
                  <c:v>0.18925101085881973</c:v>
                </c:pt>
                <c:pt idx="205">
                  <c:v>0.18418477450471693</c:v>
                </c:pt>
                <c:pt idx="206">
                  <c:v>0.17915960417428428</c:v>
                </c:pt>
                <c:pt idx="207">
                  <c:v>0.17417703058308462</c:v>
                </c:pt>
                <c:pt idx="208">
                  <c:v>0.16923857147130081</c:v>
                </c:pt>
                <c:pt idx="209">
                  <c:v>0.16434573114141851</c:v>
                </c:pt>
                <c:pt idx="210">
                  <c:v>0.15949999999999998</c:v>
                </c:pt>
                <c:pt idx="211">
                  <c:v>0.15470285410369272</c:v>
                </c:pt>
                <c:pt idx="212">
                  <c:v>0.14995575470960767</c:v>
                </c:pt>
                <c:pt idx="213">
                  <c:v>0.14526014783020635</c:v>
                </c:pt>
                <c:pt idx="214">
                  <c:v>0.1406174637928318</c:v>
                </c:pt>
                <c:pt idx="215">
                  <c:v>0.13602911680401628</c:v>
                </c:pt>
                <c:pt idx="216">
                  <c:v>0.1314965045187011</c:v>
                </c:pt>
                <c:pt idx="217">
                  <c:v>0.12702100761449656</c:v>
                </c:pt>
                <c:pt idx="218">
                  <c:v>0.12260398937111505</c:v>
                </c:pt>
                <c:pt idx="219">
                  <c:v>0.11824679525510182</c:v>
                </c:pt>
                <c:pt idx="220">
                  <c:v>0.11395075250999398</c:v>
                </c:pt>
                <c:pt idx="221">
                  <c:v>0.10971716975202825</c:v>
                </c:pt>
                <c:pt idx="222">
                  <c:v>0.10554733657152424</c:v>
                </c:pt>
                <c:pt idx="223">
                  <c:v>0.10144252314006302</c:v>
                </c:pt>
                <c:pt idx="224">
                  <c:v>9.7403979823579845E-2</c:v>
                </c:pt>
                <c:pt idx="225">
                  <c:v>9.3432936801491367E-2</c:v>
                </c:pt>
                <c:pt idx="226">
                  <c:v>8.9530603691970273E-2</c:v>
                </c:pt>
                <c:pt idx="227">
                  <c:v>8.5698169183484635E-2</c:v>
                </c:pt>
                <c:pt idx="228">
                  <c:v>8.1936800672711196E-2</c:v>
                </c:pt>
                <c:pt idx="229">
                  <c:v>7.8247643908935738E-2</c:v>
                </c:pt>
                <c:pt idx="230">
                  <c:v>7.4631822645046059E-2</c:v>
                </c:pt>
                <c:pt idx="231">
                  <c:v>7.1090438295226377E-2</c:v>
                </c:pt>
                <c:pt idx="232">
                  <c:v>6.762456959945562E-2</c:v>
                </c:pt>
                <c:pt idx="233">
                  <c:v>6.4235272294913603E-2</c:v>
                </c:pt>
                <c:pt idx="234">
                  <c:v>6.0923578794391808E-2</c:v>
                </c:pt>
                <c:pt idx="235">
                  <c:v>5.7690497871811686E-2</c:v>
                </c:pt>
                <c:pt idx="236">
                  <c:v>5.4537014354941626E-2</c:v>
                </c:pt>
                <c:pt idx="237">
                  <c:v>5.1464088825409704E-2</c:v>
                </c:pt>
                <c:pt idx="238">
                  <c:v>4.8472657326100121E-2</c:v>
                </c:pt>
                <c:pt idx="239">
                  <c:v>4.5563631076026234E-2</c:v>
                </c:pt>
                <c:pt idx="240">
                  <c:v>4.2737896192764135E-2</c:v>
                </c:pt>
                <c:pt idx="241">
                  <c:v>3.9996313422532681E-2</c:v>
                </c:pt>
                <c:pt idx="242">
                  <c:v>3.7339717878002276E-2</c:v>
                </c:pt>
                <c:pt idx="243">
                  <c:v>3.4768918783910696E-2</c:v>
                </c:pt>
                <c:pt idx="244">
                  <c:v>3.2284699230565761E-2</c:v>
                </c:pt>
                <c:pt idx="245">
                  <c:v>2.9887815935308648E-2</c:v>
                </c:pt>
                <c:pt idx="246">
                  <c:v>2.7578999012010275E-2</c:v>
                </c:pt>
                <c:pt idx="247">
                  <c:v>2.5358951748671532E-2</c:v>
                </c:pt>
                <c:pt idx="248">
                  <c:v>2.3228350393194874E-2</c:v>
                </c:pt>
                <c:pt idx="249">
                  <c:v>2.1187843947392704E-2</c:v>
                </c:pt>
                <c:pt idx="250">
                  <c:v>1.9238053969295232E-2</c:v>
                </c:pt>
                <c:pt idx="251">
                  <c:v>1.7379574383817931E-2</c:v>
                </c:pt>
                <c:pt idx="252">
                  <c:v>1.5612971301846024E-2</c:v>
                </c:pt>
                <c:pt idx="253">
                  <c:v>1.3938782847791709E-2</c:v>
                </c:pt>
                <c:pt idx="254">
                  <c:v>1.235751899567622E-2</c:v>
                </c:pt>
                <c:pt idx="255">
                  <c:v>1.0869661413787202E-2</c:v>
                </c:pt>
                <c:pt idx="256">
                  <c:v>9.4756633179571281E-3</c:v>
                </c:pt>
                <c:pt idx="257">
                  <c:v>8.1759493335100131E-3</c:v>
                </c:pt>
                <c:pt idx="258">
                  <c:v>6.9709153659160417E-3</c:v>
                </c:pt>
                <c:pt idx="259">
                  <c:v>5.8609284801952044E-3</c:v>
                </c:pt>
                <c:pt idx="260">
                  <c:v>4.8463267891056261E-3</c:v>
                </c:pt>
                <c:pt idx="261">
                  <c:v>3.9274193501510624E-3</c:v>
                </c:pt>
                <c:pt idx="262">
                  <c:v>3.1044860714390943E-3</c:v>
                </c:pt>
                <c:pt idx="263">
                  <c:v>2.3777776264182759E-3</c:v>
                </c:pt>
                <c:pt idx="264">
                  <c:v>1.7475153775207697E-3</c:v>
                </c:pt>
                <c:pt idx="265">
                  <c:v>1.2138913087331726E-3</c:v>
                </c:pt>
                <c:pt idx="266">
                  <c:v>7.7706796711607407E-4</c:v>
                </c:pt>
                <c:pt idx="267">
                  <c:v>4.3717841329093954E-4</c:v>
                </c:pt>
                <c:pt idx="268">
                  <c:v>1.9432618090847731E-4</c:v>
                </c:pt>
                <c:pt idx="269">
                  <c:v>4.8585245111198994E-5</c:v>
                </c:pt>
                <c:pt idx="270">
                  <c:v>0</c:v>
                </c:pt>
                <c:pt idx="271">
                  <c:v>4.8585245111198994E-5</c:v>
                </c:pt>
                <c:pt idx="272">
                  <c:v>1.9432618090847731E-4</c:v>
                </c:pt>
                <c:pt idx="273">
                  <c:v>4.3717841329093954E-4</c:v>
                </c:pt>
                <c:pt idx="274">
                  <c:v>7.7706796711601855E-4</c:v>
                </c:pt>
                <c:pt idx="275">
                  <c:v>1.2138913087331726E-3</c:v>
                </c:pt>
                <c:pt idx="276">
                  <c:v>1.7475153775207697E-3</c:v>
                </c:pt>
                <c:pt idx="277">
                  <c:v>2.3777776264182759E-3</c:v>
                </c:pt>
                <c:pt idx="278">
                  <c:v>3.1044860714390388E-3</c:v>
                </c:pt>
                <c:pt idx="279">
                  <c:v>3.9274193501510624E-3</c:v>
                </c:pt>
                <c:pt idx="280">
                  <c:v>4.8463267891056261E-3</c:v>
                </c:pt>
                <c:pt idx="281">
                  <c:v>5.8609284801952044E-3</c:v>
                </c:pt>
                <c:pt idx="282">
                  <c:v>6.9709153659160417E-3</c:v>
                </c:pt>
                <c:pt idx="283">
                  <c:v>8.1759493335099576E-3</c:v>
                </c:pt>
                <c:pt idx="284">
                  <c:v>9.4756633179570726E-3</c:v>
                </c:pt>
                <c:pt idx="285">
                  <c:v>1.0869661413787146E-2</c:v>
                </c:pt>
                <c:pt idx="286">
                  <c:v>1.2357518995676331E-2</c:v>
                </c:pt>
                <c:pt idx="287">
                  <c:v>1.3938782847791709E-2</c:v>
                </c:pt>
                <c:pt idx="288">
                  <c:v>1.5612971301845968E-2</c:v>
                </c:pt>
                <c:pt idx="289">
                  <c:v>1.7379574383817875E-2</c:v>
                </c:pt>
                <c:pt idx="290">
                  <c:v>1.9238053969295232E-2</c:v>
                </c:pt>
                <c:pt idx="291">
                  <c:v>2.1187843947392648E-2</c:v>
                </c:pt>
                <c:pt idx="292">
                  <c:v>2.3228350393194819E-2</c:v>
                </c:pt>
                <c:pt idx="293">
                  <c:v>2.5358951748671477E-2</c:v>
                </c:pt>
                <c:pt idx="294">
                  <c:v>2.7578999012010275E-2</c:v>
                </c:pt>
                <c:pt idx="295">
                  <c:v>2.9887815935308648E-2</c:v>
                </c:pt>
                <c:pt idx="296">
                  <c:v>3.2284699230565705E-2</c:v>
                </c:pt>
                <c:pt idx="297">
                  <c:v>3.4768918783910641E-2</c:v>
                </c:pt>
                <c:pt idx="298">
                  <c:v>3.7339717878002276E-2</c:v>
                </c:pt>
                <c:pt idx="299">
                  <c:v>3.9996313422532792E-2</c:v>
                </c:pt>
                <c:pt idx="300">
                  <c:v>4.273789619276408E-2</c:v>
                </c:pt>
                <c:pt idx="301">
                  <c:v>4.5563631076026179E-2</c:v>
                </c:pt>
                <c:pt idx="302">
                  <c:v>4.8472657326100066E-2</c:v>
                </c:pt>
                <c:pt idx="303">
                  <c:v>5.1464088825409648E-2</c:v>
                </c:pt>
                <c:pt idx="304">
                  <c:v>5.4537014354941737E-2</c:v>
                </c:pt>
                <c:pt idx="305">
                  <c:v>5.769049787181163E-2</c:v>
                </c:pt>
                <c:pt idx="306">
                  <c:v>6.0923578794391753E-2</c:v>
                </c:pt>
                <c:pt idx="307">
                  <c:v>6.4235272294913492E-2</c:v>
                </c:pt>
                <c:pt idx="308">
                  <c:v>6.7624569599455731E-2</c:v>
                </c:pt>
                <c:pt idx="309">
                  <c:v>7.1090438295226321E-2</c:v>
                </c:pt>
                <c:pt idx="310">
                  <c:v>7.4631822645045975E-2</c:v>
                </c:pt>
                <c:pt idx="311">
                  <c:v>7.8247643908935655E-2</c:v>
                </c:pt>
                <c:pt idx="312">
                  <c:v>8.1936800672711141E-2</c:v>
                </c:pt>
                <c:pt idx="313">
                  <c:v>8.5698169183484663E-2</c:v>
                </c:pt>
                <c:pt idx="314">
                  <c:v>8.9530603691970273E-2</c:v>
                </c:pt>
                <c:pt idx="315">
                  <c:v>9.3432936801491284E-2</c:v>
                </c:pt>
                <c:pt idx="316">
                  <c:v>9.7403979823579762E-2</c:v>
                </c:pt>
                <c:pt idx="317">
                  <c:v>0.10144252314006305</c:v>
                </c:pt>
                <c:pt idx="318">
                  <c:v>0.10554733657152426</c:v>
                </c:pt>
                <c:pt idx="319">
                  <c:v>0.10971716975202814</c:v>
                </c:pt>
                <c:pt idx="320">
                  <c:v>0.11395075250999387</c:v>
                </c:pt>
                <c:pt idx="321">
                  <c:v>0.11824679525510173</c:v>
                </c:pt>
                <c:pt idx="322">
                  <c:v>0.12260398937111505</c:v>
                </c:pt>
                <c:pt idx="323">
                  <c:v>0.12702100761449661</c:v>
                </c:pt>
                <c:pt idx="324">
                  <c:v>0.13149650451870101</c:v>
                </c:pt>
                <c:pt idx="325">
                  <c:v>0.13602911680401616</c:v>
                </c:pt>
                <c:pt idx="326">
                  <c:v>0.14061746379283185</c:v>
                </c:pt>
                <c:pt idx="327">
                  <c:v>0.14526014783020641</c:v>
                </c:pt>
                <c:pt idx="328">
                  <c:v>0.14995575470960759</c:v>
                </c:pt>
                <c:pt idx="329">
                  <c:v>0.15470285410369261</c:v>
                </c:pt>
                <c:pt idx="330">
                  <c:v>0.15949999999999986</c:v>
                </c:pt>
                <c:pt idx="331">
                  <c:v>0.16434573114141854</c:v>
                </c:pt>
                <c:pt idx="332">
                  <c:v>0.16923857147130084</c:v>
                </c:pt>
                <c:pt idx="333">
                  <c:v>0.17417703058308451</c:v>
                </c:pt>
                <c:pt idx="334">
                  <c:v>0.1791596041742842</c:v>
                </c:pt>
                <c:pt idx="335">
                  <c:v>0.18418477450471696</c:v>
                </c:pt>
                <c:pt idx="336">
                  <c:v>0.18925101085881976</c:v>
                </c:pt>
                <c:pt idx="337">
                  <c:v>0.19435677001192164</c:v>
                </c:pt>
                <c:pt idx="338">
                  <c:v>0.19950049670032396</c:v>
                </c:pt>
                <c:pt idx="339">
                  <c:v>0.20468062409504906</c:v>
                </c:pt>
                <c:pt idx="340">
                  <c:v>0.20989557427911171</c:v>
                </c:pt>
                <c:pt idx="341">
                  <c:v>0.21514375872816702</c:v>
                </c:pt>
                <c:pt idx="342">
                  <c:v>0.22042357879439173</c:v>
                </c:pt>
                <c:pt idx="343">
                  <c:v>0.22573342619344686</c:v>
                </c:pt>
                <c:pt idx="344">
                  <c:v>0.23107168349437734</c:v>
                </c:pt>
                <c:pt idx="345">
                  <c:v>0.23643672461229592</c:v>
                </c:pt>
                <c:pt idx="346">
                  <c:v>0.24182691530370595</c:v>
                </c:pt>
                <c:pt idx="347">
                  <c:v>0.24724061366430697</c:v>
                </c:pt>
                <c:pt idx="348">
                  <c:v>0.25267617062913461</c:v>
                </c:pt>
                <c:pt idx="349">
                  <c:v>0.25813193047488225</c:v>
                </c:pt>
                <c:pt idx="350">
                  <c:v>0.26360623132424921</c:v>
                </c:pt>
                <c:pt idx="351">
                  <c:v>0.26909740565216628</c:v>
                </c:pt>
                <c:pt idx="352">
                  <c:v>0.27460378079373898</c:v>
                </c:pt>
                <c:pt idx="353">
                  <c:v>0.28012367945375805</c:v>
                </c:pt>
                <c:pt idx="354">
                  <c:v>0.28565542021761858</c:v>
                </c:pt>
                <c:pt idx="355">
                  <c:v>0.29119731806349702</c:v>
                </c:pt>
                <c:pt idx="356">
                  <c:v>0.29674768487562392</c:v>
                </c:pt>
                <c:pt idx="357">
                  <c:v>0.30230482995850078</c:v>
                </c:pt>
                <c:pt idx="358">
                  <c:v>0.30786706055190222</c:v>
                </c:pt>
                <c:pt idx="359">
                  <c:v>0.31343268234650656</c:v>
                </c:pt>
                <c:pt idx="360">
                  <c:v>0.31899999999999995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1AD-433D-A72B-CD24E79A7811}"/>
            </c:ext>
          </c:extLst>
        </c:ser>
        <c:ser>
          <c:idx val="2"/>
          <c:order val="1"/>
          <c:tx>
            <c:v>Rear Wheel</c:v>
          </c:tx>
          <c:spPr>
            <a:ln w="1905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'CRF450R Diagram'!$Q$3:$Q$363</c:f>
              <c:numCache>
                <c:formatCode>General</c:formatCode>
                <c:ptCount val="361"/>
                <c:pt idx="0">
                  <c:v>1.796</c:v>
                </c:pt>
                <c:pt idx="1">
                  <c:v>1.795951414754889</c:v>
                </c:pt>
                <c:pt idx="2">
                  <c:v>1.7958056738190917</c:v>
                </c:pt>
                <c:pt idx="3">
                  <c:v>1.7955628215867092</c:v>
                </c:pt>
                <c:pt idx="4">
                  <c:v>1.7952229320328841</c:v>
                </c:pt>
                <c:pt idx="5">
                  <c:v>1.7947861086912669</c:v>
                </c:pt>
                <c:pt idx="6">
                  <c:v>1.7942524846224792</c:v>
                </c:pt>
                <c:pt idx="7">
                  <c:v>1.7936222223735818</c:v>
                </c:pt>
                <c:pt idx="8">
                  <c:v>1.7928955139285612</c:v>
                </c:pt>
                <c:pt idx="9">
                  <c:v>1.792072580649849</c:v>
                </c:pt>
                <c:pt idx="10">
                  <c:v>1.7911536732108946</c:v>
                </c:pt>
                <c:pt idx="11">
                  <c:v>1.7901390715198049</c:v>
                </c:pt>
                <c:pt idx="12">
                  <c:v>1.7890290846340842</c:v>
                </c:pt>
                <c:pt idx="13">
                  <c:v>1.7878240506664902</c:v>
                </c:pt>
                <c:pt idx="14">
                  <c:v>1.7865243366820429</c:v>
                </c:pt>
                <c:pt idx="15">
                  <c:v>1.785130338586213</c:v>
                </c:pt>
                <c:pt idx="16">
                  <c:v>1.7836424810043239</c:v>
                </c:pt>
                <c:pt idx="17">
                  <c:v>1.7820612171522083</c:v>
                </c:pt>
                <c:pt idx="18">
                  <c:v>1.780387028698154</c:v>
                </c:pt>
                <c:pt idx="19">
                  <c:v>1.7786204256161822</c:v>
                </c:pt>
                <c:pt idx="20">
                  <c:v>1.7767619460307049</c:v>
                </c:pt>
                <c:pt idx="21">
                  <c:v>1.7748121560526076</c:v>
                </c:pt>
                <c:pt idx="22">
                  <c:v>1.7727716496068053</c:v>
                </c:pt>
                <c:pt idx="23">
                  <c:v>1.7706410482513286</c:v>
                </c:pt>
                <c:pt idx="24">
                  <c:v>1.7684210009879897</c:v>
                </c:pt>
                <c:pt idx="25">
                  <c:v>1.7661121840646914</c:v>
                </c:pt>
                <c:pt idx="26">
                  <c:v>1.7637153007694344</c:v>
                </c:pt>
                <c:pt idx="27">
                  <c:v>1.7612310812160894</c:v>
                </c:pt>
                <c:pt idx="28">
                  <c:v>1.7586602821219979</c:v>
                </c:pt>
                <c:pt idx="29">
                  <c:v>1.7560036865774673</c:v>
                </c:pt>
                <c:pt idx="30">
                  <c:v>1.753262103807236</c:v>
                </c:pt>
                <c:pt idx="31">
                  <c:v>1.7504363689239739</c:v>
                </c:pt>
                <c:pt idx="32">
                  <c:v>1.7475273426739</c:v>
                </c:pt>
                <c:pt idx="33">
                  <c:v>1.7445359111745904</c:v>
                </c:pt>
                <c:pt idx="34">
                  <c:v>1.7414629856450583</c:v>
                </c:pt>
                <c:pt idx="35">
                  <c:v>1.7383095021281885</c:v>
                </c:pt>
                <c:pt idx="36">
                  <c:v>1.7350764212056085</c:v>
                </c:pt>
                <c:pt idx="37">
                  <c:v>1.7317647277050865</c:v>
                </c:pt>
                <c:pt idx="38">
                  <c:v>1.7283754304005443</c:v>
                </c:pt>
                <c:pt idx="39">
                  <c:v>1.7249095617047738</c:v>
                </c:pt>
                <c:pt idx="40">
                  <c:v>1.7213681773549541</c:v>
                </c:pt>
                <c:pt idx="41">
                  <c:v>1.7177523560910644</c:v>
                </c:pt>
                <c:pt idx="42">
                  <c:v>1.7140631993272888</c:v>
                </c:pt>
                <c:pt idx="43">
                  <c:v>1.7103018308165154</c:v>
                </c:pt>
                <c:pt idx="44">
                  <c:v>1.7064693963080297</c:v>
                </c:pt>
                <c:pt idx="45">
                  <c:v>1.7025670631985088</c:v>
                </c:pt>
                <c:pt idx="46">
                  <c:v>1.6985960201764203</c:v>
                </c:pt>
                <c:pt idx="47">
                  <c:v>1.6945574768599372</c:v>
                </c:pt>
                <c:pt idx="48">
                  <c:v>1.6904526634284758</c:v>
                </c:pt>
                <c:pt idx="49">
                  <c:v>1.686282830247972</c:v>
                </c:pt>
                <c:pt idx="50">
                  <c:v>1.6820492474900062</c:v>
                </c:pt>
                <c:pt idx="51">
                  <c:v>1.6777532047448982</c:v>
                </c:pt>
                <c:pt idx="52">
                  <c:v>1.6733960106288852</c:v>
                </c:pt>
                <c:pt idx="53">
                  <c:v>1.6689789923855036</c:v>
                </c:pt>
                <c:pt idx="54">
                  <c:v>1.6645034954812989</c:v>
                </c:pt>
                <c:pt idx="55">
                  <c:v>1.6599708831959838</c:v>
                </c:pt>
                <c:pt idx="56">
                  <c:v>1.6553825362071684</c:v>
                </c:pt>
                <c:pt idx="57">
                  <c:v>1.6507398521697938</c:v>
                </c:pt>
                <c:pt idx="58">
                  <c:v>1.6460442452903925</c:v>
                </c:pt>
                <c:pt idx="59">
                  <c:v>1.6412971458963073</c:v>
                </c:pt>
                <c:pt idx="60">
                  <c:v>1.6365000000000001</c:v>
                </c:pt>
                <c:pt idx="61">
                  <c:v>1.6316542688585816</c:v>
                </c:pt>
                <c:pt idx="62">
                  <c:v>1.6267614285286993</c:v>
                </c:pt>
                <c:pt idx="63">
                  <c:v>1.6218229694169155</c:v>
                </c:pt>
                <c:pt idx="64">
                  <c:v>1.6168403958257158</c:v>
                </c:pt>
                <c:pt idx="65">
                  <c:v>1.6118152254952833</c:v>
                </c:pt>
                <c:pt idx="66">
                  <c:v>1.6067489891411804</c:v>
                </c:pt>
                <c:pt idx="67">
                  <c:v>1.6016432299880785</c:v>
                </c:pt>
                <c:pt idx="68">
                  <c:v>1.596499503299676</c:v>
                </c:pt>
                <c:pt idx="69">
                  <c:v>1.5913193759049509</c:v>
                </c:pt>
                <c:pt idx="70">
                  <c:v>1.5861044257208885</c:v>
                </c:pt>
                <c:pt idx="71">
                  <c:v>1.580856241271833</c:v>
                </c:pt>
                <c:pt idx="72">
                  <c:v>1.5755764212056083</c:v>
                </c:pt>
                <c:pt idx="73">
                  <c:v>1.5702665738065531</c:v>
                </c:pt>
                <c:pt idx="74">
                  <c:v>1.5649283165056229</c:v>
                </c:pt>
                <c:pt idx="75">
                  <c:v>1.5595632753877042</c:v>
                </c:pt>
                <c:pt idx="76">
                  <c:v>1.554173084696294</c:v>
                </c:pt>
                <c:pt idx="77">
                  <c:v>1.548759386335693</c:v>
                </c:pt>
                <c:pt idx="78">
                  <c:v>1.5433238293708653</c:v>
                </c:pt>
                <c:pt idx="79">
                  <c:v>1.5378680695251179</c:v>
                </c:pt>
                <c:pt idx="80">
                  <c:v>1.5323937686757509</c:v>
                </c:pt>
                <c:pt idx="81">
                  <c:v>1.5269025943478338</c:v>
                </c:pt>
                <c:pt idx="82">
                  <c:v>1.5213962192062609</c:v>
                </c:pt>
                <c:pt idx="83">
                  <c:v>1.5158763205462422</c:v>
                </c:pt>
                <c:pt idx="84">
                  <c:v>1.5103445797823816</c:v>
                </c:pt>
                <c:pt idx="85">
                  <c:v>1.504802681936503</c:v>
                </c:pt>
                <c:pt idx="86">
                  <c:v>1.499252315124376</c:v>
                </c:pt>
                <c:pt idx="87">
                  <c:v>1.4936951700414993</c:v>
                </c:pt>
                <c:pt idx="88">
                  <c:v>1.488132939448098</c:v>
                </c:pt>
                <c:pt idx="89">
                  <c:v>1.4825673176534935</c:v>
                </c:pt>
                <c:pt idx="90">
                  <c:v>1.4770000000000001</c:v>
                </c:pt>
                <c:pt idx="91">
                  <c:v>1.4714326823465067</c:v>
                </c:pt>
                <c:pt idx="92">
                  <c:v>1.4658670605519022</c:v>
                </c:pt>
                <c:pt idx="93">
                  <c:v>1.4603048299585011</c:v>
                </c:pt>
                <c:pt idx="94">
                  <c:v>1.454747684875624</c:v>
                </c:pt>
                <c:pt idx="95">
                  <c:v>1.4491973180634972</c:v>
                </c:pt>
                <c:pt idx="96">
                  <c:v>1.4436554202176186</c:v>
                </c:pt>
                <c:pt idx="97">
                  <c:v>1.4381236794537582</c:v>
                </c:pt>
                <c:pt idx="98">
                  <c:v>1.4326037807937393</c:v>
                </c:pt>
                <c:pt idx="99">
                  <c:v>1.4270974056521664</c:v>
                </c:pt>
                <c:pt idx="100">
                  <c:v>1.4216062313242492</c:v>
                </c:pt>
                <c:pt idx="101">
                  <c:v>1.4161319304748823</c:v>
                </c:pt>
                <c:pt idx="102">
                  <c:v>1.4106761706291349</c:v>
                </c:pt>
                <c:pt idx="103">
                  <c:v>1.4052406136643072</c:v>
                </c:pt>
                <c:pt idx="104">
                  <c:v>1.3998269153037062</c:v>
                </c:pt>
                <c:pt idx="105">
                  <c:v>1.394436724612296</c:v>
                </c:pt>
                <c:pt idx="106">
                  <c:v>1.3890716834943775</c:v>
                </c:pt>
                <c:pt idx="107">
                  <c:v>1.3837334261934471</c:v>
                </c:pt>
                <c:pt idx="108">
                  <c:v>1.3784235787943919</c:v>
                </c:pt>
                <c:pt idx="109">
                  <c:v>1.3731437587281672</c:v>
                </c:pt>
                <c:pt idx="110">
                  <c:v>1.3678955742791117</c:v>
                </c:pt>
                <c:pt idx="111">
                  <c:v>1.3626806240950493</c:v>
                </c:pt>
                <c:pt idx="112">
                  <c:v>1.3575004967003241</c:v>
                </c:pt>
                <c:pt idx="113">
                  <c:v>1.3523567700119217</c:v>
                </c:pt>
                <c:pt idx="114">
                  <c:v>1.3472510108588198</c:v>
                </c:pt>
                <c:pt idx="115">
                  <c:v>1.3421847745047171</c:v>
                </c:pt>
                <c:pt idx="116">
                  <c:v>1.3371596041742844</c:v>
                </c:pt>
                <c:pt idx="117">
                  <c:v>1.3321770305830847</c:v>
                </c:pt>
                <c:pt idx="118">
                  <c:v>1.3272385714713009</c:v>
                </c:pt>
                <c:pt idx="119">
                  <c:v>1.3223457311414186</c:v>
                </c:pt>
                <c:pt idx="120">
                  <c:v>1.3175000000000001</c:v>
                </c:pt>
                <c:pt idx="121">
                  <c:v>1.3127028541036927</c:v>
                </c:pt>
                <c:pt idx="122">
                  <c:v>1.3079557547096077</c:v>
                </c:pt>
                <c:pt idx="123">
                  <c:v>1.3032601478302064</c:v>
                </c:pt>
                <c:pt idx="124">
                  <c:v>1.2986174637928318</c:v>
                </c:pt>
                <c:pt idx="125">
                  <c:v>1.2940291168040163</c:v>
                </c:pt>
                <c:pt idx="126">
                  <c:v>1.2894965045187012</c:v>
                </c:pt>
                <c:pt idx="127">
                  <c:v>1.2850210076144966</c:v>
                </c:pt>
                <c:pt idx="128">
                  <c:v>1.280603989371115</c:v>
                </c:pt>
                <c:pt idx="129">
                  <c:v>1.276246795255102</c:v>
                </c:pt>
                <c:pt idx="130">
                  <c:v>1.271950752509994</c:v>
                </c:pt>
                <c:pt idx="131">
                  <c:v>1.2677171697520282</c:v>
                </c:pt>
                <c:pt idx="132">
                  <c:v>1.2635473365715244</c:v>
                </c:pt>
                <c:pt idx="133">
                  <c:v>1.2594425231400632</c:v>
                </c:pt>
                <c:pt idx="134">
                  <c:v>1.2554039798235799</c:v>
                </c:pt>
                <c:pt idx="135">
                  <c:v>1.2514329368014914</c:v>
                </c:pt>
                <c:pt idx="136">
                  <c:v>1.2475306036919704</c:v>
                </c:pt>
                <c:pt idx="137">
                  <c:v>1.2436981691834847</c:v>
                </c:pt>
                <c:pt idx="138">
                  <c:v>1.2399368006727114</c:v>
                </c:pt>
                <c:pt idx="139">
                  <c:v>1.2362476439089358</c:v>
                </c:pt>
                <c:pt idx="140">
                  <c:v>1.2326318226450461</c:v>
                </c:pt>
                <c:pt idx="141">
                  <c:v>1.2290904382952264</c:v>
                </c:pt>
                <c:pt idx="142">
                  <c:v>1.2256245695994559</c:v>
                </c:pt>
                <c:pt idx="143">
                  <c:v>1.2222352722949137</c:v>
                </c:pt>
                <c:pt idx="144">
                  <c:v>1.2189235787943919</c:v>
                </c:pt>
                <c:pt idx="145">
                  <c:v>1.2156904978718117</c:v>
                </c:pt>
                <c:pt idx="146">
                  <c:v>1.2125370143549419</c:v>
                </c:pt>
                <c:pt idx="147">
                  <c:v>1.2094640888254098</c:v>
                </c:pt>
                <c:pt idx="148">
                  <c:v>1.2064726573261002</c:v>
                </c:pt>
                <c:pt idx="149">
                  <c:v>1.2035636310760263</c:v>
                </c:pt>
                <c:pt idx="150">
                  <c:v>1.2007378961927642</c:v>
                </c:pt>
                <c:pt idx="151">
                  <c:v>1.1979963134225329</c:v>
                </c:pt>
                <c:pt idx="152">
                  <c:v>1.1953397178780023</c:v>
                </c:pt>
                <c:pt idx="153">
                  <c:v>1.1927689187839108</c:v>
                </c:pt>
                <c:pt idx="154">
                  <c:v>1.1902846992305658</c:v>
                </c:pt>
                <c:pt idx="155">
                  <c:v>1.1878878159353088</c:v>
                </c:pt>
                <c:pt idx="156">
                  <c:v>1.1855789990120105</c:v>
                </c:pt>
                <c:pt idx="157">
                  <c:v>1.1833589517486716</c:v>
                </c:pt>
                <c:pt idx="158">
                  <c:v>1.1812283503931948</c:v>
                </c:pt>
                <c:pt idx="159">
                  <c:v>1.1791878439473926</c:v>
                </c:pt>
                <c:pt idx="160">
                  <c:v>1.1772380539692953</c:v>
                </c:pt>
                <c:pt idx="161">
                  <c:v>1.175379574383818</c:v>
                </c:pt>
                <c:pt idx="162">
                  <c:v>1.1736129713018462</c:v>
                </c:pt>
                <c:pt idx="163">
                  <c:v>1.1719387828477918</c:v>
                </c:pt>
                <c:pt idx="164">
                  <c:v>1.1703575189956763</c:v>
                </c:pt>
                <c:pt idx="165">
                  <c:v>1.1688696614137872</c:v>
                </c:pt>
                <c:pt idx="166">
                  <c:v>1.1674756633179573</c:v>
                </c:pt>
                <c:pt idx="167">
                  <c:v>1.16617594933351</c:v>
                </c:pt>
                <c:pt idx="168">
                  <c:v>1.164970915365916</c:v>
                </c:pt>
                <c:pt idx="169">
                  <c:v>1.1638609284801953</c:v>
                </c:pt>
                <c:pt idx="170">
                  <c:v>1.1628463267891056</c:v>
                </c:pt>
                <c:pt idx="171">
                  <c:v>1.1619274193501512</c:v>
                </c:pt>
                <c:pt idx="172">
                  <c:v>1.161104486071439</c:v>
                </c:pt>
                <c:pt idx="173">
                  <c:v>1.1603777776264184</c:v>
                </c:pt>
                <c:pt idx="174">
                  <c:v>1.159747515377521</c:v>
                </c:pt>
                <c:pt idx="175">
                  <c:v>1.1592138913087333</c:v>
                </c:pt>
                <c:pt idx="176">
                  <c:v>1.1587770679671161</c:v>
                </c:pt>
                <c:pt idx="177">
                  <c:v>1.158437178413291</c:v>
                </c:pt>
                <c:pt idx="178">
                  <c:v>1.1581943261809085</c:v>
                </c:pt>
                <c:pt idx="179">
                  <c:v>1.1580485852451112</c:v>
                </c:pt>
                <c:pt idx="180">
                  <c:v>1.1580000000000001</c:v>
                </c:pt>
                <c:pt idx="181">
                  <c:v>1.1580485852451112</c:v>
                </c:pt>
                <c:pt idx="182">
                  <c:v>1.1581943261809085</c:v>
                </c:pt>
                <c:pt idx="183">
                  <c:v>1.158437178413291</c:v>
                </c:pt>
                <c:pt idx="184">
                  <c:v>1.1587770679671161</c:v>
                </c:pt>
                <c:pt idx="185">
                  <c:v>1.1592138913087333</c:v>
                </c:pt>
                <c:pt idx="186">
                  <c:v>1.159747515377521</c:v>
                </c:pt>
                <c:pt idx="187">
                  <c:v>1.1603777776264184</c:v>
                </c:pt>
                <c:pt idx="188">
                  <c:v>1.1611044860714392</c:v>
                </c:pt>
                <c:pt idx="189">
                  <c:v>1.1619274193501512</c:v>
                </c:pt>
                <c:pt idx="190">
                  <c:v>1.1628463267891056</c:v>
                </c:pt>
                <c:pt idx="191">
                  <c:v>1.1638609284801953</c:v>
                </c:pt>
                <c:pt idx="192">
                  <c:v>1.1649709153659162</c:v>
                </c:pt>
                <c:pt idx="193">
                  <c:v>1.16617594933351</c:v>
                </c:pt>
                <c:pt idx="194">
                  <c:v>1.1674756633179573</c:v>
                </c:pt>
                <c:pt idx="195">
                  <c:v>1.1688696614137872</c:v>
                </c:pt>
                <c:pt idx="196">
                  <c:v>1.1703575189956763</c:v>
                </c:pt>
                <c:pt idx="197">
                  <c:v>1.1719387828477918</c:v>
                </c:pt>
                <c:pt idx="198">
                  <c:v>1.1736129713018459</c:v>
                </c:pt>
                <c:pt idx="199">
                  <c:v>1.175379574383818</c:v>
                </c:pt>
                <c:pt idx="200">
                  <c:v>1.1772380539692953</c:v>
                </c:pt>
                <c:pt idx="201">
                  <c:v>1.1791878439473926</c:v>
                </c:pt>
                <c:pt idx="202">
                  <c:v>1.1812283503931948</c:v>
                </c:pt>
                <c:pt idx="203">
                  <c:v>1.1833589517486716</c:v>
                </c:pt>
                <c:pt idx="204">
                  <c:v>1.1855789990120105</c:v>
                </c:pt>
                <c:pt idx="205">
                  <c:v>1.1878878159353088</c:v>
                </c:pt>
                <c:pt idx="206">
                  <c:v>1.1902846992305658</c:v>
                </c:pt>
                <c:pt idx="207">
                  <c:v>1.1927689187839108</c:v>
                </c:pt>
                <c:pt idx="208">
                  <c:v>1.1953397178780025</c:v>
                </c:pt>
                <c:pt idx="209">
                  <c:v>1.1979963134225329</c:v>
                </c:pt>
                <c:pt idx="210">
                  <c:v>1.2007378961927642</c:v>
                </c:pt>
                <c:pt idx="211">
                  <c:v>1.2035636310760263</c:v>
                </c:pt>
                <c:pt idx="212">
                  <c:v>1.2064726573261002</c:v>
                </c:pt>
                <c:pt idx="213">
                  <c:v>1.2094640888254098</c:v>
                </c:pt>
                <c:pt idx="214">
                  <c:v>1.2125370143549417</c:v>
                </c:pt>
                <c:pt idx="215">
                  <c:v>1.2156904978718117</c:v>
                </c:pt>
                <c:pt idx="216">
                  <c:v>1.2189235787943917</c:v>
                </c:pt>
                <c:pt idx="217">
                  <c:v>1.2222352722949137</c:v>
                </c:pt>
                <c:pt idx="218">
                  <c:v>1.2256245695994559</c:v>
                </c:pt>
                <c:pt idx="219">
                  <c:v>1.2290904382952264</c:v>
                </c:pt>
                <c:pt idx="220">
                  <c:v>1.2326318226450461</c:v>
                </c:pt>
                <c:pt idx="221">
                  <c:v>1.2362476439089358</c:v>
                </c:pt>
                <c:pt idx="222">
                  <c:v>1.2399368006727114</c:v>
                </c:pt>
                <c:pt idx="223">
                  <c:v>1.2436981691834847</c:v>
                </c:pt>
                <c:pt idx="224">
                  <c:v>1.2475306036919704</c:v>
                </c:pt>
                <c:pt idx="225">
                  <c:v>1.2514329368014914</c:v>
                </c:pt>
                <c:pt idx="226">
                  <c:v>1.2554039798235799</c:v>
                </c:pt>
                <c:pt idx="227">
                  <c:v>1.259442523140063</c:v>
                </c:pt>
                <c:pt idx="228">
                  <c:v>1.2635473365715244</c:v>
                </c:pt>
                <c:pt idx="229">
                  <c:v>1.2677171697520282</c:v>
                </c:pt>
                <c:pt idx="230">
                  <c:v>1.271950752509994</c:v>
                </c:pt>
                <c:pt idx="231">
                  <c:v>1.2762467952551018</c:v>
                </c:pt>
                <c:pt idx="232">
                  <c:v>1.2806039893711152</c:v>
                </c:pt>
                <c:pt idx="233">
                  <c:v>1.2850210076144968</c:v>
                </c:pt>
                <c:pt idx="234">
                  <c:v>1.2894965045187012</c:v>
                </c:pt>
                <c:pt idx="235">
                  <c:v>1.2940291168040163</c:v>
                </c:pt>
                <c:pt idx="236">
                  <c:v>1.2986174637928318</c:v>
                </c:pt>
                <c:pt idx="237">
                  <c:v>1.3032601478302066</c:v>
                </c:pt>
                <c:pt idx="238">
                  <c:v>1.3079557547096077</c:v>
                </c:pt>
                <c:pt idx="239">
                  <c:v>1.3127028541036927</c:v>
                </c:pt>
                <c:pt idx="240">
                  <c:v>1.3174999999999999</c:v>
                </c:pt>
                <c:pt idx="241">
                  <c:v>1.3223457311414186</c:v>
                </c:pt>
                <c:pt idx="242">
                  <c:v>1.3272385714713009</c:v>
                </c:pt>
                <c:pt idx="243">
                  <c:v>1.3321770305830847</c:v>
                </c:pt>
                <c:pt idx="244">
                  <c:v>1.3371596041742844</c:v>
                </c:pt>
                <c:pt idx="245">
                  <c:v>1.3421847745047171</c:v>
                </c:pt>
                <c:pt idx="246">
                  <c:v>1.3472510108588198</c:v>
                </c:pt>
                <c:pt idx="247">
                  <c:v>1.3523567700119217</c:v>
                </c:pt>
                <c:pt idx="248">
                  <c:v>1.3575004967003241</c:v>
                </c:pt>
                <c:pt idx="249">
                  <c:v>1.3626806240950491</c:v>
                </c:pt>
                <c:pt idx="250">
                  <c:v>1.3678955742791119</c:v>
                </c:pt>
                <c:pt idx="251">
                  <c:v>1.3731437587281672</c:v>
                </c:pt>
                <c:pt idx="252">
                  <c:v>1.3784235787943917</c:v>
                </c:pt>
                <c:pt idx="253">
                  <c:v>1.3837334261934469</c:v>
                </c:pt>
                <c:pt idx="254">
                  <c:v>1.3890716834943775</c:v>
                </c:pt>
                <c:pt idx="255">
                  <c:v>1.394436724612296</c:v>
                </c:pt>
                <c:pt idx="256">
                  <c:v>1.3998269153037062</c:v>
                </c:pt>
                <c:pt idx="257">
                  <c:v>1.405240613664307</c:v>
                </c:pt>
                <c:pt idx="258">
                  <c:v>1.4106761706291346</c:v>
                </c:pt>
                <c:pt idx="259">
                  <c:v>1.4161319304748823</c:v>
                </c:pt>
                <c:pt idx="260">
                  <c:v>1.4216062313242492</c:v>
                </c:pt>
                <c:pt idx="261">
                  <c:v>1.4270974056521664</c:v>
                </c:pt>
                <c:pt idx="262">
                  <c:v>1.4326037807937391</c:v>
                </c:pt>
                <c:pt idx="263">
                  <c:v>1.4381236794537582</c:v>
                </c:pt>
                <c:pt idx="264">
                  <c:v>1.4436554202176186</c:v>
                </c:pt>
                <c:pt idx="265">
                  <c:v>1.4491973180634972</c:v>
                </c:pt>
                <c:pt idx="266">
                  <c:v>1.454747684875624</c:v>
                </c:pt>
                <c:pt idx="267">
                  <c:v>1.4603048299585009</c:v>
                </c:pt>
                <c:pt idx="268">
                  <c:v>1.4658670605519024</c:v>
                </c:pt>
                <c:pt idx="269">
                  <c:v>1.4714326823465067</c:v>
                </c:pt>
                <c:pt idx="270">
                  <c:v>1.4770000000000001</c:v>
                </c:pt>
                <c:pt idx="271">
                  <c:v>1.4825673176534935</c:v>
                </c:pt>
                <c:pt idx="272">
                  <c:v>1.488132939448098</c:v>
                </c:pt>
                <c:pt idx="273">
                  <c:v>1.4936951700414993</c:v>
                </c:pt>
                <c:pt idx="274">
                  <c:v>1.499252315124376</c:v>
                </c:pt>
                <c:pt idx="275">
                  <c:v>1.504802681936503</c:v>
                </c:pt>
                <c:pt idx="276">
                  <c:v>1.5103445797823813</c:v>
                </c:pt>
                <c:pt idx="277">
                  <c:v>1.5158763205462422</c:v>
                </c:pt>
                <c:pt idx="278">
                  <c:v>1.5213962192062609</c:v>
                </c:pt>
                <c:pt idx="279">
                  <c:v>1.5269025943478336</c:v>
                </c:pt>
                <c:pt idx="280">
                  <c:v>1.5323937686757507</c:v>
                </c:pt>
                <c:pt idx="281">
                  <c:v>1.5378680695251179</c:v>
                </c:pt>
                <c:pt idx="282">
                  <c:v>1.5433238293708653</c:v>
                </c:pt>
                <c:pt idx="283">
                  <c:v>1.548759386335693</c:v>
                </c:pt>
                <c:pt idx="284">
                  <c:v>1.554173084696294</c:v>
                </c:pt>
                <c:pt idx="285">
                  <c:v>1.559563275387704</c:v>
                </c:pt>
                <c:pt idx="286">
                  <c:v>1.5649283165056229</c:v>
                </c:pt>
                <c:pt idx="287">
                  <c:v>1.5702665738065531</c:v>
                </c:pt>
                <c:pt idx="288">
                  <c:v>1.5755764212056083</c:v>
                </c:pt>
                <c:pt idx="289">
                  <c:v>1.580856241271833</c:v>
                </c:pt>
                <c:pt idx="290">
                  <c:v>1.5861044257208885</c:v>
                </c:pt>
                <c:pt idx="291">
                  <c:v>1.5913193759049509</c:v>
                </c:pt>
                <c:pt idx="292">
                  <c:v>1.596499503299676</c:v>
                </c:pt>
                <c:pt idx="293">
                  <c:v>1.6016432299880783</c:v>
                </c:pt>
                <c:pt idx="294">
                  <c:v>1.6067489891411801</c:v>
                </c:pt>
                <c:pt idx="295">
                  <c:v>1.6118152254952833</c:v>
                </c:pt>
                <c:pt idx="296">
                  <c:v>1.6168403958257158</c:v>
                </c:pt>
                <c:pt idx="297">
                  <c:v>1.6218229694169155</c:v>
                </c:pt>
                <c:pt idx="298">
                  <c:v>1.6267614285286991</c:v>
                </c:pt>
                <c:pt idx="299">
                  <c:v>1.6316542688585818</c:v>
                </c:pt>
                <c:pt idx="300">
                  <c:v>1.6365000000000001</c:v>
                </c:pt>
                <c:pt idx="301">
                  <c:v>1.6412971458963073</c:v>
                </c:pt>
                <c:pt idx="302">
                  <c:v>1.6460442452903923</c:v>
                </c:pt>
                <c:pt idx="303">
                  <c:v>1.6507398521697936</c:v>
                </c:pt>
                <c:pt idx="304">
                  <c:v>1.6553825362071684</c:v>
                </c:pt>
                <c:pt idx="305">
                  <c:v>1.6599708831959838</c:v>
                </c:pt>
                <c:pt idx="306">
                  <c:v>1.6645034954812989</c:v>
                </c:pt>
                <c:pt idx="307">
                  <c:v>1.6689789923855034</c:v>
                </c:pt>
                <c:pt idx="308">
                  <c:v>1.6733960106288852</c:v>
                </c:pt>
                <c:pt idx="309">
                  <c:v>1.6777532047448982</c:v>
                </c:pt>
                <c:pt idx="310">
                  <c:v>1.6820492474900062</c:v>
                </c:pt>
                <c:pt idx="311">
                  <c:v>1.6862828302479718</c:v>
                </c:pt>
                <c:pt idx="312">
                  <c:v>1.6904526634284758</c:v>
                </c:pt>
                <c:pt idx="313">
                  <c:v>1.6945574768599372</c:v>
                </c:pt>
                <c:pt idx="314">
                  <c:v>1.6985960201764203</c:v>
                </c:pt>
                <c:pt idx="315">
                  <c:v>1.7025670631985088</c:v>
                </c:pt>
                <c:pt idx="316">
                  <c:v>1.7064693963080297</c:v>
                </c:pt>
                <c:pt idx="317">
                  <c:v>1.7103018308165154</c:v>
                </c:pt>
                <c:pt idx="318">
                  <c:v>1.7140631993272888</c:v>
                </c:pt>
                <c:pt idx="319">
                  <c:v>1.7177523560910644</c:v>
                </c:pt>
                <c:pt idx="320">
                  <c:v>1.7213681773549541</c:v>
                </c:pt>
                <c:pt idx="321">
                  <c:v>1.7249095617047736</c:v>
                </c:pt>
                <c:pt idx="322">
                  <c:v>1.7283754304005443</c:v>
                </c:pt>
                <c:pt idx="323">
                  <c:v>1.7317647277050865</c:v>
                </c:pt>
                <c:pt idx="324">
                  <c:v>1.7350764212056082</c:v>
                </c:pt>
                <c:pt idx="325">
                  <c:v>1.7383095021281885</c:v>
                </c:pt>
                <c:pt idx="326">
                  <c:v>1.7414629856450585</c:v>
                </c:pt>
                <c:pt idx="327">
                  <c:v>1.7445359111745904</c:v>
                </c:pt>
                <c:pt idx="328">
                  <c:v>1.7475273426739</c:v>
                </c:pt>
                <c:pt idx="329">
                  <c:v>1.7504363689239739</c:v>
                </c:pt>
                <c:pt idx="330">
                  <c:v>1.753262103807236</c:v>
                </c:pt>
                <c:pt idx="331">
                  <c:v>1.7560036865774673</c:v>
                </c:pt>
                <c:pt idx="332">
                  <c:v>1.7586602821219977</c:v>
                </c:pt>
                <c:pt idx="333">
                  <c:v>1.7612310812160894</c:v>
                </c:pt>
                <c:pt idx="334">
                  <c:v>1.7637153007694344</c:v>
                </c:pt>
                <c:pt idx="335">
                  <c:v>1.7661121840646914</c:v>
                </c:pt>
                <c:pt idx="336">
                  <c:v>1.7684210009879897</c:v>
                </c:pt>
                <c:pt idx="337">
                  <c:v>1.7706410482513286</c:v>
                </c:pt>
                <c:pt idx="338">
                  <c:v>1.7727716496068053</c:v>
                </c:pt>
                <c:pt idx="339">
                  <c:v>1.7748121560526073</c:v>
                </c:pt>
                <c:pt idx="340">
                  <c:v>1.7767619460307049</c:v>
                </c:pt>
                <c:pt idx="341">
                  <c:v>1.7786204256161822</c:v>
                </c:pt>
                <c:pt idx="342">
                  <c:v>1.780387028698154</c:v>
                </c:pt>
                <c:pt idx="343">
                  <c:v>1.7820612171522083</c:v>
                </c:pt>
                <c:pt idx="344">
                  <c:v>1.7836424810043239</c:v>
                </c:pt>
                <c:pt idx="345">
                  <c:v>1.785130338586213</c:v>
                </c:pt>
                <c:pt idx="346">
                  <c:v>1.7865243366820429</c:v>
                </c:pt>
                <c:pt idx="347">
                  <c:v>1.7878240506664902</c:v>
                </c:pt>
                <c:pt idx="348">
                  <c:v>1.7890290846340839</c:v>
                </c:pt>
                <c:pt idx="349">
                  <c:v>1.7901390715198049</c:v>
                </c:pt>
                <c:pt idx="350">
                  <c:v>1.7911536732108946</c:v>
                </c:pt>
                <c:pt idx="351">
                  <c:v>1.792072580649849</c:v>
                </c:pt>
                <c:pt idx="352">
                  <c:v>1.7928955139285609</c:v>
                </c:pt>
                <c:pt idx="353">
                  <c:v>1.7936222223735818</c:v>
                </c:pt>
                <c:pt idx="354">
                  <c:v>1.7942524846224792</c:v>
                </c:pt>
                <c:pt idx="355">
                  <c:v>1.7947861086912669</c:v>
                </c:pt>
                <c:pt idx="356">
                  <c:v>1.7952229320328841</c:v>
                </c:pt>
                <c:pt idx="357">
                  <c:v>1.7955628215867092</c:v>
                </c:pt>
                <c:pt idx="358">
                  <c:v>1.7958056738190917</c:v>
                </c:pt>
                <c:pt idx="359">
                  <c:v>1.795951414754889</c:v>
                </c:pt>
                <c:pt idx="360">
                  <c:v>1.796</c:v>
                </c:pt>
              </c:numCache>
            </c:numRef>
          </c:xVal>
          <c:yVal>
            <c:numRef>
              <c:f>'CRF450R Diagram'!$R$3:$R$363</c:f>
              <c:numCache>
                <c:formatCode>General</c:formatCode>
                <c:ptCount val="361"/>
                <c:pt idx="0">
                  <c:v>0.31900000000000001</c:v>
                </c:pt>
                <c:pt idx="1">
                  <c:v>0.32456731765349345</c:v>
                </c:pt>
                <c:pt idx="2">
                  <c:v>0.3301329394480978</c:v>
                </c:pt>
                <c:pt idx="3">
                  <c:v>0.33569517004149907</c:v>
                </c:pt>
                <c:pt idx="4">
                  <c:v>0.34125231512437598</c:v>
                </c:pt>
                <c:pt idx="5">
                  <c:v>0.34680268193650299</c:v>
                </c:pt>
                <c:pt idx="6">
                  <c:v>0.35234457978238148</c:v>
                </c:pt>
                <c:pt idx="7">
                  <c:v>0.35787632054624208</c:v>
                </c:pt>
                <c:pt idx="8">
                  <c:v>0.36339621920626086</c:v>
                </c:pt>
                <c:pt idx="9">
                  <c:v>0.36890259434783368</c:v>
                </c:pt>
                <c:pt idx="10">
                  <c:v>0.3743937686757508</c:v>
                </c:pt>
                <c:pt idx="11">
                  <c:v>0.37986806952511781</c:v>
                </c:pt>
                <c:pt idx="12">
                  <c:v>0.38532382937086523</c:v>
                </c:pt>
                <c:pt idx="13">
                  <c:v>0.39075938633569296</c:v>
                </c:pt>
                <c:pt idx="14">
                  <c:v>0.39617308469629403</c:v>
                </c:pt>
                <c:pt idx="15">
                  <c:v>0.40156327538770414</c:v>
                </c:pt>
                <c:pt idx="16">
                  <c:v>0.40692831650562272</c:v>
                </c:pt>
                <c:pt idx="17">
                  <c:v>0.41226657380655302</c:v>
                </c:pt>
                <c:pt idx="18">
                  <c:v>0.41757642120560823</c:v>
                </c:pt>
                <c:pt idx="19">
                  <c:v>0.42285624127183297</c:v>
                </c:pt>
                <c:pt idx="20">
                  <c:v>0.42810442572088836</c:v>
                </c:pt>
                <c:pt idx="21">
                  <c:v>0.43331937590495079</c:v>
                </c:pt>
                <c:pt idx="22">
                  <c:v>0.43849950329967591</c:v>
                </c:pt>
                <c:pt idx="23">
                  <c:v>0.44364322998807837</c:v>
                </c:pt>
                <c:pt idx="24">
                  <c:v>0.44874898914118028</c:v>
                </c:pt>
                <c:pt idx="25">
                  <c:v>0.45381522549528314</c:v>
                </c:pt>
                <c:pt idx="26">
                  <c:v>0.45884039582571567</c:v>
                </c:pt>
                <c:pt idx="27">
                  <c:v>0.46382296941691542</c:v>
                </c:pt>
                <c:pt idx="28">
                  <c:v>0.46876142852869918</c:v>
                </c:pt>
                <c:pt idx="29">
                  <c:v>0.47365426885858153</c:v>
                </c:pt>
                <c:pt idx="30">
                  <c:v>0.47849999999999998</c:v>
                </c:pt>
                <c:pt idx="31">
                  <c:v>0.48329714589630729</c:v>
                </c:pt>
                <c:pt idx="32">
                  <c:v>0.48804424529039236</c:v>
                </c:pt>
                <c:pt idx="33">
                  <c:v>0.49273985216979366</c:v>
                </c:pt>
                <c:pt idx="34">
                  <c:v>0.49738253620716827</c:v>
                </c:pt>
                <c:pt idx="35">
                  <c:v>0.50197088319598371</c:v>
                </c:pt>
                <c:pt idx="36">
                  <c:v>0.50650349548129892</c:v>
                </c:pt>
                <c:pt idx="37">
                  <c:v>0.51097899238550337</c:v>
                </c:pt>
                <c:pt idx="38">
                  <c:v>0.51539601062888507</c:v>
                </c:pt>
                <c:pt idx="39">
                  <c:v>0.51975320474489817</c:v>
                </c:pt>
                <c:pt idx="40">
                  <c:v>0.52404924749000603</c:v>
                </c:pt>
                <c:pt idx="41">
                  <c:v>0.52828283024797185</c:v>
                </c:pt>
                <c:pt idx="42">
                  <c:v>0.53245266342847575</c:v>
                </c:pt>
                <c:pt idx="43">
                  <c:v>0.53655747685993704</c:v>
                </c:pt>
                <c:pt idx="44">
                  <c:v>0.54059602017642017</c:v>
                </c:pt>
                <c:pt idx="45">
                  <c:v>0.54456706319850867</c:v>
                </c:pt>
                <c:pt idx="46">
                  <c:v>0.54846939630802971</c:v>
                </c:pt>
                <c:pt idx="47">
                  <c:v>0.5523018308165154</c:v>
                </c:pt>
                <c:pt idx="48">
                  <c:v>0.55606319932728876</c:v>
                </c:pt>
                <c:pt idx="49">
                  <c:v>0.55975235609106422</c:v>
                </c:pt>
                <c:pt idx="50">
                  <c:v>0.56336817735495404</c:v>
                </c:pt>
                <c:pt idx="51">
                  <c:v>0.56690956170477369</c:v>
                </c:pt>
                <c:pt idx="52">
                  <c:v>0.57037543040054439</c:v>
                </c:pt>
                <c:pt idx="53">
                  <c:v>0.57376472770508635</c:v>
                </c:pt>
                <c:pt idx="54">
                  <c:v>0.57707642120560831</c:v>
                </c:pt>
                <c:pt idx="55">
                  <c:v>0.58030950212818833</c:v>
                </c:pt>
                <c:pt idx="56">
                  <c:v>0.58346298564505839</c:v>
                </c:pt>
                <c:pt idx="57">
                  <c:v>0.58653591117459025</c:v>
                </c:pt>
                <c:pt idx="58">
                  <c:v>0.58952734267389983</c:v>
                </c:pt>
                <c:pt idx="59">
                  <c:v>0.59243636892397378</c:v>
                </c:pt>
                <c:pt idx="60">
                  <c:v>0.59526210380723588</c:v>
                </c:pt>
                <c:pt idx="61">
                  <c:v>0.59800368657746727</c:v>
                </c:pt>
                <c:pt idx="62">
                  <c:v>0.60066028212199774</c:v>
                </c:pt>
                <c:pt idx="63">
                  <c:v>0.60323108121608926</c:v>
                </c:pt>
                <c:pt idx="64">
                  <c:v>0.60571530076943425</c:v>
                </c:pt>
                <c:pt idx="65">
                  <c:v>0.60811218406469136</c:v>
                </c:pt>
                <c:pt idx="66">
                  <c:v>0.61042100098798968</c:v>
                </c:pt>
                <c:pt idx="67">
                  <c:v>0.61264104825132848</c:v>
                </c:pt>
                <c:pt idx="68">
                  <c:v>0.61477164960680519</c:v>
                </c:pt>
                <c:pt idx="69">
                  <c:v>0.61681215605260742</c:v>
                </c:pt>
                <c:pt idx="70">
                  <c:v>0.61876194603070478</c:v>
                </c:pt>
                <c:pt idx="71">
                  <c:v>0.62062042561618203</c:v>
                </c:pt>
                <c:pt idx="72">
                  <c:v>0.62238702869815399</c:v>
                </c:pt>
                <c:pt idx="73">
                  <c:v>0.6240612171522083</c:v>
                </c:pt>
                <c:pt idx="74">
                  <c:v>0.62564248100432374</c:v>
                </c:pt>
                <c:pt idx="75">
                  <c:v>0.62713033858621281</c:v>
                </c:pt>
                <c:pt idx="76">
                  <c:v>0.62852433668204288</c:v>
                </c:pt>
                <c:pt idx="77">
                  <c:v>0.62982405066649005</c:v>
                </c:pt>
                <c:pt idx="78">
                  <c:v>0.63102908463408403</c:v>
                </c:pt>
                <c:pt idx="79">
                  <c:v>0.63213907151980475</c:v>
                </c:pt>
                <c:pt idx="80">
                  <c:v>0.63315367321089444</c:v>
                </c:pt>
                <c:pt idx="81">
                  <c:v>0.63407258064984895</c:v>
                </c:pt>
                <c:pt idx="82">
                  <c:v>0.63489551392856103</c:v>
                </c:pt>
                <c:pt idx="83">
                  <c:v>0.63562222237358168</c:v>
                </c:pt>
                <c:pt idx="84">
                  <c:v>0.63625248462247919</c:v>
                </c:pt>
                <c:pt idx="85">
                  <c:v>0.63678610869126684</c:v>
                </c:pt>
                <c:pt idx="86">
                  <c:v>0.63722293203288394</c:v>
                </c:pt>
                <c:pt idx="87">
                  <c:v>0.63756282158670907</c:v>
                </c:pt>
                <c:pt idx="88">
                  <c:v>0.63780567381909159</c:v>
                </c:pt>
                <c:pt idx="89">
                  <c:v>0.63795141475488881</c:v>
                </c:pt>
                <c:pt idx="90">
                  <c:v>0.63800000000000001</c:v>
                </c:pt>
                <c:pt idx="91">
                  <c:v>0.63795141475488881</c:v>
                </c:pt>
                <c:pt idx="92">
                  <c:v>0.63780567381909159</c:v>
                </c:pt>
                <c:pt idx="93">
                  <c:v>0.63756282158670907</c:v>
                </c:pt>
                <c:pt idx="94">
                  <c:v>0.63722293203288394</c:v>
                </c:pt>
                <c:pt idx="95">
                  <c:v>0.63678610869126684</c:v>
                </c:pt>
                <c:pt idx="96">
                  <c:v>0.63625248462247919</c:v>
                </c:pt>
                <c:pt idx="97">
                  <c:v>0.63562222237358168</c:v>
                </c:pt>
                <c:pt idx="98">
                  <c:v>0.63489551392856103</c:v>
                </c:pt>
                <c:pt idx="99">
                  <c:v>0.63407258064984895</c:v>
                </c:pt>
                <c:pt idx="100">
                  <c:v>0.63315367321089444</c:v>
                </c:pt>
                <c:pt idx="101">
                  <c:v>0.63213907151980475</c:v>
                </c:pt>
                <c:pt idx="102">
                  <c:v>0.63102908463408403</c:v>
                </c:pt>
                <c:pt idx="103">
                  <c:v>0.62982405066649005</c:v>
                </c:pt>
                <c:pt idx="104">
                  <c:v>0.62852433668204288</c:v>
                </c:pt>
                <c:pt idx="105">
                  <c:v>0.62713033858621281</c:v>
                </c:pt>
                <c:pt idx="106">
                  <c:v>0.62564248100432374</c:v>
                </c:pt>
                <c:pt idx="107">
                  <c:v>0.62406121715220841</c:v>
                </c:pt>
                <c:pt idx="108">
                  <c:v>0.6223870286981541</c:v>
                </c:pt>
                <c:pt idx="109">
                  <c:v>0.62062042561618203</c:v>
                </c:pt>
                <c:pt idx="110">
                  <c:v>0.61876194603070478</c:v>
                </c:pt>
                <c:pt idx="111">
                  <c:v>0.61681215605260742</c:v>
                </c:pt>
                <c:pt idx="112">
                  <c:v>0.61477164960680519</c:v>
                </c:pt>
                <c:pt idx="113">
                  <c:v>0.61264104825132848</c:v>
                </c:pt>
                <c:pt idx="114">
                  <c:v>0.61042100098798968</c:v>
                </c:pt>
                <c:pt idx="115">
                  <c:v>0.60811218406469136</c:v>
                </c:pt>
                <c:pt idx="116">
                  <c:v>0.60571530076943425</c:v>
                </c:pt>
                <c:pt idx="117">
                  <c:v>0.60323108121608937</c:v>
                </c:pt>
                <c:pt idx="118">
                  <c:v>0.60066028212199774</c:v>
                </c:pt>
                <c:pt idx="119">
                  <c:v>0.59800368657746727</c:v>
                </c:pt>
                <c:pt idx="120">
                  <c:v>0.59526210380723588</c:v>
                </c:pt>
                <c:pt idx="121">
                  <c:v>0.59243636892397378</c:v>
                </c:pt>
                <c:pt idx="122">
                  <c:v>0.58952734267389995</c:v>
                </c:pt>
                <c:pt idx="123">
                  <c:v>0.58653591117459025</c:v>
                </c:pt>
                <c:pt idx="124">
                  <c:v>0.58346298564505839</c:v>
                </c:pt>
                <c:pt idx="125">
                  <c:v>0.58030950212818833</c:v>
                </c:pt>
                <c:pt idx="126">
                  <c:v>0.57707642120560831</c:v>
                </c:pt>
                <c:pt idx="127">
                  <c:v>0.57376472770508635</c:v>
                </c:pt>
                <c:pt idx="128">
                  <c:v>0.57037543040054439</c:v>
                </c:pt>
                <c:pt idx="129">
                  <c:v>0.5669095617047738</c:v>
                </c:pt>
                <c:pt idx="130">
                  <c:v>0.56336817735495404</c:v>
                </c:pt>
                <c:pt idx="131">
                  <c:v>0.55975235609106433</c:v>
                </c:pt>
                <c:pt idx="132">
                  <c:v>0.55606319932728876</c:v>
                </c:pt>
                <c:pt idx="133">
                  <c:v>0.5523018308165154</c:v>
                </c:pt>
                <c:pt idx="134">
                  <c:v>0.54846939630802971</c:v>
                </c:pt>
                <c:pt idx="135">
                  <c:v>0.54456706319850867</c:v>
                </c:pt>
                <c:pt idx="136">
                  <c:v>0.54059602017642017</c:v>
                </c:pt>
                <c:pt idx="137">
                  <c:v>0.53655747685993704</c:v>
                </c:pt>
                <c:pt idx="138">
                  <c:v>0.53245266342847586</c:v>
                </c:pt>
                <c:pt idx="139">
                  <c:v>0.52828283024797185</c:v>
                </c:pt>
                <c:pt idx="140">
                  <c:v>0.52404924749000614</c:v>
                </c:pt>
                <c:pt idx="141">
                  <c:v>0.51975320474489817</c:v>
                </c:pt>
                <c:pt idx="142">
                  <c:v>0.51539601062888507</c:v>
                </c:pt>
                <c:pt idx="143">
                  <c:v>0.51097899238550337</c:v>
                </c:pt>
                <c:pt idx="144">
                  <c:v>0.50650349548129903</c:v>
                </c:pt>
                <c:pt idx="145">
                  <c:v>0.50197088319598371</c:v>
                </c:pt>
                <c:pt idx="146">
                  <c:v>0.49738253620716827</c:v>
                </c:pt>
                <c:pt idx="147">
                  <c:v>0.49273985216979371</c:v>
                </c:pt>
                <c:pt idx="148">
                  <c:v>0.48804424529039236</c:v>
                </c:pt>
                <c:pt idx="149">
                  <c:v>0.48329714589630735</c:v>
                </c:pt>
                <c:pt idx="150">
                  <c:v>0.47849999999999998</c:v>
                </c:pt>
                <c:pt idx="151">
                  <c:v>0.47365426885858153</c:v>
                </c:pt>
                <c:pt idx="152">
                  <c:v>0.46876142852869918</c:v>
                </c:pt>
                <c:pt idx="153">
                  <c:v>0.46382296941691548</c:v>
                </c:pt>
                <c:pt idx="154">
                  <c:v>0.45884039582571567</c:v>
                </c:pt>
                <c:pt idx="155">
                  <c:v>0.45381522549528314</c:v>
                </c:pt>
                <c:pt idx="156">
                  <c:v>0.44874898914118033</c:v>
                </c:pt>
                <c:pt idx="157">
                  <c:v>0.44364322998807837</c:v>
                </c:pt>
                <c:pt idx="158">
                  <c:v>0.43849950329967602</c:v>
                </c:pt>
                <c:pt idx="159">
                  <c:v>0.43331937590495079</c:v>
                </c:pt>
                <c:pt idx="160">
                  <c:v>0.42810442572088836</c:v>
                </c:pt>
                <c:pt idx="161">
                  <c:v>0.42285624127183297</c:v>
                </c:pt>
                <c:pt idx="162">
                  <c:v>0.41757642120560823</c:v>
                </c:pt>
                <c:pt idx="163">
                  <c:v>0.41226657380655296</c:v>
                </c:pt>
                <c:pt idx="164">
                  <c:v>0.40692831650562278</c:v>
                </c:pt>
                <c:pt idx="165">
                  <c:v>0.4015632753877042</c:v>
                </c:pt>
                <c:pt idx="166">
                  <c:v>0.39617308469629403</c:v>
                </c:pt>
                <c:pt idx="167">
                  <c:v>0.39075938633569302</c:v>
                </c:pt>
                <c:pt idx="168">
                  <c:v>0.38532382937086523</c:v>
                </c:pt>
                <c:pt idx="169">
                  <c:v>0.37986806952511787</c:v>
                </c:pt>
                <c:pt idx="170">
                  <c:v>0.37439376867575075</c:v>
                </c:pt>
                <c:pt idx="171">
                  <c:v>0.36890259434783368</c:v>
                </c:pt>
                <c:pt idx="172">
                  <c:v>0.36339621920626086</c:v>
                </c:pt>
                <c:pt idx="173">
                  <c:v>0.35787632054624208</c:v>
                </c:pt>
                <c:pt idx="174">
                  <c:v>0.35234457978238154</c:v>
                </c:pt>
                <c:pt idx="175">
                  <c:v>0.34680268193650299</c:v>
                </c:pt>
                <c:pt idx="176">
                  <c:v>0.34125231512437604</c:v>
                </c:pt>
                <c:pt idx="177">
                  <c:v>0.33569517004149907</c:v>
                </c:pt>
                <c:pt idx="178">
                  <c:v>0.33013293944809785</c:v>
                </c:pt>
                <c:pt idx="179">
                  <c:v>0.32456731765349345</c:v>
                </c:pt>
                <c:pt idx="180">
                  <c:v>0.31900000000000006</c:v>
                </c:pt>
                <c:pt idx="181">
                  <c:v>0.31343268234650651</c:v>
                </c:pt>
                <c:pt idx="182">
                  <c:v>0.30786706055190222</c:v>
                </c:pt>
                <c:pt idx="183">
                  <c:v>0.302304829958501</c:v>
                </c:pt>
                <c:pt idx="184">
                  <c:v>0.29674768487562403</c:v>
                </c:pt>
                <c:pt idx="185">
                  <c:v>0.29119731806349713</c:v>
                </c:pt>
                <c:pt idx="186">
                  <c:v>0.28565542021761853</c:v>
                </c:pt>
                <c:pt idx="187">
                  <c:v>0.28012367945375799</c:v>
                </c:pt>
                <c:pt idx="188">
                  <c:v>0.27460378079373909</c:v>
                </c:pt>
                <c:pt idx="189">
                  <c:v>0.26909740565216639</c:v>
                </c:pt>
                <c:pt idx="190">
                  <c:v>0.26360623132424921</c:v>
                </c:pt>
                <c:pt idx="191">
                  <c:v>0.25813193047488225</c:v>
                </c:pt>
                <c:pt idx="192">
                  <c:v>0.25267617062913472</c:v>
                </c:pt>
                <c:pt idx="193">
                  <c:v>0.24724061366430708</c:v>
                </c:pt>
                <c:pt idx="194">
                  <c:v>0.24182691530370606</c:v>
                </c:pt>
                <c:pt idx="195">
                  <c:v>0.23643672461229587</c:v>
                </c:pt>
                <c:pt idx="196">
                  <c:v>0.23107168349437734</c:v>
                </c:pt>
                <c:pt idx="197">
                  <c:v>0.225733426193447</c:v>
                </c:pt>
                <c:pt idx="198">
                  <c:v>0.22042357879439184</c:v>
                </c:pt>
                <c:pt idx="199">
                  <c:v>0.21514375872816699</c:v>
                </c:pt>
                <c:pt idx="200">
                  <c:v>0.20989557427911171</c:v>
                </c:pt>
                <c:pt idx="201">
                  <c:v>0.20468062409504917</c:v>
                </c:pt>
                <c:pt idx="202">
                  <c:v>0.19950049670032408</c:v>
                </c:pt>
                <c:pt idx="203">
                  <c:v>0.19435677001192175</c:v>
                </c:pt>
                <c:pt idx="204">
                  <c:v>0.18925101085881973</c:v>
                </c:pt>
                <c:pt idx="205">
                  <c:v>0.18418477450471693</c:v>
                </c:pt>
                <c:pt idx="206">
                  <c:v>0.17915960417428428</c:v>
                </c:pt>
                <c:pt idx="207">
                  <c:v>0.17417703058308462</c:v>
                </c:pt>
                <c:pt idx="208">
                  <c:v>0.16923857147130081</c:v>
                </c:pt>
                <c:pt idx="209">
                  <c:v>0.16434573114141851</c:v>
                </c:pt>
                <c:pt idx="210">
                  <c:v>0.15949999999999998</c:v>
                </c:pt>
                <c:pt idx="211">
                  <c:v>0.15470285410369272</c:v>
                </c:pt>
                <c:pt idx="212">
                  <c:v>0.14995575470960767</c:v>
                </c:pt>
                <c:pt idx="213">
                  <c:v>0.14526014783020635</c:v>
                </c:pt>
                <c:pt idx="214">
                  <c:v>0.1406174637928318</c:v>
                </c:pt>
                <c:pt idx="215">
                  <c:v>0.13602911680401628</c:v>
                </c:pt>
                <c:pt idx="216">
                  <c:v>0.1314965045187011</c:v>
                </c:pt>
                <c:pt idx="217">
                  <c:v>0.12702100761449656</c:v>
                </c:pt>
                <c:pt idx="218">
                  <c:v>0.12260398937111505</c:v>
                </c:pt>
                <c:pt idx="219">
                  <c:v>0.11824679525510182</c:v>
                </c:pt>
                <c:pt idx="220">
                  <c:v>0.11395075250999398</c:v>
                </c:pt>
                <c:pt idx="221">
                  <c:v>0.10971716975202825</c:v>
                </c:pt>
                <c:pt idx="222">
                  <c:v>0.10554733657152424</c:v>
                </c:pt>
                <c:pt idx="223">
                  <c:v>0.10144252314006302</c:v>
                </c:pt>
                <c:pt idx="224">
                  <c:v>9.7403979823579845E-2</c:v>
                </c:pt>
                <c:pt idx="225">
                  <c:v>9.3432936801491367E-2</c:v>
                </c:pt>
                <c:pt idx="226">
                  <c:v>8.9530603691970273E-2</c:v>
                </c:pt>
                <c:pt idx="227">
                  <c:v>8.5698169183484635E-2</c:v>
                </c:pt>
                <c:pt idx="228">
                  <c:v>8.1936800672711196E-2</c:v>
                </c:pt>
                <c:pt idx="229">
                  <c:v>7.8247643908935738E-2</c:v>
                </c:pt>
                <c:pt idx="230">
                  <c:v>7.4631822645046059E-2</c:v>
                </c:pt>
                <c:pt idx="231">
                  <c:v>7.1090438295226377E-2</c:v>
                </c:pt>
                <c:pt idx="232">
                  <c:v>6.762456959945562E-2</c:v>
                </c:pt>
                <c:pt idx="233">
                  <c:v>6.4235272294913603E-2</c:v>
                </c:pt>
                <c:pt idx="234">
                  <c:v>6.0923578794391808E-2</c:v>
                </c:pt>
                <c:pt idx="235">
                  <c:v>5.7690497871811686E-2</c:v>
                </c:pt>
                <c:pt idx="236">
                  <c:v>5.4537014354941626E-2</c:v>
                </c:pt>
                <c:pt idx="237">
                  <c:v>5.1464088825409704E-2</c:v>
                </c:pt>
                <c:pt idx="238">
                  <c:v>4.8472657326100121E-2</c:v>
                </c:pt>
                <c:pt idx="239">
                  <c:v>4.5563631076026234E-2</c:v>
                </c:pt>
                <c:pt idx="240">
                  <c:v>4.2737896192764135E-2</c:v>
                </c:pt>
                <c:pt idx="241">
                  <c:v>3.9996313422532681E-2</c:v>
                </c:pt>
                <c:pt idx="242">
                  <c:v>3.7339717878002276E-2</c:v>
                </c:pt>
                <c:pt idx="243">
                  <c:v>3.4768918783910696E-2</c:v>
                </c:pt>
                <c:pt idx="244">
                  <c:v>3.2284699230565761E-2</c:v>
                </c:pt>
                <c:pt idx="245">
                  <c:v>2.9887815935308648E-2</c:v>
                </c:pt>
                <c:pt idx="246">
                  <c:v>2.7578999012010275E-2</c:v>
                </c:pt>
                <c:pt idx="247">
                  <c:v>2.5358951748671532E-2</c:v>
                </c:pt>
                <c:pt idx="248">
                  <c:v>2.3228350393194874E-2</c:v>
                </c:pt>
                <c:pt idx="249">
                  <c:v>2.1187843947392704E-2</c:v>
                </c:pt>
                <c:pt idx="250">
                  <c:v>1.9238053969295232E-2</c:v>
                </c:pt>
                <c:pt idx="251">
                  <c:v>1.7379574383817931E-2</c:v>
                </c:pt>
                <c:pt idx="252">
                  <c:v>1.5612971301846024E-2</c:v>
                </c:pt>
                <c:pt idx="253">
                  <c:v>1.3938782847791709E-2</c:v>
                </c:pt>
                <c:pt idx="254">
                  <c:v>1.235751899567622E-2</c:v>
                </c:pt>
                <c:pt idx="255">
                  <c:v>1.0869661413787202E-2</c:v>
                </c:pt>
                <c:pt idx="256">
                  <c:v>9.4756633179571281E-3</c:v>
                </c:pt>
                <c:pt idx="257">
                  <c:v>8.1759493335100131E-3</c:v>
                </c:pt>
                <c:pt idx="258">
                  <c:v>6.9709153659160417E-3</c:v>
                </c:pt>
                <c:pt idx="259">
                  <c:v>5.8609284801952044E-3</c:v>
                </c:pt>
                <c:pt idx="260">
                  <c:v>4.8463267891056261E-3</c:v>
                </c:pt>
                <c:pt idx="261">
                  <c:v>3.9274193501510624E-3</c:v>
                </c:pt>
                <c:pt idx="262">
                  <c:v>3.1044860714390943E-3</c:v>
                </c:pt>
                <c:pt idx="263">
                  <c:v>2.3777776264182759E-3</c:v>
                </c:pt>
                <c:pt idx="264">
                  <c:v>1.7475153775207697E-3</c:v>
                </c:pt>
                <c:pt idx="265">
                  <c:v>1.2138913087331726E-3</c:v>
                </c:pt>
                <c:pt idx="266">
                  <c:v>7.7706796711607407E-4</c:v>
                </c:pt>
                <c:pt idx="267">
                  <c:v>4.3717841329093954E-4</c:v>
                </c:pt>
                <c:pt idx="268">
                  <c:v>1.9432618090847731E-4</c:v>
                </c:pt>
                <c:pt idx="269">
                  <c:v>4.8585245111198994E-5</c:v>
                </c:pt>
                <c:pt idx="270">
                  <c:v>0</c:v>
                </c:pt>
                <c:pt idx="271">
                  <c:v>4.8585245111198994E-5</c:v>
                </c:pt>
                <c:pt idx="272">
                  <c:v>1.9432618090847731E-4</c:v>
                </c:pt>
                <c:pt idx="273">
                  <c:v>4.3717841329093954E-4</c:v>
                </c:pt>
                <c:pt idx="274">
                  <c:v>7.7706796711601855E-4</c:v>
                </c:pt>
                <c:pt idx="275">
                  <c:v>1.2138913087331726E-3</c:v>
                </c:pt>
                <c:pt idx="276">
                  <c:v>1.7475153775207697E-3</c:v>
                </c:pt>
                <c:pt idx="277">
                  <c:v>2.3777776264182759E-3</c:v>
                </c:pt>
                <c:pt idx="278">
                  <c:v>3.1044860714390388E-3</c:v>
                </c:pt>
                <c:pt idx="279">
                  <c:v>3.9274193501510624E-3</c:v>
                </c:pt>
                <c:pt idx="280">
                  <c:v>4.8463267891056261E-3</c:v>
                </c:pt>
                <c:pt idx="281">
                  <c:v>5.8609284801952044E-3</c:v>
                </c:pt>
                <c:pt idx="282">
                  <c:v>6.9709153659160417E-3</c:v>
                </c:pt>
                <c:pt idx="283">
                  <c:v>8.1759493335099576E-3</c:v>
                </c:pt>
                <c:pt idx="284">
                  <c:v>9.4756633179570726E-3</c:v>
                </c:pt>
                <c:pt idx="285">
                  <c:v>1.0869661413787146E-2</c:v>
                </c:pt>
                <c:pt idx="286">
                  <c:v>1.2357518995676331E-2</c:v>
                </c:pt>
                <c:pt idx="287">
                  <c:v>1.3938782847791709E-2</c:v>
                </c:pt>
                <c:pt idx="288">
                  <c:v>1.5612971301845968E-2</c:v>
                </c:pt>
                <c:pt idx="289">
                  <c:v>1.7379574383817875E-2</c:v>
                </c:pt>
                <c:pt idx="290">
                  <c:v>1.9238053969295232E-2</c:v>
                </c:pt>
                <c:pt idx="291">
                  <c:v>2.1187843947392648E-2</c:v>
                </c:pt>
                <c:pt idx="292">
                  <c:v>2.3228350393194819E-2</c:v>
                </c:pt>
                <c:pt idx="293">
                  <c:v>2.5358951748671477E-2</c:v>
                </c:pt>
                <c:pt idx="294">
                  <c:v>2.7578999012010275E-2</c:v>
                </c:pt>
                <c:pt idx="295">
                  <c:v>2.9887815935308648E-2</c:v>
                </c:pt>
                <c:pt idx="296">
                  <c:v>3.2284699230565705E-2</c:v>
                </c:pt>
                <c:pt idx="297">
                  <c:v>3.4768918783910641E-2</c:v>
                </c:pt>
                <c:pt idx="298">
                  <c:v>3.7339717878002276E-2</c:v>
                </c:pt>
                <c:pt idx="299">
                  <c:v>3.9996313422532792E-2</c:v>
                </c:pt>
                <c:pt idx="300">
                  <c:v>4.273789619276408E-2</c:v>
                </c:pt>
                <c:pt idx="301">
                  <c:v>4.5563631076026179E-2</c:v>
                </c:pt>
                <c:pt idx="302">
                  <c:v>4.8472657326100066E-2</c:v>
                </c:pt>
                <c:pt idx="303">
                  <c:v>5.1464088825409648E-2</c:v>
                </c:pt>
                <c:pt idx="304">
                  <c:v>5.4537014354941737E-2</c:v>
                </c:pt>
                <c:pt idx="305">
                  <c:v>5.769049787181163E-2</c:v>
                </c:pt>
                <c:pt idx="306">
                  <c:v>6.0923578794391753E-2</c:v>
                </c:pt>
                <c:pt idx="307">
                  <c:v>6.4235272294913492E-2</c:v>
                </c:pt>
                <c:pt idx="308">
                  <c:v>6.7624569599455731E-2</c:v>
                </c:pt>
                <c:pt idx="309">
                  <c:v>7.1090438295226321E-2</c:v>
                </c:pt>
                <c:pt idx="310">
                  <c:v>7.4631822645045975E-2</c:v>
                </c:pt>
                <c:pt idx="311">
                  <c:v>7.8247643908935655E-2</c:v>
                </c:pt>
                <c:pt idx="312">
                  <c:v>8.1936800672711141E-2</c:v>
                </c:pt>
                <c:pt idx="313">
                  <c:v>8.5698169183484663E-2</c:v>
                </c:pt>
                <c:pt idx="314">
                  <c:v>8.9530603691970273E-2</c:v>
                </c:pt>
                <c:pt idx="315">
                  <c:v>9.3432936801491284E-2</c:v>
                </c:pt>
                <c:pt idx="316">
                  <c:v>9.7403979823579762E-2</c:v>
                </c:pt>
                <c:pt idx="317">
                  <c:v>0.10144252314006305</c:v>
                </c:pt>
                <c:pt idx="318">
                  <c:v>0.10554733657152426</c:v>
                </c:pt>
                <c:pt idx="319">
                  <c:v>0.10971716975202814</c:v>
                </c:pt>
                <c:pt idx="320">
                  <c:v>0.11395075250999387</c:v>
                </c:pt>
                <c:pt idx="321">
                  <c:v>0.11824679525510173</c:v>
                </c:pt>
                <c:pt idx="322">
                  <c:v>0.12260398937111505</c:v>
                </c:pt>
                <c:pt idx="323">
                  <c:v>0.12702100761449661</c:v>
                </c:pt>
                <c:pt idx="324">
                  <c:v>0.13149650451870101</c:v>
                </c:pt>
                <c:pt idx="325">
                  <c:v>0.13602911680401616</c:v>
                </c:pt>
                <c:pt idx="326">
                  <c:v>0.14061746379283185</c:v>
                </c:pt>
                <c:pt idx="327">
                  <c:v>0.14526014783020641</c:v>
                </c:pt>
                <c:pt idx="328">
                  <c:v>0.14995575470960759</c:v>
                </c:pt>
                <c:pt idx="329">
                  <c:v>0.15470285410369261</c:v>
                </c:pt>
                <c:pt idx="330">
                  <c:v>0.15949999999999986</c:v>
                </c:pt>
                <c:pt idx="331">
                  <c:v>0.16434573114141854</c:v>
                </c:pt>
                <c:pt idx="332">
                  <c:v>0.16923857147130084</c:v>
                </c:pt>
                <c:pt idx="333">
                  <c:v>0.17417703058308451</c:v>
                </c:pt>
                <c:pt idx="334">
                  <c:v>0.1791596041742842</c:v>
                </c:pt>
                <c:pt idx="335">
                  <c:v>0.18418477450471696</c:v>
                </c:pt>
                <c:pt idx="336">
                  <c:v>0.18925101085881976</c:v>
                </c:pt>
                <c:pt idx="337">
                  <c:v>0.19435677001192164</c:v>
                </c:pt>
                <c:pt idx="338">
                  <c:v>0.19950049670032396</c:v>
                </c:pt>
                <c:pt idx="339">
                  <c:v>0.20468062409504906</c:v>
                </c:pt>
                <c:pt idx="340">
                  <c:v>0.20989557427911171</c:v>
                </c:pt>
                <c:pt idx="341">
                  <c:v>0.21514375872816702</c:v>
                </c:pt>
                <c:pt idx="342">
                  <c:v>0.22042357879439173</c:v>
                </c:pt>
                <c:pt idx="343">
                  <c:v>0.22573342619344686</c:v>
                </c:pt>
                <c:pt idx="344">
                  <c:v>0.23107168349437734</c:v>
                </c:pt>
                <c:pt idx="345">
                  <c:v>0.23643672461229592</c:v>
                </c:pt>
                <c:pt idx="346">
                  <c:v>0.24182691530370595</c:v>
                </c:pt>
                <c:pt idx="347">
                  <c:v>0.24724061366430697</c:v>
                </c:pt>
                <c:pt idx="348">
                  <c:v>0.25267617062913461</c:v>
                </c:pt>
                <c:pt idx="349">
                  <c:v>0.25813193047488225</c:v>
                </c:pt>
                <c:pt idx="350">
                  <c:v>0.26360623132424921</c:v>
                </c:pt>
                <c:pt idx="351">
                  <c:v>0.26909740565216628</c:v>
                </c:pt>
                <c:pt idx="352">
                  <c:v>0.27460378079373898</c:v>
                </c:pt>
                <c:pt idx="353">
                  <c:v>0.28012367945375805</c:v>
                </c:pt>
                <c:pt idx="354">
                  <c:v>0.28565542021761858</c:v>
                </c:pt>
                <c:pt idx="355">
                  <c:v>0.29119731806349702</c:v>
                </c:pt>
                <c:pt idx="356">
                  <c:v>0.29674768487562392</c:v>
                </c:pt>
                <c:pt idx="357">
                  <c:v>0.30230482995850078</c:v>
                </c:pt>
                <c:pt idx="358">
                  <c:v>0.30786706055190222</c:v>
                </c:pt>
                <c:pt idx="359">
                  <c:v>0.31343268234650656</c:v>
                </c:pt>
                <c:pt idx="360">
                  <c:v>0.31899999999999995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1AD-433D-A72B-CD24E79A7811}"/>
            </c:ext>
          </c:extLst>
        </c:ser>
        <c:ser>
          <c:idx val="1"/>
          <c:order val="2"/>
          <c:tx>
            <c:v>CoG W/O Rider</c:v>
          </c:tx>
          <c:spPr>
            <a:ln w="19050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xVal>
            <c:numRef>
              <c:f>'CRF450R Diagram'!$F$2</c:f>
              <c:numCache>
                <c:formatCode>0.000</c:formatCode>
                <c:ptCount val="1"/>
                <c:pt idx="0">
                  <c:v>0.83520833333333333</c:v>
                </c:pt>
              </c:numCache>
            </c:numRef>
          </c:xVal>
          <c:yVal>
            <c:numRef>
              <c:f>'CRF450R Diagram'!$F$3</c:f>
              <c:numCache>
                <c:formatCode>0.000</c:formatCode>
                <c:ptCount val="1"/>
                <c:pt idx="0">
                  <c:v>0.47138935915353714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1AD-433D-A72B-CD24E79A7811}"/>
            </c:ext>
          </c:extLst>
        </c:ser>
        <c:ser>
          <c:idx val="3"/>
          <c:order val="3"/>
          <c:tx>
            <c:v>CoG W/ Rider</c:v>
          </c:tx>
          <c:spPr>
            <a:ln w="19050" cap="rnd">
              <a:solidFill>
                <a:srgbClr val="ED7D3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ED7D31"/>
              </a:solidFill>
              <a:ln w="9525">
                <a:solidFill>
                  <a:srgbClr val="ED7D31"/>
                </a:solidFill>
              </a:ln>
              <a:effectLst/>
            </c:spPr>
          </c:marker>
          <c:xVal>
            <c:numRef>
              <c:f>'CRF450R Diagram'!$F$4</c:f>
              <c:numCache>
                <c:formatCode>0.000</c:formatCode>
                <c:ptCount val="1"/>
                <c:pt idx="0">
                  <c:v>0.94267352941176474</c:v>
                </c:pt>
              </c:numCache>
            </c:numRef>
          </c:xVal>
          <c:yVal>
            <c:numRef>
              <c:f>'CRF450R Diagram'!$F$5</c:f>
              <c:numCache>
                <c:formatCode>0.000</c:formatCode>
                <c:ptCount val="1"/>
                <c:pt idx="0">
                  <c:v>0.90366852559515842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1AD-433D-A72B-CD24E79A7811}"/>
            </c:ext>
          </c:extLst>
        </c:ser>
        <c:ser>
          <c:idx val="5"/>
          <c:order val="5"/>
          <c:tx>
            <c:v>Rake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'CRF450R Diagram'!$W$3:$W$4</c:f>
              <c:numCache>
                <c:formatCode>General</c:formatCode>
                <c:ptCount val="2"/>
                <c:pt idx="0">
                  <c:v>2.6779934934988491E-2</c:v>
                </c:pt>
                <c:pt idx="1">
                  <c:v>0.42294136480160943</c:v>
                </c:pt>
              </c:numCache>
            </c:numRef>
          </c:xVal>
          <c:yVal>
            <c:numRef>
              <c:f>'CRF450R Diagram'!$X$3:$X$4</c:f>
              <c:numCache>
                <c:formatCode>General</c:formatCode>
                <c:ptCount val="2"/>
                <c:pt idx="0">
                  <c:v>0.31747834755372767</c:v>
                </c:pt>
                <c:pt idx="1">
                  <c:v>1.1156065677057734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CA0-44D2-B38D-9CD9C831E159}"/>
            </c:ext>
          </c:extLst>
        </c:ser>
        <c:ser>
          <c:idx val="6"/>
          <c:order val="6"/>
          <c:tx>
            <c:v>Swingarm</c:v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xVal>
            <c:numRef>
              <c:f>'CRF450R Diagram'!$Z$3:$Z$4</c:f>
              <c:numCache>
                <c:formatCode>#,##0.000</c:formatCode>
                <c:ptCount val="2"/>
                <c:pt idx="0">
                  <c:v>1.4770000000000001</c:v>
                </c:pt>
                <c:pt idx="1">
                  <c:v>0.93916446850555135</c:v>
                </c:pt>
              </c:numCache>
            </c:numRef>
          </c:xVal>
          <c:yVal>
            <c:numRef>
              <c:f>'CRF450R Diagram'!$AA$3:$AA$4</c:f>
              <c:numCache>
                <c:formatCode>General</c:formatCode>
                <c:ptCount val="2"/>
                <c:pt idx="0">
                  <c:v>0.31900000000000001</c:v>
                </c:pt>
                <c:pt idx="1">
                  <c:v>0.47322185695316921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53-4E0B-A35C-85126D9F10F4}"/>
            </c:ext>
          </c:extLst>
        </c:ser>
        <c:ser>
          <c:idx val="7"/>
          <c:order val="7"/>
          <c:tx>
            <c:v>Headstock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'CRF450R Diagram'!$AC$3:$AC$4</c:f>
              <c:numCache>
                <c:formatCode>General</c:formatCode>
                <c:ptCount val="2"/>
                <c:pt idx="0">
                  <c:v>0.44436531274960023</c:v>
                </c:pt>
                <c:pt idx="1">
                  <c:v>0.39929313792869242</c:v>
                </c:pt>
              </c:numCache>
            </c:numRef>
          </c:xVal>
          <c:yVal>
            <c:numRef>
              <c:f>'CRF450R Diagram'!$AD$3:$AD$4</c:f>
              <c:numCache>
                <c:formatCode>General</c:formatCode>
                <c:ptCount val="2"/>
                <c:pt idx="0">
                  <c:v>1.1047892457487556</c:v>
                </c:pt>
                <c:pt idx="1">
                  <c:v>1.0155227959654607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551-40CE-86BC-AFA484EE3A7A}"/>
            </c:ext>
          </c:extLst>
        </c:ser>
        <c:ser>
          <c:idx val="8"/>
          <c:order val="8"/>
          <c:tx>
            <c:strRef>
              <c:f>'CRF450R Diagram'!$W$6:$X$6</c:f>
              <c:strCache>
                <c:ptCount val="1"/>
                <c:pt idx="0">
                  <c:v>Fork kick</c:v>
                </c:pt>
              </c:strCache>
            </c:strRef>
          </c:tx>
          <c:spPr>
            <a:ln w="19050" cap="rnd">
              <a:solidFill>
                <a:srgbClr val="70AD47"/>
              </a:solidFill>
              <a:round/>
            </a:ln>
            <a:effectLst/>
          </c:spPr>
          <c:marker>
            <c:symbol val="none"/>
          </c:marker>
          <c:xVal>
            <c:numRef>
              <c:f>'CRF450R Diagram'!$W$7:$W$8</c:f>
              <c:numCache>
                <c:formatCode>General</c:formatCode>
                <c:ptCount val="2"/>
                <c:pt idx="0">
                  <c:v>0</c:v>
                </c:pt>
                <c:pt idx="1">
                  <c:v>2.6779934934988491E-2</c:v>
                </c:pt>
              </c:numCache>
            </c:numRef>
          </c:xVal>
          <c:yVal>
            <c:numRef>
              <c:f>'CRF450R Diagram'!$X$7:$X$8</c:f>
              <c:numCache>
                <c:formatCode>General</c:formatCode>
                <c:ptCount val="2"/>
                <c:pt idx="0" formatCode="0.000">
                  <c:v>0.33100000000000002</c:v>
                </c:pt>
                <c:pt idx="1">
                  <c:v>0.31747834755372767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551-40CE-86BC-AFA484EE3A7A}"/>
            </c:ext>
          </c:extLst>
        </c:ser>
        <c:ser>
          <c:idx val="9"/>
          <c:order val="9"/>
          <c:tx>
            <c:strRef>
              <c:f>'CRF450R Diagram'!$AF$2:$AG$2</c:f>
              <c:strCache>
                <c:ptCount val="1"/>
                <c:pt idx="0">
                  <c:v>Line through stem</c:v>
                </c:pt>
              </c:strCache>
            </c:strRef>
          </c:tx>
          <c:spPr>
            <a:ln w="19050" cap="rnd">
              <a:solidFill>
                <a:srgbClr val="7030A0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'CRF450R Diagram'!$AF$3:$AF$4</c:f>
              <c:numCache>
                <c:formatCode>General</c:formatCode>
                <c:ptCount val="2"/>
                <c:pt idx="0">
                  <c:v>0.39929313792869242</c:v>
                </c:pt>
                <c:pt idx="1">
                  <c:v>-0.11346189047771243</c:v>
                </c:pt>
              </c:numCache>
            </c:numRef>
          </c:xVal>
          <c:yVal>
            <c:numRef>
              <c:f>'CRF450R Diagram'!$AG$3:$AG$4</c:f>
              <c:numCache>
                <c:formatCode>General</c:formatCode>
                <c:ptCount val="2"/>
                <c:pt idx="0">
                  <c:v>1.0155227959654607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551-40CE-86BC-AFA484EE3A7A}"/>
            </c:ext>
          </c:extLst>
        </c:ser>
        <c:ser>
          <c:idx val="10"/>
          <c:order val="10"/>
          <c:tx>
            <c:strRef>
              <c:f>'CRF450R Diagram'!$AI$2:$AJ$2</c:f>
              <c:strCache>
                <c:ptCount val="1"/>
                <c:pt idx="0">
                  <c:v>Approximate frame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rnd">
                <a:solidFill>
                  <a:srgbClr val="255E91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3551-40CE-86BC-AFA484EE3A7A}"/>
              </c:ext>
            </c:extLst>
          </c:dPt>
          <c:xVal>
            <c:numRef>
              <c:f>'CRF450R Diagram'!$AI$3:$AI$4</c:f>
              <c:numCache>
                <c:formatCode>#,##0.000</c:formatCode>
                <c:ptCount val="2"/>
                <c:pt idx="0" formatCode="General">
                  <c:v>0.44436531274960023</c:v>
                </c:pt>
                <c:pt idx="1">
                  <c:v>0.93916446850555135</c:v>
                </c:pt>
              </c:numCache>
            </c:numRef>
          </c:xVal>
          <c:yVal>
            <c:numRef>
              <c:f>'CRF450R Diagram'!$AJ$3:$AJ$4</c:f>
              <c:numCache>
                <c:formatCode>0.000</c:formatCode>
                <c:ptCount val="2"/>
                <c:pt idx="0" formatCode="General">
                  <c:v>1.1047892457487556</c:v>
                </c:pt>
                <c:pt idx="1">
                  <c:v>0.73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551-40CE-86BC-AFA484EE3A7A}"/>
            </c:ext>
          </c:extLst>
        </c:ser>
        <c:ser>
          <c:idx val="11"/>
          <c:order val="11"/>
          <c:tx>
            <c:strRef>
              <c:f>'CRF450R Diagram'!$AL$2:$AM$2</c:f>
              <c:strCache>
                <c:ptCount val="1"/>
                <c:pt idx="0">
                  <c:v>Approx Frame 2</c:v>
                </c:pt>
              </c:strCache>
            </c:strRef>
          </c:tx>
          <c:spPr>
            <a:ln w="19050" cap="rnd">
              <a:solidFill>
                <a:srgbClr val="255E91"/>
              </a:solidFill>
              <a:round/>
            </a:ln>
            <a:effectLst/>
          </c:spPr>
          <c:marker>
            <c:symbol val="none"/>
          </c:marker>
          <c:xVal>
            <c:numRef>
              <c:f>'CRF450R Diagram'!$AL$3:$AL$4</c:f>
              <c:numCache>
                <c:formatCode>#,##0.000</c:formatCode>
                <c:ptCount val="2"/>
                <c:pt idx="0">
                  <c:v>0.93916446850555135</c:v>
                </c:pt>
                <c:pt idx="1">
                  <c:v>0.93916446850555135</c:v>
                </c:pt>
              </c:numCache>
            </c:numRef>
          </c:xVal>
          <c:yVal>
            <c:numRef>
              <c:f>'CRF450R Diagram'!$AM$3:$AM$4</c:f>
              <c:numCache>
                <c:formatCode>0.000</c:formatCode>
                <c:ptCount val="2"/>
                <c:pt idx="0" formatCode="General">
                  <c:v>0.47322185695316921</c:v>
                </c:pt>
                <c:pt idx="1">
                  <c:v>0.73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551-40CE-86BC-AFA484EE3A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8415336"/>
        <c:axId val="408416648"/>
        <c:extLst>
          <c:ext xmlns:c15="http://schemas.microsoft.com/office/drawing/2012/chart" uri="{02D57815-91ED-43cb-92C2-25804820EDAC}">
            <c15:filteredScatterSeries>
              <c15:ser>
                <c:idx val="4"/>
                <c:order val="4"/>
                <c:tx>
                  <c:v>1G Line</c:v>
                </c:tx>
                <c:spPr>
                  <a:ln w="190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'CRF450R Diagram'!$T$3:$T$38</c15:sqref>
                        </c15:formulaRef>
                      </c:ext>
                    </c:extLst>
                    <c:numCache>
                      <c:formatCode>#,##0.00</c:formatCode>
                      <c:ptCount val="36"/>
                      <c:pt idx="0" formatCode="#,##0.000">
                        <c:v>1.4770000000000001</c:v>
                      </c:pt>
                      <c:pt idx="1">
                        <c:v>1.4470000000000001</c:v>
                      </c:pt>
                      <c:pt idx="2">
                        <c:v>1.417</c:v>
                      </c:pt>
                      <c:pt idx="3">
                        <c:v>1.387</c:v>
                      </c:pt>
                      <c:pt idx="4">
                        <c:v>1.357</c:v>
                      </c:pt>
                      <c:pt idx="5">
                        <c:v>1.327</c:v>
                      </c:pt>
                      <c:pt idx="6">
                        <c:v>1.2969999999999999</c:v>
                      </c:pt>
                      <c:pt idx="7">
                        <c:v>1.2669999999999999</c:v>
                      </c:pt>
                      <c:pt idx="8">
                        <c:v>1.2369999999999999</c:v>
                      </c:pt>
                      <c:pt idx="9">
                        <c:v>1.2069999999999999</c:v>
                      </c:pt>
                      <c:pt idx="10">
                        <c:v>1.1769999999999998</c:v>
                      </c:pt>
                      <c:pt idx="11">
                        <c:v>1.1469999999999998</c:v>
                      </c:pt>
                      <c:pt idx="12">
                        <c:v>1.1169999999999998</c:v>
                      </c:pt>
                      <c:pt idx="13">
                        <c:v>1.0869999999999997</c:v>
                      </c:pt>
                      <c:pt idx="14">
                        <c:v>1.0569999999999997</c:v>
                      </c:pt>
                      <c:pt idx="15">
                        <c:v>1.0269999999999997</c:v>
                      </c:pt>
                      <c:pt idx="16">
                        <c:v>0.99699999999999966</c:v>
                      </c:pt>
                      <c:pt idx="17">
                        <c:v>0.96699999999999964</c:v>
                      </c:pt>
                      <c:pt idx="18">
                        <c:v>0.93699999999999961</c:v>
                      </c:pt>
                      <c:pt idx="19">
                        <c:v>0.90699999999999958</c:v>
                      </c:pt>
                      <c:pt idx="20">
                        <c:v>0.87699999999999956</c:v>
                      </c:pt>
                      <c:pt idx="21">
                        <c:v>0.84699999999999953</c:v>
                      </c:pt>
                      <c:pt idx="22">
                        <c:v>0.8169999999999995</c:v>
                      </c:pt>
                      <c:pt idx="23">
                        <c:v>0.78699999999999948</c:v>
                      </c:pt>
                      <c:pt idx="24">
                        <c:v>0.75699999999999945</c:v>
                      </c:pt>
                      <c:pt idx="25">
                        <c:v>0.72699999999999942</c:v>
                      </c:pt>
                      <c:pt idx="26">
                        <c:v>0.6969999999999994</c:v>
                      </c:pt>
                      <c:pt idx="27">
                        <c:v>0.66699999999999937</c:v>
                      </c:pt>
                      <c:pt idx="28">
                        <c:v>0.63699999999999934</c:v>
                      </c:pt>
                      <c:pt idx="29">
                        <c:v>0.60699999999999932</c:v>
                      </c:pt>
                      <c:pt idx="30">
                        <c:v>0.57699999999999929</c:v>
                      </c:pt>
                      <c:pt idx="31">
                        <c:v>0.54699999999999926</c:v>
                      </c:pt>
                      <c:pt idx="32">
                        <c:v>0.51699999999999924</c:v>
                      </c:pt>
                      <c:pt idx="33">
                        <c:v>0.48699999999999921</c:v>
                      </c:pt>
                      <c:pt idx="34">
                        <c:v>0.45699999999999918</c:v>
                      </c:pt>
                      <c:pt idx="35">
                        <c:v>0.42699999999999916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'CRF450R Diagram'!$U$3:$U$38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0</c:v>
                      </c:pt>
                      <c:pt idx="1">
                        <c:v>0.03</c:v>
                      </c:pt>
                      <c:pt idx="2">
                        <c:v>0.06</c:v>
                      </c:pt>
                      <c:pt idx="3">
                        <c:v>0.09</c:v>
                      </c:pt>
                      <c:pt idx="4">
                        <c:v>0.12</c:v>
                      </c:pt>
                      <c:pt idx="5">
                        <c:v>0.15</c:v>
                      </c:pt>
                      <c:pt idx="6">
                        <c:v>0.18</c:v>
                      </c:pt>
                      <c:pt idx="7">
                        <c:v>0.21</c:v>
                      </c:pt>
                      <c:pt idx="8">
                        <c:v>0.24</c:v>
                      </c:pt>
                      <c:pt idx="9">
                        <c:v>0.27</c:v>
                      </c:pt>
                      <c:pt idx="10">
                        <c:v>0.30000000000000004</c:v>
                      </c:pt>
                      <c:pt idx="11">
                        <c:v>0.33000000000000007</c:v>
                      </c:pt>
                      <c:pt idx="12">
                        <c:v>0.3600000000000001</c:v>
                      </c:pt>
                      <c:pt idx="13">
                        <c:v>0.39000000000000012</c:v>
                      </c:pt>
                      <c:pt idx="14">
                        <c:v>0.42000000000000015</c:v>
                      </c:pt>
                      <c:pt idx="15">
                        <c:v>0.45000000000000018</c:v>
                      </c:pt>
                      <c:pt idx="16">
                        <c:v>0.4800000000000002</c:v>
                      </c:pt>
                      <c:pt idx="17">
                        <c:v>0.51000000000000023</c:v>
                      </c:pt>
                      <c:pt idx="18">
                        <c:v>0.54000000000000026</c:v>
                      </c:pt>
                      <c:pt idx="19">
                        <c:v>0.57000000000000028</c:v>
                      </c:pt>
                      <c:pt idx="20">
                        <c:v>0.60000000000000031</c:v>
                      </c:pt>
                      <c:pt idx="21">
                        <c:v>0.63000000000000034</c:v>
                      </c:pt>
                      <c:pt idx="22">
                        <c:v>0.66000000000000036</c:v>
                      </c:pt>
                      <c:pt idx="23">
                        <c:v>0.69000000000000039</c:v>
                      </c:pt>
                      <c:pt idx="24">
                        <c:v>0.72000000000000042</c:v>
                      </c:pt>
                      <c:pt idx="25">
                        <c:v>0.75000000000000044</c:v>
                      </c:pt>
                      <c:pt idx="26">
                        <c:v>0.78000000000000047</c:v>
                      </c:pt>
                      <c:pt idx="27">
                        <c:v>0.8100000000000005</c:v>
                      </c:pt>
                      <c:pt idx="28">
                        <c:v>0.84000000000000052</c:v>
                      </c:pt>
                      <c:pt idx="29">
                        <c:v>0.87000000000000055</c:v>
                      </c:pt>
                      <c:pt idx="30">
                        <c:v>0.90000000000000058</c:v>
                      </c:pt>
                      <c:pt idx="31">
                        <c:v>0.9300000000000006</c:v>
                      </c:pt>
                      <c:pt idx="32">
                        <c:v>0.96000000000000063</c:v>
                      </c:pt>
                      <c:pt idx="33">
                        <c:v>0.99000000000000066</c:v>
                      </c:pt>
                      <c:pt idx="34">
                        <c:v>1.0200000000000007</c:v>
                      </c:pt>
                      <c:pt idx="35">
                        <c:v>1.0500000000000007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4-A1AD-433D-A72B-CD24E79A7811}"/>
                  </c:ext>
                </c:extLst>
              </c15:ser>
            </c15:filteredScatterSeries>
          </c:ext>
        </c:extLst>
      </c:scatterChart>
      <c:valAx>
        <c:axId val="408415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416648"/>
        <c:crosses val="autoZero"/>
        <c:crossBetween val="midCat"/>
      </c:valAx>
      <c:valAx>
        <c:axId val="408416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4153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6"/>
        <c:delete val="1"/>
      </c:legendEntry>
      <c:legendEntry>
        <c:idx val="7"/>
        <c:delete val="1"/>
      </c:legendEntry>
      <c:legendEntry>
        <c:idx val="10"/>
        <c:delete val="1"/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RC213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Front Wheel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'RC213'!$O$3:$O$363</c:f>
              <c:numCache>
                <c:formatCode>General</c:formatCode>
                <c:ptCount val="361"/>
                <c:pt idx="0">
                  <c:v>0.29995899999999998</c:v>
                </c:pt>
                <c:pt idx="1">
                  <c:v>0.29991331479141592</c:v>
                </c:pt>
                <c:pt idx="2">
                  <c:v>0.29977627308182092</c:v>
                </c:pt>
                <c:pt idx="3">
                  <c:v>0.29954791661544716</c:v>
                </c:pt>
                <c:pt idx="4">
                  <c:v>0.29922831495188656</c:v>
                </c:pt>
                <c:pt idx="5">
                  <c:v>0.2988175654449019</c:v>
                </c:pt>
                <c:pt idx="6">
                  <c:v>0.29831579321277185</c:v>
                </c:pt>
                <c:pt idx="7">
                  <c:v>0.29772315110017927</c:v>
                </c:pt>
                <c:pt idx="8">
                  <c:v>0.29703981963165266</c:v>
                </c:pt>
                <c:pt idx="9">
                  <c:v>0.2962660069565769</c:v>
                </c:pt>
                <c:pt idx="10">
                  <c:v>0.2954019487857889</c:v>
                </c:pt>
                <c:pt idx="11">
                  <c:v>0.2944479083197778</c:v>
                </c:pt>
                <c:pt idx="12">
                  <c:v>0.29340417616851161</c:v>
                </c:pt>
                <c:pt idx="13">
                  <c:v>0.29227107026291438</c:v>
                </c:pt>
                <c:pt idx="14">
                  <c:v>0.2910489357580216</c:v>
                </c:pt>
                <c:pt idx="15">
                  <c:v>0.28973814492784261</c:v>
                </c:pt>
                <c:pt idx="16">
                  <c:v>0.2883390970519622</c:v>
                </c:pt>
                <c:pt idx="17">
                  <c:v>0.28685221829391611</c:v>
                </c:pt>
                <c:pt idx="18">
                  <c:v>0.28527796157137791</c:v>
                </c:pt>
                <c:pt idx="19">
                  <c:v>0.28361680641819548</c:v>
                </c:pt>
                <c:pt idx="20">
                  <c:v>0.28186925883832026</c:v>
                </c:pt>
                <c:pt idx="21">
                  <c:v>0.28003585115167412</c:v>
                </c:pt>
                <c:pt idx="22">
                  <c:v>0.27811714183199898</c:v>
                </c:pt>
                <c:pt idx="23">
                  <c:v>0.27611371533674056</c:v>
                </c:pt>
                <c:pt idx="24">
                  <c:v>0.2740261819290169</c:v>
                </c:pt>
                <c:pt idx="25">
                  <c:v>0.27185517749172644</c:v>
                </c:pt>
                <c:pt idx="26">
                  <c:v>0.26960136333385182</c:v>
                </c:pt>
                <c:pt idx="27">
                  <c:v>0.26726542598901865</c:v>
                </c:pt>
                <c:pt idx="28">
                  <c:v>0.26484807700637086</c:v>
                </c:pt>
                <c:pt idx="29">
                  <c:v>0.262350052733826</c:v>
                </c:pt>
                <c:pt idx="30">
                  <c:v>0.25977211409377643</c:v>
                </c:pt>
                <c:pt idx="31">
                  <c:v>0.25711504635130489</c:v>
                </c:pt>
                <c:pt idx="32">
                  <c:v>0.25437965887498537</c:v>
                </c:pt>
                <c:pt idx="33">
                  <c:v>0.25156678489034145</c:v>
                </c:pt>
                <c:pt idx="34">
                  <c:v>0.24867728122603772</c:v>
                </c:pt>
                <c:pt idx="35">
                  <c:v>0.24571202805288167</c:v>
                </c:pt>
                <c:pt idx="36">
                  <c:v>0.24267192861571485</c:v>
                </c:pt>
                <c:pt idx="37">
                  <c:v>0.23955790895827589</c:v>
                </c:pt>
                <c:pt idx="38">
                  <c:v>0.23637091764111867</c:v>
                </c:pt>
                <c:pt idx="39">
                  <c:v>0.23311192545267151</c:v>
                </c:pt>
                <c:pt idx="40">
                  <c:v>0.22978192511352552</c:v>
                </c:pt>
                <c:pt idx="41">
                  <c:v>0.22638193097404244</c:v>
                </c:pt>
                <c:pt idx="42">
                  <c:v>0.22291297870537369</c:v>
                </c:pt>
                <c:pt idx="43">
                  <c:v>0.21937612498398473</c:v>
                </c:pt>
                <c:pt idx="44">
                  <c:v>0.21577244716978145</c:v>
                </c:pt>
                <c:pt idx="45">
                  <c:v>0.21210304297793561</c:v>
                </c:pt>
                <c:pt idx="46">
                  <c:v>0.20836903014451033</c:v>
                </c:pt>
                <c:pt idx="47">
                  <c:v>0.20457154608598696</c:v>
                </c:pt>
                <c:pt idx="48">
                  <c:v>0.20071174755279675</c:v>
                </c:pt>
                <c:pt idx="49">
                  <c:v>0.19679081027696355</c:v>
                </c:pt>
                <c:pt idx="50">
                  <c:v>0.19280992861396465</c:v>
                </c:pt>
                <c:pt idx="51">
                  <c:v>0.18877031517891818</c:v>
                </c:pt>
                <c:pt idx="52">
                  <c:v>0.18467320047720912</c:v>
                </c:pt>
                <c:pt idx="53">
                  <c:v>0.18051983252966528</c:v>
                </c:pt>
                <c:pt idx="54">
                  <c:v>0.17631147649239792</c:v>
                </c:pt>
                <c:pt idx="55">
                  <c:v>0.17204941427142345</c:v>
                </c:pt>
                <c:pt idx="56">
                  <c:v>0.16773494413218173</c:v>
                </c:pt>
                <c:pt idx="57">
                  <c:v>0.1633693803040725</c:v>
                </c:pt>
                <c:pt idx="58">
                  <c:v>0.1589540525801279</c:v>
                </c:pt>
                <c:pt idx="59">
                  <c:v>0.15449030591194493</c:v>
                </c:pt>
                <c:pt idx="60">
                  <c:v>0.14997950000000002</c:v>
                </c:pt>
                <c:pt idx="61">
                  <c:v>0.14542300887947102</c:v>
                </c:pt>
                <c:pt idx="62">
                  <c:v>0.14082222050169302</c:v>
                </c:pt>
                <c:pt idx="63">
                  <c:v>0.13617853631137472</c:v>
                </c:pt>
                <c:pt idx="64">
                  <c:v>0.13149337081970489</c:v>
                </c:pt>
                <c:pt idx="65">
                  <c:v>0.12676815117347845</c:v>
                </c:pt>
                <c:pt idx="66">
                  <c:v>0.12200431672037394</c:v>
                </c:pt>
                <c:pt idx="67">
                  <c:v>0.11720331857051404</c:v>
                </c:pt>
                <c:pt idx="68">
                  <c:v>0.11236661915444353</c:v>
                </c:pt>
                <c:pt idx="69">
                  <c:v>0.10749569177765875</c:v>
                </c:pt>
                <c:pt idx="70">
                  <c:v>0.10259202017182428</c:v>
                </c:pt>
                <c:pt idx="71">
                  <c:v>9.7657098042814278E-2</c:v>
                </c:pt>
                <c:pt idx="72">
                  <c:v>9.2692428615714861E-2</c:v>
                </c:pt>
                <c:pt idx="73">
                  <c:v>8.769952417692739E-2</c:v>
                </c:pt>
                <c:pt idx="74">
                  <c:v>8.267990561351124E-2</c:v>
                </c:pt>
                <c:pt idx="75">
                  <c:v>7.7635101949907012E-2</c:v>
                </c:pt>
                <c:pt idx="76">
                  <c:v>7.2566649882180714E-2</c:v>
                </c:pt>
                <c:pt idx="77">
                  <c:v>6.7476093309931373E-2</c:v>
                </c:pt>
                <c:pt idx="78">
                  <c:v>6.2364982866004302E-2</c:v>
                </c:pt>
                <c:pt idx="79">
                  <c:v>5.7234875444153031E-2</c:v>
                </c:pt>
                <c:pt idx="80">
                  <c:v>5.2087333724794779E-2</c:v>
                </c:pt>
                <c:pt idx="81">
                  <c:v>4.6923925699002625E-2</c:v>
                </c:pt>
                <c:pt idx="82">
                  <c:v>4.1746224190880275E-2</c:v>
                </c:pt>
                <c:pt idx="83">
                  <c:v>3.6555806378464631E-2</c:v>
                </c:pt>
                <c:pt idx="84">
                  <c:v>3.1354253313302063E-2</c:v>
                </c:pt>
                <c:pt idx="85">
                  <c:v>2.6143149438844784E-2</c:v>
                </c:pt>
                <c:pt idx="86">
                  <c:v>2.092408210781406E-2</c:v>
                </c:pt>
                <c:pt idx="87">
                  <c:v>1.5698641098677229E-2</c:v>
                </c:pt>
                <c:pt idx="88">
                  <c:v>1.0468418131385521E-2</c:v>
                </c:pt>
                <c:pt idx="89">
                  <c:v>5.2350063825211506E-3</c:v>
                </c:pt>
                <c:pt idx="90">
                  <c:v>1.8374715269296737E-17</c:v>
                </c:pt>
                <c:pt idx="91">
                  <c:v>-5.2350063825211141E-3</c:v>
                </c:pt>
                <c:pt idx="92">
                  <c:v>-1.0468418131385483E-2</c:v>
                </c:pt>
                <c:pt idx="93">
                  <c:v>-1.5698641098677191E-2</c:v>
                </c:pt>
                <c:pt idx="94">
                  <c:v>-2.0924082107814088E-2</c:v>
                </c:pt>
                <c:pt idx="95">
                  <c:v>-2.6143149438844816E-2</c:v>
                </c:pt>
                <c:pt idx="96">
                  <c:v>-3.1354253313302091E-2</c:v>
                </c:pt>
                <c:pt idx="97">
                  <c:v>-3.6555806378464596E-2</c:v>
                </c:pt>
                <c:pt idx="98">
                  <c:v>-4.1746224190880241E-2</c:v>
                </c:pt>
                <c:pt idx="99">
                  <c:v>-4.692392569900259E-2</c:v>
                </c:pt>
                <c:pt idx="100">
                  <c:v>-5.2087333724794745E-2</c:v>
                </c:pt>
                <c:pt idx="101">
                  <c:v>-5.7234875444152997E-2</c:v>
                </c:pt>
                <c:pt idx="102">
                  <c:v>-6.2364982866004268E-2</c:v>
                </c:pt>
                <c:pt idx="103">
                  <c:v>-6.7476093309931401E-2</c:v>
                </c:pt>
                <c:pt idx="104">
                  <c:v>-7.2566649882180742E-2</c:v>
                </c:pt>
                <c:pt idx="105">
                  <c:v>-7.763510194990704E-2</c:v>
                </c:pt>
                <c:pt idx="106">
                  <c:v>-8.2679905613511212E-2</c:v>
                </c:pt>
                <c:pt idx="107">
                  <c:v>-8.7699524176927363E-2</c:v>
                </c:pt>
                <c:pt idx="108">
                  <c:v>-9.269242861571482E-2</c:v>
                </c:pt>
                <c:pt idx="109">
                  <c:v>-9.7657098042814236E-2</c:v>
                </c:pt>
                <c:pt idx="110">
                  <c:v>-0.10259202017182426</c:v>
                </c:pt>
                <c:pt idx="111">
                  <c:v>-0.10749569177765872</c:v>
                </c:pt>
                <c:pt idx="112">
                  <c:v>-0.11236661915444356</c:v>
                </c:pt>
                <c:pt idx="113">
                  <c:v>-0.11720331857051407</c:v>
                </c:pt>
                <c:pt idx="114">
                  <c:v>-0.12200431672037396</c:v>
                </c:pt>
                <c:pt idx="115">
                  <c:v>-0.12676815117347842</c:v>
                </c:pt>
                <c:pt idx="116">
                  <c:v>-0.13149337081970489</c:v>
                </c:pt>
                <c:pt idx="117">
                  <c:v>-0.13617853631137466</c:v>
                </c:pt>
                <c:pt idx="118">
                  <c:v>-0.14082222050169305</c:v>
                </c:pt>
                <c:pt idx="119">
                  <c:v>-0.14542300887947099</c:v>
                </c:pt>
                <c:pt idx="120">
                  <c:v>-0.14997949999999993</c:v>
                </c:pt>
                <c:pt idx="121">
                  <c:v>-0.15449030591194496</c:v>
                </c:pt>
                <c:pt idx="122">
                  <c:v>-0.15895405258012787</c:v>
                </c:pt>
                <c:pt idx="123">
                  <c:v>-0.1633693803040725</c:v>
                </c:pt>
                <c:pt idx="124">
                  <c:v>-0.16773494413218168</c:v>
                </c:pt>
                <c:pt idx="125">
                  <c:v>-0.17204941427142345</c:v>
                </c:pt>
                <c:pt idx="126">
                  <c:v>-0.17631147649239789</c:v>
                </c:pt>
                <c:pt idx="127">
                  <c:v>-0.18051983252966528</c:v>
                </c:pt>
                <c:pt idx="128">
                  <c:v>-0.18467320047720912</c:v>
                </c:pt>
                <c:pt idx="129">
                  <c:v>-0.18877031517891812</c:v>
                </c:pt>
                <c:pt idx="130">
                  <c:v>-0.19280992861396465</c:v>
                </c:pt>
                <c:pt idx="131">
                  <c:v>-0.19679081027696352</c:v>
                </c:pt>
                <c:pt idx="132">
                  <c:v>-0.20071174755279675</c:v>
                </c:pt>
                <c:pt idx="133">
                  <c:v>-0.20457154608598693</c:v>
                </c:pt>
                <c:pt idx="134">
                  <c:v>-0.20836903014451039</c:v>
                </c:pt>
                <c:pt idx="135">
                  <c:v>-0.21210304297793559</c:v>
                </c:pt>
                <c:pt idx="136">
                  <c:v>-0.21577244716978145</c:v>
                </c:pt>
                <c:pt idx="137">
                  <c:v>-0.21937612498398473</c:v>
                </c:pt>
                <c:pt idx="138">
                  <c:v>-0.2229129787053736</c:v>
                </c:pt>
                <c:pt idx="139">
                  <c:v>-0.22638193097404244</c:v>
                </c:pt>
                <c:pt idx="140">
                  <c:v>-0.22978192511352546</c:v>
                </c:pt>
                <c:pt idx="141">
                  <c:v>-0.23311192545267151</c:v>
                </c:pt>
                <c:pt idx="142">
                  <c:v>-0.23637091764111867</c:v>
                </c:pt>
                <c:pt idx="143">
                  <c:v>-0.23955790895827592</c:v>
                </c:pt>
                <c:pt idx="144">
                  <c:v>-0.24267192861571482</c:v>
                </c:pt>
                <c:pt idx="145">
                  <c:v>-0.2457120280528817</c:v>
                </c:pt>
                <c:pt idx="146">
                  <c:v>-0.24867728122603772</c:v>
                </c:pt>
                <c:pt idx="147">
                  <c:v>-0.2515667848903414</c:v>
                </c:pt>
                <c:pt idx="148">
                  <c:v>-0.25437965887498537</c:v>
                </c:pt>
                <c:pt idx="149">
                  <c:v>-0.25711504635130483</c:v>
                </c:pt>
                <c:pt idx="150">
                  <c:v>-0.25977211409377643</c:v>
                </c:pt>
                <c:pt idx="151">
                  <c:v>-0.262350052733826</c:v>
                </c:pt>
                <c:pt idx="152">
                  <c:v>-0.26484807700637086</c:v>
                </c:pt>
                <c:pt idx="153">
                  <c:v>-0.26726542598901859</c:v>
                </c:pt>
                <c:pt idx="154">
                  <c:v>-0.26960136333385182</c:v>
                </c:pt>
                <c:pt idx="155">
                  <c:v>-0.27185517749172644</c:v>
                </c:pt>
                <c:pt idx="156">
                  <c:v>-0.27402618192901684</c:v>
                </c:pt>
                <c:pt idx="157">
                  <c:v>-0.27611371533674056</c:v>
                </c:pt>
                <c:pt idx="158">
                  <c:v>-0.27811714183199893</c:v>
                </c:pt>
                <c:pt idx="159">
                  <c:v>-0.28003585115167412</c:v>
                </c:pt>
                <c:pt idx="160">
                  <c:v>-0.28186925883832026</c:v>
                </c:pt>
                <c:pt idx="161">
                  <c:v>-0.28361680641819548</c:v>
                </c:pt>
                <c:pt idx="162">
                  <c:v>-0.28527796157137791</c:v>
                </c:pt>
                <c:pt idx="163">
                  <c:v>-0.28685221829391616</c:v>
                </c:pt>
                <c:pt idx="164">
                  <c:v>-0.2883390970519622</c:v>
                </c:pt>
                <c:pt idx="165">
                  <c:v>-0.28973814492784261</c:v>
                </c:pt>
                <c:pt idx="166">
                  <c:v>-0.2910489357580216</c:v>
                </c:pt>
                <c:pt idx="167">
                  <c:v>-0.29227107026291432</c:v>
                </c:pt>
                <c:pt idx="168">
                  <c:v>-0.29340417616851161</c:v>
                </c:pt>
                <c:pt idx="169">
                  <c:v>-0.2944479083197778</c:v>
                </c:pt>
                <c:pt idx="170">
                  <c:v>-0.2954019487857889</c:v>
                </c:pt>
                <c:pt idx="171">
                  <c:v>-0.2962660069565769</c:v>
                </c:pt>
                <c:pt idx="172">
                  <c:v>-0.29703981963165266</c:v>
                </c:pt>
                <c:pt idx="173">
                  <c:v>-0.29772315110017927</c:v>
                </c:pt>
                <c:pt idx="174">
                  <c:v>-0.29831579321277185</c:v>
                </c:pt>
                <c:pt idx="175">
                  <c:v>-0.2988175654449019</c:v>
                </c:pt>
                <c:pt idx="176">
                  <c:v>-0.29922831495188656</c:v>
                </c:pt>
                <c:pt idx="177">
                  <c:v>-0.29954791661544716</c:v>
                </c:pt>
                <c:pt idx="178">
                  <c:v>-0.29977627308182092</c:v>
                </c:pt>
                <c:pt idx="179">
                  <c:v>-0.29991331479141592</c:v>
                </c:pt>
                <c:pt idx="180">
                  <c:v>-0.29995899999999998</c:v>
                </c:pt>
                <c:pt idx="181">
                  <c:v>-0.29991331479141592</c:v>
                </c:pt>
                <c:pt idx="182">
                  <c:v>-0.29977627308182092</c:v>
                </c:pt>
                <c:pt idx="183">
                  <c:v>-0.29954791661544716</c:v>
                </c:pt>
                <c:pt idx="184">
                  <c:v>-0.29922831495188656</c:v>
                </c:pt>
                <c:pt idx="185">
                  <c:v>-0.2988175654449019</c:v>
                </c:pt>
                <c:pt idx="186">
                  <c:v>-0.29831579321277185</c:v>
                </c:pt>
                <c:pt idx="187">
                  <c:v>-0.29772315110017933</c:v>
                </c:pt>
                <c:pt idx="188">
                  <c:v>-0.29703981963165266</c:v>
                </c:pt>
                <c:pt idx="189">
                  <c:v>-0.2962660069565769</c:v>
                </c:pt>
                <c:pt idx="190">
                  <c:v>-0.2954019487857889</c:v>
                </c:pt>
                <c:pt idx="191">
                  <c:v>-0.2944479083197778</c:v>
                </c:pt>
                <c:pt idx="192">
                  <c:v>-0.29340417616851155</c:v>
                </c:pt>
                <c:pt idx="193">
                  <c:v>-0.29227107026291438</c:v>
                </c:pt>
                <c:pt idx="194">
                  <c:v>-0.2910489357580216</c:v>
                </c:pt>
                <c:pt idx="195">
                  <c:v>-0.28973814492784261</c:v>
                </c:pt>
                <c:pt idx="196">
                  <c:v>-0.2883390970519622</c:v>
                </c:pt>
                <c:pt idx="197">
                  <c:v>-0.28685221829391611</c:v>
                </c:pt>
                <c:pt idx="198">
                  <c:v>-0.28527796157137797</c:v>
                </c:pt>
                <c:pt idx="199">
                  <c:v>-0.28361680641819542</c:v>
                </c:pt>
                <c:pt idx="200">
                  <c:v>-0.28186925883832026</c:v>
                </c:pt>
                <c:pt idx="201">
                  <c:v>-0.28003585115167412</c:v>
                </c:pt>
                <c:pt idx="202">
                  <c:v>-0.27811714183199898</c:v>
                </c:pt>
                <c:pt idx="203">
                  <c:v>-0.27611371533674056</c:v>
                </c:pt>
                <c:pt idx="204">
                  <c:v>-0.2740261819290169</c:v>
                </c:pt>
                <c:pt idx="205">
                  <c:v>-0.2718551774917265</c:v>
                </c:pt>
                <c:pt idx="206">
                  <c:v>-0.26960136333385182</c:v>
                </c:pt>
                <c:pt idx="207">
                  <c:v>-0.26726542598901865</c:v>
                </c:pt>
                <c:pt idx="208">
                  <c:v>-0.26484807700637081</c:v>
                </c:pt>
                <c:pt idx="209">
                  <c:v>-0.262350052733826</c:v>
                </c:pt>
                <c:pt idx="210">
                  <c:v>-0.25977211409377637</c:v>
                </c:pt>
                <c:pt idx="211">
                  <c:v>-0.25711504635130489</c:v>
                </c:pt>
                <c:pt idx="212">
                  <c:v>-0.25437965887498537</c:v>
                </c:pt>
                <c:pt idx="213">
                  <c:v>-0.25156678489034145</c:v>
                </c:pt>
                <c:pt idx="214">
                  <c:v>-0.24867728122603777</c:v>
                </c:pt>
                <c:pt idx="215">
                  <c:v>-0.24571202805288167</c:v>
                </c:pt>
                <c:pt idx="216">
                  <c:v>-0.24267192861571488</c:v>
                </c:pt>
                <c:pt idx="217">
                  <c:v>-0.23955790895827589</c:v>
                </c:pt>
                <c:pt idx="218">
                  <c:v>-0.2363709176411187</c:v>
                </c:pt>
                <c:pt idx="219">
                  <c:v>-0.23311192545267148</c:v>
                </c:pt>
                <c:pt idx="220">
                  <c:v>-0.22978192511352552</c:v>
                </c:pt>
                <c:pt idx="221">
                  <c:v>-0.22638193097404249</c:v>
                </c:pt>
                <c:pt idx="222">
                  <c:v>-0.22291297870537369</c:v>
                </c:pt>
                <c:pt idx="223">
                  <c:v>-0.21937612498398476</c:v>
                </c:pt>
                <c:pt idx="224">
                  <c:v>-0.21577244716978142</c:v>
                </c:pt>
                <c:pt idx="225">
                  <c:v>-0.21210304297793564</c:v>
                </c:pt>
                <c:pt idx="226">
                  <c:v>-0.20836903014451033</c:v>
                </c:pt>
                <c:pt idx="227">
                  <c:v>-0.20457154608598699</c:v>
                </c:pt>
                <c:pt idx="228">
                  <c:v>-0.20071174755279672</c:v>
                </c:pt>
                <c:pt idx="229">
                  <c:v>-0.19679081027696355</c:v>
                </c:pt>
                <c:pt idx="230">
                  <c:v>-0.19280992861396468</c:v>
                </c:pt>
                <c:pt idx="231">
                  <c:v>-0.18877031517891829</c:v>
                </c:pt>
                <c:pt idx="232">
                  <c:v>-0.18467320047720906</c:v>
                </c:pt>
                <c:pt idx="233">
                  <c:v>-0.18051983252966522</c:v>
                </c:pt>
                <c:pt idx="234">
                  <c:v>-0.17631147649239798</c:v>
                </c:pt>
                <c:pt idx="235">
                  <c:v>-0.17204941427142351</c:v>
                </c:pt>
                <c:pt idx="236">
                  <c:v>-0.16773494413218165</c:v>
                </c:pt>
                <c:pt idx="237">
                  <c:v>-0.16336938030407247</c:v>
                </c:pt>
                <c:pt idx="238">
                  <c:v>-0.15895405258012793</c:v>
                </c:pt>
                <c:pt idx="239">
                  <c:v>-0.15449030591194501</c:v>
                </c:pt>
                <c:pt idx="240">
                  <c:v>-0.14997950000000013</c:v>
                </c:pt>
                <c:pt idx="241">
                  <c:v>-0.14542300887947093</c:v>
                </c:pt>
                <c:pt idx="242">
                  <c:v>-0.14082222050169299</c:v>
                </c:pt>
                <c:pt idx="243">
                  <c:v>-0.13617853631137475</c:v>
                </c:pt>
                <c:pt idx="244">
                  <c:v>-0.13149337081970497</c:v>
                </c:pt>
                <c:pt idx="245">
                  <c:v>-0.12676815117347837</c:v>
                </c:pt>
                <c:pt idx="246">
                  <c:v>-0.12200431672037391</c:v>
                </c:pt>
                <c:pt idx="247">
                  <c:v>-0.11720331857051408</c:v>
                </c:pt>
                <c:pt idx="248">
                  <c:v>-0.11236661915444363</c:v>
                </c:pt>
                <c:pt idx="249">
                  <c:v>-0.10749569177765884</c:v>
                </c:pt>
                <c:pt idx="250">
                  <c:v>-0.1025920201718242</c:v>
                </c:pt>
                <c:pt idx="251">
                  <c:v>-9.7657098042814236E-2</c:v>
                </c:pt>
                <c:pt idx="252">
                  <c:v>-9.2692428615714889E-2</c:v>
                </c:pt>
                <c:pt idx="253">
                  <c:v>-8.7699524176927487E-2</c:v>
                </c:pt>
                <c:pt idx="254">
                  <c:v>-8.2679905613511157E-2</c:v>
                </c:pt>
                <c:pt idx="255">
                  <c:v>-7.7635101949906984E-2</c:v>
                </c:pt>
                <c:pt idx="256">
                  <c:v>-7.2566649882180742E-2</c:v>
                </c:pt>
                <c:pt idx="257">
                  <c:v>-6.747609330993147E-2</c:v>
                </c:pt>
                <c:pt idx="258">
                  <c:v>-6.2364982866004399E-2</c:v>
                </c:pt>
                <c:pt idx="259">
                  <c:v>-5.7234875444152941E-2</c:v>
                </c:pt>
                <c:pt idx="260">
                  <c:v>-5.2087333724794752E-2</c:v>
                </c:pt>
                <c:pt idx="261">
                  <c:v>-4.692392569900266E-2</c:v>
                </c:pt>
                <c:pt idx="262">
                  <c:v>-4.1746224190880379E-2</c:v>
                </c:pt>
                <c:pt idx="263">
                  <c:v>-3.6555806378464541E-2</c:v>
                </c:pt>
                <c:pt idx="264">
                  <c:v>-3.1354253313302029E-2</c:v>
                </c:pt>
                <c:pt idx="265">
                  <c:v>-2.6143149438844819E-2</c:v>
                </c:pt>
                <c:pt idx="266">
                  <c:v>-2.0924082107814164E-2</c:v>
                </c:pt>
                <c:pt idx="267">
                  <c:v>-1.5698641098677329E-2</c:v>
                </c:pt>
                <c:pt idx="268">
                  <c:v>-1.0468418131385425E-2</c:v>
                </c:pt>
                <c:pt idx="269">
                  <c:v>-5.2350063825211202E-3</c:v>
                </c:pt>
                <c:pt idx="270">
                  <c:v>-5.5124145807890211E-17</c:v>
                </c:pt>
                <c:pt idx="271">
                  <c:v>5.23500638252101E-3</c:v>
                </c:pt>
                <c:pt idx="272">
                  <c:v>1.0468418131385581E-2</c:v>
                </c:pt>
                <c:pt idx="273">
                  <c:v>1.5698641098677222E-2</c:v>
                </c:pt>
                <c:pt idx="274">
                  <c:v>2.0924082107814056E-2</c:v>
                </c:pt>
                <c:pt idx="275">
                  <c:v>2.6143149438844712E-2</c:v>
                </c:pt>
                <c:pt idx="276">
                  <c:v>3.1354253313301918E-2</c:v>
                </c:pt>
                <c:pt idx="277">
                  <c:v>3.6555806378464693E-2</c:v>
                </c:pt>
                <c:pt idx="278">
                  <c:v>4.1746224190880275E-2</c:v>
                </c:pt>
                <c:pt idx="279">
                  <c:v>4.6923925699002549E-2</c:v>
                </c:pt>
                <c:pt idx="280">
                  <c:v>5.2087333724794641E-2</c:v>
                </c:pt>
                <c:pt idx="281">
                  <c:v>5.7234875444153087E-2</c:v>
                </c:pt>
                <c:pt idx="282">
                  <c:v>6.2364982866004295E-2</c:v>
                </c:pt>
                <c:pt idx="283">
                  <c:v>6.7476093309931373E-2</c:v>
                </c:pt>
                <c:pt idx="284">
                  <c:v>7.2566649882180645E-2</c:v>
                </c:pt>
                <c:pt idx="285">
                  <c:v>7.7635101949906873E-2</c:v>
                </c:pt>
                <c:pt idx="286">
                  <c:v>8.2679905613511309E-2</c:v>
                </c:pt>
                <c:pt idx="287">
                  <c:v>8.7699524176927376E-2</c:v>
                </c:pt>
                <c:pt idx="288">
                  <c:v>9.2692428615714792E-2</c:v>
                </c:pt>
                <c:pt idx="289">
                  <c:v>9.7657098042814139E-2</c:v>
                </c:pt>
                <c:pt idx="290">
                  <c:v>0.10259202017182434</c:v>
                </c:pt>
                <c:pt idx="291">
                  <c:v>0.10749569177765875</c:v>
                </c:pt>
                <c:pt idx="292">
                  <c:v>0.11236661915444353</c:v>
                </c:pt>
                <c:pt idx="293">
                  <c:v>0.11720331857051398</c:v>
                </c:pt>
                <c:pt idx="294">
                  <c:v>0.12200431672037382</c:v>
                </c:pt>
                <c:pt idx="295">
                  <c:v>0.1267681511734785</c:v>
                </c:pt>
                <c:pt idx="296">
                  <c:v>0.13149337081970486</c:v>
                </c:pt>
                <c:pt idx="297">
                  <c:v>0.13617853631137466</c:v>
                </c:pt>
                <c:pt idx="298">
                  <c:v>0.14082222050169288</c:v>
                </c:pt>
                <c:pt idx="299">
                  <c:v>0.14542300887947107</c:v>
                </c:pt>
                <c:pt idx="300">
                  <c:v>0.14997950000000002</c:v>
                </c:pt>
                <c:pt idx="301">
                  <c:v>0.15449030591194493</c:v>
                </c:pt>
                <c:pt idx="302">
                  <c:v>0.15895405258012782</c:v>
                </c:pt>
                <c:pt idx="303">
                  <c:v>0.16336938030407236</c:v>
                </c:pt>
                <c:pt idx="304">
                  <c:v>0.16773494413218179</c:v>
                </c:pt>
                <c:pt idx="305">
                  <c:v>0.1720494142714234</c:v>
                </c:pt>
                <c:pt idx="306">
                  <c:v>0.17631147649239787</c:v>
                </c:pt>
                <c:pt idx="307">
                  <c:v>0.18051983252966514</c:v>
                </c:pt>
                <c:pt idx="308">
                  <c:v>0.1846732004772092</c:v>
                </c:pt>
                <c:pt idx="309">
                  <c:v>0.18877031517891818</c:v>
                </c:pt>
                <c:pt idx="310">
                  <c:v>0.19280992861396462</c:v>
                </c:pt>
                <c:pt idx="311">
                  <c:v>0.19679081027696349</c:v>
                </c:pt>
                <c:pt idx="312">
                  <c:v>0.20071174755279661</c:v>
                </c:pt>
                <c:pt idx="313">
                  <c:v>0.20457154608598699</c:v>
                </c:pt>
                <c:pt idx="314">
                  <c:v>0.20836903014451033</c:v>
                </c:pt>
                <c:pt idx="315">
                  <c:v>0.21210304297793553</c:v>
                </c:pt>
                <c:pt idx="316">
                  <c:v>0.21577244716978136</c:v>
                </c:pt>
                <c:pt idx="317">
                  <c:v>0.21937612498398479</c:v>
                </c:pt>
                <c:pt idx="318">
                  <c:v>0.22291297870537369</c:v>
                </c:pt>
                <c:pt idx="319">
                  <c:v>0.22638193097404241</c:v>
                </c:pt>
                <c:pt idx="320">
                  <c:v>0.22978192511352544</c:v>
                </c:pt>
                <c:pt idx="321">
                  <c:v>0.23311192545267143</c:v>
                </c:pt>
                <c:pt idx="322">
                  <c:v>0.2363709176411187</c:v>
                </c:pt>
                <c:pt idx="323">
                  <c:v>0.23955790895827589</c:v>
                </c:pt>
                <c:pt idx="324">
                  <c:v>0.24267192861571482</c:v>
                </c:pt>
                <c:pt idx="325">
                  <c:v>0.24571202805288161</c:v>
                </c:pt>
                <c:pt idx="326">
                  <c:v>0.24867728122603777</c:v>
                </c:pt>
                <c:pt idx="327">
                  <c:v>0.25156678489034145</c:v>
                </c:pt>
                <c:pt idx="328">
                  <c:v>0.25437965887498537</c:v>
                </c:pt>
                <c:pt idx="329">
                  <c:v>0.25711504635130483</c:v>
                </c:pt>
                <c:pt idx="330">
                  <c:v>0.25977211409377632</c:v>
                </c:pt>
                <c:pt idx="331">
                  <c:v>0.262350052733826</c:v>
                </c:pt>
                <c:pt idx="332">
                  <c:v>0.26484807700637081</c:v>
                </c:pt>
                <c:pt idx="333">
                  <c:v>0.26726542598901859</c:v>
                </c:pt>
                <c:pt idx="334">
                  <c:v>0.26960136333385176</c:v>
                </c:pt>
                <c:pt idx="335">
                  <c:v>0.2718551774917265</c:v>
                </c:pt>
                <c:pt idx="336">
                  <c:v>0.2740261819290169</c:v>
                </c:pt>
                <c:pt idx="337">
                  <c:v>0.27611371533674051</c:v>
                </c:pt>
                <c:pt idx="338">
                  <c:v>0.27811714183199893</c:v>
                </c:pt>
                <c:pt idx="339">
                  <c:v>0.28003585115167406</c:v>
                </c:pt>
                <c:pt idx="340">
                  <c:v>0.28186925883832026</c:v>
                </c:pt>
                <c:pt idx="341">
                  <c:v>0.28361680641819548</c:v>
                </c:pt>
                <c:pt idx="342">
                  <c:v>0.28527796157137791</c:v>
                </c:pt>
                <c:pt idx="343">
                  <c:v>0.28685221829391611</c:v>
                </c:pt>
                <c:pt idx="344">
                  <c:v>0.2883390970519622</c:v>
                </c:pt>
                <c:pt idx="345">
                  <c:v>0.28973814492784261</c:v>
                </c:pt>
                <c:pt idx="346">
                  <c:v>0.2910489357580216</c:v>
                </c:pt>
                <c:pt idx="347">
                  <c:v>0.29227107026291432</c:v>
                </c:pt>
                <c:pt idx="348">
                  <c:v>0.29340417616851155</c:v>
                </c:pt>
                <c:pt idx="349">
                  <c:v>0.2944479083197778</c:v>
                </c:pt>
                <c:pt idx="350">
                  <c:v>0.2954019487857889</c:v>
                </c:pt>
                <c:pt idx="351">
                  <c:v>0.2962660069565769</c:v>
                </c:pt>
                <c:pt idx="352">
                  <c:v>0.29703981963165266</c:v>
                </c:pt>
                <c:pt idx="353">
                  <c:v>0.29772315110017933</c:v>
                </c:pt>
                <c:pt idx="354">
                  <c:v>0.29831579321277185</c:v>
                </c:pt>
                <c:pt idx="355">
                  <c:v>0.2988175654449019</c:v>
                </c:pt>
                <c:pt idx="356">
                  <c:v>0.29922831495188656</c:v>
                </c:pt>
                <c:pt idx="357">
                  <c:v>0.29954791661544716</c:v>
                </c:pt>
                <c:pt idx="358">
                  <c:v>0.29977627308182092</c:v>
                </c:pt>
                <c:pt idx="359">
                  <c:v>0.29991331479141592</c:v>
                </c:pt>
                <c:pt idx="360">
                  <c:v>0.29995899999999998</c:v>
                </c:pt>
              </c:numCache>
            </c:numRef>
          </c:xVal>
          <c:yVal>
            <c:numRef>
              <c:f>'RC213'!$P$3:$P$363</c:f>
              <c:numCache>
                <c:formatCode>General</c:formatCode>
                <c:ptCount val="361"/>
                <c:pt idx="0">
                  <c:v>0.29995899999999998</c:v>
                </c:pt>
                <c:pt idx="1">
                  <c:v>0.30519400638252109</c:v>
                </c:pt>
                <c:pt idx="2">
                  <c:v>0.31042741813138547</c:v>
                </c:pt>
                <c:pt idx="3">
                  <c:v>0.31565764109867717</c:v>
                </c:pt>
                <c:pt idx="4">
                  <c:v>0.32088308210781408</c:v>
                </c:pt>
                <c:pt idx="5">
                  <c:v>0.32610214943884475</c:v>
                </c:pt>
                <c:pt idx="6">
                  <c:v>0.33131325331330203</c:v>
                </c:pt>
                <c:pt idx="7">
                  <c:v>0.33651480637846459</c:v>
                </c:pt>
                <c:pt idx="8">
                  <c:v>0.34170522419088023</c:v>
                </c:pt>
                <c:pt idx="9">
                  <c:v>0.34688292569900259</c:v>
                </c:pt>
                <c:pt idx="10">
                  <c:v>0.35204633372479471</c:v>
                </c:pt>
                <c:pt idx="11">
                  <c:v>0.35719387544415299</c:v>
                </c:pt>
                <c:pt idx="12">
                  <c:v>0.36232398286600426</c:v>
                </c:pt>
                <c:pt idx="13">
                  <c:v>0.3674350933099314</c:v>
                </c:pt>
                <c:pt idx="14">
                  <c:v>0.37252564988218073</c:v>
                </c:pt>
                <c:pt idx="15">
                  <c:v>0.377594101949907</c:v>
                </c:pt>
                <c:pt idx="16">
                  <c:v>0.38263890561351122</c:v>
                </c:pt>
                <c:pt idx="17">
                  <c:v>0.38765852417692737</c:v>
                </c:pt>
                <c:pt idx="18">
                  <c:v>0.39265142861571478</c:v>
                </c:pt>
                <c:pt idx="19">
                  <c:v>0.39761609804281423</c:v>
                </c:pt>
                <c:pt idx="20">
                  <c:v>0.4025510201718242</c:v>
                </c:pt>
                <c:pt idx="21">
                  <c:v>0.4074546917776587</c:v>
                </c:pt>
                <c:pt idx="22">
                  <c:v>0.41232561915444355</c:v>
                </c:pt>
                <c:pt idx="23">
                  <c:v>0.41716231857051406</c:v>
                </c:pt>
                <c:pt idx="24">
                  <c:v>0.4219633167203739</c:v>
                </c:pt>
                <c:pt idx="25">
                  <c:v>0.42672715117347843</c:v>
                </c:pt>
                <c:pt idx="26">
                  <c:v>0.43145237081970483</c:v>
                </c:pt>
                <c:pt idx="27">
                  <c:v>0.43613753631137464</c:v>
                </c:pt>
                <c:pt idx="28">
                  <c:v>0.44078122050169299</c:v>
                </c:pt>
                <c:pt idx="29">
                  <c:v>0.44538200887947099</c:v>
                </c:pt>
                <c:pt idx="30">
                  <c:v>0.44993849999999991</c:v>
                </c:pt>
                <c:pt idx="31">
                  <c:v>0.45444930591194488</c:v>
                </c:pt>
                <c:pt idx="32">
                  <c:v>0.45891305258012788</c:v>
                </c:pt>
                <c:pt idx="33">
                  <c:v>0.46332838030407247</c:v>
                </c:pt>
                <c:pt idx="34">
                  <c:v>0.46769394413218174</c:v>
                </c:pt>
                <c:pt idx="35">
                  <c:v>0.47200841427142337</c:v>
                </c:pt>
                <c:pt idx="36">
                  <c:v>0.4762704764923979</c:v>
                </c:pt>
                <c:pt idx="37">
                  <c:v>0.48047883252966517</c:v>
                </c:pt>
                <c:pt idx="38">
                  <c:v>0.48463220047720912</c:v>
                </c:pt>
                <c:pt idx="39">
                  <c:v>0.48872931517891816</c:v>
                </c:pt>
                <c:pt idx="40">
                  <c:v>0.4927689286139646</c:v>
                </c:pt>
                <c:pt idx="41">
                  <c:v>0.49674981027696352</c:v>
                </c:pt>
                <c:pt idx="42">
                  <c:v>0.50067074755279672</c:v>
                </c:pt>
                <c:pt idx="43">
                  <c:v>0.50453054608598691</c:v>
                </c:pt>
                <c:pt idx="44">
                  <c:v>0.50832803014451033</c:v>
                </c:pt>
                <c:pt idx="45">
                  <c:v>0.51206204297793556</c:v>
                </c:pt>
                <c:pt idx="46">
                  <c:v>0.51573144716978137</c:v>
                </c:pt>
                <c:pt idx="47">
                  <c:v>0.51933512498398471</c:v>
                </c:pt>
                <c:pt idx="48">
                  <c:v>0.52287197870537372</c:v>
                </c:pt>
                <c:pt idx="49">
                  <c:v>0.52634093097404244</c:v>
                </c:pt>
                <c:pt idx="50">
                  <c:v>0.52974092511352544</c:v>
                </c:pt>
                <c:pt idx="51">
                  <c:v>0.53307092545267154</c:v>
                </c:pt>
                <c:pt idx="52">
                  <c:v>0.5363299176411187</c:v>
                </c:pt>
                <c:pt idx="53">
                  <c:v>0.53951690895827586</c:v>
                </c:pt>
                <c:pt idx="54">
                  <c:v>0.54263092861571482</c:v>
                </c:pt>
                <c:pt idx="55">
                  <c:v>0.54567102805288159</c:v>
                </c:pt>
                <c:pt idx="56">
                  <c:v>0.54863628122603769</c:v>
                </c:pt>
                <c:pt idx="57">
                  <c:v>0.55152578489034143</c:v>
                </c:pt>
                <c:pt idx="58">
                  <c:v>0.55433865887498535</c:v>
                </c:pt>
                <c:pt idx="59">
                  <c:v>0.55707404635130486</c:v>
                </c:pt>
                <c:pt idx="60">
                  <c:v>0.55973111409377641</c:v>
                </c:pt>
                <c:pt idx="61">
                  <c:v>0.56230905273382592</c:v>
                </c:pt>
                <c:pt idx="62">
                  <c:v>0.56480707700637078</c:v>
                </c:pt>
                <c:pt idx="63">
                  <c:v>0.56722442598901857</c:v>
                </c:pt>
                <c:pt idx="64">
                  <c:v>0.56956036333385174</c:v>
                </c:pt>
                <c:pt idx="65">
                  <c:v>0.57181417749172647</c:v>
                </c:pt>
                <c:pt idx="66">
                  <c:v>0.57398518192901693</c:v>
                </c:pt>
                <c:pt idx="67">
                  <c:v>0.57607271533674054</c:v>
                </c:pt>
                <c:pt idx="68">
                  <c:v>0.57807614183199896</c:v>
                </c:pt>
                <c:pt idx="69">
                  <c:v>0.57999485115167415</c:v>
                </c:pt>
                <c:pt idx="70">
                  <c:v>0.58182825883832023</c:v>
                </c:pt>
                <c:pt idx="71">
                  <c:v>0.5835758064181954</c:v>
                </c:pt>
                <c:pt idx="72">
                  <c:v>0.58523696157137794</c:v>
                </c:pt>
                <c:pt idx="73">
                  <c:v>0.58681121829391603</c:v>
                </c:pt>
                <c:pt idx="74">
                  <c:v>0.58829809705196223</c:v>
                </c:pt>
                <c:pt idx="75">
                  <c:v>0.58969714492784253</c:v>
                </c:pt>
                <c:pt idx="76">
                  <c:v>0.59100793575802157</c:v>
                </c:pt>
                <c:pt idx="77">
                  <c:v>0.59223007026291441</c:v>
                </c:pt>
                <c:pt idx="78">
                  <c:v>0.59336317616851153</c:v>
                </c:pt>
                <c:pt idx="79">
                  <c:v>0.59440690831977783</c:v>
                </c:pt>
                <c:pt idx="80">
                  <c:v>0.59536094878578893</c:v>
                </c:pt>
                <c:pt idx="81">
                  <c:v>0.59622500695657688</c:v>
                </c:pt>
                <c:pt idx="82">
                  <c:v>0.59699881963165269</c:v>
                </c:pt>
                <c:pt idx="83">
                  <c:v>0.5976821511001793</c:v>
                </c:pt>
                <c:pt idx="84">
                  <c:v>0.59827479321277188</c:v>
                </c:pt>
                <c:pt idx="85">
                  <c:v>0.59877656544490188</c:v>
                </c:pt>
                <c:pt idx="86">
                  <c:v>0.59918731495188648</c:v>
                </c:pt>
                <c:pt idx="87">
                  <c:v>0.59950691661544719</c:v>
                </c:pt>
                <c:pt idx="88">
                  <c:v>0.59973527308182084</c:v>
                </c:pt>
                <c:pt idx="89">
                  <c:v>0.59987231479141589</c:v>
                </c:pt>
                <c:pt idx="90">
                  <c:v>0.59991799999999995</c:v>
                </c:pt>
                <c:pt idx="91">
                  <c:v>0.59987231479141589</c:v>
                </c:pt>
                <c:pt idx="92">
                  <c:v>0.59973527308182084</c:v>
                </c:pt>
                <c:pt idx="93">
                  <c:v>0.59950691661544719</c:v>
                </c:pt>
                <c:pt idx="94">
                  <c:v>0.59918731495188648</c:v>
                </c:pt>
                <c:pt idx="95">
                  <c:v>0.59877656544490188</c:v>
                </c:pt>
                <c:pt idx="96">
                  <c:v>0.59827479321277188</c:v>
                </c:pt>
                <c:pt idx="97">
                  <c:v>0.5976821511001793</c:v>
                </c:pt>
                <c:pt idx="98">
                  <c:v>0.59699881963165269</c:v>
                </c:pt>
                <c:pt idx="99">
                  <c:v>0.59622500695657688</c:v>
                </c:pt>
                <c:pt idx="100">
                  <c:v>0.59536094878578893</c:v>
                </c:pt>
                <c:pt idx="101">
                  <c:v>0.59440690831977783</c:v>
                </c:pt>
                <c:pt idx="102">
                  <c:v>0.59336317616851164</c:v>
                </c:pt>
                <c:pt idx="103">
                  <c:v>0.59223007026291441</c:v>
                </c:pt>
                <c:pt idx="104">
                  <c:v>0.59100793575802157</c:v>
                </c:pt>
                <c:pt idx="105">
                  <c:v>0.58969714492784253</c:v>
                </c:pt>
                <c:pt idx="106">
                  <c:v>0.58829809705196223</c:v>
                </c:pt>
                <c:pt idx="107">
                  <c:v>0.58681121829391614</c:v>
                </c:pt>
                <c:pt idx="108">
                  <c:v>0.58523696157137794</c:v>
                </c:pt>
                <c:pt idx="109">
                  <c:v>0.58357580641819551</c:v>
                </c:pt>
                <c:pt idx="110">
                  <c:v>0.58182825883832023</c:v>
                </c:pt>
                <c:pt idx="111">
                  <c:v>0.57999485115167415</c:v>
                </c:pt>
                <c:pt idx="112">
                  <c:v>0.57807614183199896</c:v>
                </c:pt>
                <c:pt idx="113">
                  <c:v>0.57607271533674043</c:v>
                </c:pt>
                <c:pt idx="114">
                  <c:v>0.57398518192901693</c:v>
                </c:pt>
                <c:pt idx="115">
                  <c:v>0.57181417749172647</c:v>
                </c:pt>
                <c:pt idx="116">
                  <c:v>0.56956036333385174</c:v>
                </c:pt>
                <c:pt idx="117">
                  <c:v>0.56722442598901868</c:v>
                </c:pt>
                <c:pt idx="118">
                  <c:v>0.56480707700637078</c:v>
                </c:pt>
                <c:pt idx="119">
                  <c:v>0.56230905273382592</c:v>
                </c:pt>
                <c:pt idx="120">
                  <c:v>0.55973111409377641</c:v>
                </c:pt>
                <c:pt idx="121">
                  <c:v>0.55707404635130486</c:v>
                </c:pt>
                <c:pt idx="122">
                  <c:v>0.55433865887498535</c:v>
                </c:pt>
                <c:pt idx="123">
                  <c:v>0.55152578489034143</c:v>
                </c:pt>
                <c:pt idx="124">
                  <c:v>0.54863628122603769</c:v>
                </c:pt>
                <c:pt idx="125">
                  <c:v>0.54567102805288159</c:v>
                </c:pt>
                <c:pt idx="126">
                  <c:v>0.54263092861571482</c:v>
                </c:pt>
                <c:pt idx="127">
                  <c:v>0.53951690895827586</c:v>
                </c:pt>
                <c:pt idx="128">
                  <c:v>0.5363299176411187</c:v>
                </c:pt>
                <c:pt idx="129">
                  <c:v>0.53307092545267154</c:v>
                </c:pt>
                <c:pt idx="130">
                  <c:v>0.52974092511352544</c:v>
                </c:pt>
                <c:pt idx="131">
                  <c:v>0.52634093097404244</c:v>
                </c:pt>
                <c:pt idx="132">
                  <c:v>0.52287197870537372</c:v>
                </c:pt>
                <c:pt idx="133">
                  <c:v>0.51933512498398471</c:v>
                </c:pt>
                <c:pt idx="134">
                  <c:v>0.51573144716978137</c:v>
                </c:pt>
                <c:pt idx="135">
                  <c:v>0.51206204297793556</c:v>
                </c:pt>
                <c:pt idx="136">
                  <c:v>0.50832803014451033</c:v>
                </c:pt>
                <c:pt idx="137">
                  <c:v>0.50453054608598702</c:v>
                </c:pt>
                <c:pt idx="138">
                  <c:v>0.50067074755279672</c:v>
                </c:pt>
                <c:pt idx="139">
                  <c:v>0.49674981027696352</c:v>
                </c:pt>
                <c:pt idx="140">
                  <c:v>0.49276892861396465</c:v>
                </c:pt>
                <c:pt idx="141">
                  <c:v>0.48872931517891816</c:v>
                </c:pt>
                <c:pt idx="142">
                  <c:v>0.48463220047720912</c:v>
                </c:pt>
                <c:pt idx="143">
                  <c:v>0.48047883252966517</c:v>
                </c:pt>
                <c:pt idx="144">
                  <c:v>0.47627047649239795</c:v>
                </c:pt>
                <c:pt idx="145">
                  <c:v>0.47200841427142337</c:v>
                </c:pt>
                <c:pt idx="146">
                  <c:v>0.46769394413218174</c:v>
                </c:pt>
                <c:pt idx="147">
                  <c:v>0.46332838030407253</c:v>
                </c:pt>
                <c:pt idx="148">
                  <c:v>0.45891305258012788</c:v>
                </c:pt>
                <c:pt idx="149">
                  <c:v>0.45444930591194499</c:v>
                </c:pt>
                <c:pt idx="150">
                  <c:v>0.44993849999999991</c:v>
                </c:pt>
                <c:pt idx="151">
                  <c:v>0.44538200887947099</c:v>
                </c:pt>
                <c:pt idx="152">
                  <c:v>0.44078122050169294</c:v>
                </c:pt>
                <c:pt idx="153">
                  <c:v>0.4361375363113747</c:v>
                </c:pt>
                <c:pt idx="154">
                  <c:v>0.43145237081970478</c:v>
                </c:pt>
                <c:pt idx="155">
                  <c:v>0.42672715117347848</c:v>
                </c:pt>
                <c:pt idx="156">
                  <c:v>0.42196331672037402</c:v>
                </c:pt>
                <c:pt idx="157">
                  <c:v>0.41716231857051406</c:v>
                </c:pt>
                <c:pt idx="158">
                  <c:v>0.4123256191544436</c:v>
                </c:pt>
                <c:pt idx="159">
                  <c:v>0.4074546917776587</c:v>
                </c:pt>
                <c:pt idx="160">
                  <c:v>0.40255102017182426</c:v>
                </c:pt>
                <c:pt idx="161">
                  <c:v>0.39761609804281417</c:v>
                </c:pt>
                <c:pt idx="162">
                  <c:v>0.39265142861571484</c:v>
                </c:pt>
                <c:pt idx="163">
                  <c:v>0.38765852417692731</c:v>
                </c:pt>
                <c:pt idx="164">
                  <c:v>0.38263890561351122</c:v>
                </c:pt>
                <c:pt idx="165">
                  <c:v>0.37759410194990706</c:v>
                </c:pt>
                <c:pt idx="166">
                  <c:v>0.37252564988218073</c:v>
                </c:pt>
                <c:pt idx="167">
                  <c:v>0.3674350933099314</c:v>
                </c:pt>
                <c:pt idx="168">
                  <c:v>0.36232398286600426</c:v>
                </c:pt>
                <c:pt idx="169">
                  <c:v>0.35719387544415304</c:v>
                </c:pt>
                <c:pt idx="170">
                  <c:v>0.35204633372479471</c:v>
                </c:pt>
                <c:pt idx="171">
                  <c:v>0.34688292569900259</c:v>
                </c:pt>
                <c:pt idx="172">
                  <c:v>0.34170522419088023</c:v>
                </c:pt>
                <c:pt idx="173">
                  <c:v>0.33651480637846465</c:v>
                </c:pt>
                <c:pt idx="174">
                  <c:v>0.33131325331330214</c:v>
                </c:pt>
                <c:pt idx="175">
                  <c:v>0.3261021494388448</c:v>
                </c:pt>
                <c:pt idx="176">
                  <c:v>0.32088308210781413</c:v>
                </c:pt>
                <c:pt idx="177">
                  <c:v>0.31565764109867717</c:v>
                </c:pt>
                <c:pt idx="178">
                  <c:v>0.31042741813138552</c:v>
                </c:pt>
                <c:pt idx="179">
                  <c:v>0.30519400638252109</c:v>
                </c:pt>
                <c:pt idx="180">
                  <c:v>0.29995900000000003</c:v>
                </c:pt>
                <c:pt idx="181">
                  <c:v>0.29472399361747881</c:v>
                </c:pt>
                <c:pt idx="182">
                  <c:v>0.28949058186861448</c:v>
                </c:pt>
                <c:pt idx="183">
                  <c:v>0.2842603589013229</c:v>
                </c:pt>
                <c:pt idx="184">
                  <c:v>0.27903491789218593</c:v>
                </c:pt>
                <c:pt idx="185">
                  <c:v>0.27381585056115526</c:v>
                </c:pt>
                <c:pt idx="186">
                  <c:v>0.26860474668669793</c:v>
                </c:pt>
                <c:pt idx="187">
                  <c:v>0.26340319362153541</c:v>
                </c:pt>
                <c:pt idx="188">
                  <c:v>0.25821277580911967</c:v>
                </c:pt>
                <c:pt idx="189">
                  <c:v>0.25303507430099742</c:v>
                </c:pt>
                <c:pt idx="190">
                  <c:v>0.24787166627520518</c:v>
                </c:pt>
                <c:pt idx="191">
                  <c:v>0.24272412455584699</c:v>
                </c:pt>
                <c:pt idx="192">
                  <c:v>0.23759401713399567</c:v>
                </c:pt>
                <c:pt idx="193">
                  <c:v>0.2324829066900686</c:v>
                </c:pt>
                <c:pt idx="194">
                  <c:v>0.22739235011781933</c:v>
                </c:pt>
                <c:pt idx="195">
                  <c:v>0.22232389805009295</c:v>
                </c:pt>
                <c:pt idx="196">
                  <c:v>0.21727909438648879</c:v>
                </c:pt>
                <c:pt idx="197">
                  <c:v>0.21225947582307259</c:v>
                </c:pt>
                <c:pt idx="198">
                  <c:v>0.20726657138428517</c:v>
                </c:pt>
                <c:pt idx="199">
                  <c:v>0.2023019019571857</c:v>
                </c:pt>
                <c:pt idx="200">
                  <c:v>0.19736697982817575</c:v>
                </c:pt>
                <c:pt idx="201">
                  <c:v>0.1924633082223412</c:v>
                </c:pt>
                <c:pt idx="202">
                  <c:v>0.18759238084555643</c:v>
                </c:pt>
                <c:pt idx="203">
                  <c:v>0.18275568142948598</c:v>
                </c:pt>
                <c:pt idx="204">
                  <c:v>0.17795468327962605</c:v>
                </c:pt>
                <c:pt idx="205">
                  <c:v>0.17319084882652158</c:v>
                </c:pt>
                <c:pt idx="206">
                  <c:v>0.16846562918029509</c:v>
                </c:pt>
                <c:pt idx="207">
                  <c:v>0.16378046368862531</c:v>
                </c:pt>
                <c:pt idx="208">
                  <c:v>0.15913677949830696</c:v>
                </c:pt>
                <c:pt idx="209">
                  <c:v>0.15453599112052901</c:v>
                </c:pt>
                <c:pt idx="210">
                  <c:v>0.14997949999999996</c:v>
                </c:pt>
                <c:pt idx="211">
                  <c:v>0.14546869408805504</c:v>
                </c:pt>
                <c:pt idx="212">
                  <c:v>0.1410049474198721</c:v>
                </c:pt>
                <c:pt idx="213">
                  <c:v>0.13658961969592748</c:v>
                </c:pt>
                <c:pt idx="214">
                  <c:v>0.1322240558678183</c:v>
                </c:pt>
                <c:pt idx="215">
                  <c:v>0.12790958572857652</c:v>
                </c:pt>
                <c:pt idx="216">
                  <c:v>0.12364752350760208</c:v>
                </c:pt>
                <c:pt idx="217">
                  <c:v>0.1194391674703347</c:v>
                </c:pt>
                <c:pt idx="218">
                  <c:v>0.11528579952279089</c:v>
                </c:pt>
                <c:pt idx="219">
                  <c:v>0.11118868482108174</c:v>
                </c:pt>
                <c:pt idx="220">
                  <c:v>0.10714907138603535</c:v>
                </c:pt>
                <c:pt idx="221">
                  <c:v>0.10316818972303649</c:v>
                </c:pt>
                <c:pt idx="222">
                  <c:v>9.9247252447203227E-2</c:v>
                </c:pt>
                <c:pt idx="223">
                  <c:v>9.5387453914013043E-2</c:v>
                </c:pt>
                <c:pt idx="224">
                  <c:v>9.1589969855489589E-2</c:v>
                </c:pt>
                <c:pt idx="225">
                  <c:v>8.785595702206439E-2</c:v>
                </c:pt>
                <c:pt idx="226">
                  <c:v>8.4186552830218531E-2</c:v>
                </c:pt>
                <c:pt idx="227">
                  <c:v>8.0582875016015243E-2</c:v>
                </c:pt>
                <c:pt idx="228">
                  <c:v>7.704602129462626E-2</c:v>
                </c:pt>
                <c:pt idx="229">
                  <c:v>7.3577069025957537E-2</c:v>
                </c:pt>
                <c:pt idx="230">
                  <c:v>7.0177074886474511E-2</c:v>
                </c:pt>
                <c:pt idx="231">
                  <c:v>6.684707454732855E-2</c:v>
                </c:pt>
                <c:pt idx="232">
                  <c:v>6.3588082358881221E-2</c:v>
                </c:pt>
                <c:pt idx="233">
                  <c:v>6.0401091041724086E-2</c:v>
                </c:pt>
                <c:pt idx="234">
                  <c:v>5.7287071384285154E-2</c:v>
                </c:pt>
                <c:pt idx="235">
                  <c:v>5.4246971947118361E-2</c:v>
                </c:pt>
                <c:pt idx="236">
                  <c:v>5.1281718773962204E-2</c:v>
                </c:pt>
                <c:pt idx="237">
                  <c:v>4.8392215109658521E-2</c:v>
                </c:pt>
                <c:pt idx="238">
                  <c:v>4.5579341125014605E-2</c:v>
                </c:pt>
                <c:pt idx="239">
                  <c:v>4.2843953648695143E-2</c:v>
                </c:pt>
                <c:pt idx="240">
                  <c:v>4.0186885906223657E-2</c:v>
                </c:pt>
                <c:pt idx="241">
                  <c:v>3.760894726617392E-2</c:v>
                </c:pt>
                <c:pt idx="242">
                  <c:v>3.5110922993629112E-2</c:v>
                </c:pt>
                <c:pt idx="243">
                  <c:v>3.2693574010981385E-2</c:v>
                </c:pt>
                <c:pt idx="244">
                  <c:v>3.0357636666148213E-2</c:v>
                </c:pt>
                <c:pt idx="245">
                  <c:v>2.8103822508273479E-2</c:v>
                </c:pt>
                <c:pt idx="246">
                  <c:v>2.5932818070983077E-2</c:v>
                </c:pt>
                <c:pt idx="247">
                  <c:v>2.3845284663259469E-2</c:v>
                </c:pt>
                <c:pt idx="248">
                  <c:v>2.1841858168001049E-2</c:v>
                </c:pt>
                <c:pt idx="249">
                  <c:v>1.9923148848325911E-2</c:v>
                </c:pt>
                <c:pt idx="250">
                  <c:v>1.8089741161679718E-2</c:v>
                </c:pt>
                <c:pt idx="251">
                  <c:v>1.6342193581804498E-2</c:v>
                </c:pt>
                <c:pt idx="252">
                  <c:v>1.4681038428622062E-2</c:v>
                </c:pt>
                <c:pt idx="253">
                  <c:v>1.310678170608387E-2</c:v>
                </c:pt>
                <c:pt idx="254">
                  <c:v>1.1619902948037775E-2</c:v>
                </c:pt>
                <c:pt idx="255">
                  <c:v>1.0220855072157364E-2</c:v>
                </c:pt>
                <c:pt idx="256">
                  <c:v>8.9100642419783771E-3</c:v>
                </c:pt>
                <c:pt idx="257">
                  <c:v>7.6879297370856525E-3</c:v>
                </c:pt>
                <c:pt idx="258">
                  <c:v>6.5548238314884211E-3</c:v>
                </c:pt>
                <c:pt idx="259">
                  <c:v>5.5110916802221799E-3</c:v>
                </c:pt>
                <c:pt idx="260">
                  <c:v>4.557051214211072E-3</c:v>
                </c:pt>
                <c:pt idx="261">
                  <c:v>3.6929930434230762E-3</c:v>
                </c:pt>
                <c:pt idx="262">
                  <c:v>2.9191803683473183E-3</c:v>
                </c:pt>
                <c:pt idx="263">
                  <c:v>2.2358488998206472E-3</c:v>
                </c:pt>
                <c:pt idx="264">
                  <c:v>1.6432067872280687E-3</c:v>
                </c:pt>
                <c:pt idx="265">
                  <c:v>1.1414345550980753E-3</c:v>
                </c:pt>
                <c:pt idx="266">
                  <c:v>7.3068504811341084E-4</c:v>
                </c:pt>
                <c:pt idx="267">
                  <c:v>4.1108338455281279E-4</c:v>
                </c:pt>
                <c:pt idx="268">
                  <c:v>1.8272691817905473E-4</c:v>
                </c:pt>
                <c:pt idx="269">
                  <c:v>4.5685208584056447E-5</c:v>
                </c:pt>
                <c:pt idx="270">
                  <c:v>0</c:v>
                </c:pt>
                <c:pt idx="271">
                  <c:v>4.5685208584056447E-5</c:v>
                </c:pt>
                <c:pt idx="272">
                  <c:v>1.8272691817905473E-4</c:v>
                </c:pt>
                <c:pt idx="273">
                  <c:v>4.1108338455281279E-4</c:v>
                </c:pt>
                <c:pt idx="274">
                  <c:v>7.3068504811335533E-4</c:v>
                </c:pt>
                <c:pt idx="275">
                  <c:v>1.1414345550980753E-3</c:v>
                </c:pt>
                <c:pt idx="276">
                  <c:v>1.6432067872280687E-3</c:v>
                </c:pt>
                <c:pt idx="277">
                  <c:v>2.2358488998207027E-3</c:v>
                </c:pt>
                <c:pt idx="278">
                  <c:v>2.9191803683473183E-3</c:v>
                </c:pt>
                <c:pt idx="279">
                  <c:v>3.6929930434230762E-3</c:v>
                </c:pt>
                <c:pt idx="280">
                  <c:v>4.557051214211072E-3</c:v>
                </c:pt>
                <c:pt idx="281">
                  <c:v>5.5110916802221799E-3</c:v>
                </c:pt>
                <c:pt idx="282">
                  <c:v>6.5548238314884211E-3</c:v>
                </c:pt>
                <c:pt idx="283">
                  <c:v>7.687929737085597E-3</c:v>
                </c:pt>
                <c:pt idx="284">
                  <c:v>8.9100642419783216E-3</c:v>
                </c:pt>
                <c:pt idx="285">
                  <c:v>1.0220855072157309E-2</c:v>
                </c:pt>
                <c:pt idx="286">
                  <c:v>1.161990294803783E-2</c:v>
                </c:pt>
                <c:pt idx="287">
                  <c:v>1.310678170608387E-2</c:v>
                </c:pt>
                <c:pt idx="288">
                  <c:v>1.4681038428622006E-2</c:v>
                </c:pt>
                <c:pt idx="289">
                  <c:v>1.6342193581804498E-2</c:v>
                </c:pt>
                <c:pt idx="290">
                  <c:v>1.8089741161679718E-2</c:v>
                </c:pt>
                <c:pt idx="291">
                  <c:v>1.9923148848325856E-2</c:v>
                </c:pt>
                <c:pt idx="292">
                  <c:v>2.1841858168000994E-2</c:v>
                </c:pt>
                <c:pt idx="293">
                  <c:v>2.3845284663259414E-2</c:v>
                </c:pt>
                <c:pt idx="294">
                  <c:v>2.5932818070983021E-2</c:v>
                </c:pt>
                <c:pt idx="295">
                  <c:v>2.8103822508273535E-2</c:v>
                </c:pt>
                <c:pt idx="296">
                  <c:v>3.0357636666148158E-2</c:v>
                </c:pt>
                <c:pt idx="297">
                  <c:v>3.269357401098133E-2</c:v>
                </c:pt>
                <c:pt idx="298">
                  <c:v>3.5110922993629057E-2</c:v>
                </c:pt>
                <c:pt idx="299">
                  <c:v>3.7608947266174031E-2</c:v>
                </c:pt>
                <c:pt idx="300">
                  <c:v>4.0186885906223602E-2</c:v>
                </c:pt>
                <c:pt idx="301">
                  <c:v>4.2843953648695088E-2</c:v>
                </c:pt>
                <c:pt idx="302">
                  <c:v>4.557934112501455E-2</c:v>
                </c:pt>
                <c:pt idx="303">
                  <c:v>4.8392215109658465E-2</c:v>
                </c:pt>
                <c:pt idx="304">
                  <c:v>5.1281718773962259E-2</c:v>
                </c:pt>
                <c:pt idx="305">
                  <c:v>5.4246971947118305E-2</c:v>
                </c:pt>
                <c:pt idx="306">
                  <c:v>5.7287071384285099E-2</c:v>
                </c:pt>
                <c:pt idx="307">
                  <c:v>6.0401091041724031E-2</c:v>
                </c:pt>
                <c:pt idx="308">
                  <c:v>6.3588082358881332E-2</c:v>
                </c:pt>
                <c:pt idx="309">
                  <c:v>6.6847074547328494E-2</c:v>
                </c:pt>
                <c:pt idx="310">
                  <c:v>7.0177074886474428E-2</c:v>
                </c:pt>
                <c:pt idx="311">
                  <c:v>7.3577069025957453E-2</c:v>
                </c:pt>
                <c:pt idx="312">
                  <c:v>7.7046021294626205E-2</c:v>
                </c:pt>
                <c:pt idx="313">
                  <c:v>8.0582875016015271E-2</c:v>
                </c:pt>
                <c:pt idx="314">
                  <c:v>8.4186552830218531E-2</c:v>
                </c:pt>
                <c:pt idx="315">
                  <c:v>8.7855957022064335E-2</c:v>
                </c:pt>
                <c:pt idx="316">
                  <c:v>9.1589969855489534E-2</c:v>
                </c:pt>
                <c:pt idx="317">
                  <c:v>9.5387453914013071E-2</c:v>
                </c:pt>
                <c:pt idx="318">
                  <c:v>9.9247252447203255E-2</c:v>
                </c:pt>
                <c:pt idx="319">
                  <c:v>0.10316818972303637</c:v>
                </c:pt>
                <c:pt idx="320">
                  <c:v>0.10714907138603527</c:v>
                </c:pt>
                <c:pt idx="321">
                  <c:v>0.11118868482108168</c:v>
                </c:pt>
                <c:pt idx="322">
                  <c:v>0.11528579952279089</c:v>
                </c:pt>
                <c:pt idx="323">
                  <c:v>0.11943916747033476</c:v>
                </c:pt>
                <c:pt idx="324">
                  <c:v>0.12364752350760197</c:v>
                </c:pt>
                <c:pt idx="325">
                  <c:v>0.12790958572857644</c:v>
                </c:pt>
                <c:pt idx="326">
                  <c:v>0.13222405586781832</c:v>
                </c:pt>
                <c:pt idx="327">
                  <c:v>0.13658961969592751</c:v>
                </c:pt>
                <c:pt idx="328">
                  <c:v>0.14100494741987205</c:v>
                </c:pt>
                <c:pt idx="329">
                  <c:v>0.14546869408805496</c:v>
                </c:pt>
                <c:pt idx="330">
                  <c:v>0.14997949999999985</c:v>
                </c:pt>
                <c:pt idx="331">
                  <c:v>0.15453599112052901</c:v>
                </c:pt>
                <c:pt idx="332">
                  <c:v>0.15913677949830696</c:v>
                </c:pt>
                <c:pt idx="333">
                  <c:v>0.16378046368862523</c:v>
                </c:pt>
                <c:pt idx="334">
                  <c:v>0.16846562918029501</c:v>
                </c:pt>
                <c:pt idx="335">
                  <c:v>0.17319084882652158</c:v>
                </c:pt>
                <c:pt idx="336">
                  <c:v>0.17795468327962605</c:v>
                </c:pt>
                <c:pt idx="337">
                  <c:v>0.18275568142948589</c:v>
                </c:pt>
                <c:pt idx="338">
                  <c:v>0.18759238084555635</c:v>
                </c:pt>
                <c:pt idx="339">
                  <c:v>0.19246330822234112</c:v>
                </c:pt>
                <c:pt idx="340">
                  <c:v>0.19736697982817575</c:v>
                </c:pt>
                <c:pt idx="341">
                  <c:v>0.20230190195718573</c:v>
                </c:pt>
                <c:pt idx="342">
                  <c:v>0.20726657138428506</c:v>
                </c:pt>
                <c:pt idx="343">
                  <c:v>0.21225947582307247</c:v>
                </c:pt>
                <c:pt idx="344">
                  <c:v>0.21727909438648879</c:v>
                </c:pt>
                <c:pt idx="345">
                  <c:v>0.22232389805009298</c:v>
                </c:pt>
                <c:pt idx="346">
                  <c:v>0.22739235011781922</c:v>
                </c:pt>
                <c:pt idx="347">
                  <c:v>0.23248290669006849</c:v>
                </c:pt>
                <c:pt idx="348">
                  <c:v>0.23759401713399556</c:v>
                </c:pt>
                <c:pt idx="349">
                  <c:v>0.24272412455584702</c:v>
                </c:pt>
                <c:pt idx="350">
                  <c:v>0.24787166627520521</c:v>
                </c:pt>
                <c:pt idx="351">
                  <c:v>0.25303507430099731</c:v>
                </c:pt>
                <c:pt idx="352">
                  <c:v>0.25821277580911955</c:v>
                </c:pt>
                <c:pt idx="353">
                  <c:v>0.26340319362153541</c:v>
                </c:pt>
                <c:pt idx="354">
                  <c:v>0.26860474668669793</c:v>
                </c:pt>
                <c:pt idx="355">
                  <c:v>0.27381585056115515</c:v>
                </c:pt>
                <c:pt idx="356">
                  <c:v>0.27903491789218582</c:v>
                </c:pt>
                <c:pt idx="357">
                  <c:v>0.28426035890132262</c:v>
                </c:pt>
                <c:pt idx="358">
                  <c:v>0.28949058186861454</c:v>
                </c:pt>
                <c:pt idx="359">
                  <c:v>0.29472399361747886</c:v>
                </c:pt>
                <c:pt idx="360">
                  <c:v>0.29995899999999992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25C-44A5-BF02-0C40457F68C0}"/>
            </c:ext>
          </c:extLst>
        </c:ser>
        <c:ser>
          <c:idx val="2"/>
          <c:order val="1"/>
          <c:tx>
            <c:v>Rear Wheel</c:v>
          </c:tx>
          <c:spPr>
            <a:ln w="1905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'RC213'!$Q$3:$Q$363</c:f>
              <c:numCache>
                <c:formatCode>General</c:formatCode>
                <c:ptCount val="361"/>
                <c:pt idx="0">
                  <c:v>1.7349589999999999</c:v>
                </c:pt>
                <c:pt idx="1">
                  <c:v>1.734913314791416</c:v>
                </c:pt>
                <c:pt idx="2">
                  <c:v>1.734776273081821</c:v>
                </c:pt>
                <c:pt idx="3">
                  <c:v>1.7345479166154472</c:v>
                </c:pt>
                <c:pt idx="4">
                  <c:v>1.7342283149518867</c:v>
                </c:pt>
                <c:pt idx="5">
                  <c:v>1.733817565444902</c:v>
                </c:pt>
                <c:pt idx="6">
                  <c:v>1.7333157932127718</c:v>
                </c:pt>
                <c:pt idx="7">
                  <c:v>1.7327231511001793</c:v>
                </c:pt>
                <c:pt idx="8">
                  <c:v>1.7320398196316527</c:v>
                </c:pt>
                <c:pt idx="9">
                  <c:v>1.7312660069565768</c:v>
                </c:pt>
                <c:pt idx="10">
                  <c:v>1.7304019487857889</c:v>
                </c:pt>
                <c:pt idx="11">
                  <c:v>1.7294479083197778</c:v>
                </c:pt>
                <c:pt idx="12">
                  <c:v>1.7284041761685116</c:v>
                </c:pt>
                <c:pt idx="13">
                  <c:v>1.7272710702629144</c:v>
                </c:pt>
                <c:pt idx="14">
                  <c:v>1.7260489357580218</c:v>
                </c:pt>
                <c:pt idx="15">
                  <c:v>1.7247381449278427</c:v>
                </c:pt>
                <c:pt idx="16">
                  <c:v>1.7233390970519622</c:v>
                </c:pt>
                <c:pt idx="17">
                  <c:v>1.7218522182939162</c:v>
                </c:pt>
                <c:pt idx="18">
                  <c:v>1.7202779615713779</c:v>
                </c:pt>
                <c:pt idx="19">
                  <c:v>1.7186168064181955</c:v>
                </c:pt>
                <c:pt idx="20">
                  <c:v>1.7168692588383203</c:v>
                </c:pt>
                <c:pt idx="21">
                  <c:v>1.7150358511516741</c:v>
                </c:pt>
                <c:pt idx="22">
                  <c:v>1.713117141831999</c:v>
                </c:pt>
                <c:pt idx="23">
                  <c:v>1.7111137153367406</c:v>
                </c:pt>
                <c:pt idx="24">
                  <c:v>1.7090261819290169</c:v>
                </c:pt>
                <c:pt idx="25">
                  <c:v>1.7068551774917264</c:v>
                </c:pt>
                <c:pt idx="26">
                  <c:v>1.7046013633338519</c:v>
                </c:pt>
                <c:pt idx="27">
                  <c:v>1.7022654259890186</c:v>
                </c:pt>
                <c:pt idx="28">
                  <c:v>1.6998480770063709</c:v>
                </c:pt>
                <c:pt idx="29">
                  <c:v>1.6973500527338261</c:v>
                </c:pt>
                <c:pt idx="30">
                  <c:v>1.6947721140937766</c:v>
                </c:pt>
                <c:pt idx="31">
                  <c:v>1.6921150463513048</c:v>
                </c:pt>
                <c:pt idx="32">
                  <c:v>1.6893796588749854</c:v>
                </c:pt>
                <c:pt idx="33">
                  <c:v>1.6865667848903416</c:v>
                </c:pt>
                <c:pt idx="34">
                  <c:v>1.6836772812260379</c:v>
                </c:pt>
                <c:pt idx="35">
                  <c:v>1.6807120280528818</c:v>
                </c:pt>
                <c:pt idx="36">
                  <c:v>1.6776719286157149</c:v>
                </c:pt>
                <c:pt idx="37">
                  <c:v>1.6745579089582758</c:v>
                </c:pt>
                <c:pt idx="38">
                  <c:v>1.6713709176411187</c:v>
                </c:pt>
                <c:pt idx="39">
                  <c:v>1.6681119254526715</c:v>
                </c:pt>
                <c:pt idx="40">
                  <c:v>1.6647819251135256</c:v>
                </c:pt>
                <c:pt idx="41">
                  <c:v>1.6613819309740425</c:v>
                </c:pt>
                <c:pt idx="42">
                  <c:v>1.6579129787053737</c:v>
                </c:pt>
                <c:pt idx="43">
                  <c:v>1.6543761249839848</c:v>
                </c:pt>
                <c:pt idx="44">
                  <c:v>1.6507724471697816</c:v>
                </c:pt>
                <c:pt idx="45">
                  <c:v>1.6471030429779356</c:v>
                </c:pt>
                <c:pt idx="46">
                  <c:v>1.6433690301445103</c:v>
                </c:pt>
                <c:pt idx="47">
                  <c:v>1.639571546085987</c:v>
                </c:pt>
                <c:pt idx="48">
                  <c:v>1.6357117475527967</c:v>
                </c:pt>
                <c:pt idx="49">
                  <c:v>1.6317908102769636</c:v>
                </c:pt>
                <c:pt idx="50">
                  <c:v>1.6278099286139647</c:v>
                </c:pt>
                <c:pt idx="51">
                  <c:v>1.6237703151789182</c:v>
                </c:pt>
                <c:pt idx="52">
                  <c:v>1.6196732004772092</c:v>
                </c:pt>
                <c:pt idx="53">
                  <c:v>1.6155198325296654</c:v>
                </c:pt>
                <c:pt idx="54">
                  <c:v>1.6113114764923979</c:v>
                </c:pt>
                <c:pt idx="55">
                  <c:v>1.6070494142714236</c:v>
                </c:pt>
                <c:pt idx="56">
                  <c:v>1.6027349441321819</c:v>
                </c:pt>
                <c:pt idx="57">
                  <c:v>1.5983693803040726</c:v>
                </c:pt>
                <c:pt idx="58">
                  <c:v>1.5939540525801279</c:v>
                </c:pt>
                <c:pt idx="59">
                  <c:v>1.589490305911945</c:v>
                </c:pt>
                <c:pt idx="60">
                  <c:v>1.5849795</c:v>
                </c:pt>
                <c:pt idx="61">
                  <c:v>1.5804230088794711</c:v>
                </c:pt>
                <c:pt idx="62">
                  <c:v>1.575822220501693</c:v>
                </c:pt>
                <c:pt idx="63">
                  <c:v>1.5711785363113748</c:v>
                </c:pt>
                <c:pt idx="64">
                  <c:v>1.5664933708197049</c:v>
                </c:pt>
                <c:pt idx="65">
                  <c:v>1.5617681511734784</c:v>
                </c:pt>
                <c:pt idx="66">
                  <c:v>1.557004316720374</c:v>
                </c:pt>
                <c:pt idx="67">
                  <c:v>1.5522033185705142</c:v>
                </c:pt>
                <c:pt idx="68">
                  <c:v>1.5473666191544435</c:v>
                </c:pt>
                <c:pt idx="69">
                  <c:v>1.5424956917776589</c:v>
                </c:pt>
                <c:pt idx="70">
                  <c:v>1.5375920201718243</c:v>
                </c:pt>
                <c:pt idx="71">
                  <c:v>1.5326570980428142</c:v>
                </c:pt>
                <c:pt idx="72">
                  <c:v>1.527692428615715</c:v>
                </c:pt>
                <c:pt idx="73">
                  <c:v>1.5226995241769274</c:v>
                </c:pt>
                <c:pt idx="74">
                  <c:v>1.5176799056135113</c:v>
                </c:pt>
                <c:pt idx="75">
                  <c:v>1.5126351019499071</c:v>
                </c:pt>
                <c:pt idx="76">
                  <c:v>1.5075666498821807</c:v>
                </c:pt>
                <c:pt idx="77">
                  <c:v>1.5024760933099315</c:v>
                </c:pt>
                <c:pt idx="78">
                  <c:v>1.4973649828660043</c:v>
                </c:pt>
                <c:pt idx="79">
                  <c:v>1.492234875444153</c:v>
                </c:pt>
                <c:pt idx="80">
                  <c:v>1.4870873337247947</c:v>
                </c:pt>
                <c:pt idx="81">
                  <c:v>1.4819239256990027</c:v>
                </c:pt>
                <c:pt idx="82">
                  <c:v>1.4767462241908804</c:v>
                </c:pt>
                <c:pt idx="83">
                  <c:v>1.4715558063784646</c:v>
                </c:pt>
                <c:pt idx="84">
                  <c:v>1.466354253313302</c:v>
                </c:pt>
                <c:pt idx="85">
                  <c:v>1.4611431494388449</c:v>
                </c:pt>
                <c:pt idx="86">
                  <c:v>1.4559240821078141</c:v>
                </c:pt>
                <c:pt idx="87">
                  <c:v>1.4506986410986773</c:v>
                </c:pt>
                <c:pt idx="88">
                  <c:v>1.4454684181313855</c:v>
                </c:pt>
                <c:pt idx="89">
                  <c:v>1.4402350063825211</c:v>
                </c:pt>
                <c:pt idx="90">
                  <c:v>1.4350000000000001</c:v>
                </c:pt>
                <c:pt idx="91">
                  <c:v>1.429764993617479</c:v>
                </c:pt>
                <c:pt idx="92">
                  <c:v>1.4245315818686146</c:v>
                </c:pt>
                <c:pt idx="93">
                  <c:v>1.4193013589013228</c:v>
                </c:pt>
                <c:pt idx="94">
                  <c:v>1.414075917892186</c:v>
                </c:pt>
                <c:pt idx="95">
                  <c:v>1.4088568505611552</c:v>
                </c:pt>
                <c:pt idx="96">
                  <c:v>1.4036457466866981</c:v>
                </c:pt>
                <c:pt idx="97">
                  <c:v>1.3984441936215355</c:v>
                </c:pt>
                <c:pt idx="98">
                  <c:v>1.3932537758091199</c:v>
                </c:pt>
                <c:pt idx="99">
                  <c:v>1.3880760743009974</c:v>
                </c:pt>
                <c:pt idx="100">
                  <c:v>1.3829126662752054</c:v>
                </c:pt>
                <c:pt idx="101">
                  <c:v>1.3777651245558471</c:v>
                </c:pt>
                <c:pt idx="102">
                  <c:v>1.3726350171339958</c:v>
                </c:pt>
                <c:pt idx="103">
                  <c:v>1.3675239066900686</c:v>
                </c:pt>
                <c:pt idx="104">
                  <c:v>1.3624333501178194</c:v>
                </c:pt>
                <c:pt idx="105">
                  <c:v>1.357364898050093</c:v>
                </c:pt>
                <c:pt idx="106">
                  <c:v>1.3523200943864888</c:v>
                </c:pt>
                <c:pt idx="107">
                  <c:v>1.3473004758230727</c:v>
                </c:pt>
                <c:pt idx="108">
                  <c:v>1.3423075713842851</c:v>
                </c:pt>
                <c:pt idx="109">
                  <c:v>1.3373429019571859</c:v>
                </c:pt>
                <c:pt idx="110">
                  <c:v>1.3324079798281758</c:v>
                </c:pt>
                <c:pt idx="111">
                  <c:v>1.3275043082223412</c:v>
                </c:pt>
                <c:pt idx="112">
                  <c:v>1.3226333808455566</c:v>
                </c:pt>
                <c:pt idx="113">
                  <c:v>1.3177966814294859</c:v>
                </c:pt>
                <c:pt idx="114">
                  <c:v>1.3129956832796261</c:v>
                </c:pt>
                <c:pt idx="115">
                  <c:v>1.3082318488265217</c:v>
                </c:pt>
                <c:pt idx="116">
                  <c:v>1.3035066291802953</c:v>
                </c:pt>
                <c:pt idx="117">
                  <c:v>1.2988214636886255</c:v>
                </c:pt>
                <c:pt idx="118">
                  <c:v>1.2941777794983069</c:v>
                </c:pt>
                <c:pt idx="119">
                  <c:v>1.289576991120529</c:v>
                </c:pt>
                <c:pt idx="120">
                  <c:v>1.2850205000000001</c:v>
                </c:pt>
                <c:pt idx="121">
                  <c:v>1.2805096940880552</c:v>
                </c:pt>
                <c:pt idx="122">
                  <c:v>1.2760459474198722</c:v>
                </c:pt>
                <c:pt idx="123">
                  <c:v>1.2716306196959275</c:v>
                </c:pt>
                <c:pt idx="124">
                  <c:v>1.2672650558678185</c:v>
                </c:pt>
                <c:pt idx="125">
                  <c:v>1.2629505857285765</c:v>
                </c:pt>
                <c:pt idx="126">
                  <c:v>1.2586885235076022</c:v>
                </c:pt>
                <c:pt idx="127">
                  <c:v>1.2544801674703348</c:v>
                </c:pt>
                <c:pt idx="128">
                  <c:v>1.2503267995227909</c:v>
                </c:pt>
                <c:pt idx="129">
                  <c:v>1.2462296848210819</c:v>
                </c:pt>
                <c:pt idx="130">
                  <c:v>1.2421900713860354</c:v>
                </c:pt>
                <c:pt idx="131">
                  <c:v>1.2382091897230365</c:v>
                </c:pt>
                <c:pt idx="132">
                  <c:v>1.2342882524472034</c:v>
                </c:pt>
                <c:pt idx="133">
                  <c:v>1.2304284539140131</c:v>
                </c:pt>
                <c:pt idx="134">
                  <c:v>1.2266309698554896</c:v>
                </c:pt>
                <c:pt idx="135">
                  <c:v>1.2228969570220645</c:v>
                </c:pt>
                <c:pt idx="136">
                  <c:v>1.2192275528302186</c:v>
                </c:pt>
                <c:pt idx="137">
                  <c:v>1.2156238750160153</c:v>
                </c:pt>
                <c:pt idx="138">
                  <c:v>1.2120870212946264</c:v>
                </c:pt>
                <c:pt idx="139">
                  <c:v>1.2086180690259576</c:v>
                </c:pt>
                <c:pt idx="140">
                  <c:v>1.2052180748864747</c:v>
                </c:pt>
                <c:pt idx="141">
                  <c:v>1.2018880745473286</c:v>
                </c:pt>
                <c:pt idx="142">
                  <c:v>1.1986290823588814</c:v>
                </c:pt>
                <c:pt idx="143">
                  <c:v>1.1954420910417241</c:v>
                </c:pt>
                <c:pt idx="144">
                  <c:v>1.1923280713842852</c:v>
                </c:pt>
                <c:pt idx="145">
                  <c:v>1.1892879719471183</c:v>
                </c:pt>
                <c:pt idx="146">
                  <c:v>1.1863227187739622</c:v>
                </c:pt>
                <c:pt idx="147">
                  <c:v>1.1834332151096587</c:v>
                </c:pt>
                <c:pt idx="148">
                  <c:v>1.1806203411250147</c:v>
                </c:pt>
                <c:pt idx="149">
                  <c:v>1.1778849536486953</c:v>
                </c:pt>
                <c:pt idx="150">
                  <c:v>1.1752278859062235</c:v>
                </c:pt>
                <c:pt idx="151">
                  <c:v>1.172649947266174</c:v>
                </c:pt>
                <c:pt idx="152">
                  <c:v>1.1701519229936292</c:v>
                </c:pt>
                <c:pt idx="153">
                  <c:v>1.1677345740109815</c:v>
                </c:pt>
                <c:pt idx="154">
                  <c:v>1.1653986366661482</c:v>
                </c:pt>
                <c:pt idx="155">
                  <c:v>1.1631448225082737</c:v>
                </c:pt>
                <c:pt idx="156">
                  <c:v>1.1609738180709832</c:v>
                </c:pt>
                <c:pt idx="157">
                  <c:v>1.1588862846632595</c:v>
                </c:pt>
                <c:pt idx="158">
                  <c:v>1.1568828581680011</c:v>
                </c:pt>
                <c:pt idx="159">
                  <c:v>1.154964148848326</c:v>
                </c:pt>
                <c:pt idx="160">
                  <c:v>1.1531307411616798</c:v>
                </c:pt>
                <c:pt idx="161">
                  <c:v>1.1513831935818046</c:v>
                </c:pt>
                <c:pt idx="162">
                  <c:v>1.1497220384286222</c:v>
                </c:pt>
                <c:pt idx="163">
                  <c:v>1.1481477817060839</c:v>
                </c:pt>
                <c:pt idx="164">
                  <c:v>1.1466609029480379</c:v>
                </c:pt>
                <c:pt idx="165">
                  <c:v>1.1452618550721574</c:v>
                </c:pt>
                <c:pt idx="166">
                  <c:v>1.1439510642419783</c:v>
                </c:pt>
                <c:pt idx="167">
                  <c:v>1.1427289297370857</c:v>
                </c:pt>
                <c:pt idx="168">
                  <c:v>1.1415958238314885</c:v>
                </c:pt>
                <c:pt idx="169">
                  <c:v>1.1405520916802223</c:v>
                </c:pt>
                <c:pt idx="170">
                  <c:v>1.1395980512142112</c:v>
                </c:pt>
                <c:pt idx="171">
                  <c:v>1.1387339930434233</c:v>
                </c:pt>
                <c:pt idx="172">
                  <c:v>1.1379601803683475</c:v>
                </c:pt>
                <c:pt idx="173">
                  <c:v>1.1372768488998208</c:v>
                </c:pt>
                <c:pt idx="174">
                  <c:v>1.1366842067872283</c:v>
                </c:pt>
                <c:pt idx="175">
                  <c:v>1.1361824345550982</c:v>
                </c:pt>
                <c:pt idx="176">
                  <c:v>1.1357716850481134</c:v>
                </c:pt>
                <c:pt idx="177">
                  <c:v>1.1354520833845529</c:v>
                </c:pt>
                <c:pt idx="178">
                  <c:v>1.1352237269181791</c:v>
                </c:pt>
                <c:pt idx="179">
                  <c:v>1.1350866852085841</c:v>
                </c:pt>
                <c:pt idx="180">
                  <c:v>1.1350410000000002</c:v>
                </c:pt>
                <c:pt idx="181">
                  <c:v>1.1350866852085841</c:v>
                </c:pt>
                <c:pt idx="182">
                  <c:v>1.1352237269181791</c:v>
                </c:pt>
                <c:pt idx="183">
                  <c:v>1.1354520833845529</c:v>
                </c:pt>
                <c:pt idx="184">
                  <c:v>1.1357716850481134</c:v>
                </c:pt>
                <c:pt idx="185">
                  <c:v>1.1361824345550982</c:v>
                </c:pt>
                <c:pt idx="186">
                  <c:v>1.1366842067872283</c:v>
                </c:pt>
                <c:pt idx="187">
                  <c:v>1.1372768488998206</c:v>
                </c:pt>
                <c:pt idx="188">
                  <c:v>1.1379601803683475</c:v>
                </c:pt>
                <c:pt idx="189">
                  <c:v>1.1387339930434233</c:v>
                </c:pt>
                <c:pt idx="190">
                  <c:v>1.1395980512142112</c:v>
                </c:pt>
                <c:pt idx="191">
                  <c:v>1.1405520916802223</c:v>
                </c:pt>
                <c:pt idx="192">
                  <c:v>1.1415958238314885</c:v>
                </c:pt>
                <c:pt idx="193">
                  <c:v>1.1427289297370857</c:v>
                </c:pt>
                <c:pt idx="194">
                  <c:v>1.1439510642419783</c:v>
                </c:pt>
                <c:pt idx="195">
                  <c:v>1.1452618550721574</c:v>
                </c:pt>
                <c:pt idx="196">
                  <c:v>1.1466609029480379</c:v>
                </c:pt>
                <c:pt idx="197">
                  <c:v>1.1481477817060839</c:v>
                </c:pt>
                <c:pt idx="198">
                  <c:v>1.1497220384286222</c:v>
                </c:pt>
                <c:pt idx="199">
                  <c:v>1.1513831935818046</c:v>
                </c:pt>
                <c:pt idx="200">
                  <c:v>1.1531307411616798</c:v>
                </c:pt>
                <c:pt idx="201">
                  <c:v>1.154964148848326</c:v>
                </c:pt>
                <c:pt idx="202">
                  <c:v>1.1568828581680011</c:v>
                </c:pt>
                <c:pt idx="203">
                  <c:v>1.1588862846632595</c:v>
                </c:pt>
                <c:pt idx="204">
                  <c:v>1.1609738180709832</c:v>
                </c:pt>
                <c:pt idx="205">
                  <c:v>1.1631448225082734</c:v>
                </c:pt>
                <c:pt idx="206">
                  <c:v>1.1653986366661482</c:v>
                </c:pt>
                <c:pt idx="207">
                  <c:v>1.1677345740109815</c:v>
                </c:pt>
                <c:pt idx="208">
                  <c:v>1.1701519229936292</c:v>
                </c:pt>
                <c:pt idx="209">
                  <c:v>1.172649947266174</c:v>
                </c:pt>
                <c:pt idx="210">
                  <c:v>1.1752278859062237</c:v>
                </c:pt>
                <c:pt idx="211">
                  <c:v>1.1778849536486953</c:v>
                </c:pt>
                <c:pt idx="212">
                  <c:v>1.1806203411250147</c:v>
                </c:pt>
                <c:pt idx="213">
                  <c:v>1.1834332151096585</c:v>
                </c:pt>
                <c:pt idx="214">
                  <c:v>1.1863227187739622</c:v>
                </c:pt>
                <c:pt idx="215">
                  <c:v>1.1892879719471183</c:v>
                </c:pt>
                <c:pt idx="216">
                  <c:v>1.1923280713842852</c:v>
                </c:pt>
                <c:pt idx="217">
                  <c:v>1.1954420910417243</c:v>
                </c:pt>
                <c:pt idx="218">
                  <c:v>1.1986290823588814</c:v>
                </c:pt>
                <c:pt idx="219">
                  <c:v>1.2018880745473286</c:v>
                </c:pt>
                <c:pt idx="220">
                  <c:v>1.2052180748864745</c:v>
                </c:pt>
                <c:pt idx="221">
                  <c:v>1.2086180690259576</c:v>
                </c:pt>
                <c:pt idx="222">
                  <c:v>1.2120870212946264</c:v>
                </c:pt>
                <c:pt idx="223">
                  <c:v>1.2156238750160153</c:v>
                </c:pt>
                <c:pt idx="224">
                  <c:v>1.2192275528302186</c:v>
                </c:pt>
                <c:pt idx="225">
                  <c:v>1.2228969570220645</c:v>
                </c:pt>
                <c:pt idx="226">
                  <c:v>1.2266309698554898</c:v>
                </c:pt>
                <c:pt idx="227">
                  <c:v>1.2304284539140131</c:v>
                </c:pt>
                <c:pt idx="228">
                  <c:v>1.2342882524472034</c:v>
                </c:pt>
                <c:pt idx="229">
                  <c:v>1.2382091897230365</c:v>
                </c:pt>
                <c:pt idx="230">
                  <c:v>1.2421900713860354</c:v>
                </c:pt>
                <c:pt idx="231">
                  <c:v>1.2462296848210817</c:v>
                </c:pt>
                <c:pt idx="232">
                  <c:v>1.2503267995227909</c:v>
                </c:pt>
                <c:pt idx="233">
                  <c:v>1.2544801674703348</c:v>
                </c:pt>
                <c:pt idx="234">
                  <c:v>1.258688523507602</c:v>
                </c:pt>
                <c:pt idx="235">
                  <c:v>1.2629505857285765</c:v>
                </c:pt>
                <c:pt idx="236">
                  <c:v>1.2672650558678185</c:v>
                </c:pt>
                <c:pt idx="237">
                  <c:v>1.2716306196959275</c:v>
                </c:pt>
                <c:pt idx="238">
                  <c:v>1.2760459474198722</c:v>
                </c:pt>
                <c:pt idx="239">
                  <c:v>1.2805096940880549</c:v>
                </c:pt>
                <c:pt idx="240">
                  <c:v>1.2850204999999999</c:v>
                </c:pt>
                <c:pt idx="241">
                  <c:v>1.289576991120529</c:v>
                </c:pt>
                <c:pt idx="242">
                  <c:v>1.2941777794983071</c:v>
                </c:pt>
                <c:pt idx="243">
                  <c:v>1.2988214636886253</c:v>
                </c:pt>
                <c:pt idx="244">
                  <c:v>1.303506629180295</c:v>
                </c:pt>
                <c:pt idx="245">
                  <c:v>1.3082318488265217</c:v>
                </c:pt>
                <c:pt idx="246">
                  <c:v>1.3129956832796261</c:v>
                </c:pt>
                <c:pt idx="247">
                  <c:v>1.3177966814294859</c:v>
                </c:pt>
                <c:pt idx="248">
                  <c:v>1.3226333808455564</c:v>
                </c:pt>
                <c:pt idx="249">
                  <c:v>1.3275043082223412</c:v>
                </c:pt>
                <c:pt idx="250">
                  <c:v>1.3324079798281758</c:v>
                </c:pt>
                <c:pt idx="251">
                  <c:v>1.3373429019571859</c:v>
                </c:pt>
                <c:pt idx="252">
                  <c:v>1.3423075713842851</c:v>
                </c:pt>
                <c:pt idx="253">
                  <c:v>1.3473004758230727</c:v>
                </c:pt>
                <c:pt idx="254">
                  <c:v>1.3523200943864888</c:v>
                </c:pt>
                <c:pt idx="255">
                  <c:v>1.357364898050093</c:v>
                </c:pt>
                <c:pt idx="256">
                  <c:v>1.3624333501178194</c:v>
                </c:pt>
                <c:pt idx="257">
                  <c:v>1.3675239066900686</c:v>
                </c:pt>
                <c:pt idx="258">
                  <c:v>1.3726350171339956</c:v>
                </c:pt>
                <c:pt idx="259">
                  <c:v>1.3777651245558471</c:v>
                </c:pt>
                <c:pt idx="260">
                  <c:v>1.3829126662752054</c:v>
                </c:pt>
                <c:pt idx="261">
                  <c:v>1.3880760743009974</c:v>
                </c:pt>
                <c:pt idx="262">
                  <c:v>1.3932537758091197</c:v>
                </c:pt>
                <c:pt idx="263">
                  <c:v>1.3984441936215355</c:v>
                </c:pt>
                <c:pt idx="264">
                  <c:v>1.4036457466866981</c:v>
                </c:pt>
                <c:pt idx="265">
                  <c:v>1.4088568505611552</c:v>
                </c:pt>
                <c:pt idx="266">
                  <c:v>1.4140759178921858</c:v>
                </c:pt>
                <c:pt idx="267">
                  <c:v>1.4193013589013228</c:v>
                </c:pt>
                <c:pt idx="268">
                  <c:v>1.4245315818686146</c:v>
                </c:pt>
                <c:pt idx="269">
                  <c:v>1.429764993617479</c:v>
                </c:pt>
                <c:pt idx="270">
                  <c:v>1.4350000000000001</c:v>
                </c:pt>
                <c:pt idx="271">
                  <c:v>1.4402350063825211</c:v>
                </c:pt>
                <c:pt idx="272">
                  <c:v>1.4454684181313857</c:v>
                </c:pt>
                <c:pt idx="273">
                  <c:v>1.4506986410986773</c:v>
                </c:pt>
                <c:pt idx="274">
                  <c:v>1.4559240821078141</c:v>
                </c:pt>
                <c:pt idx="275">
                  <c:v>1.4611431494388447</c:v>
                </c:pt>
                <c:pt idx="276">
                  <c:v>1.466354253313302</c:v>
                </c:pt>
                <c:pt idx="277">
                  <c:v>1.4715558063784648</c:v>
                </c:pt>
                <c:pt idx="278">
                  <c:v>1.4767462241908804</c:v>
                </c:pt>
                <c:pt idx="279">
                  <c:v>1.4819239256990027</c:v>
                </c:pt>
                <c:pt idx="280">
                  <c:v>1.4870873337247947</c:v>
                </c:pt>
                <c:pt idx="281">
                  <c:v>1.4922348754441532</c:v>
                </c:pt>
                <c:pt idx="282">
                  <c:v>1.4973649828660043</c:v>
                </c:pt>
                <c:pt idx="283">
                  <c:v>1.5024760933099315</c:v>
                </c:pt>
                <c:pt idx="284">
                  <c:v>1.5075666498821807</c:v>
                </c:pt>
                <c:pt idx="285">
                  <c:v>1.5126351019499069</c:v>
                </c:pt>
                <c:pt idx="286">
                  <c:v>1.5176799056135113</c:v>
                </c:pt>
                <c:pt idx="287">
                  <c:v>1.5226995241769274</c:v>
                </c:pt>
                <c:pt idx="288">
                  <c:v>1.5276924286157147</c:v>
                </c:pt>
                <c:pt idx="289">
                  <c:v>1.5326570980428142</c:v>
                </c:pt>
                <c:pt idx="290">
                  <c:v>1.5375920201718243</c:v>
                </c:pt>
                <c:pt idx="291">
                  <c:v>1.5424956917776589</c:v>
                </c:pt>
                <c:pt idx="292">
                  <c:v>1.5473666191544435</c:v>
                </c:pt>
                <c:pt idx="293">
                  <c:v>1.552203318570514</c:v>
                </c:pt>
                <c:pt idx="294">
                  <c:v>1.557004316720374</c:v>
                </c:pt>
                <c:pt idx="295">
                  <c:v>1.5617681511734784</c:v>
                </c:pt>
                <c:pt idx="296">
                  <c:v>1.5664933708197049</c:v>
                </c:pt>
                <c:pt idx="297">
                  <c:v>1.5711785363113746</c:v>
                </c:pt>
                <c:pt idx="298">
                  <c:v>1.575822220501693</c:v>
                </c:pt>
                <c:pt idx="299">
                  <c:v>1.5804230088794711</c:v>
                </c:pt>
                <c:pt idx="300">
                  <c:v>1.5849795</c:v>
                </c:pt>
                <c:pt idx="301">
                  <c:v>1.589490305911945</c:v>
                </c:pt>
                <c:pt idx="302">
                  <c:v>1.5939540525801279</c:v>
                </c:pt>
                <c:pt idx="303">
                  <c:v>1.5983693803040724</c:v>
                </c:pt>
                <c:pt idx="304">
                  <c:v>1.6027349441321819</c:v>
                </c:pt>
                <c:pt idx="305">
                  <c:v>1.6070494142714233</c:v>
                </c:pt>
                <c:pt idx="306">
                  <c:v>1.6113114764923979</c:v>
                </c:pt>
                <c:pt idx="307">
                  <c:v>1.6155198325296651</c:v>
                </c:pt>
                <c:pt idx="308">
                  <c:v>1.6196732004772092</c:v>
                </c:pt>
                <c:pt idx="309">
                  <c:v>1.6237703151789182</c:v>
                </c:pt>
                <c:pt idx="310">
                  <c:v>1.6278099286139647</c:v>
                </c:pt>
                <c:pt idx="311">
                  <c:v>1.6317908102769636</c:v>
                </c:pt>
                <c:pt idx="312">
                  <c:v>1.6357117475527967</c:v>
                </c:pt>
                <c:pt idx="313">
                  <c:v>1.639571546085987</c:v>
                </c:pt>
                <c:pt idx="314">
                  <c:v>1.6433690301445103</c:v>
                </c:pt>
                <c:pt idx="315">
                  <c:v>1.6471030429779356</c:v>
                </c:pt>
                <c:pt idx="316">
                  <c:v>1.6507724471697813</c:v>
                </c:pt>
                <c:pt idx="317">
                  <c:v>1.6543761249839848</c:v>
                </c:pt>
                <c:pt idx="318">
                  <c:v>1.6579129787053737</c:v>
                </c:pt>
                <c:pt idx="319">
                  <c:v>1.6613819309740425</c:v>
                </c:pt>
                <c:pt idx="320">
                  <c:v>1.6647819251135254</c:v>
                </c:pt>
                <c:pt idx="321">
                  <c:v>1.6681119254526715</c:v>
                </c:pt>
                <c:pt idx="322">
                  <c:v>1.6713709176411187</c:v>
                </c:pt>
                <c:pt idx="323">
                  <c:v>1.6745579089582758</c:v>
                </c:pt>
                <c:pt idx="324">
                  <c:v>1.6776719286157149</c:v>
                </c:pt>
                <c:pt idx="325">
                  <c:v>1.6807120280528816</c:v>
                </c:pt>
                <c:pt idx="326">
                  <c:v>1.6836772812260379</c:v>
                </c:pt>
                <c:pt idx="327">
                  <c:v>1.6865667848903416</c:v>
                </c:pt>
                <c:pt idx="328">
                  <c:v>1.6893796588749854</c:v>
                </c:pt>
                <c:pt idx="329">
                  <c:v>1.6921150463513048</c:v>
                </c:pt>
                <c:pt idx="330">
                  <c:v>1.6947721140937764</c:v>
                </c:pt>
                <c:pt idx="331">
                  <c:v>1.6973500527338261</c:v>
                </c:pt>
                <c:pt idx="332">
                  <c:v>1.6998480770063709</c:v>
                </c:pt>
                <c:pt idx="333">
                  <c:v>1.7022654259890186</c:v>
                </c:pt>
                <c:pt idx="334">
                  <c:v>1.7046013633338517</c:v>
                </c:pt>
                <c:pt idx="335">
                  <c:v>1.7068551774917267</c:v>
                </c:pt>
                <c:pt idx="336">
                  <c:v>1.7090261819290169</c:v>
                </c:pt>
                <c:pt idx="337">
                  <c:v>1.7111137153367406</c:v>
                </c:pt>
                <c:pt idx="338">
                  <c:v>1.713117141831999</c:v>
                </c:pt>
                <c:pt idx="339">
                  <c:v>1.7150358511516741</c:v>
                </c:pt>
                <c:pt idx="340">
                  <c:v>1.7168692588383203</c:v>
                </c:pt>
                <c:pt idx="341">
                  <c:v>1.7186168064181955</c:v>
                </c:pt>
                <c:pt idx="342">
                  <c:v>1.7202779615713779</c:v>
                </c:pt>
                <c:pt idx="343">
                  <c:v>1.7218522182939162</c:v>
                </c:pt>
                <c:pt idx="344">
                  <c:v>1.7233390970519622</c:v>
                </c:pt>
                <c:pt idx="345">
                  <c:v>1.7247381449278427</c:v>
                </c:pt>
                <c:pt idx="346">
                  <c:v>1.7260489357580218</c:v>
                </c:pt>
                <c:pt idx="347">
                  <c:v>1.7272710702629144</c:v>
                </c:pt>
                <c:pt idx="348">
                  <c:v>1.7284041761685116</c:v>
                </c:pt>
                <c:pt idx="349">
                  <c:v>1.7294479083197778</c:v>
                </c:pt>
                <c:pt idx="350">
                  <c:v>1.7304019487857889</c:v>
                </c:pt>
                <c:pt idx="351">
                  <c:v>1.7312660069565768</c:v>
                </c:pt>
                <c:pt idx="352">
                  <c:v>1.7320398196316527</c:v>
                </c:pt>
                <c:pt idx="353">
                  <c:v>1.7327231511001795</c:v>
                </c:pt>
                <c:pt idx="354">
                  <c:v>1.7333157932127718</c:v>
                </c:pt>
                <c:pt idx="355">
                  <c:v>1.733817565444902</c:v>
                </c:pt>
                <c:pt idx="356">
                  <c:v>1.7342283149518867</c:v>
                </c:pt>
                <c:pt idx="357">
                  <c:v>1.7345479166154472</c:v>
                </c:pt>
                <c:pt idx="358">
                  <c:v>1.734776273081821</c:v>
                </c:pt>
                <c:pt idx="359">
                  <c:v>1.734913314791416</c:v>
                </c:pt>
                <c:pt idx="360">
                  <c:v>1.7349589999999999</c:v>
                </c:pt>
              </c:numCache>
            </c:numRef>
          </c:xVal>
          <c:yVal>
            <c:numRef>
              <c:f>'RC213'!$R$3:$R$363</c:f>
              <c:numCache>
                <c:formatCode>General</c:formatCode>
                <c:ptCount val="361"/>
                <c:pt idx="0">
                  <c:v>0.29995899999999998</c:v>
                </c:pt>
                <c:pt idx="1">
                  <c:v>0.30519400638252109</c:v>
                </c:pt>
                <c:pt idx="2">
                  <c:v>0.31042741813138547</c:v>
                </c:pt>
                <c:pt idx="3">
                  <c:v>0.31565764109867717</c:v>
                </c:pt>
                <c:pt idx="4">
                  <c:v>0.32088308210781408</c:v>
                </c:pt>
                <c:pt idx="5">
                  <c:v>0.32610214943884475</c:v>
                </c:pt>
                <c:pt idx="6">
                  <c:v>0.33131325331330203</c:v>
                </c:pt>
                <c:pt idx="7">
                  <c:v>0.33651480637846459</c:v>
                </c:pt>
                <c:pt idx="8">
                  <c:v>0.34170522419088023</c:v>
                </c:pt>
                <c:pt idx="9">
                  <c:v>0.34688292569900259</c:v>
                </c:pt>
                <c:pt idx="10">
                  <c:v>0.35204633372479471</c:v>
                </c:pt>
                <c:pt idx="11">
                  <c:v>0.35719387544415299</c:v>
                </c:pt>
                <c:pt idx="12">
                  <c:v>0.36232398286600426</c:v>
                </c:pt>
                <c:pt idx="13">
                  <c:v>0.3674350933099314</c:v>
                </c:pt>
                <c:pt idx="14">
                  <c:v>0.37252564988218073</c:v>
                </c:pt>
                <c:pt idx="15">
                  <c:v>0.377594101949907</c:v>
                </c:pt>
                <c:pt idx="16">
                  <c:v>0.38263890561351122</c:v>
                </c:pt>
                <c:pt idx="17">
                  <c:v>0.38765852417692737</c:v>
                </c:pt>
                <c:pt idx="18">
                  <c:v>0.39265142861571478</c:v>
                </c:pt>
                <c:pt idx="19">
                  <c:v>0.39761609804281423</c:v>
                </c:pt>
                <c:pt idx="20">
                  <c:v>0.4025510201718242</c:v>
                </c:pt>
                <c:pt idx="21">
                  <c:v>0.4074546917776587</c:v>
                </c:pt>
                <c:pt idx="22">
                  <c:v>0.41232561915444355</c:v>
                </c:pt>
                <c:pt idx="23">
                  <c:v>0.41716231857051406</c:v>
                </c:pt>
                <c:pt idx="24">
                  <c:v>0.4219633167203739</c:v>
                </c:pt>
                <c:pt idx="25">
                  <c:v>0.42672715117347843</c:v>
                </c:pt>
                <c:pt idx="26">
                  <c:v>0.43145237081970483</c:v>
                </c:pt>
                <c:pt idx="27">
                  <c:v>0.43613753631137464</c:v>
                </c:pt>
                <c:pt idx="28">
                  <c:v>0.44078122050169299</c:v>
                </c:pt>
                <c:pt idx="29">
                  <c:v>0.44538200887947099</c:v>
                </c:pt>
                <c:pt idx="30">
                  <c:v>0.44993849999999991</c:v>
                </c:pt>
                <c:pt idx="31">
                  <c:v>0.45444930591194488</c:v>
                </c:pt>
                <c:pt idx="32">
                  <c:v>0.45891305258012788</c:v>
                </c:pt>
                <c:pt idx="33">
                  <c:v>0.46332838030407247</c:v>
                </c:pt>
                <c:pt idx="34">
                  <c:v>0.46769394413218174</c:v>
                </c:pt>
                <c:pt idx="35">
                  <c:v>0.47200841427142337</c:v>
                </c:pt>
                <c:pt idx="36">
                  <c:v>0.4762704764923979</c:v>
                </c:pt>
                <c:pt idx="37">
                  <c:v>0.48047883252966517</c:v>
                </c:pt>
                <c:pt idx="38">
                  <c:v>0.48463220047720912</c:v>
                </c:pt>
                <c:pt idx="39">
                  <c:v>0.48872931517891816</c:v>
                </c:pt>
                <c:pt idx="40">
                  <c:v>0.4927689286139646</c:v>
                </c:pt>
                <c:pt idx="41">
                  <c:v>0.49674981027696352</c:v>
                </c:pt>
                <c:pt idx="42">
                  <c:v>0.50067074755279672</c:v>
                </c:pt>
                <c:pt idx="43">
                  <c:v>0.50453054608598691</c:v>
                </c:pt>
                <c:pt idx="44">
                  <c:v>0.50832803014451033</c:v>
                </c:pt>
                <c:pt idx="45">
                  <c:v>0.51206204297793556</c:v>
                </c:pt>
                <c:pt idx="46">
                  <c:v>0.51573144716978137</c:v>
                </c:pt>
                <c:pt idx="47">
                  <c:v>0.51933512498398471</c:v>
                </c:pt>
                <c:pt idx="48">
                  <c:v>0.52287197870537372</c:v>
                </c:pt>
                <c:pt idx="49">
                  <c:v>0.52634093097404244</c:v>
                </c:pt>
                <c:pt idx="50">
                  <c:v>0.52974092511352544</c:v>
                </c:pt>
                <c:pt idx="51">
                  <c:v>0.53307092545267154</c:v>
                </c:pt>
                <c:pt idx="52">
                  <c:v>0.5363299176411187</c:v>
                </c:pt>
                <c:pt idx="53">
                  <c:v>0.53951690895827586</c:v>
                </c:pt>
                <c:pt idx="54">
                  <c:v>0.54263092861571482</c:v>
                </c:pt>
                <c:pt idx="55">
                  <c:v>0.54567102805288159</c:v>
                </c:pt>
                <c:pt idx="56">
                  <c:v>0.54863628122603769</c:v>
                </c:pt>
                <c:pt idx="57">
                  <c:v>0.55152578489034143</c:v>
                </c:pt>
                <c:pt idx="58">
                  <c:v>0.55433865887498535</c:v>
                </c:pt>
                <c:pt idx="59">
                  <c:v>0.55707404635130486</c:v>
                </c:pt>
                <c:pt idx="60">
                  <c:v>0.55973111409377641</c:v>
                </c:pt>
                <c:pt idx="61">
                  <c:v>0.56230905273382592</c:v>
                </c:pt>
                <c:pt idx="62">
                  <c:v>0.56480707700637078</c:v>
                </c:pt>
                <c:pt idx="63">
                  <c:v>0.56722442598901857</c:v>
                </c:pt>
                <c:pt idx="64">
                  <c:v>0.56956036333385174</c:v>
                </c:pt>
                <c:pt idx="65">
                  <c:v>0.57181417749172647</c:v>
                </c:pt>
                <c:pt idx="66">
                  <c:v>0.57398518192901693</c:v>
                </c:pt>
                <c:pt idx="67">
                  <c:v>0.57607271533674054</c:v>
                </c:pt>
                <c:pt idx="68">
                  <c:v>0.57807614183199896</c:v>
                </c:pt>
                <c:pt idx="69">
                  <c:v>0.57999485115167415</c:v>
                </c:pt>
                <c:pt idx="70">
                  <c:v>0.58182825883832023</c:v>
                </c:pt>
                <c:pt idx="71">
                  <c:v>0.5835758064181954</c:v>
                </c:pt>
                <c:pt idx="72">
                  <c:v>0.58523696157137794</c:v>
                </c:pt>
                <c:pt idx="73">
                  <c:v>0.58681121829391603</c:v>
                </c:pt>
                <c:pt idx="74">
                  <c:v>0.58829809705196223</c:v>
                </c:pt>
                <c:pt idx="75">
                  <c:v>0.58969714492784253</c:v>
                </c:pt>
                <c:pt idx="76">
                  <c:v>0.59100793575802157</c:v>
                </c:pt>
                <c:pt idx="77">
                  <c:v>0.59223007026291441</c:v>
                </c:pt>
                <c:pt idx="78">
                  <c:v>0.59336317616851153</c:v>
                </c:pt>
                <c:pt idx="79">
                  <c:v>0.59440690831977783</c:v>
                </c:pt>
                <c:pt idx="80">
                  <c:v>0.59536094878578893</c:v>
                </c:pt>
                <c:pt idx="81">
                  <c:v>0.59622500695657688</c:v>
                </c:pt>
                <c:pt idx="82">
                  <c:v>0.59699881963165269</c:v>
                </c:pt>
                <c:pt idx="83">
                  <c:v>0.5976821511001793</c:v>
                </c:pt>
                <c:pt idx="84">
                  <c:v>0.59827479321277188</c:v>
                </c:pt>
                <c:pt idx="85">
                  <c:v>0.59877656544490188</c:v>
                </c:pt>
                <c:pt idx="86">
                  <c:v>0.59918731495188648</c:v>
                </c:pt>
                <c:pt idx="87">
                  <c:v>0.59950691661544719</c:v>
                </c:pt>
                <c:pt idx="88">
                  <c:v>0.59973527308182084</c:v>
                </c:pt>
                <c:pt idx="89">
                  <c:v>0.59987231479141589</c:v>
                </c:pt>
                <c:pt idx="90">
                  <c:v>0.59991799999999995</c:v>
                </c:pt>
                <c:pt idx="91">
                  <c:v>0.59987231479141589</c:v>
                </c:pt>
                <c:pt idx="92">
                  <c:v>0.59973527308182084</c:v>
                </c:pt>
                <c:pt idx="93">
                  <c:v>0.59950691661544719</c:v>
                </c:pt>
                <c:pt idx="94">
                  <c:v>0.59918731495188648</c:v>
                </c:pt>
                <c:pt idx="95">
                  <c:v>0.59877656544490188</c:v>
                </c:pt>
                <c:pt idx="96">
                  <c:v>0.59827479321277188</c:v>
                </c:pt>
                <c:pt idx="97">
                  <c:v>0.5976821511001793</c:v>
                </c:pt>
                <c:pt idx="98">
                  <c:v>0.59699881963165269</c:v>
                </c:pt>
                <c:pt idx="99">
                  <c:v>0.59622500695657688</c:v>
                </c:pt>
                <c:pt idx="100">
                  <c:v>0.59536094878578893</c:v>
                </c:pt>
                <c:pt idx="101">
                  <c:v>0.59440690831977783</c:v>
                </c:pt>
                <c:pt idx="102">
                  <c:v>0.59336317616851164</c:v>
                </c:pt>
                <c:pt idx="103">
                  <c:v>0.59223007026291441</c:v>
                </c:pt>
                <c:pt idx="104">
                  <c:v>0.59100793575802157</c:v>
                </c:pt>
                <c:pt idx="105">
                  <c:v>0.58969714492784253</c:v>
                </c:pt>
                <c:pt idx="106">
                  <c:v>0.58829809705196223</c:v>
                </c:pt>
                <c:pt idx="107">
                  <c:v>0.58681121829391614</c:v>
                </c:pt>
                <c:pt idx="108">
                  <c:v>0.58523696157137794</c:v>
                </c:pt>
                <c:pt idx="109">
                  <c:v>0.58357580641819551</c:v>
                </c:pt>
                <c:pt idx="110">
                  <c:v>0.58182825883832023</c:v>
                </c:pt>
                <c:pt idx="111">
                  <c:v>0.57999485115167415</c:v>
                </c:pt>
                <c:pt idx="112">
                  <c:v>0.57807614183199896</c:v>
                </c:pt>
                <c:pt idx="113">
                  <c:v>0.57607271533674043</c:v>
                </c:pt>
                <c:pt idx="114">
                  <c:v>0.57398518192901693</c:v>
                </c:pt>
                <c:pt idx="115">
                  <c:v>0.57181417749172647</c:v>
                </c:pt>
                <c:pt idx="116">
                  <c:v>0.56956036333385174</c:v>
                </c:pt>
                <c:pt idx="117">
                  <c:v>0.56722442598901868</c:v>
                </c:pt>
                <c:pt idx="118">
                  <c:v>0.56480707700637078</c:v>
                </c:pt>
                <c:pt idx="119">
                  <c:v>0.56230905273382592</c:v>
                </c:pt>
                <c:pt idx="120">
                  <c:v>0.55973111409377641</c:v>
                </c:pt>
                <c:pt idx="121">
                  <c:v>0.55707404635130486</c:v>
                </c:pt>
                <c:pt idx="122">
                  <c:v>0.55433865887498535</c:v>
                </c:pt>
                <c:pt idx="123">
                  <c:v>0.55152578489034143</c:v>
                </c:pt>
                <c:pt idx="124">
                  <c:v>0.54863628122603769</c:v>
                </c:pt>
                <c:pt idx="125">
                  <c:v>0.54567102805288159</c:v>
                </c:pt>
                <c:pt idx="126">
                  <c:v>0.54263092861571482</c:v>
                </c:pt>
                <c:pt idx="127">
                  <c:v>0.53951690895827586</c:v>
                </c:pt>
                <c:pt idx="128">
                  <c:v>0.5363299176411187</c:v>
                </c:pt>
                <c:pt idx="129">
                  <c:v>0.53307092545267154</c:v>
                </c:pt>
                <c:pt idx="130">
                  <c:v>0.52974092511352544</c:v>
                </c:pt>
                <c:pt idx="131">
                  <c:v>0.52634093097404244</c:v>
                </c:pt>
                <c:pt idx="132">
                  <c:v>0.52287197870537372</c:v>
                </c:pt>
                <c:pt idx="133">
                  <c:v>0.51933512498398471</c:v>
                </c:pt>
                <c:pt idx="134">
                  <c:v>0.51573144716978137</c:v>
                </c:pt>
                <c:pt idx="135">
                  <c:v>0.51206204297793556</c:v>
                </c:pt>
                <c:pt idx="136">
                  <c:v>0.50832803014451033</c:v>
                </c:pt>
                <c:pt idx="137">
                  <c:v>0.50453054608598702</c:v>
                </c:pt>
                <c:pt idx="138">
                  <c:v>0.50067074755279672</c:v>
                </c:pt>
                <c:pt idx="139">
                  <c:v>0.49674981027696352</c:v>
                </c:pt>
                <c:pt idx="140">
                  <c:v>0.49276892861396465</c:v>
                </c:pt>
                <c:pt idx="141">
                  <c:v>0.48872931517891816</c:v>
                </c:pt>
                <c:pt idx="142">
                  <c:v>0.48463220047720912</c:v>
                </c:pt>
                <c:pt idx="143">
                  <c:v>0.48047883252966517</c:v>
                </c:pt>
                <c:pt idx="144">
                  <c:v>0.47627047649239795</c:v>
                </c:pt>
                <c:pt idx="145">
                  <c:v>0.47200841427142337</c:v>
                </c:pt>
                <c:pt idx="146">
                  <c:v>0.46769394413218174</c:v>
                </c:pt>
                <c:pt idx="147">
                  <c:v>0.46332838030407253</c:v>
                </c:pt>
                <c:pt idx="148">
                  <c:v>0.45891305258012788</c:v>
                </c:pt>
                <c:pt idx="149">
                  <c:v>0.45444930591194499</c:v>
                </c:pt>
                <c:pt idx="150">
                  <c:v>0.44993849999999991</c:v>
                </c:pt>
                <c:pt idx="151">
                  <c:v>0.44538200887947099</c:v>
                </c:pt>
                <c:pt idx="152">
                  <c:v>0.44078122050169294</c:v>
                </c:pt>
                <c:pt idx="153">
                  <c:v>0.4361375363113747</c:v>
                </c:pt>
                <c:pt idx="154">
                  <c:v>0.43145237081970478</c:v>
                </c:pt>
                <c:pt idx="155">
                  <c:v>0.42672715117347848</c:v>
                </c:pt>
                <c:pt idx="156">
                  <c:v>0.42196331672037402</c:v>
                </c:pt>
                <c:pt idx="157">
                  <c:v>0.41716231857051406</c:v>
                </c:pt>
                <c:pt idx="158">
                  <c:v>0.4123256191544436</c:v>
                </c:pt>
                <c:pt idx="159">
                  <c:v>0.4074546917776587</c:v>
                </c:pt>
                <c:pt idx="160">
                  <c:v>0.40255102017182426</c:v>
                </c:pt>
                <c:pt idx="161">
                  <c:v>0.39761609804281417</c:v>
                </c:pt>
                <c:pt idx="162">
                  <c:v>0.39265142861571484</c:v>
                </c:pt>
                <c:pt idx="163">
                  <c:v>0.38765852417692731</c:v>
                </c:pt>
                <c:pt idx="164">
                  <c:v>0.38263890561351122</c:v>
                </c:pt>
                <c:pt idx="165">
                  <c:v>0.37759410194990706</c:v>
                </c:pt>
                <c:pt idx="166">
                  <c:v>0.37252564988218073</c:v>
                </c:pt>
                <c:pt idx="167">
                  <c:v>0.3674350933099314</c:v>
                </c:pt>
                <c:pt idx="168">
                  <c:v>0.36232398286600426</c:v>
                </c:pt>
                <c:pt idx="169">
                  <c:v>0.35719387544415304</c:v>
                </c:pt>
                <c:pt idx="170">
                  <c:v>0.35204633372479471</c:v>
                </c:pt>
                <c:pt idx="171">
                  <c:v>0.34688292569900259</c:v>
                </c:pt>
                <c:pt idx="172">
                  <c:v>0.34170522419088023</c:v>
                </c:pt>
                <c:pt idx="173">
                  <c:v>0.33651480637846465</c:v>
                </c:pt>
                <c:pt idx="174">
                  <c:v>0.33131325331330214</c:v>
                </c:pt>
                <c:pt idx="175">
                  <c:v>0.3261021494388448</c:v>
                </c:pt>
                <c:pt idx="176">
                  <c:v>0.32088308210781413</c:v>
                </c:pt>
                <c:pt idx="177">
                  <c:v>0.31565764109867717</c:v>
                </c:pt>
                <c:pt idx="178">
                  <c:v>0.31042741813138552</c:v>
                </c:pt>
                <c:pt idx="179">
                  <c:v>0.30519400638252109</c:v>
                </c:pt>
                <c:pt idx="180">
                  <c:v>0.29995900000000003</c:v>
                </c:pt>
                <c:pt idx="181">
                  <c:v>0.29472399361747881</c:v>
                </c:pt>
                <c:pt idx="182">
                  <c:v>0.28949058186861448</c:v>
                </c:pt>
                <c:pt idx="183">
                  <c:v>0.2842603589013229</c:v>
                </c:pt>
                <c:pt idx="184">
                  <c:v>0.27903491789218593</c:v>
                </c:pt>
                <c:pt idx="185">
                  <c:v>0.27381585056115526</c:v>
                </c:pt>
                <c:pt idx="186">
                  <c:v>0.26860474668669793</c:v>
                </c:pt>
                <c:pt idx="187">
                  <c:v>0.26340319362153541</c:v>
                </c:pt>
                <c:pt idx="188">
                  <c:v>0.25821277580911967</c:v>
                </c:pt>
                <c:pt idx="189">
                  <c:v>0.25303507430099742</c:v>
                </c:pt>
                <c:pt idx="190">
                  <c:v>0.24787166627520518</c:v>
                </c:pt>
                <c:pt idx="191">
                  <c:v>0.24272412455584699</c:v>
                </c:pt>
                <c:pt idx="192">
                  <c:v>0.23759401713399567</c:v>
                </c:pt>
                <c:pt idx="193">
                  <c:v>0.2324829066900686</c:v>
                </c:pt>
                <c:pt idx="194">
                  <c:v>0.22739235011781933</c:v>
                </c:pt>
                <c:pt idx="195">
                  <c:v>0.22232389805009295</c:v>
                </c:pt>
                <c:pt idx="196">
                  <c:v>0.21727909438648879</c:v>
                </c:pt>
                <c:pt idx="197">
                  <c:v>0.21225947582307259</c:v>
                </c:pt>
                <c:pt idx="198">
                  <c:v>0.20726657138428517</c:v>
                </c:pt>
                <c:pt idx="199">
                  <c:v>0.2023019019571857</c:v>
                </c:pt>
                <c:pt idx="200">
                  <c:v>0.19736697982817575</c:v>
                </c:pt>
                <c:pt idx="201">
                  <c:v>0.1924633082223412</c:v>
                </c:pt>
                <c:pt idx="202">
                  <c:v>0.18759238084555643</c:v>
                </c:pt>
                <c:pt idx="203">
                  <c:v>0.18275568142948598</c:v>
                </c:pt>
                <c:pt idx="204">
                  <c:v>0.17795468327962605</c:v>
                </c:pt>
                <c:pt idx="205">
                  <c:v>0.17319084882652158</c:v>
                </c:pt>
                <c:pt idx="206">
                  <c:v>0.16846562918029509</c:v>
                </c:pt>
                <c:pt idx="207">
                  <c:v>0.16378046368862531</c:v>
                </c:pt>
                <c:pt idx="208">
                  <c:v>0.15913677949830696</c:v>
                </c:pt>
                <c:pt idx="209">
                  <c:v>0.15453599112052901</c:v>
                </c:pt>
                <c:pt idx="210">
                  <c:v>0.14997949999999996</c:v>
                </c:pt>
                <c:pt idx="211">
                  <c:v>0.14546869408805504</c:v>
                </c:pt>
                <c:pt idx="212">
                  <c:v>0.1410049474198721</c:v>
                </c:pt>
                <c:pt idx="213">
                  <c:v>0.13658961969592748</c:v>
                </c:pt>
                <c:pt idx="214">
                  <c:v>0.1322240558678183</c:v>
                </c:pt>
                <c:pt idx="215">
                  <c:v>0.12790958572857652</c:v>
                </c:pt>
                <c:pt idx="216">
                  <c:v>0.12364752350760208</c:v>
                </c:pt>
                <c:pt idx="217">
                  <c:v>0.1194391674703347</c:v>
                </c:pt>
                <c:pt idx="218">
                  <c:v>0.11528579952279089</c:v>
                </c:pt>
                <c:pt idx="219">
                  <c:v>0.11118868482108174</c:v>
                </c:pt>
                <c:pt idx="220">
                  <c:v>0.10714907138603535</c:v>
                </c:pt>
                <c:pt idx="221">
                  <c:v>0.10316818972303649</c:v>
                </c:pt>
                <c:pt idx="222">
                  <c:v>9.9247252447203227E-2</c:v>
                </c:pt>
                <c:pt idx="223">
                  <c:v>9.5387453914013043E-2</c:v>
                </c:pt>
                <c:pt idx="224">
                  <c:v>9.1589969855489589E-2</c:v>
                </c:pt>
                <c:pt idx="225">
                  <c:v>8.785595702206439E-2</c:v>
                </c:pt>
                <c:pt idx="226">
                  <c:v>8.4186552830218531E-2</c:v>
                </c:pt>
                <c:pt idx="227">
                  <c:v>8.0582875016015243E-2</c:v>
                </c:pt>
                <c:pt idx="228">
                  <c:v>7.704602129462626E-2</c:v>
                </c:pt>
                <c:pt idx="229">
                  <c:v>7.3577069025957537E-2</c:v>
                </c:pt>
                <c:pt idx="230">
                  <c:v>7.0177074886474511E-2</c:v>
                </c:pt>
                <c:pt idx="231">
                  <c:v>6.684707454732855E-2</c:v>
                </c:pt>
                <c:pt idx="232">
                  <c:v>6.3588082358881221E-2</c:v>
                </c:pt>
                <c:pt idx="233">
                  <c:v>6.0401091041724086E-2</c:v>
                </c:pt>
                <c:pt idx="234">
                  <c:v>5.7287071384285154E-2</c:v>
                </c:pt>
                <c:pt idx="235">
                  <c:v>5.4246971947118361E-2</c:v>
                </c:pt>
                <c:pt idx="236">
                  <c:v>5.1281718773962204E-2</c:v>
                </c:pt>
                <c:pt idx="237">
                  <c:v>4.8392215109658521E-2</c:v>
                </c:pt>
                <c:pt idx="238">
                  <c:v>4.5579341125014605E-2</c:v>
                </c:pt>
                <c:pt idx="239">
                  <c:v>4.2843953648695143E-2</c:v>
                </c:pt>
                <c:pt idx="240">
                  <c:v>4.0186885906223657E-2</c:v>
                </c:pt>
                <c:pt idx="241">
                  <c:v>3.760894726617392E-2</c:v>
                </c:pt>
                <c:pt idx="242">
                  <c:v>3.5110922993629112E-2</c:v>
                </c:pt>
                <c:pt idx="243">
                  <c:v>3.2693574010981385E-2</c:v>
                </c:pt>
                <c:pt idx="244">
                  <c:v>3.0357636666148213E-2</c:v>
                </c:pt>
                <c:pt idx="245">
                  <c:v>2.8103822508273479E-2</c:v>
                </c:pt>
                <c:pt idx="246">
                  <c:v>2.5932818070983077E-2</c:v>
                </c:pt>
                <c:pt idx="247">
                  <c:v>2.3845284663259469E-2</c:v>
                </c:pt>
                <c:pt idx="248">
                  <c:v>2.1841858168001049E-2</c:v>
                </c:pt>
                <c:pt idx="249">
                  <c:v>1.9923148848325911E-2</c:v>
                </c:pt>
                <c:pt idx="250">
                  <c:v>1.8089741161679718E-2</c:v>
                </c:pt>
                <c:pt idx="251">
                  <c:v>1.6342193581804498E-2</c:v>
                </c:pt>
                <c:pt idx="252">
                  <c:v>1.4681038428622062E-2</c:v>
                </c:pt>
                <c:pt idx="253">
                  <c:v>1.310678170608387E-2</c:v>
                </c:pt>
                <c:pt idx="254">
                  <c:v>1.1619902948037775E-2</c:v>
                </c:pt>
                <c:pt idx="255">
                  <c:v>1.0220855072157364E-2</c:v>
                </c:pt>
                <c:pt idx="256">
                  <c:v>8.9100642419783771E-3</c:v>
                </c:pt>
                <c:pt idx="257">
                  <c:v>7.6879297370856525E-3</c:v>
                </c:pt>
                <c:pt idx="258">
                  <c:v>6.5548238314884211E-3</c:v>
                </c:pt>
                <c:pt idx="259">
                  <c:v>5.5110916802221799E-3</c:v>
                </c:pt>
                <c:pt idx="260">
                  <c:v>4.557051214211072E-3</c:v>
                </c:pt>
                <c:pt idx="261">
                  <c:v>3.6929930434230762E-3</c:v>
                </c:pt>
                <c:pt idx="262">
                  <c:v>2.9191803683473183E-3</c:v>
                </c:pt>
                <c:pt idx="263">
                  <c:v>2.2358488998206472E-3</c:v>
                </c:pt>
                <c:pt idx="264">
                  <c:v>1.6432067872280687E-3</c:v>
                </c:pt>
                <c:pt idx="265">
                  <c:v>1.1414345550980753E-3</c:v>
                </c:pt>
                <c:pt idx="266">
                  <c:v>7.3068504811341084E-4</c:v>
                </c:pt>
                <c:pt idx="267">
                  <c:v>4.1108338455281279E-4</c:v>
                </c:pt>
                <c:pt idx="268">
                  <c:v>1.8272691817905473E-4</c:v>
                </c:pt>
                <c:pt idx="269">
                  <c:v>4.5685208584056447E-5</c:v>
                </c:pt>
                <c:pt idx="270">
                  <c:v>0</c:v>
                </c:pt>
                <c:pt idx="271">
                  <c:v>4.5685208584056447E-5</c:v>
                </c:pt>
                <c:pt idx="272">
                  <c:v>1.8272691817905473E-4</c:v>
                </c:pt>
                <c:pt idx="273">
                  <c:v>4.1108338455281279E-4</c:v>
                </c:pt>
                <c:pt idx="274">
                  <c:v>7.3068504811335533E-4</c:v>
                </c:pt>
                <c:pt idx="275">
                  <c:v>1.1414345550980753E-3</c:v>
                </c:pt>
                <c:pt idx="276">
                  <c:v>1.6432067872280687E-3</c:v>
                </c:pt>
                <c:pt idx="277">
                  <c:v>2.2358488998207027E-3</c:v>
                </c:pt>
                <c:pt idx="278">
                  <c:v>2.9191803683473183E-3</c:v>
                </c:pt>
                <c:pt idx="279">
                  <c:v>3.6929930434230762E-3</c:v>
                </c:pt>
                <c:pt idx="280">
                  <c:v>4.557051214211072E-3</c:v>
                </c:pt>
                <c:pt idx="281">
                  <c:v>5.5110916802221799E-3</c:v>
                </c:pt>
                <c:pt idx="282">
                  <c:v>6.5548238314884211E-3</c:v>
                </c:pt>
                <c:pt idx="283">
                  <c:v>7.687929737085597E-3</c:v>
                </c:pt>
                <c:pt idx="284">
                  <c:v>8.9100642419783216E-3</c:v>
                </c:pt>
                <c:pt idx="285">
                  <c:v>1.0220855072157309E-2</c:v>
                </c:pt>
                <c:pt idx="286">
                  <c:v>1.161990294803783E-2</c:v>
                </c:pt>
                <c:pt idx="287">
                  <c:v>1.310678170608387E-2</c:v>
                </c:pt>
                <c:pt idx="288">
                  <c:v>1.4681038428622006E-2</c:v>
                </c:pt>
                <c:pt idx="289">
                  <c:v>1.6342193581804498E-2</c:v>
                </c:pt>
                <c:pt idx="290">
                  <c:v>1.8089741161679718E-2</c:v>
                </c:pt>
                <c:pt idx="291">
                  <c:v>1.9923148848325856E-2</c:v>
                </c:pt>
                <c:pt idx="292">
                  <c:v>2.1841858168000994E-2</c:v>
                </c:pt>
                <c:pt idx="293">
                  <c:v>2.3845284663259414E-2</c:v>
                </c:pt>
                <c:pt idx="294">
                  <c:v>2.5932818070983021E-2</c:v>
                </c:pt>
                <c:pt idx="295">
                  <c:v>2.8103822508273535E-2</c:v>
                </c:pt>
                <c:pt idx="296">
                  <c:v>3.0357636666148158E-2</c:v>
                </c:pt>
                <c:pt idx="297">
                  <c:v>3.269357401098133E-2</c:v>
                </c:pt>
                <c:pt idx="298">
                  <c:v>3.5110922993629057E-2</c:v>
                </c:pt>
                <c:pt idx="299">
                  <c:v>3.7608947266174031E-2</c:v>
                </c:pt>
                <c:pt idx="300">
                  <c:v>4.0186885906223602E-2</c:v>
                </c:pt>
                <c:pt idx="301">
                  <c:v>4.2843953648695088E-2</c:v>
                </c:pt>
                <c:pt idx="302">
                  <c:v>4.557934112501455E-2</c:v>
                </c:pt>
                <c:pt idx="303">
                  <c:v>4.8392215109658465E-2</c:v>
                </c:pt>
                <c:pt idx="304">
                  <c:v>5.1281718773962259E-2</c:v>
                </c:pt>
                <c:pt idx="305">
                  <c:v>5.4246971947118305E-2</c:v>
                </c:pt>
                <c:pt idx="306">
                  <c:v>5.7287071384285099E-2</c:v>
                </c:pt>
                <c:pt idx="307">
                  <c:v>6.0401091041724031E-2</c:v>
                </c:pt>
                <c:pt idx="308">
                  <c:v>6.3588082358881332E-2</c:v>
                </c:pt>
                <c:pt idx="309">
                  <c:v>6.6847074547328494E-2</c:v>
                </c:pt>
                <c:pt idx="310">
                  <c:v>7.0177074886474428E-2</c:v>
                </c:pt>
                <c:pt idx="311">
                  <c:v>7.3577069025957453E-2</c:v>
                </c:pt>
                <c:pt idx="312">
                  <c:v>7.7046021294626205E-2</c:v>
                </c:pt>
                <c:pt idx="313">
                  <c:v>8.0582875016015271E-2</c:v>
                </c:pt>
                <c:pt idx="314">
                  <c:v>8.4186552830218531E-2</c:v>
                </c:pt>
                <c:pt idx="315">
                  <c:v>8.7855957022064335E-2</c:v>
                </c:pt>
                <c:pt idx="316">
                  <c:v>9.1589969855489534E-2</c:v>
                </c:pt>
                <c:pt idx="317">
                  <c:v>9.5387453914013071E-2</c:v>
                </c:pt>
                <c:pt idx="318">
                  <c:v>9.9247252447203255E-2</c:v>
                </c:pt>
                <c:pt idx="319">
                  <c:v>0.10316818972303637</c:v>
                </c:pt>
                <c:pt idx="320">
                  <c:v>0.10714907138603527</c:v>
                </c:pt>
                <c:pt idx="321">
                  <c:v>0.11118868482108168</c:v>
                </c:pt>
                <c:pt idx="322">
                  <c:v>0.11528579952279089</c:v>
                </c:pt>
                <c:pt idx="323">
                  <c:v>0.11943916747033476</c:v>
                </c:pt>
                <c:pt idx="324">
                  <c:v>0.12364752350760197</c:v>
                </c:pt>
                <c:pt idx="325">
                  <c:v>0.12790958572857644</c:v>
                </c:pt>
                <c:pt idx="326">
                  <c:v>0.13222405586781832</c:v>
                </c:pt>
                <c:pt idx="327">
                  <c:v>0.13658961969592751</c:v>
                </c:pt>
                <c:pt idx="328">
                  <c:v>0.14100494741987205</c:v>
                </c:pt>
                <c:pt idx="329">
                  <c:v>0.14546869408805496</c:v>
                </c:pt>
                <c:pt idx="330">
                  <c:v>0.14997949999999985</c:v>
                </c:pt>
                <c:pt idx="331">
                  <c:v>0.15453599112052901</c:v>
                </c:pt>
                <c:pt idx="332">
                  <c:v>0.15913677949830696</c:v>
                </c:pt>
                <c:pt idx="333">
                  <c:v>0.16378046368862523</c:v>
                </c:pt>
                <c:pt idx="334">
                  <c:v>0.16846562918029501</c:v>
                </c:pt>
                <c:pt idx="335">
                  <c:v>0.17319084882652158</c:v>
                </c:pt>
                <c:pt idx="336">
                  <c:v>0.17795468327962605</c:v>
                </c:pt>
                <c:pt idx="337">
                  <c:v>0.18275568142948589</c:v>
                </c:pt>
                <c:pt idx="338">
                  <c:v>0.18759238084555635</c:v>
                </c:pt>
                <c:pt idx="339">
                  <c:v>0.19246330822234112</c:v>
                </c:pt>
                <c:pt idx="340">
                  <c:v>0.19736697982817575</c:v>
                </c:pt>
                <c:pt idx="341">
                  <c:v>0.20230190195718573</c:v>
                </c:pt>
                <c:pt idx="342">
                  <c:v>0.20726657138428506</c:v>
                </c:pt>
                <c:pt idx="343">
                  <c:v>0.21225947582307247</c:v>
                </c:pt>
                <c:pt idx="344">
                  <c:v>0.21727909438648879</c:v>
                </c:pt>
                <c:pt idx="345">
                  <c:v>0.22232389805009298</c:v>
                </c:pt>
                <c:pt idx="346">
                  <c:v>0.22739235011781922</c:v>
                </c:pt>
                <c:pt idx="347">
                  <c:v>0.23248290669006849</c:v>
                </c:pt>
                <c:pt idx="348">
                  <c:v>0.23759401713399556</c:v>
                </c:pt>
                <c:pt idx="349">
                  <c:v>0.24272412455584702</c:v>
                </c:pt>
                <c:pt idx="350">
                  <c:v>0.24787166627520521</c:v>
                </c:pt>
                <c:pt idx="351">
                  <c:v>0.25303507430099731</c:v>
                </c:pt>
                <c:pt idx="352">
                  <c:v>0.25821277580911955</c:v>
                </c:pt>
                <c:pt idx="353">
                  <c:v>0.26340319362153541</c:v>
                </c:pt>
                <c:pt idx="354">
                  <c:v>0.26860474668669793</c:v>
                </c:pt>
                <c:pt idx="355">
                  <c:v>0.27381585056115515</c:v>
                </c:pt>
                <c:pt idx="356">
                  <c:v>0.27903491789218582</c:v>
                </c:pt>
                <c:pt idx="357">
                  <c:v>0.28426035890132262</c:v>
                </c:pt>
                <c:pt idx="358">
                  <c:v>0.28949058186861454</c:v>
                </c:pt>
                <c:pt idx="359">
                  <c:v>0.29472399361747886</c:v>
                </c:pt>
                <c:pt idx="360">
                  <c:v>0.29995899999999992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25C-44A5-BF02-0C40457F68C0}"/>
            </c:ext>
          </c:extLst>
        </c:ser>
        <c:ser>
          <c:idx val="5"/>
          <c:order val="5"/>
          <c:tx>
            <c:v>Forks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'RC213'!$W$3:$W$33</c:f>
              <c:numCache>
                <c:formatCode>General</c:formatCode>
                <c:ptCount val="31"/>
                <c:pt idx="0">
                  <c:v>0</c:v>
                </c:pt>
                <c:pt idx="1">
                  <c:v>0.18442254586398157</c:v>
                </c:pt>
              </c:numCache>
            </c:numRef>
          </c:xVal>
          <c:yVal>
            <c:numRef>
              <c:f>'RC213'!$X$3:$X$33</c:f>
              <c:numCache>
                <c:formatCode>General</c:formatCode>
                <c:ptCount val="31"/>
                <c:pt idx="0" formatCode="0.000">
                  <c:v>0.29995899999999998</c:v>
                </c:pt>
                <c:pt idx="1">
                  <c:v>0.98823331122558078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25C-44A5-BF02-0C40457F68C0}"/>
            </c:ext>
          </c:extLst>
        </c:ser>
        <c:ser>
          <c:idx val="6"/>
          <c:order val="6"/>
          <c:tx>
            <c:v>Swingarm</c:v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xVal>
            <c:numRef>
              <c:f>'RC213'!$Z$3:$Z$26</c:f>
              <c:numCache>
                <c:formatCode>#,##0.000</c:formatCode>
                <c:ptCount val="24"/>
                <c:pt idx="0">
                  <c:v>1.4350000000000001</c:v>
                </c:pt>
                <c:pt idx="1">
                  <c:v>0.82552913104563963</c:v>
                </c:pt>
              </c:numCache>
            </c:numRef>
          </c:xVal>
          <c:yVal>
            <c:numRef>
              <c:f>'RC213'!$AA$3:$AA$26</c:f>
              <c:numCache>
                <c:formatCode>General</c:formatCode>
                <c:ptCount val="24"/>
                <c:pt idx="0">
                  <c:v>0.29995899999999998</c:v>
                </c:pt>
                <c:pt idx="1">
                  <c:v>0.39648970247344517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925C-44A5-BF02-0C40457F68C0}"/>
            </c:ext>
          </c:extLst>
        </c:ser>
        <c:ser>
          <c:idx val="7"/>
          <c:order val="7"/>
          <c:tx>
            <c:v>Headstock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'RC213'!$AC$3:$AC$4</c:f>
              <c:numCache>
                <c:formatCode>General</c:formatCode>
                <c:ptCount val="2"/>
                <c:pt idx="0">
                  <c:v>0.21363214285096299</c:v>
                </c:pt>
                <c:pt idx="1">
                  <c:v>0.18775023834071092</c:v>
                </c:pt>
              </c:numCache>
            </c:numRef>
          </c:xVal>
          <c:yVal>
            <c:numRef>
              <c:f>'RC213'!$AD$3:$AD$4</c:f>
              <c:numCache>
                <c:formatCode>General</c:formatCode>
                <c:ptCount val="2"/>
                <c:pt idx="0">
                  <c:v>0.9804066233016806</c:v>
                </c:pt>
                <c:pt idx="1">
                  <c:v>0.8838140406727738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925C-44A5-BF02-0C40457F68C0}"/>
            </c:ext>
          </c:extLst>
        </c:ser>
        <c:ser>
          <c:idx val="8"/>
          <c:order val="8"/>
          <c:tx>
            <c:v>Frame Line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925C-44A5-BF02-0C40457F68C0}"/>
              </c:ext>
            </c:extLst>
          </c:dPt>
          <c:xVal>
            <c:numRef>
              <c:f>('RC213'!$AC$3,'RC213'!$Z$4)</c:f>
              <c:numCache>
                <c:formatCode>#,##0.000</c:formatCode>
                <c:ptCount val="2"/>
                <c:pt idx="0" formatCode="General">
                  <c:v>0.21363214285096299</c:v>
                </c:pt>
                <c:pt idx="1">
                  <c:v>0.82552913104563963</c:v>
                </c:pt>
              </c:numCache>
            </c:numRef>
          </c:xVal>
          <c:yVal>
            <c:numRef>
              <c:f>('RC213'!$AD$3,'RC213'!$AA$4)</c:f>
              <c:numCache>
                <c:formatCode>General</c:formatCode>
                <c:ptCount val="2"/>
                <c:pt idx="0">
                  <c:v>0.9804066233016806</c:v>
                </c:pt>
                <c:pt idx="1">
                  <c:v>0.39648970247344517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925C-44A5-BF02-0C40457F68C0}"/>
            </c:ext>
          </c:extLst>
        </c:ser>
        <c:ser>
          <c:idx val="9"/>
          <c:order val="9"/>
          <c:tx>
            <c:strRef>
              <c:f>'RC213'!$AF$2:$AG$2</c:f>
              <c:strCache>
                <c:ptCount val="1"/>
                <c:pt idx="0">
                  <c:v>Line through stem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rnd">
                <a:solidFill>
                  <a:srgbClr val="7030A0"/>
                </a:solidFill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B-925C-44A5-BF02-0C40457F68C0}"/>
              </c:ext>
            </c:extLst>
          </c:dPt>
          <c:xVal>
            <c:numRef>
              <c:f>'RC213'!$AF$3:$AF$4</c:f>
              <c:numCache>
                <c:formatCode>General</c:formatCode>
                <c:ptCount val="2"/>
                <c:pt idx="0">
                  <c:v>0.18775023834071092</c:v>
                </c:pt>
                <c:pt idx="1">
                  <c:v>-4.9067020116846244E-2</c:v>
                </c:pt>
              </c:numCache>
            </c:numRef>
          </c:xVal>
          <c:yVal>
            <c:numRef>
              <c:f>'RC213'!$AG$3:$AG$4</c:f>
              <c:numCache>
                <c:formatCode>General</c:formatCode>
                <c:ptCount val="2"/>
                <c:pt idx="0">
                  <c:v>0.8838140406727738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925C-44A5-BF02-0C40457F68C0}"/>
            </c:ext>
          </c:extLst>
        </c:ser>
        <c:ser>
          <c:idx val="10"/>
          <c:order val="10"/>
          <c:tx>
            <c:v>Approx Frame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'RC213'!$AI$3:$AI$5</c:f>
              <c:numCache>
                <c:formatCode>#,##0.000</c:formatCode>
                <c:ptCount val="3"/>
                <c:pt idx="0" formatCode="General">
                  <c:v>0.21363214285096299</c:v>
                </c:pt>
                <c:pt idx="1">
                  <c:v>0.82552913104563963</c:v>
                </c:pt>
              </c:numCache>
            </c:numRef>
          </c:xVal>
          <c:yVal>
            <c:numRef>
              <c:f>'RC213'!$AJ$3:$AJ$4</c:f>
              <c:numCache>
                <c:formatCode>0.000</c:formatCode>
                <c:ptCount val="2"/>
                <c:pt idx="0" formatCode="General">
                  <c:v>0.9804066233016806</c:v>
                </c:pt>
                <c:pt idx="1">
                  <c:v>0.6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D0F-4C75-BD0E-72819F9E0B1E}"/>
            </c:ext>
          </c:extLst>
        </c:ser>
        <c:ser>
          <c:idx val="11"/>
          <c:order val="11"/>
          <c:tx>
            <c:v>Approx Frame</c:v>
          </c:tx>
          <c:spPr>
            <a:ln w="19050" cap="rnd">
              <a:solidFill>
                <a:srgbClr val="255E91"/>
              </a:solidFill>
              <a:round/>
            </a:ln>
            <a:effectLst/>
          </c:spPr>
          <c:marker>
            <c:symbol val="none"/>
          </c:marker>
          <c:xVal>
            <c:numRef>
              <c:f>'RC213'!$AL$3:$AL$4</c:f>
              <c:numCache>
                <c:formatCode>#,##0.000</c:formatCode>
                <c:ptCount val="2"/>
                <c:pt idx="0">
                  <c:v>0.82552913104563963</c:v>
                </c:pt>
                <c:pt idx="1">
                  <c:v>0.82552913104563963</c:v>
                </c:pt>
              </c:numCache>
            </c:numRef>
          </c:xVal>
          <c:yVal>
            <c:numRef>
              <c:f>'RC213'!$AM$3:$AM$4</c:f>
              <c:numCache>
                <c:formatCode>0.000</c:formatCode>
                <c:ptCount val="2"/>
                <c:pt idx="0" formatCode="General">
                  <c:v>0.39648970247344517</c:v>
                </c:pt>
                <c:pt idx="1">
                  <c:v>0.6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D0F-4C75-BD0E-72819F9E0B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8415336"/>
        <c:axId val="408416648"/>
        <c:extLst>
          <c:ext xmlns:c15="http://schemas.microsoft.com/office/drawing/2012/chart" uri="{02D57815-91ED-43cb-92C2-25804820EDAC}">
            <c15:filteredScatterSeries>
              <c15:ser>
                <c:idx val="3"/>
                <c:order val="2"/>
                <c:tx>
                  <c:v>CoG W/O Rider</c:v>
                </c:tx>
                <c:spPr>
                  <a:ln w="190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'RC213'!$F$2</c15:sqref>
                        </c15:formulaRef>
                      </c:ext>
                    </c:extLst>
                    <c:numCache>
                      <c:formatCode>0.000</c:formatCode>
                      <c:ptCount val="1"/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'RC213'!$F$3</c15:sqref>
                        </c15:formulaRef>
                      </c:ext>
                    </c:extLst>
                    <c:numCache>
                      <c:formatCode>0.000</c:formatCode>
                      <c:ptCount val="1"/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2-925C-44A5-BF02-0C40457F68C0}"/>
                  </c:ext>
                </c:extLst>
              </c15:ser>
            </c15:filteredScatterSeries>
            <c15:filteredScatterSeries>
              <c15:ser>
                <c:idx val="1"/>
                <c:order val="3"/>
                <c:tx>
                  <c:v>CoG W/Rider</c:v>
                </c:tx>
                <c:spPr>
                  <a:ln w="19050" cap="rnd" cmpd="sng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'RC213'!$F$4</c15:sqref>
                        </c15:formulaRef>
                      </c:ext>
                    </c:extLst>
                    <c:numCache>
                      <c:formatCode>0.000</c:formatCode>
                      <c:ptCount val="1"/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'RC213'!$F$5</c15:sqref>
                        </c15:formulaRef>
                      </c:ext>
                    </c:extLst>
                    <c:numCache>
                      <c:formatCode>0.000</c:formatCode>
                      <c:ptCount val="1"/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25C-44A5-BF02-0C40457F68C0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v>1G Line</c:v>
                </c:tx>
                <c:spPr>
                  <a:ln w="190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'RC213'!$T$3:$T$140</c15:sqref>
                        </c15:formulaRef>
                      </c:ext>
                    </c:extLst>
                    <c:numCache>
                      <c:formatCode>#,##0.00</c:formatCode>
                      <c:ptCount val="138"/>
                      <c:pt idx="0" formatCode="#,##0.000">
                        <c:v>1.4350000000000001</c:v>
                      </c:pt>
                      <c:pt idx="1">
                        <c:v>1.405</c:v>
                      </c:pt>
                      <c:pt idx="2">
                        <c:v>1.375</c:v>
                      </c:pt>
                      <c:pt idx="3">
                        <c:v>1.345</c:v>
                      </c:pt>
                      <c:pt idx="4">
                        <c:v>1.3149999999999999</c:v>
                      </c:pt>
                      <c:pt idx="5">
                        <c:v>1.2849999999999999</c:v>
                      </c:pt>
                      <c:pt idx="6">
                        <c:v>1.2549999999999999</c:v>
                      </c:pt>
                      <c:pt idx="7">
                        <c:v>1.2249999999999999</c:v>
                      </c:pt>
                      <c:pt idx="8">
                        <c:v>1.1949999999999998</c:v>
                      </c:pt>
                      <c:pt idx="9">
                        <c:v>1.1649999999999998</c:v>
                      </c:pt>
                      <c:pt idx="10">
                        <c:v>1.1349999999999998</c:v>
                      </c:pt>
                      <c:pt idx="11">
                        <c:v>1.1049999999999998</c:v>
                      </c:pt>
                      <c:pt idx="12">
                        <c:v>1.0749999999999997</c:v>
                      </c:pt>
                      <c:pt idx="13">
                        <c:v>1.0449999999999997</c:v>
                      </c:pt>
                      <c:pt idx="14">
                        <c:v>1.0149999999999997</c:v>
                      </c:pt>
                      <c:pt idx="15">
                        <c:v>0.98499999999999965</c:v>
                      </c:pt>
                      <c:pt idx="16">
                        <c:v>0.95499999999999963</c:v>
                      </c:pt>
                      <c:pt idx="17">
                        <c:v>0.9249999999999996</c:v>
                      </c:pt>
                      <c:pt idx="18">
                        <c:v>0.89499999999999957</c:v>
                      </c:pt>
                      <c:pt idx="19">
                        <c:v>0.86499999999999955</c:v>
                      </c:pt>
                      <c:pt idx="20">
                        <c:v>0.83499999999999952</c:v>
                      </c:pt>
                      <c:pt idx="21">
                        <c:v>0.80499999999999949</c:v>
                      </c:pt>
                      <c:pt idx="22">
                        <c:v>0.77499999999999947</c:v>
                      </c:pt>
                      <c:pt idx="23">
                        <c:v>0.74499999999999944</c:v>
                      </c:pt>
                      <c:pt idx="24">
                        <c:v>0.71499999999999941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'RC213'!$U$3:$U$140</c15:sqref>
                        </c15:formulaRef>
                      </c:ext>
                    </c:extLst>
                    <c:numCache>
                      <c:formatCode>General</c:formatCode>
                      <c:ptCount val="138"/>
                      <c:pt idx="0">
                        <c:v>0</c:v>
                      </c:pt>
                      <c:pt idx="1">
                        <c:v>0.03</c:v>
                      </c:pt>
                      <c:pt idx="2">
                        <c:v>0.06</c:v>
                      </c:pt>
                      <c:pt idx="3">
                        <c:v>0.09</c:v>
                      </c:pt>
                      <c:pt idx="4">
                        <c:v>0.12</c:v>
                      </c:pt>
                      <c:pt idx="5">
                        <c:v>0.15</c:v>
                      </c:pt>
                      <c:pt idx="6">
                        <c:v>0.18</c:v>
                      </c:pt>
                      <c:pt idx="7">
                        <c:v>0.21</c:v>
                      </c:pt>
                      <c:pt idx="8">
                        <c:v>0.24</c:v>
                      </c:pt>
                      <c:pt idx="9">
                        <c:v>0.27</c:v>
                      </c:pt>
                      <c:pt idx="10">
                        <c:v>0.30000000000000004</c:v>
                      </c:pt>
                      <c:pt idx="11">
                        <c:v>0.33000000000000007</c:v>
                      </c:pt>
                      <c:pt idx="12">
                        <c:v>0.3600000000000001</c:v>
                      </c:pt>
                      <c:pt idx="13">
                        <c:v>0.39000000000000012</c:v>
                      </c:pt>
                      <c:pt idx="14">
                        <c:v>0.42000000000000015</c:v>
                      </c:pt>
                      <c:pt idx="15">
                        <c:v>0.45000000000000018</c:v>
                      </c:pt>
                      <c:pt idx="16">
                        <c:v>0.4800000000000002</c:v>
                      </c:pt>
                      <c:pt idx="17">
                        <c:v>0.51000000000000023</c:v>
                      </c:pt>
                      <c:pt idx="18">
                        <c:v>0.54000000000000026</c:v>
                      </c:pt>
                      <c:pt idx="19">
                        <c:v>0.57000000000000028</c:v>
                      </c:pt>
                      <c:pt idx="20">
                        <c:v>0.60000000000000031</c:v>
                      </c:pt>
                      <c:pt idx="21">
                        <c:v>0.63000000000000034</c:v>
                      </c:pt>
                      <c:pt idx="22">
                        <c:v>0.66000000000000036</c:v>
                      </c:pt>
                      <c:pt idx="23">
                        <c:v>0.69000000000000039</c:v>
                      </c:pt>
                      <c:pt idx="24">
                        <c:v>0.72000000000000042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25C-44A5-BF02-0C40457F68C0}"/>
                  </c:ext>
                </c:extLst>
              </c15:ser>
            </c15:filteredScatterSeries>
          </c:ext>
        </c:extLst>
      </c:scatterChart>
      <c:valAx>
        <c:axId val="408415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416648"/>
        <c:crosses val="autoZero"/>
        <c:crossBetween val="midCat"/>
      </c:valAx>
      <c:valAx>
        <c:axId val="408416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4153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8"/>
        <c:delete val="1"/>
      </c:legendEntry>
      <c:layout>
        <c:manualLayout>
          <c:xMode val="edge"/>
          <c:yMode val="edge"/>
          <c:x val="0.1696666788897746"/>
          <c:y val="0.89409667541557303"/>
          <c:w val="0.83033338056425288"/>
          <c:h val="5.36082659896907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Dakar CRF450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Front Wheel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'DAKAR CRF450'!$O$3:$O$363</c:f>
              <c:numCache>
                <c:formatCode>General</c:formatCode>
                <c:ptCount val="361"/>
                <c:pt idx="0">
                  <c:v>0.34060000000000001</c:v>
                </c:pt>
                <c:pt idx="1">
                  <c:v>0.34054812497026687</c:v>
                </c:pt>
                <c:pt idx="2">
                  <c:v>0.34039251568270401</c:v>
                </c:pt>
                <c:pt idx="3">
                  <c:v>0.34013321953740788</c:v>
                </c:pt>
                <c:pt idx="4">
                  <c:v>0.33977031551849612</c:v>
                </c:pt>
                <c:pt idx="5">
                  <c:v>0.33930391417004857</c:v>
                </c:pt>
                <c:pt idx="6">
                  <c:v>0.33873415756243391</c:v>
                </c:pt>
                <c:pt idx="7">
                  <c:v>0.33806121924903426</c:v>
                </c:pt>
                <c:pt idx="8">
                  <c:v>0.33728530421337888</c:v>
                </c:pt>
                <c:pt idx="9">
                  <c:v>0.33640664880670396</c:v>
                </c:pt>
                <c:pt idx="10">
                  <c:v>0.33542552067595804</c:v>
                </c:pt>
                <c:pt idx="11">
                  <c:v>0.33434221868227437</c:v>
                </c:pt>
                <c:pt idx="12">
                  <c:v>0.33315707280993423</c:v>
                </c:pt>
                <c:pt idx="13">
                  <c:v>0.33187044406585114</c:v>
                </c:pt>
                <c:pt idx="14">
                  <c:v>0.33048272436960441</c:v>
                </c:pt>
                <c:pt idx="15">
                  <c:v>0.32899433643405668</c:v>
                </c:pt>
                <c:pt idx="16">
                  <c:v>0.32740573363659142</c:v>
                </c:pt>
                <c:pt idx="17">
                  <c:v>0.32571739988100989</c:v>
                </c:pt>
                <c:pt idx="18">
                  <c:v>0.32392984945012931</c:v>
                </c:pt>
                <c:pt idx="19">
                  <c:v>0.32204362684912735</c:v>
                </c:pt>
                <c:pt idx="20">
                  <c:v>0.32005930663968041</c:v>
                </c:pt>
                <c:pt idx="21">
                  <c:v>0.31797749326494695</c:v>
                </c:pt>
                <c:pt idx="22">
                  <c:v>0.3157988208654478</c:v>
                </c:pt>
                <c:pt idx="23">
                  <c:v>0.3135239530859012</c:v>
                </c:pt>
                <c:pt idx="24">
                  <c:v>0.31115358287306988</c:v>
                </c:pt>
                <c:pt idx="25">
                  <c:v>0.30868843226468295</c:v>
                </c:pt>
                <c:pt idx="26">
                  <c:v>0.30612925216949632</c:v>
                </c:pt>
                <c:pt idx="27">
                  <c:v>0.30347682213855814</c:v>
                </c:pt>
                <c:pt idx="28">
                  <c:v>0.30073195012775056</c:v>
                </c:pt>
                <c:pt idx="29">
                  <c:v>0.29789547225167823</c:v>
                </c:pt>
                <c:pt idx="30">
                  <c:v>0.29496825252897985</c:v>
                </c:pt>
                <c:pt idx="31">
                  <c:v>0.29195118261913949</c:v>
                </c:pt>
                <c:pt idx="32">
                  <c:v>0.28884518155087868</c:v>
                </c:pt>
                <c:pt idx="33">
                  <c:v>0.28565119544221146</c:v>
                </c:pt>
                <c:pt idx="34">
                  <c:v>0.28237019721224721</c:v>
                </c:pt>
                <c:pt idx="35">
                  <c:v>0.27900318628483062</c:v>
                </c:pt>
                <c:pt idx="36">
                  <c:v>0.27555118828410713</c:v>
                </c:pt>
                <c:pt idx="37">
                  <c:v>0.27201525472210797</c:v>
                </c:pt>
                <c:pt idx="38">
                  <c:v>0.26839646267844947</c:v>
                </c:pt>
                <c:pt idx="39">
                  <c:v>0.26469591447224428</c:v>
                </c:pt>
                <c:pt idx="40">
                  <c:v>0.26091473732632392</c:v>
                </c:pt>
                <c:pt idx="41">
                  <c:v>0.25705408302387617</c:v>
                </c:pt>
                <c:pt idx="42">
                  <c:v>0.25311512755760052</c:v>
                </c:pt>
                <c:pt idx="43">
                  <c:v>0.24909907077148946</c:v>
                </c:pt>
                <c:pt idx="44">
                  <c:v>0.2450071359953446</c:v>
                </c:pt>
                <c:pt idx="45">
                  <c:v>0.2408405696721381</c:v>
                </c:pt>
                <c:pt idx="46">
                  <c:v>0.23660064097833447</c:v>
                </c:pt>
                <c:pt idx="47">
                  <c:v>0.232288641437287</c:v>
                </c:pt>
                <c:pt idx="48">
                  <c:v>0.22790588452582713</c:v>
                </c:pt>
                <c:pt idx="49">
                  <c:v>0.22345370527416678</c:v>
                </c:pt>
                <c:pt idx="50">
                  <c:v>0.21893345985923532</c:v>
                </c:pt>
                <c:pt idx="51">
                  <c:v>0.21434652519157466</c:v>
                </c:pt>
                <c:pt idx="52">
                  <c:v>0.20969429849591922</c:v>
                </c:pt>
                <c:pt idx="53">
                  <c:v>0.20497819688558769</c:v>
                </c:pt>
                <c:pt idx="54">
                  <c:v>0.20019965693081637</c:v>
                </c:pt>
                <c:pt idx="55">
                  <c:v>0.19536013422116633</c:v>
                </c:pt>
                <c:pt idx="56">
                  <c:v>0.19046110292213636</c:v>
                </c:pt>
                <c:pt idx="57">
                  <c:v>0.18550405532611824</c:v>
                </c:pt>
                <c:pt idx="58">
                  <c:v>0.1804905013978296</c:v>
                </c:pt>
                <c:pt idx="59">
                  <c:v>0.17542196831436446</c:v>
                </c:pt>
                <c:pt idx="60">
                  <c:v>0.17030000000000003</c:v>
                </c:pt>
                <c:pt idx="61">
                  <c:v>0.16512615665590244</c:v>
                </c:pt>
                <c:pt idx="62">
                  <c:v>0.15990201428487444</c:v>
                </c:pt>
                <c:pt idx="63">
                  <c:v>0.15462916421128964</c:v>
                </c:pt>
                <c:pt idx="64">
                  <c:v>0.14930921259635979</c:v>
                </c:pt>
                <c:pt idx="65">
                  <c:v>0.14394377994888224</c:v>
                </c:pt>
                <c:pt idx="66">
                  <c:v>0.13853450063161757</c:v>
                </c:pt>
                <c:pt idx="67">
                  <c:v>0.13308302236344663</c:v>
                </c:pt>
                <c:pt idx="68">
                  <c:v>0.12759100571745963</c:v>
                </c:pt>
                <c:pt idx="69">
                  <c:v>0.12206012361512932</c:v>
                </c:pt>
                <c:pt idx="70">
                  <c:v>0.11649206081672281</c:v>
                </c:pt>
                <c:pt idx="71">
                  <c:v>0.1108885134081076</c:v>
                </c:pt>
                <c:pt idx="72">
                  <c:v>0.10525118828410711</c:v>
                </c:pt>
                <c:pt idx="73">
                  <c:v>9.9581802628564142E-2</c:v>
                </c:pt>
                <c:pt idx="74">
                  <c:v>9.3882083391269924E-2</c:v>
                </c:pt>
                <c:pt idx="75">
                  <c:v>8.8153766761918564E-2</c:v>
                </c:pt>
                <c:pt idx="76">
                  <c:v>8.239859764124681E-2</c:v>
                </c:pt>
                <c:pt idx="77">
                  <c:v>7.6618329109520392E-2</c:v>
                </c:pt>
                <c:pt idx="78">
                  <c:v>7.0814721892528867E-2</c:v>
                </c:pt>
                <c:pt idx="79">
                  <c:v>6.4989543825251198E-2</c:v>
                </c:pt>
                <c:pt idx="80">
                  <c:v>5.9144569313356501E-2</c:v>
                </c:pt>
                <c:pt idx="81">
                  <c:v>5.3281578792702657E-2</c:v>
                </c:pt>
                <c:pt idx="82">
                  <c:v>4.7402358186998297E-2</c:v>
                </c:pt>
                <c:pt idx="83">
                  <c:v>4.1508698363793235E-2</c:v>
                </c:pt>
                <c:pt idx="84">
                  <c:v>3.560239458896277E-2</c:v>
                </c:pt>
                <c:pt idx="85">
                  <c:v>2.9685245979852361E-2</c:v>
                </c:pt>
                <c:pt idx="86">
                  <c:v>2.3759054957249056E-2</c:v>
                </c:pt>
                <c:pt idx="87">
                  <c:v>1.7825626696346717E-2</c:v>
                </c:pt>
                <c:pt idx="88">
                  <c:v>1.1886768576871869E-2</c:v>
                </c:pt>
                <c:pt idx="89">
                  <c:v>5.9442896325387941E-3</c:v>
                </c:pt>
                <c:pt idx="90">
                  <c:v>2.0864278187093801E-17</c:v>
                </c:pt>
                <c:pt idx="91">
                  <c:v>-5.9442896325387524E-3</c:v>
                </c:pt>
                <c:pt idx="92">
                  <c:v>-1.1886768576871825E-2</c:v>
                </c:pt>
                <c:pt idx="93">
                  <c:v>-1.7825626696346672E-2</c:v>
                </c:pt>
                <c:pt idx="94">
                  <c:v>-2.3759054957249087E-2</c:v>
                </c:pt>
                <c:pt idx="95">
                  <c:v>-2.9685245979852396E-2</c:v>
                </c:pt>
                <c:pt idx="96">
                  <c:v>-3.5602394588962805E-2</c:v>
                </c:pt>
                <c:pt idx="97">
                  <c:v>-4.1508698363793194E-2</c:v>
                </c:pt>
                <c:pt idx="98">
                  <c:v>-4.7402358186998263E-2</c:v>
                </c:pt>
                <c:pt idx="99">
                  <c:v>-5.3281578792702615E-2</c:v>
                </c:pt>
                <c:pt idx="100">
                  <c:v>-5.9144569313356467E-2</c:v>
                </c:pt>
                <c:pt idx="101">
                  <c:v>-6.498954382525117E-2</c:v>
                </c:pt>
                <c:pt idx="102">
                  <c:v>-7.081472189252884E-2</c:v>
                </c:pt>
                <c:pt idx="103">
                  <c:v>-7.6618329109520433E-2</c:v>
                </c:pt>
                <c:pt idx="104">
                  <c:v>-8.2398597641246851E-2</c:v>
                </c:pt>
                <c:pt idx="105">
                  <c:v>-8.8153766761918606E-2</c:v>
                </c:pt>
                <c:pt idx="106">
                  <c:v>-9.3882083391269883E-2</c:v>
                </c:pt>
                <c:pt idx="107">
                  <c:v>-9.9581802628564114E-2</c:v>
                </c:pt>
                <c:pt idx="108">
                  <c:v>-0.10525118828410707</c:v>
                </c:pt>
                <c:pt idx="109">
                  <c:v>-0.11088851340810756</c:v>
                </c:pt>
                <c:pt idx="110">
                  <c:v>-0.11649206081672277</c:v>
                </c:pt>
                <c:pt idx="111">
                  <c:v>-0.12206012361512927</c:v>
                </c:pt>
                <c:pt idx="112">
                  <c:v>-0.12759100571745965</c:v>
                </c:pt>
                <c:pt idx="113">
                  <c:v>-0.13308302236344666</c:v>
                </c:pt>
                <c:pt idx="114">
                  <c:v>-0.13853450063161757</c:v>
                </c:pt>
                <c:pt idx="115">
                  <c:v>-0.14394377994888219</c:v>
                </c:pt>
                <c:pt idx="116">
                  <c:v>-0.14930921259635982</c:v>
                </c:pt>
                <c:pt idx="117">
                  <c:v>-0.15462916421128961</c:v>
                </c:pt>
                <c:pt idx="118">
                  <c:v>-0.15990201428487447</c:v>
                </c:pt>
                <c:pt idx="119">
                  <c:v>-0.16512615665590238</c:v>
                </c:pt>
                <c:pt idx="120">
                  <c:v>-0.17029999999999992</c:v>
                </c:pt>
                <c:pt idx="121">
                  <c:v>-0.17542196831436449</c:v>
                </c:pt>
                <c:pt idx="122">
                  <c:v>-0.18049050139782957</c:v>
                </c:pt>
                <c:pt idx="123">
                  <c:v>-0.18550405532611824</c:v>
                </c:pt>
                <c:pt idx="124">
                  <c:v>-0.19046110292213633</c:v>
                </c:pt>
                <c:pt idx="125">
                  <c:v>-0.19536013422116633</c:v>
                </c:pt>
                <c:pt idx="126">
                  <c:v>-0.20019965693081632</c:v>
                </c:pt>
                <c:pt idx="127">
                  <c:v>-0.20497819688558769</c:v>
                </c:pt>
                <c:pt idx="128">
                  <c:v>-0.20969429849591922</c:v>
                </c:pt>
                <c:pt idx="129">
                  <c:v>-0.2143465251915746</c:v>
                </c:pt>
                <c:pt idx="130">
                  <c:v>-0.21893345985923532</c:v>
                </c:pt>
                <c:pt idx="131">
                  <c:v>-0.22345370527416675</c:v>
                </c:pt>
                <c:pt idx="132">
                  <c:v>-0.22790588452582713</c:v>
                </c:pt>
                <c:pt idx="133">
                  <c:v>-0.23228864143728695</c:v>
                </c:pt>
                <c:pt idx="134">
                  <c:v>-0.23660064097833453</c:v>
                </c:pt>
                <c:pt idx="135">
                  <c:v>-0.24084056967213807</c:v>
                </c:pt>
                <c:pt idx="136">
                  <c:v>-0.2450071359953446</c:v>
                </c:pt>
                <c:pt idx="137">
                  <c:v>-0.24909907077148946</c:v>
                </c:pt>
                <c:pt idx="138">
                  <c:v>-0.25311512755760041</c:v>
                </c:pt>
                <c:pt idx="139">
                  <c:v>-0.25705408302387617</c:v>
                </c:pt>
                <c:pt idx="140">
                  <c:v>-0.26091473732632386</c:v>
                </c:pt>
                <c:pt idx="141">
                  <c:v>-0.26469591447224428</c:v>
                </c:pt>
                <c:pt idx="142">
                  <c:v>-0.26839646267844947</c:v>
                </c:pt>
                <c:pt idx="143">
                  <c:v>-0.27201525472210797</c:v>
                </c:pt>
                <c:pt idx="144">
                  <c:v>-0.27555118828410707</c:v>
                </c:pt>
                <c:pt idx="145">
                  <c:v>-0.27900318628483067</c:v>
                </c:pt>
                <c:pt idx="146">
                  <c:v>-0.28237019721224721</c:v>
                </c:pt>
                <c:pt idx="147">
                  <c:v>-0.2856511954422114</c:v>
                </c:pt>
                <c:pt idx="148">
                  <c:v>-0.28884518155087868</c:v>
                </c:pt>
                <c:pt idx="149">
                  <c:v>-0.29195118261913944</c:v>
                </c:pt>
                <c:pt idx="150">
                  <c:v>-0.29496825252897985</c:v>
                </c:pt>
                <c:pt idx="151">
                  <c:v>-0.29789547225167823</c:v>
                </c:pt>
                <c:pt idx="152">
                  <c:v>-0.30073195012775056</c:v>
                </c:pt>
                <c:pt idx="153">
                  <c:v>-0.30347682213855809</c:v>
                </c:pt>
                <c:pt idx="154">
                  <c:v>-0.30612925216949632</c:v>
                </c:pt>
                <c:pt idx="155">
                  <c:v>-0.30868843226468295</c:v>
                </c:pt>
                <c:pt idx="156">
                  <c:v>-0.31115358287306982</c:v>
                </c:pt>
                <c:pt idx="157">
                  <c:v>-0.3135239530859012</c:v>
                </c:pt>
                <c:pt idx="158">
                  <c:v>-0.31579882086544775</c:v>
                </c:pt>
                <c:pt idx="159">
                  <c:v>-0.31797749326494695</c:v>
                </c:pt>
                <c:pt idx="160">
                  <c:v>-0.32005930663968041</c:v>
                </c:pt>
                <c:pt idx="161">
                  <c:v>-0.32204362684912735</c:v>
                </c:pt>
                <c:pt idx="162">
                  <c:v>-0.32392984945012931</c:v>
                </c:pt>
                <c:pt idx="163">
                  <c:v>-0.32571739988100989</c:v>
                </c:pt>
                <c:pt idx="164">
                  <c:v>-0.32740573363659142</c:v>
                </c:pt>
                <c:pt idx="165">
                  <c:v>-0.32899433643405662</c:v>
                </c:pt>
                <c:pt idx="166">
                  <c:v>-0.33048272436960441</c:v>
                </c:pt>
                <c:pt idx="167">
                  <c:v>-0.33187044406585109</c:v>
                </c:pt>
                <c:pt idx="168">
                  <c:v>-0.33315707280993423</c:v>
                </c:pt>
                <c:pt idx="169">
                  <c:v>-0.33434221868227437</c:v>
                </c:pt>
                <c:pt idx="170">
                  <c:v>-0.33542552067595804</c:v>
                </c:pt>
                <c:pt idx="171">
                  <c:v>-0.3364066488067039</c:v>
                </c:pt>
                <c:pt idx="172">
                  <c:v>-0.33728530421337888</c:v>
                </c:pt>
                <c:pt idx="173">
                  <c:v>-0.33806121924903426</c:v>
                </c:pt>
                <c:pt idx="174">
                  <c:v>-0.33873415756243391</c:v>
                </c:pt>
                <c:pt idx="175">
                  <c:v>-0.33930391417004857</c:v>
                </c:pt>
                <c:pt idx="176">
                  <c:v>-0.33977031551849612</c:v>
                </c:pt>
                <c:pt idx="177">
                  <c:v>-0.34013321953740788</c:v>
                </c:pt>
                <c:pt idx="178">
                  <c:v>-0.34039251568270401</c:v>
                </c:pt>
                <c:pt idx="179">
                  <c:v>-0.34054812497026687</c:v>
                </c:pt>
                <c:pt idx="180">
                  <c:v>-0.34060000000000001</c:v>
                </c:pt>
                <c:pt idx="181">
                  <c:v>-0.34054812497026687</c:v>
                </c:pt>
                <c:pt idx="182">
                  <c:v>-0.34039251568270401</c:v>
                </c:pt>
                <c:pt idx="183">
                  <c:v>-0.34013321953740788</c:v>
                </c:pt>
                <c:pt idx="184">
                  <c:v>-0.33977031551849612</c:v>
                </c:pt>
                <c:pt idx="185">
                  <c:v>-0.33930391417004857</c:v>
                </c:pt>
                <c:pt idx="186">
                  <c:v>-0.33873415756243391</c:v>
                </c:pt>
                <c:pt idx="187">
                  <c:v>-0.33806121924903432</c:v>
                </c:pt>
                <c:pt idx="188">
                  <c:v>-0.33728530421337882</c:v>
                </c:pt>
                <c:pt idx="189">
                  <c:v>-0.33640664880670396</c:v>
                </c:pt>
                <c:pt idx="190">
                  <c:v>-0.33542552067595804</c:v>
                </c:pt>
                <c:pt idx="191">
                  <c:v>-0.33434221868227437</c:v>
                </c:pt>
                <c:pt idx="192">
                  <c:v>-0.33315707280993417</c:v>
                </c:pt>
                <c:pt idx="193">
                  <c:v>-0.33187044406585114</c:v>
                </c:pt>
                <c:pt idx="194">
                  <c:v>-0.33048272436960441</c:v>
                </c:pt>
                <c:pt idx="195">
                  <c:v>-0.32899433643405668</c:v>
                </c:pt>
                <c:pt idx="196">
                  <c:v>-0.32740573363659142</c:v>
                </c:pt>
                <c:pt idx="197">
                  <c:v>-0.32571739988100989</c:v>
                </c:pt>
                <c:pt idx="198">
                  <c:v>-0.32392984945012937</c:v>
                </c:pt>
                <c:pt idx="199">
                  <c:v>-0.3220436268491273</c:v>
                </c:pt>
                <c:pt idx="200">
                  <c:v>-0.32005930663968041</c:v>
                </c:pt>
                <c:pt idx="201">
                  <c:v>-0.31797749326494695</c:v>
                </c:pt>
                <c:pt idx="202">
                  <c:v>-0.3157988208654478</c:v>
                </c:pt>
                <c:pt idx="203">
                  <c:v>-0.3135239530859012</c:v>
                </c:pt>
                <c:pt idx="204">
                  <c:v>-0.31115358287306988</c:v>
                </c:pt>
                <c:pt idx="205">
                  <c:v>-0.30868843226468301</c:v>
                </c:pt>
                <c:pt idx="206">
                  <c:v>-0.30612925216949627</c:v>
                </c:pt>
                <c:pt idx="207">
                  <c:v>-0.30347682213855814</c:v>
                </c:pt>
                <c:pt idx="208">
                  <c:v>-0.3007319501277505</c:v>
                </c:pt>
                <c:pt idx="209">
                  <c:v>-0.29789547225167823</c:v>
                </c:pt>
                <c:pt idx="210">
                  <c:v>-0.29496825252897979</c:v>
                </c:pt>
                <c:pt idx="211">
                  <c:v>-0.29195118261913949</c:v>
                </c:pt>
                <c:pt idx="212">
                  <c:v>-0.28884518155087874</c:v>
                </c:pt>
                <c:pt idx="213">
                  <c:v>-0.28565119544221146</c:v>
                </c:pt>
                <c:pt idx="214">
                  <c:v>-0.28237019721224726</c:v>
                </c:pt>
                <c:pt idx="215">
                  <c:v>-0.27900318628483062</c:v>
                </c:pt>
                <c:pt idx="216">
                  <c:v>-0.27555118828410713</c:v>
                </c:pt>
                <c:pt idx="217">
                  <c:v>-0.27201525472210797</c:v>
                </c:pt>
                <c:pt idx="218">
                  <c:v>-0.26839646267844952</c:v>
                </c:pt>
                <c:pt idx="219">
                  <c:v>-0.26469591447224428</c:v>
                </c:pt>
                <c:pt idx="220">
                  <c:v>-0.26091473732632392</c:v>
                </c:pt>
                <c:pt idx="221">
                  <c:v>-0.25705408302387622</c:v>
                </c:pt>
                <c:pt idx="222">
                  <c:v>-0.25311512755760052</c:v>
                </c:pt>
                <c:pt idx="223">
                  <c:v>-0.24909907077148952</c:v>
                </c:pt>
                <c:pt idx="224">
                  <c:v>-0.24500713599534457</c:v>
                </c:pt>
                <c:pt idx="225">
                  <c:v>-0.24084056967213816</c:v>
                </c:pt>
                <c:pt idx="226">
                  <c:v>-0.23660064097833447</c:v>
                </c:pt>
                <c:pt idx="227">
                  <c:v>-0.23228864143728703</c:v>
                </c:pt>
                <c:pt idx="228">
                  <c:v>-0.22790588452582708</c:v>
                </c:pt>
                <c:pt idx="229">
                  <c:v>-0.22345370527416678</c:v>
                </c:pt>
                <c:pt idx="230">
                  <c:v>-0.21893345985923535</c:v>
                </c:pt>
                <c:pt idx="231">
                  <c:v>-0.21434652519157477</c:v>
                </c:pt>
                <c:pt idx="232">
                  <c:v>-0.20969429849591914</c:v>
                </c:pt>
                <c:pt idx="233">
                  <c:v>-0.20497819688558766</c:v>
                </c:pt>
                <c:pt idx="234">
                  <c:v>-0.2001996569308164</c:v>
                </c:pt>
                <c:pt idx="235">
                  <c:v>-0.19536013422116641</c:v>
                </c:pt>
                <c:pt idx="236">
                  <c:v>-0.19046110292213628</c:v>
                </c:pt>
                <c:pt idx="237">
                  <c:v>-0.18550405532611819</c:v>
                </c:pt>
                <c:pt idx="238">
                  <c:v>-0.18049050139782963</c:v>
                </c:pt>
                <c:pt idx="239">
                  <c:v>-0.17542196831436457</c:v>
                </c:pt>
                <c:pt idx="240">
                  <c:v>-0.17030000000000015</c:v>
                </c:pt>
                <c:pt idx="241">
                  <c:v>-0.16512615665590233</c:v>
                </c:pt>
                <c:pt idx="242">
                  <c:v>-0.15990201428487438</c:v>
                </c:pt>
                <c:pt idx="243">
                  <c:v>-0.15462916421128969</c:v>
                </c:pt>
                <c:pt idx="244">
                  <c:v>-0.14930921259635987</c:v>
                </c:pt>
                <c:pt idx="245">
                  <c:v>-0.14394377994888213</c:v>
                </c:pt>
                <c:pt idx="246">
                  <c:v>-0.13853450063161751</c:v>
                </c:pt>
                <c:pt idx="247">
                  <c:v>-0.13308302236344668</c:v>
                </c:pt>
                <c:pt idx="248">
                  <c:v>-0.12759100571745974</c:v>
                </c:pt>
                <c:pt idx="249">
                  <c:v>-0.12206012361512943</c:v>
                </c:pt>
                <c:pt idx="250">
                  <c:v>-0.11649206081672271</c:v>
                </c:pt>
                <c:pt idx="251">
                  <c:v>-0.11088851340810756</c:v>
                </c:pt>
                <c:pt idx="252">
                  <c:v>-0.10525118828410715</c:v>
                </c:pt>
                <c:pt idx="253">
                  <c:v>-9.9581802628564267E-2</c:v>
                </c:pt>
                <c:pt idx="254">
                  <c:v>-9.3882083391269827E-2</c:v>
                </c:pt>
                <c:pt idx="255">
                  <c:v>-8.8153766761918523E-2</c:v>
                </c:pt>
                <c:pt idx="256">
                  <c:v>-8.2398597641246851E-2</c:v>
                </c:pt>
                <c:pt idx="257">
                  <c:v>-7.6618329109520503E-2</c:v>
                </c:pt>
                <c:pt idx="258">
                  <c:v>-7.0814721892528992E-2</c:v>
                </c:pt>
                <c:pt idx="259">
                  <c:v>-6.49895438252511E-2</c:v>
                </c:pt>
                <c:pt idx="260">
                  <c:v>-5.9144569313356474E-2</c:v>
                </c:pt>
                <c:pt idx="261">
                  <c:v>-5.3281578792702691E-2</c:v>
                </c:pt>
                <c:pt idx="262">
                  <c:v>-4.7402358186998422E-2</c:v>
                </c:pt>
                <c:pt idx="263">
                  <c:v>-4.1508698363793131E-2</c:v>
                </c:pt>
                <c:pt idx="264">
                  <c:v>-3.5602394588962735E-2</c:v>
                </c:pt>
                <c:pt idx="265">
                  <c:v>-2.96852459798524E-2</c:v>
                </c:pt>
                <c:pt idx="266">
                  <c:v>-2.3759054957249174E-2</c:v>
                </c:pt>
                <c:pt idx="267">
                  <c:v>-1.7825626696346832E-2</c:v>
                </c:pt>
                <c:pt idx="268">
                  <c:v>-1.1886768576871759E-2</c:v>
                </c:pt>
                <c:pt idx="269">
                  <c:v>-5.9442896325387594E-3</c:v>
                </c:pt>
                <c:pt idx="270">
                  <c:v>-6.2592834561281397E-17</c:v>
                </c:pt>
                <c:pt idx="271">
                  <c:v>5.9442896325386345E-3</c:v>
                </c:pt>
                <c:pt idx="272">
                  <c:v>1.1886768576871936E-2</c:v>
                </c:pt>
                <c:pt idx="273">
                  <c:v>1.782562669634671E-2</c:v>
                </c:pt>
                <c:pt idx="274">
                  <c:v>2.3759054957249049E-2</c:v>
                </c:pt>
                <c:pt idx="275">
                  <c:v>2.9685245979852278E-2</c:v>
                </c:pt>
                <c:pt idx="276">
                  <c:v>3.560239458896261E-2</c:v>
                </c:pt>
                <c:pt idx="277">
                  <c:v>4.1508698363793305E-2</c:v>
                </c:pt>
                <c:pt idx="278">
                  <c:v>4.7402358186998297E-2</c:v>
                </c:pt>
                <c:pt idx="279">
                  <c:v>5.3281578792702573E-2</c:v>
                </c:pt>
                <c:pt idx="280">
                  <c:v>5.9144569313356349E-2</c:v>
                </c:pt>
                <c:pt idx="281">
                  <c:v>6.4989543825251267E-2</c:v>
                </c:pt>
                <c:pt idx="282">
                  <c:v>7.0814721892528867E-2</c:v>
                </c:pt>
                <c:pt idx="283">
                  <c:v>7.6618329109520392E-2</c:v>
                </c:pt>
                <c:pt idx="284">
                  <c:v>8.239859764124674E-2</c:v>
                </c:pt>
                <c:pt idx="285">
                  <c:v>8.8153766761918412E-2</c:v>
                </c:pt>
                <c:pt idx="286">
                  <c:v>9.3882083391269994E-2</c:v>
                </c:pt>
                <c:pt idx="287">
                  <c:v>9.9581802628564128E-2</c:v>
                </c:pt>
                <c:pt idx="288">
                  <c:v>0.10525118828410703</c:v>
                </c:pt>
                <c:pt idx="289">
                  <c:v>0.11088851340810744</c:v>
                </c:pt>
                <c:pt idx="290">
                  <c:v>0.11649206081672286</c:v>
                </c:pt>
                <c:pt idx="291">
                  <c:v>0.12206012361512932</c:v>
                </c:pt>
                <c:pt idx="292">
                  <c:v>0.12759100571745963</c:v>
                </c:pt>
                <c:pt idx="293">
                  <c:v>0.13308302236344655</c:v>
                </c:pt>
                <c:pt idx="294">
                  <c:v>0.1385345006316174</c:v>
                </c:pt>
                <c:pt idx="295">
                  <c:v>0.1439437799488823</c:v>
                </c:pt>
                <c:pt idx="296">
                  <c:v>0.14930921259635976</c:v>
                </c:pt>
                <c:pt idx="297">
                  <c:v>0.15462916421128958</c:v>
                </c:pt>
                <c:pt idx="298">
                  <c:v>0.15990201428487427</c:v>
                </c:pt>
                <c:pt idx="299">
                  <c:v>0.1651261566559025</c:v>
                </c:pt>
                <c:pt idx="300">
                  <c:v>0.17030000000000003</c:v>
                </c:pt>
                <c:pt idx="301">
                  <c:v>0.17542196831436446</c:v>
                </c:pt>
                <c:pt idx="302">
                  <c:v>0.18049050139782952</c:v>
                </c:pt>
                <c:pt idx="303">
                  <c:v>0.18550405532611808</c:v>
                </c:pt>
                <c:pt idx="304">
                  <c:v>0.19046110292213644</c:v>
                </c:pt>
                <c:pt idx="305">
                  <c:v>0.1953601342211663</c:v>
                </c:pt>
                <c:pt idx="306">
                  <c:v>0.20019965693081629</c:v>
                </c:pt>
                <c:pt idx="307">
                  <c:v>0.20497819688558752</c:v>
                </c:pt>
                <c:pt idx="308">
                  <c:v>0.20969429849591931</c:v>
                </c:pt>
                <c:pt idx="309">
                  <c:v>0.21434652519157466</c:v>
                </c:pt>
                <c:pt idx="310">
                  <c:v>0.21893345985923529</c:v>
                </c:pt>
                <c:pt idx="311">
                  <c:v>0.22345370527416672</c:v>
                </c:pt>
                <c:pt idx="312">
                  <c:v>0.22790588452582697</c:v>
                </c:pt>
                <c:pt idx="313">
                  <c:v>0.23228864143728703</c:v>
                </c:pt>
                <c:pt idx="314">
                  <c:v>0.23660064097833447</c:v>
                </c:pt>
                <c:pt idx="315">
                  <c:v>0.24084056967213804</c:v>
                </c:pt>
                <c:pt idx="316">
                  <c:v>0.24500713599534449</c:v>
                </c:pt>
                <c:pt idx="317">
                  <c:v>0.24909907077148954</c:v>
                </c:pt>
                <c:pt idx="318">
                  <c:v>0.25311512755760052</c:v>
                </c:pt>
                <c:pt idx="319">
                  <c:v>0.25705408302387611</c:v>
                </c:pt>
                <c:pt idx="320">
                  <c:v>0.26091473732632386</c:v>
                </c:pt>
                <c:pt idx="321">
                  <c:v>0.26469591447224416</c:v>
                </c:pt>
                <c:pt idx="322">
                  <c:v>0.26839646267844952</c:v>
                </c:pt>
                <c:pt idx="323">
                  <c:v>0.27201525472210797</c:v>
                </c:pt>
                <c:pt idx="324">
                  <c:v>0.27555118828410707</c:v>
                </c:pt>
                <c:pt idx="325">
                  <c:v>0.27900318628483056</c:v>
                </c:pt>
                <c:pt idx="326">
                  <c:v>0.28237019721224726</c:v>
                </c:pt>
                <c:pt idx="327">
                  <c:v>0.28565119544221146</c:v>
                </c:pt>
                <c:pt idx="328">
                  <c:v>0.28884518155087868</c:v>
                </c:pt>
                <c:pt idx="329">
                  <c:v>0.29195118261913938</c:v>
                </c:pt>
                <c:pt idx="330">
                  <c:v>0.29496825252897974</c:v>
                </c:pt>
                <c:pt idx="331">
                  <c:v>0.29789547225167823</c:v>
                </c:pt>
                <c:pt idx="332">
                  <c:v>0.3007319501277505</c:v>
                </c:pt>
                <c:pt idx="333">
                  <c:v>0.30347682213855809</c:v>
                </c:pt>
                <c:pt idx="334">
                  <c:v>0.30612925216949621</c:v>
                </c:pt>
                <c:pt idx="335">
                  <c:v>0.30868843226468301</c:v>
                </c:pt>
                <c:pt idx="336">
                  <c:v>0.31115358287306988</c:v>
                </c:pt>
                <c:pt idx="337">
                  <c:v>0.31352395308590114</c:v>
                </c:pt>
                <c:pt idx="338">
                  <c:v>0.31579882086544775</c:v>
                </c:pt>
                <c:pt idx="339">
                  <c:v>0.31797749326494684</c:v>
                </c:pt>
                <c:pt idx="340">
                  <c:v>0.32005930663968041</c:v>
                </c:pt>
                <c:pt idx="341">
                  <c:v>0.32204362684912735</c:v>
                </c:pt>
                <c:pt idx="342">
                  <c:v>0.32392984945012931</c:v>
                </c:pt>
                <c:pt idx="343">
                  <c:v>0.32571739988100984</c:v>
                </c:pt>
                <c:pt idx="344">
                  <c:v>0.32740573363659142</c:v>
                </c:pt>
                <c:pt idx="345">
                  <c:v>0.32899433643405668</c:v>
                </c:pt>
                <c:pt idx="346">
                  <c:v>0.33048272436960441</c:v>
                </c:pt>
                <c:pt idx="347">
                  <c:v>0.33187044406585109</c:v>
                </c:pt>
                <c:pt idx="348">
                  <c:v>0.33315707280993417</c:v>
                </c:pt>
                <c:pt idx="349">
                  <c:v>0.33434221868227437</c:v>
                </c:pt>
                <c:pt idx="350">
                  <c:v>0.33542552067595804</c:v>
                </c:pt>
                <c:pt idx="351">
                  <c:v>0.3364066488067039</c:v>
                </c:pt>
                <c:pt idx="352">
                  <c:v>0.33728530421337882</c:v>
                </c:pt>
                <c:pt idx="353">
                  <c:v>0.33806121924903432</c:v>
                </c:pt>
                <c:pt idx="354">
                  <c:v>0.33873415756243391</c:v>
                </c:pt>
                <c:pt idx="355">
                  <c:v>0.33930391417004857</c:v>
                </c:pt>
                <c:pt idx="356">
                  <c:v>0.33977031551849612</c:v>
                </c:pt>
                <c:pt idx="357">
                  <c:v>0.34013321953740788</c:v>
                </c:pt>
                <c:pt idx="358">
                  <c:v>0.34039251568270401</c:v>
                </c:pt>
                <c:pt idx="359">
                  <c:v>0.34054812497026687</c:v>
                </c:pt>
                <c:pt idx="360">
                  <c:v>0.34060000000000001</c:v>
                </c:pt>
              </c:numCache>
            </c:numRef>
          </c:xVal>
          <c:yVal>
            <c:numRef>
              <c:f>'DAKAR CRF450'!$P$3:$P$363</c:f>
              <c:numCache>
                <c:formatCode>General</c:formatCode>
                <c:ptCount val="361"/>
                <c:pt idx="0">
                  <c:v>0.34060000000000001</c:v>
                </c:pt>
                <c:pt idx="1">
                  <c:v>0.3465442896325388</c:v>
                </c:pt>
                <c:pt idx="2">
                  <c:v>0.35248676857687183</c:v>
                </c:pt>
                <c:pt idx="3">
                  <c:v>0.3584256266963467</c:v>
                </c:pt>
                <c:pt idx="4">
                  <c:v>0.36435905495724907</c:v>
                </c:pt>
                <c:pt idx="5">
                  <c:v>0.37028524597985241</c:v>
                </c:pt>
                <c:pt idx="6">
                  <c:v>0.37620239458896276</c:v>
                </c:pt>
                <c:pt idx="7">
                  <c:v>0.38210869836379324</c:v>
                </c:pt>
                <c:pt idx="8">
                  <c:v>0.3880023581869983</c:v>
                </c:pt>
                <c:pt idx="9">
                  <c:v>0.39388157879270264</c:v>
                </c:pt>
                <c:pt idx="10">
                  <c:v>0.3997445693133565</c:v>
                </c:pt>
                <c:pt idx="11">
                  <c:v>0.4055895438252512</c:v>
                </c:pt>
                <c:pt idx="12">
                  <c:v>0.41141472189252887</c:v>
                </c:pt>
                <c:pt idx="13">
                  <c:v>0.41721832910952045</c:v>
                </c:pt>
                <c:pt idx="14">
                  <c:v>0.42299859764124687</c:v>
                </c:pt>
                <c:pt idx="15">
                  <c:v>0.42875376676191856</c:v>
                </c:pt>
                <c:pt idx="16">
                  <c:v>0.43448208339126992</c:v>
                </c:pt>
                <c:pt idx="17">
                  <c:v>0.44018180262856416</c:v>
                </c:pt>
                <c:pt idx="18">
                  <c:v>0.44585118828410708</c:v>
                </c:pt>
                <c:pt idx="19">
                  <c:v>0.45148851340810758</c:v>
                </c:pt>
                <c:pt idx="20">
                  <c:v>0.45709206081672277</c:v>
                </c:pt>
                <c:pt idx="21">
                  <c:v>0.46266012361512932</c:v>
                </c:pt>
                <c:pt idx="22">
                  <c:v>0.46819100571745964</c:v>
                </c:pt>
                <c:pt idx="23">
                  <c:v>0.47368302236344667</c:v>
                </c:pt>
                <c:pt idx="24">
                  <c:v>0.47913450063161755</c:v>
                </c:pt>
                <c:pt idx="25">
                  <c:v>0.48454377994888226</c:v>
                </c:pt>
                <c:pt idx="26">
                  <c:v>0.48990921259635978</c:v>
                </c:pt>
                <c:pt idx="27">
                  <c:v>0.49522916421128965</c:v>
                </c:pt>
                <c:pt idx="28">
                  <c:v>0.5005020142848744</c:v>
                </c:pt>
                <c:pt idx="29">
                  <c:v>0.50572615665590237</c:v>
                </c:pt>
                <c:pt idx="30">
                  <c:v>0.51090000000000002</c:v>
                </c:pt>
                <c:pt idx="31">
                  <c:v>0.51602196831436453</c:v>
                </c:pt>
                <c:pt idx="32">
                  <c:v>0.52109050139782964</c:v>
                </c:pt>
                <c:pt idx="33">
                  <c:v>0.52610405532611826</c:v>
                </c:pt>
                <c:pt idx="34">
                  <c:v>0.53106110292213637</c:v>
                </c:pt>
                <c:pt idx="35">
                  <c:v>0.53596013422116628</c:v>
                </c:pt>
                <c:pt idx="36">
                  <c:v>0.54079965693081644</c:v>
                </c:pt>
                <c:pt idx="37">
                  <c:v>0.54557819688558773</c:v>
                </c:pt>
                <c:pt idx="38">
                  <c:v>0.55029429849591927</c:v>
                </c:pt>
                <c:pt idx="39">
                  <c:v>0.55494652519157461</c:v>
                </c:pt>
                <c:pt idx="40">
                  <c:v>0.5595334598592353</c:v>
                </c:pt>
                <c:pt idx="41">
                  <c:v>0.56405370527416676</c:v>
                </c:pt>
                <c:pt idx="42">
                  <c:v>0.56850588452582718</c:v>
                </c:pt>
                <c:pt idx="43">
                  <c:v>0.57288864143728702</c:v>
                </c:pt>
                <c:pt idx="44">
                  <c:v>0.57720064097833446</c:v>
                </c:pt>
                <c:pt idx="45">
                  <c:v>0.58144056967213809</c:v>
                </c:pt>
                <c:pt idx="46">
                  <c:v>0.58560713599534453</c:v>
                </c:pt>
                <c:pt idx="47">
                  <c:v>0.58969907077148953</c:v>
                </c:pt>
                <c:pt idx="48">
                  <c:v>0.59371512755760047</c:v>
                </c:pt>
                <c:pt idx="49">
                  <c:v>0.59765408302387613</c:v>
                </c:pt>
                <c:pt idx="50">
                  <c:v>0.60151473732632388</c:v>
                </c:pt>
                <c:pt idx="51">
                  <c:v>0.60529591447224429</c:v>
                </c:pt>
                <c:pt idx="52">
                  <c:v>0.60899646267844953</c:v>
                </c:pt>
                <c:pt idx="53">
                  <c:v>0.61261525472210798</c:v>
                </c:pt>
                <c:pt idx="54">
                  <c:v>0.61615118828410709</c:v>
                </c:pt>
                <c:pt idx="55">
                  <c:v>0.61960318628483058</c:v>
                </c:pt>
                <c:pt idx="56">
                  <c:v>0.62297019721224722</c:v>
                </c:pt>
                <c:pt idx="57">
                  <c:v>0.62625119544221142</c:v>
                </c:pt>
                <c:pt idx="58">
                  <c:v>0.6294451815508787</c:v>
                </c:pt>
                <c:pt idx="59">
                  <c:v>0.63255118261913945</c:v>
                </c:pt>
                <c:pt idx="60">
                  <c:v>0.63556825252897986</c:v>
                </c:pt>
                <c:pt idx="61">
                  <c:v>0.63849547225167824</c:v>
                </c:pt>
                <c:pt idx="62">
                  <c:v>0.64133195012775057</c:v>
                </c:pt>
                <c:pt idx="63">
                  <c:v>0.6440768221385581</c:v>
                </c:pt>
                <c:pt idx="64">
                  <c:v>0.64672925216949628</c:v>
                </c:pt>
                <c:pt idx="65">
                  <c:v>0.64928843226468302</c:v>
                </c:pt>
                <c:pt idx="66">
                  <c:v>0.65175358287306984</c:v>
                </c:pt>
                <c:pt idx="67">
                  <c:v>0.65412395308590121</c:v>
                </c:pt>
                <c:pt idx="68">
                  <c:v>0.65639882086544787</c:v>
                </c:pt>
                <c:pt idx="69">
                  <c:v>0.65857749326494697</c:v>
                </c:pt>
                <c:pt idx="70">
                  <c:v>0.66065930663968042</c:v>
                </c:pt>
                <c:pt idx="71">
                  <c:v>0.66264362684912737</c:v>
                </c:pt>
                <c:pt idx="72">
                  <c:v>0.66452984945012927</c:v>
                </c:pt>
                <c:pt idx="73">
                  <c:v>0.66631739988100991</c:v>
                </c:pt>
                <c:pt idx="74">
                  <c:v>0.66800573363659144</c:v>
                </c:pt>
                <c:pt idx="75">
                  <c:v>0.66959433643405664</c:v>
                </c:pt>
                <c:pt idx="76">
                  <c:v>0.67108272436960448</c:v>
                </c:pt>
                <c:pt idx="77">
                  <c:v>0.6724704440658511</c:v>
                </c:pt>
                <c:pt idx="78">
                  <c:v>0.67375707280993424</c:v>
                </c:pt>
                <c:pt idx="79">
                  <c:v>0.67494221868227444</c:v>
                </c:pt>
                <c:pt idx="80">
                  <c:v>0.676025520675958</c:v>
                </c:pt>
                <c:pt idx="81">
                  <c:v>0.67700664880670391</c:v>
                </c:pt>
                <c:pt idx="82">
                  <c:v>0.67788530421337889</c:v>
                </c:pt>
                <c:pt idx="83">
                  <c:v>0.67866121924903422</c:v>
                </c:pt>
                <c:pt idx="84">
                  <c:v>0.67933415756243387</c:v>
                </c:pt>
                <c:pt idx="85">
                  <c:v>0.67990391417004858</c:v>
                </c:pt>
                <c:pt idx="86">
                  <c:v>0.68037031551849614</c:v>
                </c:pt>
                <c:pt idx="87">
                  <c:v>0.68073321953740784</c:v>
                </c:pt>
                <c:pt idx="88">
                  <c:v>0.68099251568270402</c:v>
                </c:pt>
                <c:pt idx="89">
                  <c:v>0.68114812497026689</c:v>
                </c:pt>
                <c:pt idx="90">
                  <c:v>0.68120000000000003</c:v>
                </c:pt>
                <c:pt idx="91">
                  <c:v>0.68114812497026689</c:v>
                </c:pt>
                <c:pt idx="92">
                  <c:v>0.68099251568270402</c:v>
                </c:pt>
                <c:pt idx="93">
                  <c:v>0.68073321953740784</c:v>
                </c:pt>
                <c:pt idx="94">
                  <c:v>0.68037031551849614</c:v>
                </c:pt>
                <c:pt idx="95">
                  <c:v>0.67990391417004858</c:v>
                </c:pt>
                <c:pt idx="96">
                  <c:v>0.67933415756243387</c:v>
                </c:pt>
                <c:pt idx="97">
                  <c:v>0.67866121924903433</c:v>
                </c:pt>
                <c:pt idx="98">
                  <c:v>0.67788530421337889</c:v>
                </c:pt>
                <c:pt idx="99">
                  <c:v>0.67700664880670391</c:v>
                </c:pt>
                <c:pt idx="100">
                  <c:v>0.676025520675958</c:v>
                </c:pt>
                <c:pt idx="101">
                  <c:v>0.67494221868227444</c:v>
                </c:pt>
                <c:pt idx="102">
                  <c:v>0.67375707280993424</c:v>
                </c:pt>
                <c:pt idx="103">
                  <c:v>0.6724704440658511</c:v>
                </c:pt>
                <c:pt idx="104">
                  <c:v>0.67108272436960448</c:v>
                </c:pt>
                <c:pt idx="105">
                  <c:v>0.66959433643405664</c:v>
                </c:pt>
                <c:pt idx="106">
                  <c:v>0.66800573363659144</c:v>
                </c:pt>
                <c:pt idx="107">
                  <c:v>0.66631739988100991</c:v>
                </c:pt>
                <c:pt idx="108">
                  <c:v>0.66452984945012938</c:v>
                </c:pt>
                <c:pt idx="109">
                  <c:v>0.66264362684912737</c:v>
                </c:pt>
                <c:pt idx="110">
                  <c:v>0.66065930663968042</c:v>
                </c:pt>
                <c:pt idx="111">
                  <c:v>0.65857749326494697</c:v>
                </c:pt>
                <c:pt idx="112">
                  <c:v>0.65639882086544787</c:v>
                </c:pt>
                <c:pt idx="113">
                  <c:v>0.6541239530859011</c:v>
                </c:pt>
                <c:pt idx="114">
                  <c:v>0.65175358287306984</c:v>
                </c:pt>
                <c:pt idx="115">
                  <c:v>0.64928843226468302</c:v>
                </c:pt>
                <c:pt idx="116">
                  <c:v>0.64672925216949628</c:v>
                </c:pt>
                <c:pt idx="117">
                  <c:v>0.64407682213855821</c:v>
                </c:pt>
                <c:pt idx="118">
                  <c:v>0.64133195012775057</c:v>
                </c:pt>
                <c:pt idx="119">
                  <c:v>0.63849547225167824</c:v>
                </c:pt>
                <c:pt idx="120">
                  <c:v>0.63556825252897986</c:v>
                </c:pt>
                <c:pt idx="121">
                  <c:v>0.63255118261913945</c:v>
                </c:pt>
                <c:pt idx="122">
                  <c:v>0.62944518155087881</c:v>
                </c:pt>
                <c:pt idx="123">
                  <c:v>0.62625119544221142</c:v>
                </c:pt>
                <c:pt idx="124">
                  <c:v>0.62297019721224722</c:v>
                </c:pt>
                <c:pt idx="125">
                  <c:v>0.61960318628483058</c:v>
                </c:pt>
                <c:pt idx="126">
                  <c:v>0.61615118828410709</c:v>
                </c:pt>
                <c:pt idx="127">
                  <c:v>0.61261525472210798</c:v>
                </c:pt>
                <c:pt idx="128">
                  <c:v>0.60899646267844953</c:v>
                </c:pt>
                <c:pt idx="129">
                  <c:v>0.60529591447224429</c:v>
                </c:pt>
                <c:pt idx="130">
                  <c:v>0.60151473732632388</c:v>
                </c:pt>
                <c:pt idx="131">
                  <c:v>0.59765408302387624</c:v>
                </c:pt>
                <c:pt idx="132">
                  <c:v>0.59371512755760047</c:v>
                </c:pt>
                <c:pt idx="133">
                  <c:v>0.58969907077148953</c:v>
                </c:pt>
                <c:pt idx="134">
                  <c:v>0.58560713599534453</c:v>
                </c:pt>
                <c:pt idx="135">
                  <c:v>0.58144056967213809</c:v>
                </c:pt>
                <c:pt idx="136">
                  <c:v>0.57720064097833446</c:v>
                </c:pt>
                <c:pt idx="137">
                  <c:v>0.57288864143728702</c:v>
                </c:pt>
                <c:pt idx="138">
                  <c:v>0.56850588452582718</c:v>
                </c:pt>
                <c:pt idx="139">
                  <c:v>0.56405370527416676</c:v>
                </c:pt>
                <c:pt idx="140">
                  <c:v>0.55953345985923542</c:v>
                </c:pt>
                <c:pt idx="141">
                  <c:v>0.55494652519157461</c:v>
                </c:pt>
                <c:pt idx="142">
                  <c:v>0.55029429849591927</c:v>
                </c:pt>
                <c:pt idx="143">
                  <c:v>0.54557819688558762</c:v>
                </c:pt>
                <c:pt idx="144">
                  <c:v>0.54079965693081644</c:v>
                </c:pt>
                <c:pt idx="145">
                  <c:v>0.53596013422116628</c:v>
                </c:pt>
                <c:pt idx="146">
                  <c:v>0.53106110292213637</c:v>
                </c:pt>
                <c:pt idx="147">
                  <c:v>0.52610405532611826</c:v>
                </c:pt>
                <c:pt idx="148">
                  <c:v>0.52109050139782964</c:v>
                </c:pt>
                <c:pt idx="149">
                  <c:v>0.51602196831436453</c:v>
                </c:pt>
                <c:pt idx="150">
                  <c:v>0.51090000000000002</c:v>
                </c:pt>
                <c:pt idx="151">
                  <c:v>0.50572615665590248</c:v>
                </c:pt>
                <c:pt idx="152">
                  <c:v>0.5005020142848744</c:v>
                </c:pt>
                <c:pt idx="153">
                  <c:v>0.49522916421128971</c:v>
                </c:pt>
                <c:pt idx="154">
                  <c:v>0.48990921259635978</c:v>
                </c:pt>
                <c:pt idx="155">
                  <c:v>0.48454377994888226</c:v>
                </c:pt>
                <c:pt idx="156">
                  <c:v>0.47913450063161767</c:v>
                </c:pt>
                <c:pt idx="157">
                  <c:v>0.47368302236344667</c:v>
                </c:pt>
                <c:pt idx="158">
                  <c:v>0.46819100571745975</c:v>
                </c:pt>
                <c:pt idx="159">
                  <c:v>0.46266012361512926</c:v>
                </c:pt>
                <c:pt idx="160">
                  <c:v>0.45709206081672282</c:v>
                </c:pt>
                <c:pt idx="161">
                  <c:v>0.45148851340810758</c:v>
                </c:pt>
                <c:pt idx="162">
                  <c:v>0.44585118828410714</c:v>
                </c:pt>
                <c:pt idx="163">
                  <c:v>0.4401818026285641</c:v>
                </c:pt>
                <c:pt idx="164">
                  <c:v>0.43448208339126992</c:v>
                </c:pt>
                <c:pt idx="165">
                  <c:v>0.42875376676191868</c:v>
                </c:pt>
                <c:pt idx="166">
                  <c:v>0.42299859764124687</c:v>
                </c:pt>
                <c:pt idx="167">
                  <c:v>0.4172183291095205</c:v>
                </c:pt>
                <c:pt idx="168">
                  <c:v>0.41141472189252881</c:v>
                </c:pt>
                <c:pt idx="169">
                  <c:v>0.40558954382525125</c:v>
                </c:pt>
                <c:pt idx="170">
                  <c:v>0.39974456931335645</c:v>
                </c:pt>
                <c:pt idx="171">
                  <c:v>0.39388157879270269</c:v>
                </c:pt>
                <c:pt idx="172">
                  <c:v>0.38800235818699824</c:v>
                </c:pt>
                <c:pt idx="173">
                  <c:v>0.38210869836379324</c:v>
                </c:pt>
                <c:pt idx="174">
                  <c:v>0.37620239458896287</c:v>
                </c:pt>
                <c:pt idx="175">
                  <c:v>0.37028524597985241</c:v>
                </c:pt>
                <c:pt idx="176">
                  <c:v>0.36435905495724918</c:v>
                </c:pt>
                <c:pt idx="177">
                  <c:v>0.3584256266963467</c:v>
                </c:pt>
                <c:pt idx="178">
                  <c:v>0.35248676857687189</c:v>
                </c:pt>
                <c:pt idx="179">
                  <c:v>0.34654428963253875</c:v>
                </c:pt>
                <c:pt idx="180">
                  <c:v>0.34060000000000007</c:v>
                </c:pt>
                <c:pt idx="181">
                  <c:v>0.33465571036746122</c:v>
                </c:pt>
                <c:pt idx="182">
                  <c:v>0.32871323142312819</c:v>
                </c:pt>
                <c:pt idx="183">
                  <c:v>0.32277437330365344</c:v>
                </c:pt>
                <c:pt idx="184">
                  <c:v>0.31684094504275095</c:v>
                </c:pt>
                <c:pt idx="185">
                  <c:v>0.31091475402014773</c:v>
                </c:pt>
                <c:pt idx="186">
                  <c:v>0.30499760541103721</c:v>
                </c:pt>
                <c:pt idx="187">
                  <c:v>0.29909130163620684</c:v>
                </c:pt>
                <c:pt idx="188">
                  <c:v>0.29319764181300167</c:v>
                </c:pt>
                <c:pt idx="189">
                  <c:v>0.28731842120729745</c:v>
                </c:pt>
                <c:pt idx="190">
                  <c:v>0.28145543068664347</c:v>
                </c:pt>
                <c:pt idx="191">
                  <c:v>0.27561045617474889</c:v>
                </c:pt>
                <c:pt idx="192">
                  <c:v>0.2697852781074711</c:v>
                </c:pt>
                <c:pt idx="193">
                  <c:v>0.26398167089047958</c:v>
                </c:pt>
                <c:pt idx="194">
                  <c:v>0.25820140235875327</c:v>
                </c:pt>
                <c:pt idx="195">
                  <c:v>0.25244623323808141</c:v>
                </c:pt>
                <c:pt idx="196">
                  <c:v>0.24671791660873016</c:v>
                </c:pt>
                <c:pt idx="197">
                  <c:v>0.24101819737143587</c:v>
                </c:pt>
                <c:pt idx="198">
                  <c:v>0.23534881171589295</c:v>
                </c:pt>
                <c:pt idx="199">
                  <c:v>0.22971148659189242</c:v>
                </c:pt>
                <c:pt idx="200">
                  <c:v>0.22410793918327726</c:v>
                </c:pt>
                <c:pt idx="201">
                  <c:v>0.21853987638487068</c:v>
                </c:pt>
                <c:pt idx="202">
                  <c:v>0.21300899428254039</c:v>
                </c:pt>
                <c:pt idx="203">
                  <c:v>0.20751697763655344</c:v>
                </c:pt>
                <c:pt idx="204">
                  <c:v>0.20206549936838245</c:v>
                </c:pt>
                <c:pt idx="205">
                  <c:v>0.19665622005111782</c:v>
                </c:pt>
                <c:pt idx="206">
                  <c:v>0.19129078740364022</c:v>
                </c:pt>
                <c:pt idx="207">
                  <c:v>0.1859708357887104</c:v>
                </c:pt>
                <c:pt idx="208">
                  <c:v>0.18069798571512558</c:v>
                </c:pt>
                <c:pt idx="209">
                  <c:v>0.17547384334409763</c:v>
                </c:pt>
                <c:pt idx="210">
                  <c:v>0.17029999999999998</c:v>
                </c:pt>
                <c:pt idx="211">
                  <c:v>0.16517803168563555</c:v>
                </c:pt>
                <c:pt idx="212">
                  <c:v>0.16010949860217044</c:v>
                </c:pt>
                <c:pt idx="213">
                  <c:v>0.15509594467388177</c:v>
                </c:pt>
                <c:pt idx="214">
                  <c:v>0.15013889707786368</c:v>
                </c:pt>
                <c:pt idx="215">
                  <c:v>0.14523986577883369</c:v>
                </c:pt>
                <c:pt idx="216">
                  <c:v>0.1404003430691837</c:v>
                </c:pt>
                <c:pt idx="217">
                  <c:v>0.13562180311441233</c:v>
                </c:pt>
                <c:pt idx="218">
                  <c:v>0.13090570150408082</c:v>
                </c:pt>
                <c:pt idx="219">
                  <c:v>0.1262534748084253</c:v>
                </c:pt>
                <c:pt idx="220">
                  <c:v>0.12166654014076472</c:v>
                </c:pt>
                <c:pt idx="221">
                  <c:v>0.11714629472583329</c:v>
                </c:pt>
                <c:pt idx="222">
                  <c:v>0.11269411547417288</c:v>
                </c:pt>
                <c:pt idx="223">
                  <c:v>0.10831135856271307</c:v>
                </c:pt>
                <c:pt idx="224">
                  <c:v>0.10399935902166549</c:v>
                </c:pt>
                <c:pt idx="225">
                  <c:v>9.9759430327861942E-2</c:v>
                </c:pt>
                <c:pt idx="226">
                  <c:v>9.5592864004655415E-2</c:v>
                </c:pt>
                <c:pt idx="227">
                  <c:v>9.1500929228510552E-2</c:v>
                </c:pt>
                <c:pt idx="228">
                  <c:v>8.7484872442399497E-2</c:v>
                </c:pt>
                <c:pt idx="229">
                  <c:v>8.3545916976123846E-2</c:v>
                </c:pt>
                <c:pt idx="230">
                  <c:v>7.9685262673676149E-2</c:v>
                </c:pt>
                <c:pt idx="231">
                  <c:v>7.5904085527755849E-2</c:v>
                </c:pt>
                <c:pt idx="232">
                  <c:v>7.2203537321550437E-2</c:v>
                </c:pt>
                <c:pt idx="233">
                  <c:v>6.8584745277892045E-2</c:v>
                </c:pt>
                <c:pt idx="234">
                  <c:v>6.504881171589294E-2</c:v>
                </c:pt>
                <c:pt idx="235">
                  <c:v>6.1596813715169452E-2</c:v>
                </c:pt>
                <c:pt idx="236">
                  <c:v>5.8229802787752749E-2</c:v>
                </c:pt>
                <c:pt idx="237">
                  <c:v>5.4948804557788555E-2</c:v>
                </c:pt>
                <c:pt idx="238">
                  <c:v>5.1754818449121331E-2</c:v>
                </c:pt>
                <c:pt idx="239">
                  <c:v>4.8648817380860632E-2</c:v>
                </c:pt>
                <c:pt idx="240">
                  <c:v>4.5631747471020279E-2</c:v>
                </c:pt>
                <c:pt idx="241">
                  <c:v>4.270452774832173E-2</c:v>
                </c:pt>
                <c:pt idx="242">
                  <c:v>3.9868049872249456E-2</c:v>
                </c:pt>
                <c:pt idx="243">
                  <c:v>3.7123177861441925E-2</c:v>
                </c:pt>
                <c:pt idx="244">
                  <c:v>3.4470747830503801E-2</c:v>
                </c:pt>
                <c:pt idx="245">
                  <c:v>3.1911567735317004E-2</c:v>
                </c:pt>
                <c:pt idx="246">
                  <c:v>2.9446417126930136E-2</c:v>
                </c:pt>
                <c:pt idx="247">
                  <c:v>2.7076046914098872E-2</c:v>
                </c:pt>
                <c:pt idx="248">
                  <c:v>2.4801179134552265E-2</c:v>
                </c:pt>
                <c:pt idx="249">
                  <c:v>2.2622506735053116E-2</c:v>
                </c:pt>
                <c:pt idx="250">
                  <c:v>2.0540693360319606E-2</c:v>
                </c:pt>
                <c:pt idx="251">
                  <c:v>1.8556373150872663E-2</c:v>
                </c:pt>
                <c:pt idx="252">
                  <c:v>1.6670150549870699E-2</c:v>
                </c:pt>
                <c:pt idx="253">
                  <c:v>1.4882600118990175E-2</c:v>
                </c:pt>
                <c:pt idx="254">
                  <c:v>1.3194266363408536E-2</c:v>
                </c:pt>
                <c:pt idx="255">
                  <c:v>1.1605663565943336E-2</c:v>
                </c:pt>
                <c:pt idx="256">
                  <c:v>1.0117275630395606E-2</c:v>
                </c:pt>
                <c:pt idx="257">
                  <c:v>8.7295559341489248E-3</c:v>
                </c:pt>
                <c:pt idx="258">
                  <c:v>7.44292719006584E-3</c:v>
                </c:pt>
                <c:pt idx="259">
                  <c:v>6.2577813177256414E-3</c:v>
                </c:pt>
                <c:pt idx="260">
                  <c:v>5.1744793240419695E-3</c:v>
                </c:pt>
                <c:pt idx="261">
                  <c:v>4.1933511932961132E-3</c:v>
                </c:pt>
                <c:pt idx="262">
                  <c:v>3.3146957866211912E-3</c:v>
                </c:pt>
                <c:pt idx="263">
                  <c:v>2.5387807509656968E-3</c:v>
                </c:pt>
                <c:pt idx="264">
                  <c:v>1.8658424375661009E-3</c:v>
                </c:pt>
                <c:pt idx="265">
                  <c:v>1.2960858299514433E-3</c:v>
                </c:pt>
                <c:pt idx="266">
                  <c:v>8.2968448150388951E-4</c:v>
                </c:pt>
                <c:pt idx="267">
                  <c:v>4.6678046259213124E-4</c:v>
                </c:pt>
                <c:pt idx="268">
                  <c:v>2.0748431729600281E-4</c:v>
                </c:pt>
                <c:pt idx="269">
                  <c:v>5.1875029733139399E-5</c:v>
                </c:pt>
                <c:pt idx="270">
                  <c:v>0</c:v>
                </c:pt>
                <c:pt idx="271">
                  <c:v>5.1875029733139399E-5</c:v>
                </c:pt>
                <c:pt idx="272">
                  <c:v>2.0748431729600281E-4</c:v>
                </c:pt>
                <c:pt idx="273">
                  <c:v>4.6678046259213124E-4</c:v>
                </c:pt>
                <c:pt idx="274">
                  <c:v>8.29684481503834E-4</c:v>
                </c:pt>
                <c:pt idx="275">
                  <c:v>1.2960858299514433E-3</c:v>
                </c:pt>
                <c:pt idx="276">
                  <c:v>1.8658424375661009E-3</c:v>
                </c:pt>
                <c:pt idx="277">
                  <c:v>2.5387807509657523E-3</c:v>
                </c:pt>
                <c:pt idx="278">
                  <c:v>3.3146957866211357E-3</c:v>
                </c:pt>
                <c:pt idx="279">
                  <c:v>4.1933511932960577E-3</c:v>
                </c:pt>
                <c:pt idx="280">
                  <c:v>5.174479324041914E-3</c:v>
                </c:pt>
                <c:pt idx="281">
                  <c:v>6.2577813177256969E-3</c:v>
                </c:pt>
                <c:pt idx="282">
                  <c:v>7.44292719006584E-3</c:v>
                </c:pt>
                <c:pt idx="283">
                  <c:v>8.7295559341488693E-3</c:v>
                </c:pt>
                <c:pt idx="284">
                  <c:v>1.011727563039555E-2</c:v>
                </c:pt>
                <c:pt idx="285">
                  <c:v>1.1605663565943281E-2</c:v>
                </c:pt>
                <c:pt idx="286">
                  <c:v>1.3194266363408647E-2</c:v>
                </c:pt>
                <c:pt idx="287">
                  <c:v>1.4882600118990119E-2</c:v>
                </c:pt>
                <c:pt idx="288">
                  <c:v>1.6670150549870644E-2</c:v>
                </c:pt>
                <c:pt idx="289">
                  <c:v>1.8556373150872663E-2</c:v>
                </c:pt>
                <c:pt idx="290">
                  <c:v>2.0540693360319606E-2</c:v>
                </c:pt>
                <c:pt idx="291">
                  <c:v>2.2622506735053061E-2</c:v>
                </c:pt>
                <c:pt idx="292">
                  <c:v>2.4801179134552209E-2</c:v>
                </c:pt>
                <c:pt idx="293">
                  <c:v>2.7076046914098761E-2</c:v>
                </c:pt>
                <c:pt idx="294">
                  <c:v>2.944641712693008E-2</c:v>
                </c:pt>
                <c:pt idx="295">
                  <c:v>3.1911567735317059E-2</c:v>
                </c:pt>
                <c:pt idx="296">
                  <c:v>3.447074783050369E-2</c:v>
                </c:pt>
                <c:pt idx="297">
                  <c:v>3.7123177861441869E-2</c:v>
                </c:pt>
                <c:pt idx="298">
                  <c:v>3.9868049872249456E-2</c:v>
                </c:pt>
                <c:pt idx="299">
                  <c:v>4.2704527748321841E-2</c:v>
                </c:pt>
                <c:pt idx="300">
                  <c:v>4.5631747471020223E-2</c:v>
                </c:pt>
                <c:pt idx="301">
                  <c:v>4.8648817380860521E-2</c:v>
                </c:pt>
                <c:pt idx="302">
                  <c:v>5.175481844912122E-2</c:v>
                </c:pt>
                <c:pt idx="303">
                  <c:v>5.49488045577885E-2</c:v>
                </c:pt>
                <c:pt idx="304">
                  <c:v>5.8229802787752805E-2</c:v>
                </c:pt>
                <c:pt idx="305">
                  <c:v>6.1596813715169396E-2</c:v>
                </c:pt>
                <c:pt idx="306">
                  <c:v>6.5048811715892885E-2</c:v>
                </c:pt>
                <c:pt idx="307">
                  <c:v>6.858474527789199E-2</c:v>
                </c:pt>
                <c:pt idx="308">
                  <c:v>7.2203537321550548E-2</c:v>
                </c:pt>
                <c:pt idx="309">
                  <c:v>7.5904085527755738E-2</c:v>
                </c:pt>
                <c:pt idx="310">
                  <c:v>7.9685262673676038E-2</c:v>
                </c:pt>
                <c:pt idx="311">
                  <c:v>8.3545916976123791E-2</c:v>
                </c:pt>
                <c:pt idx="312">
                  <c:v>8.7484872442399386E-2</c:v>
                </c:pt>
                <c:pt idx="313">
                  <c:v>9.150092922851058E-2</c:v>
                </c:pt>
                <c:pt idx="314">
                  <c:v>9.5592864004655415E-2</c:v>
                </c:pt>
                <c:pt idx="315">
                  <c:v>9.9759430327861859E-2</c:v>
                </c:pt>
                <c:pt idx="316">
                  <c:v>0.10399935902166543</c:v>
                </c:pt>
                <c:pt idx="317">
                  <c:v>0.10831135856271309</c:v>
                </c:pt>
                <c:pt idx="318">
                  <c:v>0.11269411547417293</c:v>
                </c:pt>
                <c:pt idx="319">
                  <c:v>0.11714629472583318</c:v>
                </c:pt>
                <c:pt idx="320">
                  <c:v>0.12166654014076461</c:v>
                </c:pt>
                <c:pt idx="321">
                  <c:v>0.12625347480842525</c:v>
                </c:pt>
                <c:pt idx="322">
                  <c:v>0.13090570150408082</c:v>
                </c:pt>
                <c:pt idx="323">
                  <c:v>0.13562180311441235</c:v>
                </c:pt>
                <c:pt idx="324">
                  <c:v>0.14040034306918359</c:v>
                </c:pt>
                <c:pt idx="325">
                  <c:v>0.14523986577883358</c:v>
                </c:pt>
                <c:pt idx="326">
                  <c:v>0.15013889707786374</c:v>
                </c:pt>
                <c:pt idx="327">
                  <c:v>0.15509594467388182</c:v>
                </c:pt>
                <c:pt idx="328">
                  <c:v>0.16010949860217039</c:v>
                </c:pt>
                <c:pt idx="329">
                  <c:v>0.16517803168563544</c:v>
                </c:pt>
                <c:pt idx="330">
                  <c:v>0.17029999999999987</c:v>
                </c:pt>
                <c:pt idx="331">
                  <c:v>0.17547384334409766</c:v>
                </c:pt>
                <c:pt idx="332">
                  <c:v>0.1806979857151256</c:v>
                </c:pt>
                <c:pt idx="333">
                  <c:v>0.18597083578871032</c:v>
                </c:pt>
                <c:pt idx="334">
                  <c:v>0.19129078740364011</c:v>
                </c:pt>
                <c:pt idx="335">
                  <c:v>0.19665622005111785</c:v>
                </c:pt>
                <c:pt idx="336">
                  <c:v>0.20206549936838247</c:v>
                </c:pt>
                <c:pt idx="337">
                  <c:v>0.20751697763655333</c:v>
                </c:pt>
                <c:pt idx="338">
                  <c:v>0.21300899428254028</c:v>
                </c:pt>
                <c:pt idx="339">
                  <c:v>0.21853987638487057</c:v>
                </c:pt>
                <c:pt idx="340">
                  <c:v>0.22410793918327729</c:v>
                </c:pt>
                <c:pt idx="341">
                  <c:v>0.22971148659189244</c:v>
                </c:pt>
                <c:pt idx="342">
                  <c:v>0.23534881171589284</c:v>
                </c:pt>
                <c:pt idx="343">
                  <c:v>0.24101819737143573</c:v>
                </c:pt>
                <c:pt idx="344">
                  <c:v>0.24671791660873016</c:v>
                </c:pt>
                <c:pt idx="345">
                  <c:v>0.25244623323808146</c:v>
                </c:pt>
                <c:pt idx="346">
                  <c:v>0.25820140235875311</c:v>
                </c:pt>
                <c:pt idx="347">
                  <c:v>0.26398167089047947</c:v>
                </c:pt>
                <c:pt idx="348">
                  <c:v>0.26978527810747099</c:v>
                </c:pt>
                <c:pt idx="349">
                  <c:v>0.27561045617474889</c:v>
                </c:pt>
                <c:pt idx="350">
                  <c:v>0.28145543068664353</c:v>
                </c:pt>
                <c:pt idx="351">
                  <c:v>0.28731842120729728</c:v>
                </c:pt>
                <c:pt idx="352">
                  <c:v>0.29319764181300156</c:v>
                </c:pt>
                <c:pt idx="353">
                  <c:v>0.2990913016362069</c:v>
                </c:pt>
                <c:pt idx="354">
                  <c:v>0.30499760541103726</c:v>
                </c:pt>
                <c:pt idx="355">
                  <c:v>0.31091475402014757</c:v>
                </c:pt>
                <c:pt idx="356">
                  <c:v>0.31684094504275084</c:v>
                </c:pt>
                <c:pt idx="357">
                  <c:v>0.32277437330365316</c:v>
                </c:pt>
                <c:pt idx="358">
                  <c:v>0.32871323142312825</c:v>
                </c:pt>
                <c:pt idx="359">
                  <c:v>0.33465571036746122</c:v>
                </c:pt>
                <c:pt idx="360">
                  <c:v>0.3405999999999999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565-4A69-A1E4-83090A161AAC}"/>
            </c:ext>
          </c:extLst>
        </c:ser>
        <c:ser>
          <c:idx val="2"/>
          <c:order val="1"/>
          <c:tx>
            <c:v>Rear Wheel</c:v>
          </c:tx>
          <c:spPr>
            <a:ln w="1905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'DAKAR CRF450'!$Q$3:$Q$363</c:f>
              <c:numCache>
                <c:formatCode>General</c:formatCode>
                <c:ptCount val="361"/>
                <c:pt idx="0">
                  <c:v>1.8316000000000001</c:v>
                </c:pt>
                <c:pt idx="1">
                  <c:v>1.831548124970267</c:v>
                </c:pt>
                <c:pt idx="2">
                  <c:v>1.8313925156827042</c:v>
                </c:pt>
                <c:pt idx="3">
                  <c:v>1.8311332195374079</c:v>
                </c:pt>
                <c:pt idx="4">
                  <c:v>1.8307703155184962</c:v>
                </c:pt>
                <c:pt idx="5">
                  <c:v>1.8303039141700488</c:v>
                </c:pt>
                <c:pt idx="6">
                  <c:v>1.829734157562434</c:v>
                </c:pt>
                <c:pt idx="7">
                  <c:v>1.8290612192490343</c:v>
                </c:pt>
                <c:pt idx="8">
                  <c:v>1.8282853042133791</c:v>
                </c:pt>
                <c:pt idx="9">
                  <c:v>1.827406648806704</c:v>
                </c:pt>
                <c:pt idx="10">
                  <c:v>1.8264255206759581</c:v>
                </c:pt>
                <c:pt idx="11">
                  <c:v>1.8253422186822745</c:v>
                </c:pt>
                <c:pt idx="12">
                  <c:v>1.8241570728099343</c:v>
                </c:pt>
                <c:pt idx="13">
                  <c:v>1.8228704440658512</c:v>
                </c:pt>
                <c:pt idx="14">
                  <c:v>1.8214827243696046</c:v>
                </c:pt>
                <c:pt idx="15">
                  <c:v>1.8199943364340567</c:v>
                </c:pt>
                <c:pt idx="16">
                  <c:v>1.8184057336365915</c:v>
                </c:pt>
                <c:pt idx="17">
                  <c:v>1.81671739988101</c:v>
                </c:pt>
                <c:pt idx="18">
                  <c:v>1.8149298494501294</c:v>
                </c:pt>
                <c:pt idx="19">
                  <c:v>1.8130436268491275</c:v>
                </c:pt>
                <c:pt idx="20">
                  <c:v>1.8110593066396805</c:v>
                </c:pt>
                <c:pt idx="21">
                  <c:v>1.8089774932649472</c:v>
                </c:pt>
                <c:pt idx="22">
                  <c:v>1.806798820865448</c:v>
                </c:pt>
                <c:pt idx="23">
                  <c:v>1.8045239530859014</c:v>
                </c:pt>
                <c:pt idx="24">
                  <c:v>1.8021535828730699</c:v>
                </c:pt>
                <c:pt idx="25">
                  <c:v>1.7996884322646831</c:v>
                </c:pt>
                <c:pt idx="26">
                  <c:v>1.7971292521694964</c:v>
                </c:pt>
                <c:pt idx="27">
                  <c:v>1.7944768221385583</c:v>
                </c:pt>
                <c:pt idx="28">
                  <c:v>1.7917319501277507</c:v>
                </c:pt>
                <c:pt idx="29">
                  <c:v>1.7888954722516783</c:v>
                </c:pt>
                <c:pt idx="30">
                  <c:v>1.7859682525289799</c:v>
                </c:pt>
                <c:pt idx="31">
                  <c:v>1.7829511826191395</c:v>
                </c:pt>
                <c:pt idx="32">
                  <c:v>1.7798451815508787</c:v>
                </c:pt>
                <c:pt idx="33">
                  <c:v>1.7766511954422115</c:v>
                </c:pt>
                <c:pt idx="34">
                  <c:v>1.7733701972122473</c:v>
                </c:pt>
                <c:pt idx="35">
                  <c:v>1.7700031862848307</c:v>
                </c:pt>
                <c:pt idx="36">
                  <c:v>1.7665511882841072</c:v>
                </c:pt>
                <c:pt idx="37">
                  <c:v>1.7630152547221081</c:v>
                </c:pt>
                <c:pt idx="38">
                  <c:v>1.7593964626784495</c:v>
                </c:pt>
                <c:pt idx="39">
                  <c:v>1.7556959144722444</c:v>
                </c:pt>
                <c:pt idx="40">
                  <c:v>1.751914737326324</c:v>
                </c:pt>
                <c:pt idx="41">
                  <c:v>1.7480540830238762</c:v>
                </c:pt>
                <c:pt idx="42">
                  <c:v>1.7441151275576006</c:v>
                </c:pt>
                <c:pt idx="43">
                  <c:v>1.7400990707714896</c:v>
                </c:pt>
                <c:pt idx="44">
                  <c:v>1.7360071359953446</c:v>
                </c:pt>
                <c:pt idx="45">
                  <c:v>1.7318405696721382</c:v>
                </c:pt>
                <c:pt idx="46">
                  <c:v>1.7276006409783347</c:v>
                </c:pt>
                <c:pt idx="47">
                  <c:v>1.723288641437287</c:v>
                </c:pt>
                <c:pt idx="48">
                  <c:v>1.7189058845258272</c:v>
                </c:pt>
                <c:pt idx="49">
                  <c:v>1.7144537052741669</c:v>
                </c:pt>
                <c:pt idx="50">
                  <c:v>1.7099334598592355</c:v>
                </c:pt>
                <c:pt idx="51">
                  <c:v>1.7053465251915747</c:v>
                </c:pt>
                <c:pt idx="52">
                  <c:v>1.7006942984959192</c:v>
                </c:pt>
                <c:pt idx="53">
                  <c:v>1.6959781968855878</c:v>
                </c:pt>
                <c:pt idx="54">
                  <c:v>1.6911996569308165</c:v>
                </c:pt>
                <c:pt idx="55">
                  <c:v>1.6863601342211665</c:v>
                </c:pt>
                <c:pt idx="56">
                  <c:v>1.6814611029221365</c:v>
                </c:pt>
                <c:pt idx="57">
                  <c:v>1.6765040553261183</c:v>
                </c:pt>
                <c:pt idx="58">
                  <c:v>1.6714905013978296</c:v>
                </c:pt>
                <c:pt idx="59">
                  <c:v>1.6664219683143646</c:v>
                </c:pt>
                <c:pt idx="60">
                  <c:v>1.6613000000000002</c:v>
                </c:pt>
                <c:pt idx="61">
                  <c:v>1.6561261566559025</c:v>
                </c:pt>
                <c:pt idx="62">
                  <c:v>1.6509020142848745</c:v>
                </c:pt>
                <c:pt idx="63">
                  <c:v>1.6456291642112897</c:v>
                </c:pt>
                <c:pt idx="64">
                  <c:v>1.6403092125963599</c:v>
                </c:pt>
                <c:pt idx="65">
                  <c:v>1.6349437799488824</c:v>
                </c:pt>
                <c:pt idx="66">
                  <c:v>1.6295345006316178</c:v>
                </c:pt>
                <c:pt idx="67">
                  <c:v>1.6240830223634468</c:v>
                </c:pt>
                <c:pt idx="68">
                  <c:v>1.6185910057174597</c:v>
                </c:pt>
                <c:pt idx="69">
                  <c:v>1.6130601236151294</c:v>
                </c:pt>
                <c:pt idx="70">
                  <c:v>1.6074920608167229</c:v>
                </c:pt>
                <c:pt idx="71">
                  <c:v>1.6018885134081078</c:v>
                </c:pt>
                <c:pt idx="72">
                  <c:v>1.5962511882841073</c:v>
                </c:pt>
                <c:pt idx="73">
                  <c:v>1.5905818026285643</c:v>
                </c:pt>
                <c:pt idx="74">
                  <c:v>1.58488208339127</c:v>
                </c:pt>
                <c:pt idx="75">
                  <c:v>1.5791537667619187</c:v>
                </c:pt>
                <c:pt idx="76">
                  <c:v>1.573398597641247</c:v>
                </c:pt>
                <c:pt idx="77">
                  <c:v>1.5676183291095205</c:v>
                </c:pt>
                <c:pt idx="78">
                  <c:v>1.5618147218925289</c:v>
                </c:pt>
                <c:pt idx="79">
                  <c:v>1.5559895438252513</c:v>
                </c:pt>
                <c:pt idx="80">
                  <c:v>1.5501445693133566</c:v>
                </c:pt>
                <c:pt idx="81">
                  <c:v>1.5442815787927027</c:v>
                </c:pt>
                <c:pt idx="82">
                  <c:v>1.5384023581869983</c:v>
                </c:pt>
                <c:pt idx="83">
                  <c:v>1.5325086983637934</c:v>
                </c:pt>
                <c:pt idx="84">
                  <c:v>1.5266023945889629</c:v>
                </c:pt>
                <c:pt idx="85">
                  <c:v>1.5206852459798526</c:v>
                </c:pt>
                <c:pt idx="86">
                  <c:v>1.5147590549572492</c:v>
                </c:pt>
                <c:pt idx="87">
                  <c:v>1.5088256266963469</c:v>
                </c:pt>
                <c:pt idx="88">
                  <c:v>1.5028867685768719</c:v>
                </c:pt>
                <c:pt idx="89">
                  <c:v>1.4969442896325389</c:v>
                </c:pt>
                <c:pt idx="90">
                  <c:v>1.4910000000000001</c:v>
                </c:pt>
                <c:pt idx="91">
                  <c:v>1.4850557103674613</c:v>
                </c:pt>
                <c:pt idx="92">
                  <c:v>1.4791132314231283</c:v>
                </c:pt>
                <c:pt idx="93">
                  <c:v>1.4731743733036535</c:v>
                </c:pt>
                <c:pt idx="94">
                  <c:v>1.467240945042751</c:v>
                </c:pt>
                <c:pt idx="95">
                  <c:v>1.4613147540201477</c:v>
                </c:pt>
                <c:pt idx="96">
                  <c:v>1.4553976054110374</c:v>
                </c:pt>
                <c:pt idx="97">
                  <c:v>1.449491301636207</c:v>
                </c:pt>
                <c:pt idx="98">
                  <c:v>1.4435976418130019</c:v>
                </c:pt>
                <c:pt idx="99">
                  <c:v>1.4377184212072975</c:v>
                </c:pt>
                <c:pt idx="100">
                  <c:v>1.4318554306866436</c:v>
                </c:pt>
                <c:pt idx="101">
                  <c:v>1.4260104561747489</c:v>
                </c:pt>
                <c:pt idx="102">
                  <c:v>1.4201852781074713</c:v>
                </c:pt>
                <c:pt idx="103">
                  <c:v>1.4143816708904797</c:v>
                </c:pt>
                <c:pt idx="104">
                  <c:v>1.4086014023587532</c:v>
                </c:pt>
                <c:pt idx="105">
                  <c:v>1.4028462332380816</c:v>
                </c:pt>
                <c:pt idx="106">
                  <c:v>1.3971179166087302</c:v>
                </c:pt>
                <c:pt idx="107">
                  <c:v>1.3914181973714359</c:v>
                </c:pt>
                <c:pt idx="108">
                  <c:v>1.3857488117158931</c:v>
                </c:pt>
                <c:pt idx="109">
                  <c:v>1.3801114865918926</c:v>
                </c:pt>
                <c:pt idx="110">
                  <c:v>1.3745079391832773</c:v>
                </c:pt>
                <c:pt idx="111">
                  <c:v>1.3689398763848708</c:v>
                </c:pt>
                <c:pt idx="112">
                  <c:v>1.3634089942825405</c:v>
                </c:pt>
                <c:pt idx="113">
                  <c:v>1.3579169776365534</c:v>
                </c:pt>
                <c:pt idx="114">
                  <c:v>1.3524654993683825</c:v>
                </c:pt>
                <c:pt idx="115">
                  <c:v>1.347056220051118</c:v>
                </c:pt>
                <c:pt idx="116">
                  <c:v>1.3416907874036403</c:v>
                </c:pt>
                <c:pt idx="117">
                  <c:v>1.3363708357887105</c:v>
                </c:pt>
                <c:pt idx="118">
                  <c:v>1.3310979857151257</c:v>
                </c:pt>
                <c:pt idx="119">
                  <c:v>1.3258738433440977</c:v>
                </c:pt>
                <c:pt idx="120">
                  <c:v>1.3207000000000002</c:v>
                </c:pt>
                <c:pt idx="121">
                  <c:v>1.3155780316856356</c:v>
                </c:pt>
                <c:pt idx="122">
                  <c:v>1.3105094986021706</c:v>
                </c:pt>
                <c:pt idx="123">
                  <c:v>1.3054959446738819</c:v>
                </c:pt>
                <c:pt idx="124">
                  <c:v>1.3005388970778637</c:v>
                </c:pt>
                <c:pt idx="125">
                  <c:v>1.2956398657788337</c:v>
                </c:pt>
                <c:pt idx="126">
                  <c:v>1.2908003430691837</c:v>
                </c:pt>
                <c:pt idx="127">
                  <c:v>1.2860218031144124</c:v>
                </c:pt>
                <c:pt idx="128">
                  <c:v>1.281305701504081</c:v>
                </c:pt>
                <c:pt idx="129">
                  <c:v>1.2766534748084255</c:v>
                </c:pt>
                <c:pt idx="130">
                  <c:v>1.2720665401407647</c:v>
                </c:pt>
                <c:pt idx="131">
                  <c:v>1.2675462947258334</c:v>
                </c:pt>
                <c:pt idx="132">
                  <c:v>1.2630941154741731</c:v>
                </c:pt>
                <c:pt idx="133">
                  <c:v>1.2587113585627132</c:v>
                </c:pt>
                <c:pt idx="134">
                  <c:v>1.2543993590216655</c:v>
                </c:pt>
                <c:pt idx="135">
                  <c:v>1.250159430327862</c:v>
                </c:pt>
                <c:pt idx="136">
                  <c:v>1.2459928640046556</c:v>
                </c:pt>
                <c:pt idx="137">
                  <c:v>1.2419009292285106</c:v>
                </c:pt>
                <c:pt idx="138">
                  <c:v>1.2378848724423996</c:v>
                </c:pt>
                <c:pt idx="139">
                  <c:v>1.233945916976124</c:v>
                </c:pt>
                <c:pt idx="140">
                  <c:v>1.2300852626736762</c:v>
                </c:pt>
                <c:pt idx="141">
                  <c:v>1.2263040855277558</c:v>
                </c:pt>
                <c:pt idx="142">
                  <c:v>1.2226035373215507</c:v>
                </c:pt>
                <c:pt idx="143">
                  <c:v>1.2189847452778921</c:v>
                </c:pt>
                <c:pt idx="144">
                  <c:v>1.215448811715893</c:v>
                </c:pt>
                <c:pt idx="145">
                  <c:v>1.2119968137151695</c:v>
                </c:pt>
                <c:pt idx="146">
                  <c:v>1.2086298027877529</c:v>
                </c:pt>
                <c:pt idx="147">
                  <c:v>1.2053488045577887</c:v>
                </c:pt>
                <c:pt idx="148">
                  <c:v>1.2021548184491215</c:v>
                </c:pt>
                <c:pt idx="149">
                  <c:v>1.1990488173808607</c:v>
                </c:pt>
                <c:pt idx="150">
                  <c:v>1.1960317474710203</c:v>
                </c:pt>
                <c:pt idx="151">
                  <c:v>1.1931045277483219</c:v>
                </c:pt>
                <c:pt idx="152">
                  <c:v>1.1902680498722495</c:v>
                </c:pt>
                <c:pt idx="153">
                  <c:v>1.1875231778614421</c:v>
                </c:pt>
                <c:pt idx="154">
                  <c:v>1.1848707478305038</c:v>
                </c:pt>
                <c:pt idx="155">
                  <c:v>1.1823115677353171</c:v>
                </c:pt>
                <c:pt idx="156">
                  <c:v>1.1798464171269303</c:v>
                </c:pt>
                <c:pt idx="157">
                  <c:v>1.1774760469140988</c:v>
                </c:pt>
                <c:pt idx="158">
                  <c:v>1.1752011791345525</c:v>
                </c:pt>
                <c:pt idx="159">
                  <c:v>1.173022506735053</c:v>
                </c:pt>
                <c:pt idx="160">
                  <c:v>1.1709406933603197</c:v>
                </c:pt>
                <c:pt idx="161">
                  <c:v>1.1689563731508728</c:v>
                </c:pt>
                <c:pt idx="162">
                  <c:v>1.1670701505498708</c:v>
                </c:pt>
                <c:pt idx="163">
                  <c:v>1.1652826001189902</c:v>
                </c:pt>
                <c:pt idx="164">
                  <c:v>1.1635942663634087</c:v>
                </c:pt>
                <c:pt idx="165">
                  <c:v>1.1620056635659435</c:v>
                </c:pt>
                <c:pt idx="166">
                  <c:v>1.1605172756303956</c:v>
                </c:pt>
                <c:pt idx="167">
                  <c:v>1.159129555934149</c:v>
                </c:pt>
                <c:pt idx="168">
                  <c:v>1.1578429271900659</c:v>
                </c:pt>
                <c:pt idx="169">
                  <c:v>1.1566577813177257</c:v>
                </c:pt>
                <c:pt idx="170">
                  <c:v>1.1555744793240421</c:v>
                </c:pt>
                <c:pt idx="171">
                  <c:v>1.1545933511932962</c:v>
                </c:pt>
                <c:pt idx="172">
                  <c:v>1.1537146957866211</c:v>
                </c:pt>
                <c:pt idx="173">
                  <c:v>1.1529387807509659</c:v>
                </c:pt>
                <c:pt idx="174">
                  <c:v>1.1522658424375662</c:v>
                </c:pt>
                <c:pt idx="175">
                  <c:v>1.1516960858299514</c:v>
                </c:pt>
                <c:pt idx="176">
                  <c:v>1.151229684481504</c:v>
                </c:pt>
                <c:pt idx="177">
                  <c:v>1.1508667804625923</c:v>
                </c:pt>
                <c:pt idx="178">
                  <c:v>1.150607484317296</c:v>
                </c:pt>
                <c:pt idx="179">
                  <c:v>1.1504518750297332</c:v>
                </c:pt>
                <c:pt idx="180">
                  <c:v>1.1504000000000001</c:v>
                </c:pt>
                <c:pt idx="181">
                  <c:v>1.1504518750297332</c:v>
                </c:pt>
                <c:pt idx="182">
                  <c:v>1.150607484317296</c:v>
                </c:pt>
                <c:pt idx="183">
                  <c:v>1.1508667804625923</c:v>
                </c:pt>
                <c:pt idx="184">
                  <c:v>1.151229684481504</c:v>
                </c:pt>
                <c:pt idx="185">
                  <c:v>1.1516960858299514</c:v>
                </c:pt>
                <c:pt idx="186">
                  <c:v>1.1522658424375662</c:v>
                </c:pt>
                <c:pt idx="187">
                  <c:v>1.1529387807509659</c:v>
                </c:pt>
                <c:pt idx="188">
                  <c:v>1.1537146957866213</c:v>
                </c:pt>
                <c:pt idx="189">
                  <c:v>1.1545933511932962</c:v>
                </c:pt>
                <c:pt idx="190">
                  <c:v>1.1555744793240421</c:v>
                </c:pt>
                <c:pt idx="191">
                  <c:v>1.1566577813177257</c:v>
                </c:pt>
                <c:pt idx="192">
                  <c:v>1.1578429271900659</c:v>
                </c:pt>
                <c:pt idx="193">
                  <c:v>1.159129555934149</c:v>
                </c:pt>
                <c:pt idx="194">
                  <c:v>1.1605172756303956</c:v>
                </c:pt>
                <c:pt idx="195">
                  <c:v>1.1620056635659435</c:v>
                </c:pt>
                <c:pt idx="196">
                  <c:v>1.1635942663634087</c:v>
                </c:pt>
                <c:pt idx="197">
                  <c:v>1.1652826001189902</c:v>
                </c:pt>
                <c:pt idx="198">
                  <c:v>1.1670701505498706</c:v>
                </c:pt>
                <c:pt idx="199">
                  <c:v>1.1689563731508728</c:v>
                </c:pt>
                <c:pt idx="200">
                  <c:v>1.1709406933603197</c:v>
                </c:pt>
                <c:pt idx="201">
                  <c:v>1.173022506735053</c:v>
                </c:pt>
                <c:pt idx="202">
                  <c:v>1.1752011791345522</c:v>
                </c:pt>
                <c:pt idx="203">
                  <c:v>1.1774760469140988</c:v>
                </c:pt>
                <c:pt idx="204">
                  <c:v>1.1798464171269303</c:v>
                </c:pt>
                <c:pt idx="205">
                  <c:v>1.1823115677353171</c:v>
                </c:pt>
                <c:pt idx="206">
                  <c:v>1.1848707478305038</c:v>
                </c:pt>
                <c:pt idx="207">
                  <c:v>1.1875231778614419</c:v>
                </c:pt>
                <c:pt idx="208">
                  <c:v>1.1902680498722495</c:v>
                </c:pt>
                <c:pt idx="209">
                  <c:v>1.1931045277483219</c:v>
                </c:pt>
                <c:pt idx="210">
                  <c:v>1.1960317474710203</c:v>
                </c:pt>
                <c:pt idx="211">
                  <c:v>1.1990488173808607</c:v>
                </c:pt>
                <c:pt idx="212">
                  <c:v>1.2021548184491213</c:v>
                </c:pt>
                <c:pt idx="213">
                  <c:v>1.2053488045577887</c:v>
                </c:pt>
                <c:pt idx="214">
                  <c:v>1.2086298027877529</c:v>
                </c:pt>
                <c:pt idx="215">
                  <c:v>1.2119968137151695</c:v>
                </c:pt>
                <c:pt idx="216">
                  <c:v>1.215448811715893</c:v>
                </c:pt>
                <c:pt idx="217">
                  <c:v>1.2189847452778921</c:v>
                </c:pt>
                <c:pt idx="218">
                  <c:v>1.2226035373215507</c:v>
                </c:pt>
                <c:pt idx="219">
                  <c:v>1.2263040855277558</c:v>
                </c:pt>
                <c:pt idx="220">
                  <c:v>1.2300852626736762</c:v>
                </c:pt>
                <c:pt idx="221">
                  <c:v>1.2339459169761238</c:v>
                </c:pt>
                <c:pt idx="222">
                  <c:v>1.2378848724423996</c:v>
                </c:pt>
                <c:pt idx="223">
                  <c:v>1.2419009292285106</c:v>
                </c:pt>
                <c:pt idx="224">
                  <c:v>1.2459928640046556</c:v>
                </c:pt>
                <c:pt idx="225">
                  <c:v>1.250159430327862</c:v>
                </c:pt>
                <c:pt idx="226">
                  <c:v>1.2543993590216655</c:v>
                </c:pt>
                <c:pt idx="227">
                  <c:v>1.258711358562713</c:v>
                </c:pt>
                <c:pt idx="228">
                  <c:v>1.2630941154741731</c:v>
                </c:pt>
                <c:pt idx="229">
                  <c:v>1.2675462947258334</c:v>
                </c:pt>
                <c:pt idx="230">
                  <c:v>1.2720665401407647</c:v>
                </c:pt>
                <c:pt idx="231">
                  <c:v>1.2766534748084253</c:v>
                </c:pt>
                <c:pt idx="232">
                  <c:v>1.281305701504081</c:v>
                </c:pt>
                <c:pt idx="233">
                  <c:v>1.2860218031144124</c:v>
                </c:pt>
                <c:pt idx="234">
                  <c:v>1.2908003430691837</c:v>
                </c:pt>
                <c:pt idx="235">
                  <c:v>1.2956398657788337</c:v>
                </c:pt>
                <c:pt idx="236">
                  <c:v>1.3005388970778637</c:v>
                </c:pt>
                <c:pt idx="237">
                  <c:v>1.3054959446738819</c:v>
                </c:pt>
                <c:pt idx="238">
                  <c:v>1.3105094986021704</c:v>
                </c:pt>
                <c:pt idx="239">
                  <c:v>1.3155780316856356</c:v>
                </c:pt>
                <c:pt idx="240">
                  <c:v>1.3207</c:v>
                </c:pt>
                <c:pt idx="241">
                  <c:v>1.3258738433440977</c:v>
                </c:pt>
                <c:pt idx="242">
                  <c:v>1.3310979857151257</c:v>
                </c:pt>
                <c:pt idx="243">
                  <c:v>1.3363708357887103</c:v>
                </c:pt>
                <c:pt idx="244">
                  <c:v>1.3416907874036403</c:v>
                </c:pt>
                <c:pt idx="245">
                  <c:v>1.347056220051118</c:v>
                </c:pt>
                <c:pt idx="246">
                  <c:v>1.3524654993683827</c:v>
                </c:pt>
                <c:pt idx="247">
                  <c:v>1.3579169776365534</c:v>
                </c:pt>
                <c:pt idx="248">
                  <c:v>1.3634089942825405</c:v>
                </c:pt>
                <c:pt idx="249">
                  <c:v>1.3689398763848706</c:v>
                </c:pt>
                <c:pt idx="250">
                  <c:v>1.3745079391832773</c:v>
                </c:pt>
                <c:pt idx="251">
                  <c:v>1.3801114865918926</c:v>
                </c:pt>
                <c:pt idx="252">
                  <c:v>1.3857488117158929</c:v>
                </c:pt>
                <c:pt idx="253">
                  <c:v>1.3914181973714359</c:v>
                </c:pt>
                <c:pt idx="254">
                  <c:v>1.3971179166087302</c:v>
                </c:pt>
                <c:pt idx="255">
                  <c:v>1.4028462332380816</c:v>
                </c:pt>
                <c:pt idx="256">
                  <c:v>1.4086014023587532</c:v>
                </c:pt>
                <c:pt idx="257">
                  <c:v>1.4143816708904795</c:v>
                </c:pt>
                <c:pt idx="258">
                  <c:v>1.4201852781074711</c:v>
                </c:pt>
                <c:pt idx="259">
                  <c:v>1.4260104561747491</c:v>
                </c:pt>
                <c:pt idx="260">
                  <c:v>1.4318554306866436</c:v>
                </c:pt>
                <c:pt idx="261">
                  <c:v>1.4377184212072973</c:v>
                </c:pt>
                <c:pt idx="262">
                  <c:v>1.4435976418130017</c:v>
                </c:pt>
                <c:pt idx="263">
                  <c:v>1.449491301636207</c:v>
                </c:pt>
                <c:pt idx="264">
                  <c:v>1.4553976054110374</c:v>
                </c:pt>
                <c:pt idx="265">
                  <c:v>1.4613147540201477</c:v>
                </c:pt>
                <c:pt idx="266">
                  <c:v>1.4672409450427508</c:v>
                </c:pt>
                <c:pt idx="267">
                  <c:v>1.4731743733036533</c:v>
                </c:pt>
                <c:pt idx="268">
                  <c:v>1.4791132314231283</c:v>
                </c:pt>
                <c:pt idx="269">
                  <c:v>1.4850557103674613</c:v>
                </c:pt>
                <c:pt idx="270">
                  <c:v>1.4910000000000001</c:v>
                </c:pt>
                <c:pt idx="271">
                  <c:v>1.4969442896325387</c:v>
                </c:pt>
                <c:pt idx="272">
                  <c:v>1.5028867685768721</c:v>
                </c:pt>
                <c:pt idx="273">
                  <c:v>1.5088256266963469</c:v>
                </c:pt>
                <c:pt idx="274">
                  <c:v>1.5147590549572492</c:v>
                </c:pt>
                <c:pt idx="275">
                  <c:v>1.5206852459798523</c:v>
                </c:pt>
                <c:pt idx="276">
                  <c:v>1.5266023945889626</c:v>
                </c:pt>
                <c:pt idx="277">
                  <c:v>1.5325086983637934</c:v>
                </c:pt>
                <c:pt idx="278">
                  <c:v>1.5384023581869983</c:v>
                </c:pt>
                <c:pt idx="279">
                  <c:v>1.5442815787927027</c:v>
                </c:pt>
                <c:pt idx="280">
                  <c:v>1.5501445693133564</c:v>
                </c:pt>
                <c:pt idx="281">
                  <c:v>1.5559895438252513</c:v>
                </c:pt>
                <c:pt idx="282">
                  <c:v>1.5618147218925289</c:v>
                </c:pt>
                <c:pt idx="283">
                  <c:v>1.5676183291095205</c:v>
                </c:pt>
                <c:pt idx="284">
                  <c:v>1.5733985976412468</c:v>
                </c:pt>
                <c:pt idx="285">
                  <c:v>1.5791537667619184</c:v>
                </c:pt>
                <c:pt idx="286">
                  <c:v>1.58488208339127</c:v>
                </c:pt>
                <c:pt idx="287">
                  <c:v>1.5905818026285643</c:v>
                </c:pt>
                <c:pt idx="288">
                  <c:v>1.5962511882841071</c:v>
                </c:pt>
                <c:pt idx="289">
                  <c:v>1.6018885134081076</c:v>
                </c:pt>
                <c:pt idx="290">
                  <c:v>1.6074920608167229</c:v>
                </c:pt>
                <c:pt idx="291">
                  <c:v>1.6130601236151294</c:v>
                </c:pt>
                <c:pt idx="292">
                  <c:v>1.6185910057174597</c:v>
                </c:pt>
                <c:pt idx="293">
                  <c:v>1.6240830223634466</c:v>
                </c:pt>
                <c:pt idx="294">
                  <c:v>1.6295345006316175</c:v>
                </c:pt>
                <c:pt idx="295">
                  <c:v>1.6349437799488824</c:v>
                </c:pt>
                <c:pt idx="296">
                  <c:v>1.6403092125963599</c:v>
                </c:pt>
                <c:pt idx="297">
                  <c:v>1.6456291642112897</c:v>
                </c:pt>
                <c:pt idx="298">
                  <c:v>1.6509020142848745</c:v>
                </c:pt>
                <c:pt idx="299">
                  <c:v>1.6561261566559027</c:v>
                </c:pt>
                <c:pt idx="300">
                  <c:v>1.6613000000000002</c:v>
                </c:pt>
                <c:pt idx="301">
                  <c:v>1.6664219683143646</c:v>
                </c:pt>
                <c:pt idx="302">
                  <c:v>1.6714905013978296</c:v>
                </c:pt>
                <c:pt idx="303">
                  <c:v>1.6765040553261181</c:v>
                </c:pt>
                <c:pt idx="304">
                  <c:v>1.6814611029221365</c:v>
                </c:pt>
                <c:pt idx="305">
                  <c:v>1.6863601342211665</c:v>
                </c:pt>
                <c:pt idx="306">
                  <c:v>1.6911996569308163</c:v>
                </c:pt>
                <c:pt idx="307">
                  <c:v>1.6959781968855876</c:v>
                </c:pt>
                <c:pt idx="308">
                  <c:v>1.7006942984959195</c:v>
                </c:pt>
                <c:pt idx="309">
                  <c:v>1.7053465251915747</c:v>
                </c:pt>
                <c:pt idx="310">
                  <c:v>1.7099334598592355</c:v>
                </c:pt>
                <c:pt idx="311">
                  <c:v>1.7144537052741669</c:v>
                </c:pt>
                <c:pt idx="312">
                  <c:v>1.7189058845258272</c:v>
                </c:pt>
                <c:pt idx="313">
                  <c:v>1.7232886414372872</c:v>
                </c:pt>
                <c:pt idx="314">
                  <c:v>1.7276006409783347</c:v>
                </c:pt>
                <c:pt idx="315">
                  <c:v>1.7318405696721382</c:v>
                </c:pt>
                <c:pt idx="316">
                  <c:v>1.7360071359953446</c:v>
                </c:pt>
                <c:pt idx="317">
                  <c:v>1.7400990707714896</c:v>
                </c:pt>
                <c:pt idx="318">
                  <c:v>1.7441151275576006</c:v>
                </c:pt>
                <c:pt idx="319">
                  <c:v>1.7480540830238762</c:v>
                </c:pt>
                <c:pt idx="320">
                  <c:v>1.751914737326324</c:v>
                </c:pt>
                <c:pt idx="321">
                  <c:v>1.7556959144722444</c:v>
                </c:pt>
                <c:pt idx="322">
                  <c:v>1.7593964626784495</c:v>
                </c:pt>
                <c:pt idx="323">
                  <c:v>1.7630152547221081</c:v>
                </c:pt>
                <c:pt idx="324">
                  <c:v>1.7665511882841072</c:v>
                </c:pt>
                <c:pt idx="325">
                  <c:v>1.7700031862848307</c:v>
                </c:pt>
                <c:pt idx="326">
                  <c:v>1.7733701972122473</c:v>
                </c:pt>
                <c:pt idx="327">
                  <c:v>1.7766511954422115</c:v>
                </c:pt>
                <c:pt idx="328">
                  <c:v>1.7798451815508787</c:v>
                </c:pt>
                <c:pt idx="329">
                  <c:v>1.7829511826191395</c:v>
                </c:pt>
                <c:pt idx="330">
                  <c:v>1.7859682525289799</c:v>
                </c:pt>
                <c:pt idx="331">
                  <c:v>1.7888954722516783</c:v>
                </c:pt>
                <c:pt idx="332">
                  <c:v>1.7917319501277507</c:v>
                </c:pt>
                <c:pt idx="333">
                  <c:v>1.7944768221385581</c:v>
                </c:pt>
                <c:pt idx="334">
                  <c:v>1.7971292521694964</c:v>
                </c:pt>
                <c:pt idx="335">
                  <c:v>1.7996884322646831</c:v>
                </c:pt>
                <c:pt idx="336">
                  <c:v>1.8021535828730699</c:v>
                </c:pt>
                <c:pt idx="337">
                  <c:v>1.8045239530859012</c:v>
                </c:pt>
                <c:pt idx="338">
                  <c:v>1.8067988208654477</c:v>
                </c:pt>
                <c:pt idx="339">
                  <c:v>1.8089774932649469</c:v>
                </c:pt>
                <c:pt idx="340">
                  <c:v>1.8110593066396805</c:v>
                </c:pt>
                <c:pt idx="341">
                  <c:v>1.8130436268491275</c:v>
                </c:pt>
                <c:pt idx="342">
                  <c:v>1.8149298494501294</c:v>
                </c:pt>
                <c:pt idx="343">
                  <c:v>1.81671739988101</c:v>
                </c:pt>
                <c:pt idx="344">
                  <c:v>1.8184057336365915</c:v>
                </c:pt>
                <c:pt idx="345">
                  <c:v>1.8199943364340567</c:v>
                </c:pt>
                <c:pt idx="346">
                  <c:v>1.8214827243696046</c:v>
                </c:pt>
                <c:pt idx="347">
                  <c:v>1.8228704440658512</c:v>
                </c:pt>
                <c:pt idx="348">
                  <c:v>1.8241570728099343</c:v>
                </c:pt>
                <c:pt idx="349">
                  <c:v>1.8253422186822745</c:v>
                </c:pt>
                <c:pt idx="350">
                  <c:v>1.8264255206759581</c:v>
                </c:pt>
                <c:pt idx="351">
                  <c:v>1.827406648806704</c:v>
                </c:pt>
                <c:pt idx="352">
                  <c:v>1.8282853042133789</c:v>
                </c:pt>
                <c:pt idx="353">
                  <c:v>1.8290612192490343</c:v>
                </c:pt>
                <c:pt idx="354">
                  <c:v>1.829734157562434</c:v>
                </c:pt>
                <c:pt idx="355">
                  <c:v>1.8303039141700488</c:v>
                </c:pt>
                <c:pt idx="356">
                  <c:v>1.8307703155184962</c:v>
                </c:pt>
                <c:pt idx="357">
                  <c:v>1.8311332195374079</c:v>
                </c:pt>
                <c:pt idx="358">
                  <c:v>1.8313925156827042</c:v>
                </c:pt>
                <c:pt idx="359">
                  <c:v>1.831548124970267</c:v>
                </c:pt>
                <c:pt idx="360">
                  <c:v>1.8316000000000001</c:v>
                </c:pt>
              </c:numCache>
            </c:numRef>
          </c:xVal>
          <c:yVal>
            <c:numRef>
              <c:f>'DAKAR CRF450'!$R$3:$R$363</c:f>
              <c:numCache>
                <c:formatCode>General</c:formatCode>
                <c:ptCount val="361"/>
                <c:pt idx="0">
                  <c:v>0.34060000000000001</c:v>
                </c:pt>
                <c:pt idx="1">
                  <c:v>0.3465442896325388</c:v>
                </c:pt>
                <c:pt idx="2">
                  <c:v>0.35248676857687183</c:v>
                </c:pt>
                <c:pt idx="3">
                  <c:v>0.3584256266963467</c:v>
                </c:pt>
                <c:pt idx="4">
                  <c:v>0.36435905495724907</c:v>
                </c:pt>
                <c:pt idx="5">
                  <c:v>0.37028524597985241</c:v>
                </c:pt>
                <c:pt idx="6">
                  <c:v>0.37620239458896276</c:v>
                </c:pt>
                <c:pt idx="7">
                  <c:v>0.38210869836379324</c:v>
                </c:pt>
                <c:pt idx="8">
                  <c:v>0.3880023581869983</c:v>
                </c:pt>
                <c:pt idx="9">
                  <c:v>0.39388157879270264</c:v>
                </c:pt>
                <c:pt idx="10">
                  <c:v>0.3997445693133565</c:v>
                </c:pt>
                <c:pt idx="11">
                  <c:v>0.4055895438252512</c:v>
                </c:pt>
                <c:pt idx="12">
                  <c:v>0.41141472189252887</c:v>
                </c:pt>
                <c:pt idx="13">
                  <c:v>0.41721832910952045</c:v>
                </c:pt>
                <c:pt idx="14">
                  <c:v>0.42299859764124687</c:v>
                </c:pt>
                <c:pt idx="15">
                  <c:v>0.42875376676191856</c:v>
                </c:pt>
                <c:pt idx="16">
                  <c:v>0.43448208339126992</c:v>
                </c:pt>
                <c:pt idx="17">
                  <c:v>0.44018180262856416</c:v>
                </c:pt>
                <c:pt idx="18">
                  <c:v>0.44585118828410708</c:v>
                </c:pt>
                <c:pt idx="19">
                  <c:v>0.45148851340810758</c:v>
                </c:pt>
                <c:pt idx="20">
                  <c:v>0.45709206081672277</c:v>
                </c:pt>
                <c:pt idx="21">
                  <c:v>0.46266012361512932</c:v>
                </c:pt>
                <c:pt idx="22">
                  <c:v>0.46819100571745964</c:v>
                </c:pt>
                <c:pt idx="23">
                  <c:v>0.47368302236344667</c:v>
                </c:pt>
                <c:pt idx="24">
                  <c:v>0.47913450063161755</c:v>
                </c:pt>
                <c:pt idx="25">
                  <c:v>0.48454377994888226</c:v>
                </c:pt>
                <c:pt idx="26">
                  <c:v>0.48990921259635978</c:v>
                </c:pt>
                <c:pt idx="27">
                  <c:v>0.49522916421128965</c:v>
                </c:pt>
                <c:pt idx="28">
                  <c:v>0.5005020142848744</c:v>
                </c:pt>
                <c:pt idx="29">
                  <c:v>0.50572615665590237</c:v>
                </c:pt>
                <c:pt idx="30">
                  <c:v>0.51090000000000002</c:v>
                </c:pt>
                <c:pt idx="31">
                  <c:v>0.51602196831436453</c:v>
                </c:pt>
                <c:pt idx="32">
                  <c:v>0.52109050139782964</c:v>
                </c:pt>
                <c:pt idx="33">
                  <c:v>0.52610405532611826</c:v>
                </c:pt>
                <c:pt idx="34">
                  <c:v>0.53106110292213637</c:v>
                </c:pt>
                <c:pt idx="35">
                  <c:v>0.53596013422116628</c:v>
                </c:pt>
                <c:pt idx="36">
                  <c:v>0.54079965693081644</c:v>
                </c:pt>
                <c:pt idx="37">
                  <c:v>0.54557819688558773</c:v>
                </c:pt>
                <c:pt idx="38">
                  <c:v>0.55029429849591927</c:v>
                </c:pt>
                <c:pt idx="39">
                  <c:v>0.55494652519157461</c:v>
                </c:pt>
                <c:pt idx="40">
                  <c:v>0.5595334598592353</c:v>
                </c:pt>
                <c:pt idx="41">
                  <c:v>0.56405370527416676</c:v>
                </c:pt>
                <c:pt idx="42">
                  <c:v>0.56850588452582718</c:v>
                </c:pt>
                <c:pt idx="43">
                  <c:v>0.57288864143728702</c:v>
                </c:pt>
                <c:pt idx="44">
                  <c:v>0.57720064097833446</c:v>
                </c:pt>
                <c:pt idx="45">
                  <c:v>0.58144056967213809</c:v>
                </c:pt>
                <c:pt idx="46">
                  <c:v>0.58560713599534453</c:v>
                </c:pt>
                <c:pt idx="47">
                  <c:v>0.58969907077148953</c:v>
                </c:pt>
                <c:pt idx="48">
                  <c:v>0.59371512755760047</c:v>
                </c:pt>
                <c:pt idx="49">
                  <c:v>0.59765408302387613</c:v>
                </c:pt>
                <c:pt idx="50">
                  <c:v>0.60151473732632388</c:v>
                </c:pt>
                <c:pt idx="51">
                  <c:v>0.60529591447224429</c:v>
                </c:pt>
                <c:pt idx="52">
                  <c:v>0.60899646267844953</c:v>
                </c:pt>
                <c:pt idx="53">
                  <c:v>0.61261525472210798</c:v>
                </c:pt>
                <c:pt idx="54">
                  <c:v>0.61615118828410709</c:v>
                </c:pt>
                <c:pt idx="55">
                  <c:v>0.61960318628483058</c:v>
                </c:pt>
                <c:pt idx="56">
                  <c:v>0.62297019721224722</c:v>
                </c:pt>
                <c:pt idx="57">
                  <c:v>0.62625119544221142</c:v>
                </c:pt>
                <c:pt idx="58">
                  <c:v>0.6294451815508787</c:v>
                </c:pt>
                <c:pt idx="59">
                  <c:v>0.63255118261913945</c:v>
                </c:pt>
                <c:pt idx="60">
                  <c:v>0.63556825252897986</c:v>
                </c:pt>
                <c:pt idx="61">
                  <c:v>0.63849547225167824</c:v>
                </c:pt>
                <c:pt idx="62">
                  <c:v>0.64133195012775057</c:v>
                </c:pt>
                <c:pt idx="63">
                  <c:v>0.6440768221385581</c:v>
                </c:pt>
                <c:pt idx="64">
                  <c:v>0.64672925216949628</c:v>
                </c:pt>
                <c:pt idx="65">
                  <c:v>0.64928843226468302</c:v>
                </c:pt>
                <c:pt idx="66">
                  <c:v>0.65175358287306984</c:v>
                </c:pt>
                <c:pt idx="67">
                  <c:v>0.65412395308590121</c:v>
                </c:pt>
                <c:pt idx="68">
                  <c:v>0.65639882086544787</c:v>
                </c:pt>
                <c:pt idx="69">
                  <c:v>0.65857749326494697</c:v>
                </c:pt>
                <c:pt idx="70">
                  <c:v>0.66065930663968042</c:v>
                </c:pt>
                <c:pt idx="71">
                  <c:v>0.66264362684912737</c:v>
                </c:pt>
                <c:pt idx="72">
                  <c:v>0.66452984945012927</c:v>
                </c:pt>
                <c:pt idx="73">
                  <c:v>0.66631739988100991</c:v>
                </c:pt>
                <c:pt idx="74">
                  <c:v>0.66800573363659144</c:v>
                </c:pt>
                <c:pt idx="75">
                  <c:v>0.66959433643405664</c:v>
                </c:pt>
                <c:pt idx="76">
                  <c:v>0.67108272436960448</c:v>
                </c:pt>
                <c:pt idx="77">
                  <c:v>0.6724704440658511</c:v>
                </c:pt>
                <c:pt idx="78">
                  <c:v>0.67375707280993424</c:v>
                </c:pt>
                <c:pt idx="79">
                  <c:v>0.67494221868227444</c:v>
                </c:pt>
                <c:pt idx="80">
                  <c:v>0.676025520675958</c:v>
                </c:pt>
                <c:pt idx="81">
                  <c:v>0.67700664880670391</c:v>
                </c:pt>
                <c:pt idx="82">
                  <c:v>0.67788530421337889</c:v>
                </c:pt>
                <c:pt idx="83">
                  <c:v>0.67866121924903422</c:v>
                </c:pt>
                <c:pt idx="84">
                  <c:v>0.67933415756243387</c:v>
                </c:pt>
                <c:pt idx="85">
                  <c:v>0.67990391417004858</c:v>
                </c:pt>
                <c:pt idx="86">
                  <c:v>0.68037031551849614</c:v>
                </c:pt>
                <c:pt idx="87">
                  <c:v>0.68073321953740784</c:v>
                </c:pt>
                <c:pt idx="88">
                  <c:v>0.68099251568270402</c:v>
                </c:pt>
                <c:pt idx="89">
                  <c:v>0.68114812497026689</c:v>
                </c:pt>
                <c:pt idx="90">
                  <c:v>0.68120000000000003</c:v>
                </c:pt>
                <c:pt idx="91">
                  <c:v>0.68114812497026689</c:v>
                </c:pt>
                <c:pt idx="92">
                  <c:v>0.68099251568270402</c:v>
                </c:pt>
                <c:pt idx="93">
                  <c:v>0.68073321953740784</c:v>
                </c:pt>
                <c:pt idx="94">
                  <c:v>0.68037031551849614</c:v>
                </c:pt>
                <c:pt idx="95">
                  <c:v>0.67990391417004858</c:v>
                </c:pt>
                <c:pt idx="96">
                  <c:v>0.67933415756243387</c:v>
                </c:pt>
                <c:pt idx="97">
                  <c:v>0.67866121924903433</c:v>
                </c:pt>
                <c:pt idx="98">
                  <c:v>0.67788530421337889</c:v>
                </c:pt>
                <c:pt idx="99">
                  <c:v>0.67700664880670391</c:v>
                </c:pt>
                <c:pt idx="100">
                  <c:v>0.676025520675958</c:v>
                </c:pt>
                <c:pt idx="101">
                  <c:v>0.67494221868227444</c:v>
                </c:pt>
                <c:pt idx="102">
                  <c:v>0.67375707280993424</c:v>
                </c:pt>
                <c:pt idx="103">
                  <c:v>0.6724704440658511</c:v>
                </c:pt>
                <c:pt idx="104">
                  <c:v>0.67108272436960448</c:v>
                </c:pt>
                <c:pt idx="105">
                  <c:v>0.66959433643405664</c:v>
                </c:pt>
                <c:pt idx="106">
                  <c:v>0.66800573363659144</c:v>
                </c:pt>
                <c:pt idx="107">
                  <c:v>0.66631739988100991</c:v>
                </c:pt>
                <c:pt idx="108">
                  <c:v>0.66452984945012938</c:v>
                </c:pt>
                <c:pt idx="109">
                  <c:v>0.66264362684912737</c:v>
                </c:pt>
                <c:pt idx="110">
                  <c:v>0.66065930663968042</c:v>
                </c:pt>
                <c:pt idx="111">
                  <c:v>0.65857749326494697</c:v>
                </c:pt>
                <c:pt idx="112">
                  <c:v>0.65639882086544787</c:v>
                </c:pt>
                <c:pt idx="113">
                  <c:v>0.6541239530859011</c:v>
                </c:pt>
                <c:pt idx="114">
                  <c:v>0.65175358287306984</c:v>
                </c:pt>
                <c:pt idx="115">
                  <c:v>0.64928843226468302</c:v>
                </c:pt>
                <c:pt idx="116">
                  <c:v>0.64672925216949628</c:v>
                </c:pt>
                <c:pt idx="117">
                  <c:v>0.64407682213855821</c:v>
                </c:pt>
                <c:pt idx="118">
                  <c:v>0.64133195012775057</c:v>
                </c:pt>
                <c:pt idx="119">
                  <c:v>0.63849547225167824</c:v>
                </c:pt>
                <c:pt idx="120">
                  <c:v>0.63556825252897986</c:v>
                </c:pt>
                <c:pt idx="121">
                  <c:v>0.63255118261913945</c:v>
                </c:pt>
                <c:pt idx="122">
                  <c:v>0.62944518155087881</c:v>
                </c:pt>
                <c:pt idx="123">
                  <c:v>0.62625119544221142</c:v>
                </c:pt>
                <c:pt idx="124">
                  <c:v>0.62297019721224722</c:v>
                </c:pt>
                <c:pt idx="125">
                  <c:v>0.61960318628483058</c:v>
                </c:pt>
                <c:pt idx="126">
                  <c:v>0.61615118828410709</c:v>
                </c:pt>
                <c:pt idx="127">
                  <c:v>0.61261525472210798</c:v>
                </c:pt>
                <c:pt idx="128">
                  <c:v>0.60899646267844953</c:v>
                </c:pt>
                <c:pt idx="129">
                  <c:v>0.60529591447224429</c:v>
                </c:pt>
                <c:pt idx="130">
                  <c:v>0.60151473732632388</c:v>
                </c:pt>
                <c:pt idx="131">
                  <c:v>0.59765408302387624</c:v>
                </c:pt>
                <c:pt idx="132">
                  <c:v>0.59371512755760047</c:v>
                </c:pt>
                <c:pt idx="133">
                  <c:v>0.58969907077148953</c:v>
                </c:pt>
                <c:pt idx="134">
                  <c:v>0.58560713599534453</c:v>
                </c:pt>
                <c:pt idx="135">
                  <c:v>0.58144056967213809</c:v>
                </c:pt>
                <c:pt idx="136">
                  <c:v>0.57720064097833446</c:v>
                </c:pt>
                <c:pt idx="137">
                  <c:v>0.57288864143728702</c:v>
                </c:pt>
                <c:pt idx="138">
                  <c:v>0.56850588452582718</c:v>
                </c:pt>
                <c:pt idx="139">
                  <c:v>0.56405370527416676</c:v>
                </c:pt>
                <c:pt idx="140">
                  <c:v>0.55953345985923542</c:v>
                </c:pt>
                <c:pt idx="141">
                  <c:v>0.55494652519157461</c:v>
                </c:pt>
                <c:pt idx="142">
                  <c:v>0.55029429849591927</c:v>
                </c:pt>
                <c:pt idx="143">
                  <c:v>0.54557819688558762</c:v>
                </c:pt>
                <c:pt idx="144">
                  <c:v>0.54079965693081644</c:v>
                </c:pt>
                <c:pt idx="145">
                  <c:v>0.53596013422116628</c:v>
                </c:pt>
                <c:pt idx="146">
                  <c:v>0.53106110292213637</c:v>
                </c:pt>
                <c:pt idx="147">
                  <c:v>0.52610405532611826</c:v>
                </c:pt>
                <c:pt idx="148">
                  <c:v>0.52109050139782964</c:v>
                </c:pt>
                <c:pt idx="149">
                  <c:v>0.51602196831436453</c:v>
                </c:pt>
                <c:pt idx="150">
                  <c:v>0.51090000000000002</c:v>
                </c:pt>
                <c:pt idx="151">
                  <c:v>0.50572615665590248</c:v>
                </c:pt>
                <c:pt idx="152">
                  <c:v>0.5005020142848744</c:v>
                </c:pt>
                <c:pt idx="153">
                  <c:v>0.49522916421128971</c:v>
                </c:pt>
                <c:pt idx="154">
                  <c:v>0.48990921259635978</c:v>
                </c:pt>
                <c:pt idx="155">
                  <c:v>0.48454377994888226</c:v>
                </c:pt>
                <c:pt idx="156">
                  <c:v>0.47913450063161767</c:v>
                </c:pt>
                <c:pt idx="157">
                  <c:v>0.47368302236344667</c:v>
                </c:pt>
                <c:pt idx="158">
                  <c:v>0.46819100571745975</c:v>
                </c:pt>
                <c:pt idx="159">
                  <c:v>0.46266012361512926</c:v>
                </c:pt>
                <c:pt idx="160">
                  <c:v>0.45709206081672282</c:v>
                </c:pt>
                <c:pt idx="161">
                  <c:v>0.45148851340810758</c:v>
                </c:pt>
                <c:pt idx="162">
                  <c:v>0.44585118828410714</c:v>
                </c:pt>
                <c:pt idx="163">
                  <c:v>0.4401818026285641</c:v>
                </c:pt>
                <c:pt idx="164">
                  <c:v>0.43448208339126992</c:v>
                </c:pt>
                <c:pt idx="165">
                  <c:v>0.42875376676191868</c:v>
                </c:pt>
                <c:pt idx="166">
                  <c:v>0.42299859764124687</c:v>
                </c:pt>
                <c:pt idx="167">
                  <c:v>0.4172183291095205</c:v>
                </c:pt>
                <c:pt idx="168">
                  <c:v>0.41141472189252881</c:v>
                </c:pt>
                <c:pt idx="169">
                  <c:v>0.40558954382525125</c:v>
                </c:pt>
                <c:pt idx="170">
                  <c:v>0.39974456931335645</c:v>
                </c:pt>
                <c:pt idx="171">
                  <c:v>0.39388157879270269</c:v>
                </c:pt>
                <c:pt idx="172">
                  <c:v>0.38800235818699824</c:v>
                </c:pt>
                <c:pt idx="173">
                  <c:v>0.38210869836379324</c:v>
                </c:pt>
                <c:pt idx="174">
                  <c:v>0.37620239458896287</c:v>
                </c:pt>
                <c:pt idx="175">
                  <c:v>0.37028524597985241</c:v>
                </c:pt>
                <c:pt idx="176">
                  <c:v>0.36435905495724918</c:v>
                </c:pt>
                <c:pt idx="177">
                  <c:v>0.3584256266963467</c:v>
                </c:pt>
                <c:pt idx="178">
                  <c:v>0.35248676857687189</c:v>
                </c:pt>
                <c:pt idx="179">
                  <c:v>0.34654428963253875</c:v>
                </c:pt>
                <c:pt idx="180">
                  <c:v>0.34060000000000007</c:v>
                </c:pt>
                <c:pt idx="181">
                  <c:v>0.33465571036746122</c:v>
                </c:pt>
                <c:pt idx="182">
                  <c:v>0.32871323142312819</c:v>
                </c:pt>
                <c:pt idx="183">
                  <c:v>0.32277437330365344</c:v>
                </c:pt>
                <c:pt idx="184">
                  <c:v>0.31684094504275095</c:v>
                </c:pt>
                <c:pt idx="185">
                  <c:v>0.31091475402014773</c:v>
                </c:pt>
                <c:pt idx="186">
                  <c:v>0.30499760541103721</c:v>
                </c:pt>
                <c:pt idx="187">
                  <c:v>0.29909130163620684</c:v>
                </c:pt>
                <c:pt idx="188">
                  <c:v>0.29319764181300167</c:v>
                </c:pt>
                <c:pt idx="189">
                  <c:v>0.28731842120729745</c:v>
                </c:pt>
                <c:pt idx="190">
                  <c:v>0.28145543068664347</c:v>
                </c:pt>
                <c:pt idx="191">
                  <c:v>0.27561045617474889</c:v>
                </c:pt>
                <c:pt idx="192">
                  <c:v>0.2697852781074711</c:v>
                </c:pt>
                <c:pt idx="193">
                  <c:v>0.26398167089047958</c:v>
                </c:pt>
                <c:pt idx="194">
                  <c:v>0.25820140235875327</c:v>
                </c:pt>
                <c:pt idx="195">
                  <c:v>0.25244623323808141</c:v>
                </c:pt>
                <c:pt idx="196">
                  <c:v>0.24671791660873016</c:v>
                </c:pt>
                <c:pt idx="197">
                  <c:v>0.24101819737143587</c:v>
                </c:pt>
                <c:pt idx="198">
                  <c:v>0.23534881171589295</c:v>
                </c:pt>
                <c:pt idx="199">
                  <c:v>0.22971148659189242</c:v>
                </c:pt>
                <c:pt idx="200">
                  <c:v>0.22410793918327726</c:v>
                </c:pt>
                <c:pt idx="201">
                  <c:v>0.21853987638487068</c:v>
                </c:pt>
                <c:pt idx="202">
                  <c:v>0.21300899428254039</c:v>
                </c:pt>
                <c:pt idx="203">
                  <c:v>0.20751697763655344</c:v>
                </c:pt>
                <c:pt idx="204">
                  <c:v>0.20206549936838245</c:v>
                </c:pt>
                <c:pt idx="205">
                  <c:v>0.19665622005111782</c:v>
                </c:pt>
                <c:pt idx="206">
                  <c:v>0.19129078740364022</c:v>
                </c:pt>
                <c:pt idx="207">
                  <c:v>0.1859708357887104</c:v>
                </c:pt>
                <c:pt idx="208">
                  <c:v>0.18069798571512558</c:v>
                </c:pt>
                <c:pt idx="209">
                  <c:v>0.17547384334409763</c:v>
                </c:pt>
                <c:pt idx="210">
                  <c:v>0.17029999999999998</c:v>
                </c:pt>
                <c:pt idx="211">
                  <c:v>0.16517803168563555</c:v>
                </c:pt>
                <c:pt idx="212">
                  <c:v>0.16010949860217044</c:v>
                </c:pt>
                <c:pt idx="213">
                  <c:v>0.15509594467388177</c:v>
                </c:pt>
                <c:pt idx="214">
                  <c:v>0.15013889707786368</c:v>
                </c:pt>
                <c:pt idx="215">
                  <c:v>0.14523986577883369</c:v>
                </c:pt>
                <c:pt idx="216">
                  <c:v>0.1404003430691837</c:v>
                </c:pt>
                <c:pt idx="217">
                  <c:v>0.13562180311441233</c:v>
                </c:pt>
                <c:pt idx="218">
                  <c:v>0.13090570150408082</c:v>
                </c:pt>
                <c:pt idx="219">
                  <c:v>0.1262534748084253</c:v>
                </c:pt>
                <c:pt idx="220">
                  <c:v>0.12166654014076472</c:v>
                </c:pt>
                <c:pt idx="221">
                  <c:v>0.11714629472583329</c:v>
                </c:pt>
                <c:pt idx="222">
                  <c:v>0.11269411547417288</c:v>
                </c:pt>
                <c:pt idx="223">
                  <c:v>0.10831135856271307</c:v>
                </c:pt>
                <c:pt idx="224">
                  <c:v>0.10399935902166549</c:v>
                </c:pt>
                <c:pt idx="225">
                  <c:v>9.9759430327861942E-2</c:v>
                </c:pt>
                <c:pt idx="226">
                  <c:v>9.5592864004655415E-2</c:v>
                </c:pt>
                <c:pt idx="227">
                  <c:v>9.1500929228510552E-2</c:v>
                </c:pt>
                <c:pt idx="228">
                  <c:v>8.7484872442399497E-2</c:v>
                </c:pt>
                <c:pt idx="229">
                  <c:v>8.3545916976123846E-2</c:v>
                </c:pt>
                <c:pt idx="230">
                  <c:v>7.9685262673676149E-2</c:v>
                </c:pt>
                <c:pt idx="231">
                  <c:v>7.5904085527755849E-2</c:v>
                </c:pt>
                <c:pt idx="232">
                  <c:v>7.2203537321550437E-2</c:v>
                </c:pt>
                <c:pt idx="233">
                  <c:v>6.8584745277892045E-2</c:v>
                </c:pt>
                <c:pt idx="234">
                  <c:v>6.504881171589294E-2</c:v>
                </c:pt>
                <c:pt idx="235">
                  <c:v>6.1596813715169452E-2</c:v>
                </c:pt>
                <c:pt idx="236">
                  <c:v>5.8229802787752749E-2</c:v>
                </c:pt>
                <c:pt idx="237">
                  <c:v>5.4948804557788555E-2</c:v>
                </c:pt>
                <c:pt idx="238">
                  <c:v>5.1754818449121331E-2</c:v>
                </c:pt>
                <c:pt idx="239">
                  <c:v>4.8648817380860632E-2</c:v>
                </c:pt>
                <c:pt idx="240">
                  <c:v>4.5631747471020279E-2</c:v>
                </c:pt>
                <c:pt idx="241">
                  <c:v>4.270452774832173E-2</c:v>
                </c:pt>
                <c:pt idx="242">
                  <c:v>3.9868049872249456E-2</c:v>
                </c:pt>
                <c:pt idx="243">
                  <c:v>3.7123177861441925E-2</c:v>
                </c:pt>
                <c:pt idx="244">
                  <c:v>3.4470747830503801E-2</c:v>
                </c:pt>
                <c:pt idx="245">
                  <c:v>3.1911567735317004E-2</c:v>
                </c:pt>
                <c:pt idx="246">
                  <c:v>2.9446417126930136E-2</c:v>
                </c:pt>
                <c:pt idx="247">
                  <c:v>2.7076046914098872E-2</c:v>
                </c:pt>
                <c:pt idx="248">
                  <c:v>2.4801179134552265E-2</c:v>
                </c:pt>
                <c:pt idx="249">
                  <c:v>2.2622506735053116E-2</c:v>
                </c:pt>
                <c:pt idx="250">
                  <c:v>2.0540693360319606E-2</c:v>
                </c:pt>
                <c:pt idx="251">
                  <c:v>1.8556373150872663E-2</c:v>
                </c:pt>
                <c:pt idx="252">
                  <c:v>1.6670150549870699E-2</c:v>
                </c:pt>
                <c:pt idx="253">
                  <c:v>1.4882600118990175E-2</c:v>
                </c:pt>
                <c:pt idx="254">
                  <c:v>1.3194266363408536E-2</c:v>
                </c:pt>
                <c:pt idx="255">
                  <c:v>1.1605663565943336E-2</c:v>
                </c:pt>
                <c:pt idx="256">
                  <c:v>1.0117275630395606E-2</c:v>
                </c:pt>
                <c:pt idx="257">
                  <c:v>8.7295559341489248E-3</c:v>
                </c:pt>
                <c:pt idx="258">
                  <c:v>7.44292719006584E-3</c:v>
                </c:pt>
                <c:pt idx="259">
                  <c:v>6.2577813177256414E-3</c:v>
                </c:pt>
                <c:pt idx="260">
                  <c:v>5.1744793240419695E-3</c:v>
                </c:pt>
                <c:pt idx="261">
                  <c:v>4.1933511932961132E-3</c:v>
                </c:pt>
                <c:pt idx="262">
                  <c:v>3.3146957866211912E-3</c:v>
                </c:pt>
                <c:pt idx="263">
                  <c:v>2.5387807509656968E-3</c:v>
                </c:pt>
                <c:pt idx="264">
                  <c:v>1.8658424375661009E-3</c:v>
                </c:pt>
                <c:pt idx="265">
                  <c:v>1.2960858299514433E-3</c:v>
                </c:pt>
                <c:pt idx="266">
                  <c:v>8.2968448150388951E-4</c:v>
                </c:pt>
                <c:pt idx="267">
                  <c:v>4.6678046259213124E-4</c:v>
                </c:pt>
                <c:pt idx="268">
                  <c:v>2.0748431729600281E-4</c:v>
                </c:pt>
                <c:pt idx="269">
                  <c:v>5.1875029733139399E-5</c:v>
                </c:pt>
                <c:pt idx="270">
                  <c:v>0</c:v>
                </c:pt>
                <c:pt idx="271">
                  <c:v>5.1875029733139399E-5</c:v>
                </c:pt>
                <c:pt idx="272">
                  <c:v>2.0748431729600281E-4</c:v>
                </c:pt>
                <c:pt idx="273">
                  <c:v>4.6678046259213124E-4</c:v>
                </c:pt>
                <c:pt idx="274">
                  <c:v>8.29684481503834E-4</c:v>
                </c:pt>
                <c:pt idx="275">
                  <c:v>1.2960858299514433E-3</c:v>
                </c:pt>
                <c:pt idx="276">
                  <c:v>1.8658424375661009E-3</c:v>
                </c:pt>
                <c:pt idx="277">
                  <c:v>2.5387807509657523E-3</c:v>
                </c:pt>
                <c:pt idx="278">
                  <c:v>3.3146957866211357E-3</c:v>
                </c:pt>
                <c:pt idx="279">
                  <c:v>4.1933511932960577E-3</c:v>
                </c:pt>
                <c:pt idx="280">
                  <c:v>5.174479324041914E-3</c:v>
                </c:pt>
                <c:pt idx="281">
                  <c:v>6.2577813177256969E-3</c:v>
                </c:pt>
                <c:pt idx="282">
                  <c:v>7.44292719006584E-3</c:v>
                </c:pt>
                <c:pt idx="283">
                  <c:v>8.7295559341488693E-3</c:v>
                </c:pt>
                <c:pt idx="284">
                  <c:v>1.011727563039555E-2</c:v>
                </c:pt>
                <c:pt idx="285">
                  <c:v>1.1605663565943281E-2</c:v>
                </c:pt>
                <c:pt idx="286">
                  <c:v>1.3194266363408647E-2</c:v>
                </c:pt>
                <c:pt idx="287">
                  <c:v>1.4882600118990119E-2</c:v>
                </c:pt>
                <c:pt idx="288">
                  <c:v>1.6670150549870644E-2</c:v>
                </c:pt>
                <c:pt idx="289">
                  <c:v>1.8556373150872663E-2</c:v>
                </c:pt>
                <c:pt idx="290">
                  <c:v>2.0540693360319606E-2</c:v>
                </c:pt>
                <c:pt idx="291">
                  <c:v>2.2622506735053061E-2</c:v>
                </c:pt>
                <c:pt idx="292">
                  <c:v>2.4801179134552209E-2</c:v>
                </c:pt>
                <c:pt idx="293">
                  <c:v>2.7076046914098761E-2</c:v>
                </c:pt>
                <c:pt idx="294">
                  <c:v>2.944641712693008E-2</c:v>
                </c:pt>
                <c:pt idx="295">
                  <c:v>3.1911567735317059E-2</c:v>
                </c:pt>
                <c:pt idx="296">
                  <c:v>3.447074783050369E-2</c:v>
                </c:pt>
                <c:pt idx="297">
                  <c:v>3.7123177861441869E-2</c:v>
                </c:pt>
                <c:pt idx="298">
                  <c:v>3.9868049872249456E-2</c:v>
                </c:pt>
                <c:pt idx="299">
                  <c:v>4.2704527748321841E-2</c:v>
                </c:pt>
                <c:pt idx="300">
                  <c:v>4.5631747471020223E-2</c:v>
                </c:pt>
                <c:pt idx="301">
                  <c:v>4.8648817380860521E-2</c:v>
                </c:pt>
                <c:pt idx="302">
                  <c:v>5.175481844912122E-2</c:v>
                </c:pt>
                <c:pt idx="303">
                  <c:v>5.49488045577885E-2</c:v>
                </c:pt>
                <c:pt idx="304">
                  <c:v>5.8229802787752805E-2</c:v>
                </c:pt>
                <c:pt idx="305">
                  <c:v>6.1596813715169396E-2</c:v>
                </c:pt>
                <c:pt idx="306">
                  <c:v>6.5048811715892885E-2</c:v>
                </c:pt>
                <c:pt idx="307">
                  <c:v>6.858474527789199E-2</c:v>
                </c:pt>
                <c:pt idx="308">
                  <c:v>7.2203537321550548E-2</c:v>
                </c:pt>
                <c:pt idx="309">
                  <c:v>7.5904085527755738E-2</c:v>
                </c:pt>
                <c:pt idx="310">
                  <c:v>7.9685262673676038E-2</c:v>
                </c:pt>
                <c:pt idx="311">
                  <c:v>8.3545916976123791E-2</c:v>
                </c:pt>
                <c:pt idx="312">
                  <c:v>8.7484872442399386E-2</c:v>
                </c:pt>
                <c:pt idx="313">
                  <c:v>9.150092922851058E-2</c:v>
                </c:pt>
                <c:pt idx="314">
                  <c:v>9.5592864004655415E-2</c:v>
                </c:pt>
                <c:pt idx="315">
                  <c:v>9.9759430327861859E-2</c:v>
                </c:pt>
                <c:pt idx="316">
                  <c:v>0.10399935902166543</c:v>
                </c:pt>
                <c:pt idx="317">
                  <c:v>0.10831135856271309</c:v>
                </c:pt>
                <c:pt idx="318">
                  <c:v>0.11269411547417293</c:v>
                </c:pt>
                <c:pt idx="319">
                  <c:v>0.11714629472583318</c:v>
                </c:pt>
                <c:pt idx="320">
                  <c:v>0.12166654014076461</c:v>
                </c:pt>
                <c:pt idx="321">
                  <c:v>0.12625347480842525</c:v>
                </c:pt>
                <c:pt idx="322">
                  <c:v>0.13090570150408082</c:v>
                </c:pt>
                <c:pt idx="323">
                  <c:v>0.13562180311441235</c:v>
                </c:pt>
                <c:pt idx="324">
                  <c:v>0.14040034306918359</c:v>
                </c:pt>
                <c:pt idx="325">
                  <c:v>0.14523986577883358</c:v>
                </c:pt>
                <c:pt idx="326">
                  <c:v>0.15013889707786374</c:v>
                </c:pt>
                <c:pt idx="327">
                  <c:v>0.15509594467388182</c:v>
                </c:pt>
                <c:pt idx="328">
                  <c:v>0.16010949860217039</c:v>
                </c:pt>
                <c:pt idx="329">
                  <c:v>0.16517803168563544</c:v>
                </c:pt>
                <c:pt idx="330">
                  <c:v>0.17029999999999987</c:v>
                </c:pt>
                <c:pt idx="331">
                  <c:v>0.17547384334409766</c:v>
                </c:pt>
                <c:pt idx="332">
                  <c:v>0.1806979857151256</c:v>
                </c:pt>
                <c:pt idx="333">
                  <c:v>0.18597083578871032</c:v>
                </c:pt>
                <c:pt idx="334">
                  <c:v>0.19129078740364011</c:v>
                </c:pt>
                <c:pt idx="335">
                  <c:v>0.19665622005111785</c:v>
                </c:pt>
                <c:pt idx="336">
                  <c:v>0.20206549936838247</c:v>
                </c:pt>
                <c:pt idx="337">
                  <c:v>0.20751697763655333</c:v>
                </c:pt>
                <c:pt idx="338">
                  <c:v>0.21300899428254028</c:v>
                </c:pt>
                <c:pt idx="339">
                  <c:v>0.21853987638487057</c:v>
                </c:pt>
                <c:pt idx="340">
                  <c:v>0.22410793918327729</c:v>
                </c:pt>
                <c:pt idx="341">
                  <c:v>0.22971148659189244</c:v>
                </c:pt>
                <c:pt idx="342">
                  <c:v>0.23534881171589284</c:v>
                </c:pt>
                <c:pt idx="343">
                  <c:v>0.24101819737143573</c:v>
                </c:pt>
                <c:pt idx="344">
                  <c:v>0.24671791660873016</c:v>
                </c:pt>
                <c:pt idx="345">
                  <c:v>0.25244623323808146</c:v>
                </c:pt>
                <c:pt idx="346">
                  <c:v>0.25820140235875311</c:v>
                </c:pt>
                <c:pt idx="347">
                  <c:v>0.26398167089047947</c:v>
                </c:pt>
                <c:pt idx="348">
                  <c:v>0.26978527810747099</c:v>
                </c:pt>
                <c:pt idx="349">
                  <c:v>0.27561045617474889</c:v>
                </c:pt>
                <c:pt idx="350">
                  <c:v>0.28145543068664353</c:v>
                </c:pt>
                <c:pt idx="351">
                  <c:v>0.28731842120729728</c:v>
                </c:pt>
                <c:pt idx="352">
                  <c:v>0.29319764181300156</c:v>
                </c:pt>
                <c:pt idx="353">
                  <c:v>0.2990913016362069</c:v>
                </c:pt>
                <c:pt idx="354">
                  <c:v>0.30499760541103726</c:v>
                </c:pt>
                <c:pt idx="355">
                  <c:v>0.31091475402014757</c:v>
                </c:pt>
                <c:pt idx="356">
                  <c:v>0.31684094504275084</c:v>
                </c:pt>
                <c:pt idx="357">
                  <c:v>0.32277437330365316</c:v>
                </c:pt>
                <c:pt idx="358">
                  <c:v>0.32871323142312825</c:v>
                </c:pt>
                <c:pt idx="359">
                  <c:v>0.33465571036746122</c:v>
                </c:pt>
                <c:pt idx="360">
                  <c:v>0.3405999999999999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565-4A69-A1E4-83090A161AAC}"/>
            </c:ext>
          </c:extLst>
        </c:ser>
        <c:ser>
          <c:idx val="1"/>
          <c:order val="2"/>
          <c:tx>
            <c:v>CoG W/O Rider</c:v>
          </c:tx>
          <c:spPr>
            <a:ln w="19050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xVal>
            <c:numRef>
              <c:f>'DAKAR CRF450'!$F$2</c:f>
              <c:numCache>
                <c:formatCode>0.000</c:formatCode>
                <c:ptCount val="1"/>
              </c:numCache>
            </c:numRef>
          </c:xVal>
          <c:yVal>
            <c:numRef>
              <c:f>'DAKAR CRF450'!$F$3</c:f>
              <c:numCache>
                <c:formatCode>0.000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565-4A69-A1E4-83090A161AAC}"/>
            </c:ext>
          </c:extLst>
        </c:ser>
        <c:ser>
          <c:idx val="3"/>
          <c:order val="3"/>
          <c:tx>
            <c:v>CoG W/ Rider</c:v>
          </c:tx>
          <c:spPr>
            <a:ln w="19050" cap="rnd">
              <a:solidFill>
                <a:srgbClr val="ED7D3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ED7D31"/>
              </a:solidFill>
              <a:ln w="9525">
                <a:solidFill>
                  <a:srgbClr val="ED7D31"/>
                </a:solidFill>
              </a:ln>
              <a:effectLst/>
            </c:spPr>
          </c:marker>
          <c:xVal>
            <c:numRef>
              <c:f>'DAKAR CRF450'!$F$4</c:f>
              <c:numCache>
                <c:formatCode>0.000</c:formatCode>
                <c:ptCount val="1"/>
              </c:numCache>
            </c:numRef>
          </c:xVal>
          <c:yVal>
            <c:numRef>
              <c:f>'DAKAR CRF450'!$F$5</c:f>
              <c:numCache>
                <c:formatCode>0.000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565-4A69-A1E4-83090A161AAC}"/>
            </c:ext>
          </c:extLst>
        </c:ser>
        <c:ser>
          <c:idx val="5"/>
          <c:order val="5"/>
          <c:tx>
            <c:v>Rake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'DAKAR CRF450'!$W$3:$W$4</c:f>
              <c:numCache>
                <c:formatCode>General</c:formatCode>
                <c:ptCount val="2"/>
                <c:pt idx="0">
                  <c:v>3.2523999999999997E-2</c:v>
                </c:pt>
                <c:pt idx="1">
                  <c:v>0.43105003875715681</c:v>
                </c:pt>
              </c:numCache>
            </c:numRef>
          </c:xVal>
          <c:yVal>
            <c:numRef>
              <c:f>'DAKAR CRF450'!$X$3:$X$4</c:f>
              <c:numCache>
                <c:formatCode>General</c:formatCode>
                <c:ptCount val="2"/>
                <c:pt idx="0">
                  <c:v>0.34770000000000001</c:v>
                </c:pt>
                <c:pt idx="1">
                  <c:v>1.1470195744084646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565-4A69-A1E4-83090A161AAC}"/>
            </c:ext>
          </c:extLst>
        </c:ser>
        <c:ser>
          <c:idx val="6"/>
          <c:order val="6"/>
          <c:tx>
            <c:v>Swingarm</c:v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xVal>
            <c:numRef>
              <c:f>'DAKAR CRF450'!$Z$3:$Z$4</c:f>
              <c:numCache>
                <c:formatCode>#,##0.000</c:formatCode>
                <c:ptCount val="2"/>
                <c:pt idx="0">
                  <c:v>1.4910000000000001</c:v>
                </c:pt>
                <c:pt idx="1">
                  <c:v>0.85067898379921547</c:v>
                </c:pt>
              </c:numCache>
            </c:numRef>
          </c:xVal>
          <c:yVal>
            <c:numRef>
              <c:f>'DAKAR CRF450'!$AA$3:$AA$4</c:f>
              <c:numCache>
                <c:formatCode>General</c:formatCode>
                <c:ptCount val="2"/>
                <c:pt idx="0">
                  <c:v>0.34060000000000001</c:v>
                </c:pt>
                <c:pt idx="1">
                  <c:v>0.45350587147086041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565-4A69-A1E4-83090A161AAC}"/>
            </c:ext>
          </c:extLst>
        </c:ser>
        <c:ser>
          <c:idx val="7"/>
          <c:order val="7"/>
          <c:tx>
            <c:v>Headstock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'DAKAR CRF450'!$AC$3:$AC$4</c:f>
              <c:numCache>
                <c:formatCode>General</c:formatCode>
                <c:ptCount val="2"/>
                <c:pt idx="0">
                  <c:v>0.44406685904665827</c:v>
                </c:pt>
                <c:pt idx="1">
                  <c:v>0.39944707773567739</c:v>
                </c:pt>
              </c:numCache>
            </c:numRef>
          </c:xVal>
          <c:yVal>
            <c:numRef>
              <c:f>'DAKAR CRF450'!$AD$3:$AD$4</c:f>
              <c:numCache>
                <c:formatCode>General</c:formatCode>
                <c:ptCount val="2"/>
                <c:pt idx="0">
                  <c:v>1.1405296272167824</c:v>
                </c:pt>
                <c:pt idx="1">
                  <c:v>1.05103619105658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565-4A69-A1E4-83090A161AAC}"/>
            </c:ext>
          </c:extLst>
        </c:ser>
        <c:ser>
          <c:idx val="8"/>
          <c:order val="8"/>
          <c:tx>
            <c:strRef>
              <c:f>'DAKAR CRF450'!$W$6:$X$6</c:f>
              <c:strCache>
                <c:ptCount val="1"/>
                <c:pt idx="0">
                  <c:v>Fork kick</c:v>
                </c:pt>
              </c:strCache>
            </c:strRef>
          </c:tx>
          <c:spPr>
            <a:ln w="19050" cap="rnd">
              <a:solidFill>
                <a:srgbClr val="70AD47"/>
              </a:solidFill>
              <a:round/>
            </a:ln>
            <a:effectLst/>
          </c:spPr>
          <c:marker>
            <c:symbol val="none"/>
          </c:marker>
          <c:xVal>
            <c:numRef>
              <c:f>'DAKAR CRF450'!$W$7:$W$8</c:f>
              <c:numCache>
                <c:formatCode>General</c:formatCode>
                <c:ptCount val="2"/>
                <c:pt idx="0">
                  <c:v>0</c:v>
                </c:pt>
                <c:pt idx="1">
                  <c:v>3.2523999999999997E-2</c:v>
                </c:pt>
              </c:numCache>
            </c:numRef>
          </c:xVal>
          <c:yVal>
            <c:numRef>
              <c:f>'DAKAR CRF450'!$X$7:$X$8</c:f>
              <c:numCache>
                <c:formatCode>0.000</c:formatCode>
                <c:ptCount val="2"/>
                <c:pt idx="0">
                  <c:v>0.34770000000000001</c:v>
                </c:pt>
                <c:pt idx="1">
                  <c:v>0.34770000000000001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565-4A69-A1E4-83090A161AAC}"/>
            </c:ext>
          </c:extLst>
        </c:ser>
        <c:ser>
          <c:idx val="9"/>
          <c:order val="9"/>
          <c:tx>
            <c:strRef>
              <c:f>'DAKAR CRF450'!$AF$2:$AG$2</c:f>
              <c:strCache>
                <c:ptCount val="1"/>
                <c:pt idx="0">
                  <c:v>Line through stem</c:v>
                </c:pt>
              </c:strCache>
            </c:strRef>
          </c:tx>
          <c:spPr>
            <a:ln w="19050" cap="rnd">
              <a:solidFill>
                <a:srgbClr val="7030A0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'DAKAR CRF450'!$AF$3:$AF$4</c:f>
              <c:numCache>
                <c:formatCode>General</c:formatCode>
                <c:ptCount val="2"/>
                <c:pt idx="0">
                  <c:v>0.39944707773567739</c:v>
                </c:pt>
                <c:pt idx="1">
                  <c:v>-0.12458023652366595</c:v>
                </c:pt>
              </c:numCache>
            </c:numRef>
          </c:xVal>
          <c:yVal>
            <c:numRef>
              <c:f>'DAKAR CRF450'!$AG$3:$AG$4</c:f>
              <c:numCache>
                <c:formatCode>General</c:formatCode>
                <c:ptCount val="2"/>
                <c:pt idx="0">
                  <c:v>1.05103619105658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F565-4A69-A1E4-83090A161AAC}"/>
            </c:ext>
          </c:extLst>
        </c:ser>
        <c:ser>
          <c:idx val="10"/>
          <c:order val="10"/>
          <c:tx>
            <c:strRef>
              <c:f>'DAKAR CRF450'!$AI$2:$AJ$2</c:f>
              <c:strCache>
                <c:ptCount val="1"/>
                <c:pt idx="0">
                  <c:v>Approximate frame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rnd">
                <a:solidFill>
                  <a:srgbClr val="255E91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A-F565-4A69-A1E4-83090A161AAC}"/>
              </c:ext>
            </c:extLst>
          </c:dPt>
          <c:xVal>
            <c:numRef>
              <c:f>'DAKAR CRF450'!$AI$3:$AI$4</c:f>
              <c:numCache>
                <c:formatCode>#,##0.000</c:formatCode>
                <c:ptCount val="2"/>
                <c:pt idx="0" formatCode="General">
                  <c:v>0.44406685904665827</c:v>
                </c:pt>
                <c:pt idx="1">
                  <c:v>0.85067898379921547</c:v>
                </c:pt>
              </c:numCache>
            </c:numRef>
          </c:xVal>
          <c:yVal>
            <c:numRef>
              <c:f>'DAKAR CRF450'!$AJ$3:$AJ$4</c:f>
              <c:numCache>
                <c:formatCode>0.000</c:formatCode>
                <c:ptCount val="2"/>
                <c:pt idx="0" formatCode="General">
                  <c:v>1.1405296272167824</c:v>
                </c:pt>
                <c:pt idx="1">
                  <c:v>0.73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F565-4A69-A1E4-83090A161AAC}"/>
            </c:ext>
          </c:extLst>
        </c:ser>
        <c:ser>
          <c:idx val="11"/>
          <c:order val="11"/>
          <c:tx>
            <c:strRef>
              <c:f>'DAKAR CRF450'!$AL$2:$AM$2</c:f>
              <c:strCache>
                <c:ptCount val="1"/>
                <c:pt idx="0">
                  <c:v>Approx Frame 2</c:v>
                </c:pt>
              </c:strCache>
            </c:strRef>
          </c:tx>
          <c:spPr>
            <a:ln w="19050" cap="rnd">
              <a:solidFill>
                <a:srgbClr val="255E91"/>
              </a:solidFill>
              <a:round/>
            </a:ln>
            <a:effectLst/>
          </c:spPr>
          <c:marker>
            <c:symbol val="none"/>
          </c:marker>
          <c:xVal>
            <c:numRef>
              <c:f>'DAKAR CRF450'!$AL$3:$AL$4</c:f>
              <c:numCache>
                <c:formatCode>#,##0.000</c:formatCode>
                <c:ptCount val="2"/>
                <c:pt idx="0">
                  <c:v>0.85067898379921547</c:v>
                </c:pt>
                <c:pt idx="1">
                  <c:v>0.85067898379921547</c:v>
                </c:pt>
              </c:numCache>
            </c:numRef>
          </c:xVal>
          <c:yVal>
            <c:numRef>
              <c:f>'DAKAR CRF450'!$AM$3:$AM$4</c:f>
              <c:numCache>
                <c:formatCode>0.000</c:formatCode>
                <c:ptCount val="2"/>
                <c:pt idx="0" formatCode="General">
                  <c:v>0.45350587147086041</c:v>
                </c:pt>
                <c:pt idx="1">
                  <c:v>0.73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F565-4A69-A1E4-83090A161A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8415336"/>
        <c:axId val="408416648"/>
        <c:extLst>
          <c:ext xmlns:c15="http://schemas.microsoft.com/office/drawing/2012/chart" uri="{02D57815-91ED-43cb-92C2-25804820EDAC}">
            <c15:filteredScatterSeries>
              <c15:ser>
                <c:idx val="4"/>
                <c:order val="4"/>
                <c:tx>
                  <c:v>1G Line</c:v>
                </c:tx>
                <c:spPr>
                  <a:ln w="190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'DAKAR CRF450'!$T$3:$T$38</c15:sqref>
                        </c15:formulaRef>
                      </c:ext>
                    </c:extLst>
                    <c:numCache>
                      <c:formatCode>#,##0.00</c:formatCode>
                      <c:ptCount val="36"/>
                      <c:pt idx="0" formatCode="#,##0.000">
                        <c:v>1.4910000000000001</c:v>
                      </c:pt>
                      <c:pt idx="1">
                        <c:v>1.4610000000000001</c:v>
                      </c:pt>
                      <c:pt idx="2">
                        <c:v>1.431</c:v>
                      </c:pt>
                      <c:pt idx="3">
                        <c:v>1.401</c:v>
                      </c:pt>
                      <c:pt idx="4">
                        <c:v>1.371</c:v>
                      </c:pt>
                      <c:pt idx="5">
                        <c:v>1.341</c:v>
                      </c:pt>
                      <c:pt idx="6">
                        <c:v>1.3109999999999999</c:v>
                      </c:pt>
                      <c:pt idx="7">
                        <c:v>1.2809999999999999</c:v>
                      </c:pt>
                      <c:pt idx="8">
                        <c:v>1.2509999999999999</c:v>
                      </c:pt>
                      <c:pt idx="9">
                        <c:v>1.2209999999999999</c:v>
                      </c:pt>
                      <c:pt idx="10">
                        <c:v>1.1909999999999998</c:v>
                      </c:pt>
                      <c:pt idx="11">
                        <c:v>1.1609999999999998</c:v>
                      </c:pt>
                      <c:pt idx="12">
                        <c:v>1.1309999999999998</c:v>
                      </c:pt>
                      <c:pt idx="13">
                        <c:v>1.1009999999999998</c:v>
                      </c:pt>
                      <c:pt idx="14">
                        <c:v>1.0709999999999997</c:v>
                      </c:pt>
                      <c:pt idx="15">
                        <c:v>1.0409999999999997</c:v>
                      </c:pt>
                      <c:pt idx="16">
                        <c:v>1.0109999999999997</c:v>
                      </c:pt>
                      <c:pt idx="17">
                        <c:v>0.98099999999999965</c:v>
                      </c:pt>
                      <c:pt idx="18">
                        <c:v>0.95099999999999962</c:v>
                      </c:pt>
                      <c:pt idx="19">
                        <c:v>0.9209999999999996</c:v>
                      </c:pt>
                      <c:pt idx="20">
                        <c:v>0.89099999999999957</c:v>
                      </c:pt>
                      <c:pt idx="21">
                        <c:v>0.86099999999999954</c:v>
                      </c:pt>
                      <c:pt idx="22">
                        <c:v>0.83099999999999952</c:v>
                      </c:pt>
                      <c:pt idx="23">
                        <c:v>0.80099999999999949</c:v>
                      </c:pt>
                      <c:pt idx="24">
                        <c:v>0.77099999999999946</c:v>
                      </c:pt>
                      <c:pt idx="25">
                        <c:v>0.74099999999999944</c:v>
                      </c:pt>
                      <c:pt idx="26">
                        <c:v>0.71099999999999941</c:v>
                      </c:pt>
                      <c:pt idx="27">
                        <c:v>0.68099999999999938</c:v>
                      </c:pt>
                      <c:pt idx="28">
                        <c:v>0.65099999999999936</c:v>
                      </c:pt>
                      <c:pt idx="29">
                        <c:v>0.62099999999999933</c:v>
                      </c:pt>
                      <c:pt idx="30">
                        <c:v>0.5909999999999993</c:v>
                      </c:pt>
                      <c:pt idx="31">
                        <c:v>0.56099999999999928</c:v>
                      </c:pt>
                      <c:pt idx="32">
                        <c:v>0.53099999999999925</c:v>
                      </c:pt>
                      <c:pt idx="33">
                        <c:v>0.50099999999999922</c:v>
                      </c:pt>
                      <c:pt idx="34">
                        <c:v>0.4709999999999992</c:v>
                      </c:pt>
                      <c:pt idx="35">
                        <c:v>0.44099999999999917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'DAKAR CRF450'!$U$3:$U$38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0</c:v>
                      </c:pt>
                      <c:pt idx="1">
                        <c:v>0.03</c:v>
                      </c:pt>
                      <c:pt idx="2">
                        <c:v>0.06</c:v>
                      </c:pt>
                      <c:pt idx="3">
                        <c:v>0.09</c:v>
                      </c:pt>
                      <c:pt idx="4">
                        <c:v>0.12</c:v>
                      </c:pt>
                      <c:pt idx="5">
                        <c:v>0.15</c:v>
                      </c:pt>
                      <c:pt idx="6">
                        <c:v>0.18</c:v>
                      </c:pt>
                      <c:pt idx="7">
                        <c:v>0.21</c:v>
                      </c:pt>
                      <c:pt idx="8">
                        <c:v>0.24</c:v>
                      </c:pt>
                      <c:pt idx="9">
                        <c:v>0.27</c:v>
                      </c:pt>
                      <c:pt idx="10">
                        <c:v>0.30000000000000004</c:v>
                      </c:pt>
                      <c:pt idx="11">
                        <c:v>0.33000000000000007</c:v>
                      </c:pt>
                      <c:pt idx="12">
                        <c:v>0.3600000000000001</c:v>
                      </c:pt>
                      <c:pt idx="13">
                        <c:v>0.39000000000000012</c:v>
                      </c:pt>
                      <c:pt idx="14">
                        <c:v>0.42000000000000015</c:v>
                      </c:pt>
                      <c:pt idx="15">
                        <c:v>0.45000000000000018</c:v>
                      </c:pt>
                      <c:pt idx="16">
                        <c:v>0.4800000000000002</c:v>
                      </c:pt>
                      <c:pt idx="17">
                        <c:v>0.51000000000000023</c:v>
                      </c:pt>
                      <c:pt idx="18">
                        <c:v>0.54000000000000026</c:v>
                      </c:pt>
                      <c:pt idx="19">
                        <c:v>0.57000000000000028</c:v>
                      </c:pt>
                      <c:pt idx="20">
                        <c:v>0.60000000000000031</c:v>
                      </c:pt>
                      <c:pt idx="21">
                        <c:v>0.63000000000000034</c:v>
                      </c:pt>
                      <c:pt idx="22">
                        <c:v>0.66000000000000036</c:v>
                      </c:pt>
                      <c:pt idx="23">
                        <c:v>0.69000000000000039</c:v>
                      </c:pt>
                      <c:pt idx="24">
                        <c:v>0.72000000000000042</c:v>
                      </c:pt>
                      <c:pt idx="25">
                        <c:v>0.75000000000000044</c:v>
                      </c:pt>
                      <c:pt idx="26">
                        <c:v>0.78000000000000047</c:v>
                      </c:pt>
                      <c:pt idx="27">
                        <c:v>0.8100000000000005</c:v>
                      </c:pt>
                      <c:pt idx="28">
                        <c:v>0.84000000000000052</c:v>
                      </c:pt>
                      <c:pt idx="29">
                        <c:v>0.87000000000000055</c:v>
                      </c:pt>
                      <c:pt idx="30">
                        <c:v>0.90000000000000058</c:v>
                      </c:pt>
                      <c:pt idx="31">
                        <c:v>0.9300000000000006</c:v>
                      </c:pt>
                      <c:pt idx="32">
                        <c:v>0.96000000000000063</c:v>
                      </c:pt>
                      <c:pt idx="33">
                        <c:v>0.99000000000000066</c:v>
                      </c:pt>
                      <c:pt idx="34">
                        <c:v>1.0200000000000007</c:v>
                      </c:pt>
                      <c:pt idx="35">
                        <c:v>1.0500000000000007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D-F565-4A69-A1E4-83090A161AAC}"/>
                  </c:ext>
                </c:extLst>
              </c15:ser>
            </c15:filteredScatterSeries>
          </c:ext>
        </c:extLst>
      </c:scatterChart>
      <c:valAx>
        <c:axId val="408415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416648"/>
        <c:crosses val="autoZero"/>
        <c:crossBetween val="midCat"/>
      </c:valAx>
      <c:valAx>
        <c:axId val="408416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4153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6"/>
        <c:delete val="1"/>
      </c:legendEntry>
      <c:legendEntry>
        <c:idx val="7"/>
        <c:delete val="1"/>
      </c:legendEntry>
      <c:legendEntry>
        <c:idx val="10"/>
        <c:delete val="1"/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424704</xdr:colOff>
      <xdr:row>20</xdr:row>
      <xdr:rowOff>35297</xdr:rowOff>
    </xdr:from>
    <xdr:to>
      <xdr:col>18</xdr:col>
      <xdr:colOff>572064</xdr:colOff>
      <xdr:row>41</xdr:row>
      <xdr:rowOff>32576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114140</xdr:colOff>
      <xdr:row>37</xdr:row>
      <xdr:rowOff>92850</xdr:rowOff>
    </xdr:from>
    <xdr:to>
      <xdr:col>6</xdr:col>
      <xdr:colOff>520993</xdr:colOff>
      <xdr:row>50</xdr:row>
      <xdr:rowOff>41142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/>
      </xdr:nvSpPr>
      <xdr:spPr>
        <a:xfrm>
          <a:off x="1942940" y="7141350"/>
          <a:ext cx="2930978" cy="2424792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Need rake, trail, steering clamp offset, swingarm length, swingarm angle, sprocket sizes, chain pitch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11</xdr:col>
      <xdr:colOff>428625</xdr:colOff>
      <xdr:row>37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146798</xdr:colOff>
      <xdr:row>19</xdr:row>
      <xdr:rowOff>127186</xdr:rowOff>
    </xdr:from>
    <xdr:to>
      <xdr:col>11</xdr:col>
      <xdr:colOff>289676</xdr:colOff>
      <xdr:row>40</xdr:row>
      <xdr:rowOff>124465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717577</xdr:colOff>
      <xdr:row>42</xdr:row>
      <xdr:rowOff>128709</xdr:rowOff>
    </xdr:from>
    <xdr:to>
      <xdr:col>8</xdr:col>
      <xdr:colOff>889106</xdr:colOff>
      <xdr:row>55</xdr:row>
      <xdr:rowOff>77001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3517927" y="8129709"/>
          <a:ext cx="2943304" cy="2424792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Need rake, trail, steering clamp offset, swingarm length, swingarm angle, sprocket sizes, chain pitch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15</xdr:row>
      <xdr:rowOff>171450</xdr:rowOff>
    </xdr:from>
    <xdr:to>
      <xdr:col>11</xdr:col>
      <xdr:colOff>438150</xdr:colOff>
      <xdr:row>36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P34" sqref="P34"/>
    </sheetView>
  </sheetViews>
  <sheetFormatPr defaultRowHeight="15" x14ac:dyDescent="0.25"/>
  <cols>
    <col min="1" max="1" width="18.7109375" bestFit="1" customWidth="1"/>
    <col min="2" max="2" width="8.140625" customWidth="1"/>
    <col min="3" max="3" width="18.7109375" customWidth="1"/>
    <col min="5" max="5" width="11.42578125" bestFit="1" customWidth="1"/>
  </cols>
  <sheetData>
    <row r="1" spans="1:9" x14ac:dyDescent="0.25">
      <c r="A1" s="99" t="s">
        <v>0</v>
      </c>
      <c r="B1" s="99"/>
      <c r="C1" s="99"/>
      <c r="D1" s="99"/>
      <c r="E1" s="99"/>
      <c r="F1" s="99"/>
    </row>
    <row r="2" spans="1:9" x14ac:dyDescent="0.25">
      <c r="A2" s="100" t="s">
        <v>15</v>
      </c>
      <c r="B2" s="101"/>
      <c r="C2" s="101"/>
      <c r="D2" s="102"/>
      <c r="E2" s="103"/>
      <c r="F2" s="104"/>
    </row>
    <row r="3" spans="1:9" x14ac:dyDescent="0.25">
      <c r="A3" s="20" t="s">
        <v>1</v>
      </c>
      <c r="B3" s="79">
        <v>1.3779999999999999</v>
      </c>
      <c r="C3" s="21" t="s">
        <v>48</v>
      </c>
      <c r="D3" s="93">
        <v>23.5</v>
      </c>
      <c r="E3" s="21" t="s">
        <v>2</v>
      </c>
      <c r="F3" s="12"/>
      <c r="I3" s="66"/>
    </row>
    <row r="4" spans="1:9" x14ac:dyDescent="0.25">
      <c r="A4" s="17" t="s">
        <v>4</v>
      </c>
      <c r="B4" s="71">
        <v>0.28000000000000003</v>
      </c>
      <c r="C4" s="15" t="s">
        <v>5</v>
      </c>
      <c r="D4" s="22">
        <v>2.8000000000000001E-2</v>
      </c>
      <c r="E4" s="15" t="s">
        <v>6</v>
      </c>
      <c r="F4" s="13"/>
    </row>
    <row r="5" spans="1:9" x14ac:dyDescent="0.25">
      <c r="A5" s="17" t="s">
        <v>7</v>
      </c>
      <c r="B5" s="8">
        <v>0.30199999999999999</v>
      </c>
      <c r="C5" s="15" t="s">
        <v>8</v>
      </c>
      <c r="D5" s="22">
        <f>'ZX6R Diagram'!J10</f>
        <v>9.1215114075438253E-2</v>
      </c>
      <c r="E5" s="15" t="s">
        <v>3</v>
      </c>
      <c r="F5" s="13">
        <v>520</v>
      </c>
    </row>
    <row r="6" spans="1:9" x14ac:dyDescent="0.25">
      <c r="A6" s="17" t="s">
        <v>9</v>
      </c>
      <c r="B6" s="71">
        <v>0.50910500000000003</v>
      </c>
      <c r="C6" s="15" t="s">
        <v>10</v>
      </c>
      <c r="D6" s="22">
        <v>0.679948</v>
      </c>
      <c r="E6" s="15" t="s">
        <v>11</v>
      </c>
      <c r="F6" s="13">
        <v>15</v>
      </c>
    </row>
    <row r="7" spans="1:9" x14ac:dyDescent="0.25">
      <c r="A7" s="33" t="s">
        <v>12</v>
      </c>
      <c r="B7" s="80">
        <v>10</v>
      </c>
      <c r="C7" s="69" t="s">
        <v>13</v>
      </c>
      <c r="D7" s="59">
        <f>CoG!F7</f>
        <v>187.5</v>
      </c>
      <c r="E7" s="69" t="s">
        <v>14</v>
      </c>
      <c r="F7" s="14">
        <v>40</v>
      </c>
    </row>
    <row r="8" spans="1:9" x14ac:dyDescent="0.25">
      <c r="A8" s="95" t="s">
        <v>16</v>
      </c>
      <c r="B8" s="96"/>
      <c r="C8" s="96"/>
      <c r="D8" s="105"/>
      <c r="E8" s="97"/>
      <c r="F8" s="98"/>
    </row>
    <row r="9" spans="1:9" x14ac:dyDescent="0.25">
      <c r="A9" s="68" t="s">
        <v>1</v>
      </c>
      <c r="B9" s="5">
        <v>1.4770000000000001</v>
      </c>
      <c r="C9" s="24" t="s">
        <v>48</v>
      </c>
      <c r="D9" s="94">
        <v>26.79</v>
      </c>
      <c r="E9" s="24" t="s">
        <v>2</v>
      </c>
      <c r="F9" s="9"/>
      <c r="I9" s="66"/>
    </row>
    <row r="10" spans="1:9" x14ac:dyDescent="0.25">
      <c r="A10" s="29" t="s">
        <v>4</v>
      </c>
      <c r="B10" s="6">
        <v>0.33100000000000002</v>
      </c>
      <c r="C10" s="30" t="s">
        <v>5</v>
      </c>
      <c r="D10" s="27">
        <v>2.4E-2</v>
      </c>
      <c r="E10" s="30" t="s">
        <v>6</v>
      </c>
      <c r="F10" s="10"/>
    </row>
    <row r="11" spans="1:9" x14ac:dyDescent="0.25">
      <c r="A11" s="29" t="s">
        <v>7</v>
      </c>
      <c r="B11" s="6">
        <v>0.31900000000000001</v>
      </c>
      <c r="C11" s="30" t="s">
        <v>8</v>
      </c>
      <c r="D11" s="27"/>
      <c r="E11" s="30" t="s">
        <v>3</v>
      </c>
      <c r="F11" s="10">
        <v>520</v>
      </c>
    </row>
    <row r="12" spans="1:9" x14ac:dyDescent="0.25">
      <c r="A12" s="29" t="s">
        <v>9</v>
      </c>
      <c r="B12" s="81">
        <v>0.55950999999999995</v>
      </c>
      <c r="C12" s="30" t="s">
        <v>10</v>
      </c>
      <c r="D12" s="27">
        <v>0.87894899999999998</v>
      </c>
      <c r="E12" s="30" t="s">
        <v>11</v>
      </c>
      <c r="F12" s="10">
        <v>13</v>
      </c>
      <c r="G12" s="83"/>
    </row>
    <row r="13" spans="1:9" x14ac:dyDescent="0.25">
      <c r="A13" s="34" t="s">
        <v>12</v>
      </c>
      <c r="B13" s="82">
        <v>16</v>
      </c>
      <c r="C13" s="70" t="s">
        <v>13</v>
      </c>
      <c r="D13" s="49">
        <f>CoG!F15</f>
        <v>84</v>
      </c>
      <c r="E13" s="70" t="s">
        <v>14</v>
      </c>
      <c r="F13" s="11">
        <v>48</v>
      </c>
    </row>
    <row r="14" spans="1:9" x14ac:dyDescent="0.25">
      <c r="A14" s="100" t="s">
        <v>56</v>
      </c>
      <c r="B14" s="101"/>
      <c r="C14" s="101"/>
      <c r="D14" s="102"/>
      <c r="E14" s="103"/>
      <c r="F14" s="104"/>
    </row>
    <row r="15" spans="1:9" x14ac:dyDescent="0.25">
      <c r="A15" s="20" t="s">
        <v>1</v>
      </c>
      <c r="B15" s="79">
        <v>1.4350000000000001</v>
      </c>
      <c r="C15" s="21" t="s">
        <v>58</v>
      </c>
      <c r="D15" s="72">
        <v>15</v>
      </c>
      <c r="E15" s="21" t="s">
        <v>2</v>
      </c>
      <c r="F15" s="12"/>
    </row>
    <row r="16" spans="1:9" x14ac:dyDescent="0.25">
      <c r="A16" s="17" t="s">
        <v>4</v>
      </c>
      <c r="B16" s="71">
        <v>0.29995899999999998</v>
      </c>
      <c r="C16" s="15" t="s">
        <v>5</v>
      </c>
      <c r="D16" s="22">
        <v>3.024E-2</v>
      </c>
      <c r="E16" s="15" t="s">
        <v>6</v>
      </c>
      <c r="F16" s="13"/>
    </row>
    <row r="17" spans="1:7" x14ac:dyDescent="0.25">
      <c r="A17" s="17" t="s">
        <v>7</v>
      </c>
      <c r="B17" s="71">
        <v>0.29995899999999998</v>
      </c>
      <c r="C17" s="15" t="s">
        <v>61</v>
      </c>
      <c r="D17" s="22">
        <f>'RC213'!J10</f>
        <v>4.9067020116846244E-2</v>
      </c>
      <c r="E17" s="15" t="s">
        <v>3</v>
      </c>
      <c r="F17" s="13"/>
    </row>
    <row r="18" spans="1:7" x14ac:dyDescent="0.25">
      <c r="A18" s="17" t="s">
        <v>9</v>
      </c>
      <c r="B18" s="71">
        <v>0.61706799999999995</v>
      </c>
      <c r="C18" s="15" t="s">
        <v>10</v>
      </c>
      <c r="D18" s="22">
        <v>0.71255400000000002</v>
      </c>
      <c r="E18" s="15" t="s">
        <v>11</v>
      </c>
      <c r="F18" s="13"/>
    </row>
    <row r="19" spans="1:7" x14ac:dyDescent="0.25">
      <c r="A19" s="33" t="s">
        <v>12</v>
      </c>
      <c r="B19" s="80">
        <v>9</v>
      </c>
      <c r="C19" s="69" t="s">
        <v>13</v>
      </c>
      <c r="D19" s="73">
        <v>160</v>
      </c>
      <c r="E19" s="69" t="s">
        <v>14</v>
      </c>
      <c r="F19" s="14"/>
    </row>
    <row r="20" spans="1:7" x14ac:dyDescent="0.25">
      <c r="A20" s="95" t="s">
        <v>57</v>
      </c>
      <c r="B20" s="96"/>
      <c r="C20" s="96"/>
      <c r="D20" s="97"/>
      <c r="E20" s="97"/>
      <c r="F20" s="98"/>
    </row>
    <row r="21" spans="1:7" x14ac:dyDescent="0.25">
      <c r="A21" s="68" t="s">
        <v>1</v>
      </c>
      <c r="B21" s="5">
        <v>1.4910000000000001</v>
      </c>
      <c r="C21" s="24" t="s">
        <v>48</v>
      </c>
      <c r="D21" s="74">
        <v>26.5</v>
      </c>
      <c r="E21" s="24" t="s">
        <v>65</v>
      </c>
      <c r="F21" s="9">
        <v>3.2523999999999997E-2</v>
      </c>
    </row>
    <row r="22" spans="1:7" x14ac:dyDescent="0.25">
      <c r="A22" s="29" t="s">
        <v>4</v>
      </c>
      <c r="B22" s="6">
        <v>0.34770000000000001</v>
      </c>
      <c r="C22" s="30" t="s">
        <v>5</v>
      </c>
      <c r="D22" s="27">
        <v>1.4545000000000001E-2</v>
      </c>
      <c r="E22" s="30" t="s">
        <v>6</v>
      </c>
      <c r="F22" s="10"/>
    </row>
    <row r="23" spans="1:7" x14ac:dyDescent="0.25">
      <c r="A23" s="29" t="s">
        <v>7</v>
      </c>
      <c r="B23" s="6">
        <v>0.34060000000000001</v>
      </c>
      <c r="C23" s="30" t="s">
        <v>8</v>
      </c>
      <c r="D23" s="27"/>
      <c r="E23" s="30" t="s">
        <v>3</v>
      </c>
      <c r="F23" s="10">
        <v>520</v>
      </c>
    </row>
    <row r="24" spans="1:7" x14ac:dyDescent="0.25">
      <c r="A24" s="29" t="s">
        <v>9</v>
      </c>
      <c r="B24" s="67">
        <v>0.65019899999999997</v>
      </c>
      <c r="C24" s="30" t="s">
        <v>10</v>
      </c>
      <c r="D24" s="27">
        <v>0.89315999999999995</v>
      </c>
      <c r="E24" s="30" t="s">
        <v>11</v>
      </c>
      <c r="F24" s="10">
        <v>14</v>
      </c>
    </row>
    <row r="25" spans="1:7" x14ac:dyDescent="0.25">
      <c r="A25" s="34" t="s">
        <v>12</v>
      </c>
      <c r="B25" s="119">
        <v>10</v>
      </c>
      <c r="C25" s="70" t="s">
        <v>13</v>
      </c>
      <c r="D25" s="7">
        <v>111</v>
      </c>
      <c r="E25" s="70" t="s">
        <v>14</v>
      </c>
      <c r="F25" s="11">
        <v>48</v>
      </c>
    </row>
    <row r="26" spans="1:7" x14ac:dyDescent="0.25">
      <c r="A26" s="120"/>
      <c r="B26" s="120"/>
      <c r="C26" s="120"/>
      <c r="D26" s="120"/>
      <c r="E26" s="120"/>
      <c r="F26" s="120"/>
      <c r="G26" s="35"/>
    </row>
    <row r="27" spans="1:7" x14ac:dyDescent="0.25">
      <c r="A27" s="39"/>
      <c r="B27" s="40"/>
      <c r="C27" s="39"/>
      <c r="D27" s="40"/>
      <c r="E27" s="39"/>
      <c r="F27" s="40"/>
      <c r="G27" s="35"/>
    </row>
    <row r="28" spans="1:7" x14ac:dyDescent="0.25">
      <c r="A28" s="39"/>
      <c r="B28" s="40"/>
      <c r="C28" s="39"/>
      <c r="D28" s="40"/>
      <c r="E28" s="39"/>
      <c r="F28" s="40"/>
      <c r="G28" s="35"/>
    </row>
    <row r="29" spans="1:7" x14ac:dyDescent="0.25">
      <c r="A29" s="39"/>
      <c r="B29" s="40"/>
      <c r="C29" s="39"/>
      <c r="D29" s="40"/>
      <c r="E29" s="39"/>
      <c r="F29" s="40"/>
      <c r="G29" s="35"/>
    </row>
    <row r="30" spans="1:7" x14ac:dyDescent="0.25">
      <c r="A30" s="39"/>
      <c r="B30" s="40"/>
      <c r="C30" s="39"/>
      <c r="D30" s="40"/>
      <c r="E30" s="39"/>
      <c r="F30" s="40"/>
      <c r="G30" s="35"/>
    </row>
    <row r="31" spans="1:7" x14ac:dyDescent="0.25">
      <c r="A31" s="39"/>
      <c r="B31" s="40"/>
      <c r="C31" s="39"/>
      <c r="D31" s="40"/>
      <c r="E31" s="39"/>
      <c r="F31" s="40"/>
      <c r="G31" s="35"/>
    </row>
    <row r="32" spans="1:7" x14ac:dyDescent="0.25">
      <c r="A32" s="120"/>
      <c r="B32" s="120"/>
      <c r="C32" s="120"/>
      <c r="D32" s="120"/>
      <c r="E32" s="120"/>
      <c r="F32" s="120"/>
      <c r="G32" s="35"/>
    </row>
    <row r="33" spans="1:7" x14ac:dyDescent="0.25">
      <c r="A33" s="39"/>
      <c r="B33" s="40"/>
      <c r="C33" s="39"/>
      <c r="D33" s="40"/>
      <c r="E33" s="39"/>
      <c r="F33" s="40"/>
      <c r="G33" s="35"/>
    </row>
    <row r="34" spans="1:7" x14ac:dyDescent="0.25">
      <c r="A34" s="39"/>
      <c r="B34" s="40"/>
      <c r="C34" s="39"/>
      <c r="D34" s="40"/>
      <c r="E34" s="39"/>
      <c r="F34" s="40"/>
      <c r="G34" s="35"/>
    </row>
    <row r="35" spans="1:7" x14ac:dyDescent="0.25">
      <c r="A35" s="39"/>
      <c r="B35" s="40"/>
      <c r="C35" s="39"/>
      <c r="D35" s="40"/>
      <c r="E35" s="39"/>
      <c r="F35" s="40"/>
      <c r="G35" s="35"/>
    </row>
    <row r="36" spans="1:7" x14ac:dyDescent="0.25">
      <c r="A36" s="39"/>
      <c r="B36" s="37"/>
      <c r="C36" s="39"/>
      <c r="D36" s="40"/>
      <c r="E36" s="39"/>
      <c r="F36" s="40"/>
      <c r="G36" s="35"/>
    </row>
    <row r="37" spans="1:7" x14ac:dyDescent="0.25">
      <c r="A37" s="39"/>
      <c r="B37" s="37"/>
      <c r="C37" s="39"/>
      <c r="D37" s="40"/>
      <c r="E37" s="39"/>
      <c r="F37" s="40"/>
      <c r="G37" s="35"/>
    </row>
    <row r="38" spans="1:7" x14ac:dyDescent="0.25">
      <c r="A38" s="37"/>
      <c r="B38" s="37"/>
      <c r="C38" s="37"/>
      <c r="D38" s="37"/>
      <c r="E38" s="37"/>
      <c r="F38" s="37"/>
      <c r="G38" s="35"/>
    </row>
  </sheetData>
  <mergeCells count="5">
    <mergeCell ref="A1:F1"/>
    <mergeCell ref="A2:F2"/>
    <mergeCell ref="A8:F8"/>
    <mergeCell ref="A14:F14"/>
    <mergeCell ref="A20:F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workbookViewId="0">
      <selection activeCell="J13" sqref="J13"/>
    </sheetView>
  </sheetViews>
  <sheetFormatPr defaultRowHeight="15" x14ac:dyDescent="0.25"/>
  <cols>
    <col min="1" max="1" width="12" bestFit="1" customWidth="1"/>
    <col min="2" max="2" width="10.28515625" bestFit="1" customWidth="1"/>
    <col min="3" max="3" width="13.7109375" bestFit="1" customWidth="1"/>
    <col min="4" max="5" width="14.140625" bestFit="1" customWidth="1"/>
    <col min="10" max="10" width="10.5703125" bestFit="1" customWidth="1"/>
    <col min="11" max="16" width="9.140625" customWidth="1"/>
    <col min="20" max="20" width="10.5703125" bestFit="1" customWidth="1"/>
    <col min="21" max="21" width="10.28515625" bestFit="1" customWidth="1"/>
  </cols>
  <sheetData>
    <row r="1" spans="1:12" x14ac:dyDescent="0.25">
      <c r="A1" s="117" t="s">
        <v>0</v>
      </c>
      <c r="B1" s="117"/>
      <c r="C1" s="117"/>
      <c r="D1" s="117"/>
      <c r="E1" s="117"/>
    </row>
    <row r="2" spans="1:12" x14ac:dyDescent="0.25">
      <c r="A2" s="109" t="s">
        <v>32</v>
      </c>
      <c r="B2" s="110"/>
      <c r="C2" s="110"/>
      <c r="D2" s="110"/>
      <c r="E2" s="110"/>
      <c r="F2" s="111"/>
    </row>
    <row r="3" spans="1:12" x14ac:dyDescent="0.25">
      <c r="A3" s="43"/>
      <c r="B3" s="24"/>
      <c r="C3" s="24" t="s">
        <v>17</v>
      </c>
      <c r="D3" s="24" t="s">
        <v>18</v>
      </c>
      <c r="E3" s="25"/>
      <c r="F3" s="44"/>
    </row>
    <row r="4" spans="1:12" x14ac:dyDescent="0.25">
      <c r="A4" s="112" t="s">
        <v>19</v>
      </c>
      <c r="B4" s="26" t="s">
        <v>20</v>
      </c>
      <c r="C4" s="6">
        <v>101.5</v>
      </c>
      <c r="D4" s="27">
        <v>131.5</v>
      </c>
      <c r="E4" s="28" t="s">
        <v>21</v>
      </c>
      <c r="F4" s="45">
        <f>AVERAGE('Bike Data'!$B$4,'Bike Data'!$B$5)</f>
        <v>0.29100000000000004</v>
      </c>
    </row>
    <row r="5" spans="1:12" x14ac:dyDescent="0.25">
      <c r="A5" s="112"/>
      <c r="B5" s="26" t="s">
        <v>22</v>
      </c>
      <c r="C5" s="6">
        <v>86</v>
      </c>
      <c r="D5" s="27">
        <v>141</v>
      </c>
      <c r="E5" s="29" t="s">
        <v>23</v>
      </c>
      <c r="F5" s="46">
        <v>0.34499999999999997</v>
      </c>
    </row>
    <row r="6" spans="1:12" x14ac:dyDescent="0.25">
      <c r="A6" s="112" t="s">
        <v>24</v>
      </c>
      <c r="B6" s="30" t="s">
        <v>20</v>
      </c>
      <c r="C6" s="6">
        <v>108</v>
      </c>
      <c r="D6" s="27">
        <v>150</v>
      </c>
      <c r="E6" s="29" t="s">
        <v>25</v>
      </c>
      <c r="F6" s="47">
        <v>0</v>
      </c>
      <c r="G6" s="108"/>
      <c r="H6" s="108"/>
      <c r="I6" s="108"/>
      <c r="J6" s="108"/>
      <c r="K6" s="108"/>
      <c r="L6" s="35"/>
    </row>
    <row r="7" spans="1:12" x14ac:dyDescent="0.25">
      <c r="A7" s="112"/>
      <c r="B7" s="31" t="s">
        <v>22</v>
      </c>
      <c r="C7" s="6">
        <v>79</v>
      </c>
      <c r="D7" s="41">
        <v>124.5</v>
      </c>
      <c r="E7" s="29" t="s">
        <v>26</v>
      </c>
      <c r="F7" s="47">
        <f>C4+C5</f>
        <v>187.5</v>
      </c>
      <c r="G7" s="39"/>
      <c r="H7" s="39"/>
      <c r="I7" s="39"/>
      <c r="J7" s="39"/>
      <c r="K7" s="39"/>
      <c r="L7" s="35"/>
    </row>
    <row r="8" spans="1:12" x14ac:dyDescent="0.25">
      <c r="A8" s="112" t="s">
        <v>27</v>
      </c>
      <c r="B8" s="31" t="s">
        <v>28</v>
      </c>
      <c r="C8" s="6">
        <f>(C5*'Bike Data'!B3)/F7</f>
        <v>0.63204266666666664</v>
      </c>
      <c r="D8" s="41">
        <f>(D5*'Bike Data'!B3)/F9</f>
        <v>0.71302018348623841</v>
      </c>
      <c r="E8" s="29" t="s">
        <v>29</v>
      </c>
      <c r="F8" s="47">
        <f>(D4+D5)-F7</f>
        <v>85</v>
      </c>
      <c r="G8" s="39"/>
      <c r="H8" s="36"/>
      <c r="I8" s="36"/>
      <c r="J8" s="36"/>
      <c r="K8" s="36"/>
      <c r="L8" s="35"/>
    </row>
    <row r="9" spans="1:12" x14ac:dyDescent="0.25">
      <c r="A9" s="113"/>
      <c r="B9" s="48" t="s">
        <v>30</v>
      </c>
      <c r="C9" s="49">
        <f>('Bike Data'!B3*(C5-C7))/(F7*TAN(ASIN(F5/'Bike Data'!B3)))+F4</f>
        <v>0.48993888977597577</v>
      </c>
      <c r="D9" s="50">
        <f>('Bike Data'!B3*(D5-D7))/(F9*TAN(ASIN(F5/'Bike Data'!B3)))+F4</f>
        <v>0.61365645622250331</v>
      </c>
      <c r="E9" s="51" t="s">
        <v>31</v>
      </c>
      <c r="F9" s="52">
        <f>SUM(F7,F8)</f>
        <v>272.5</v>
      </c>
      <c r="G9" s="39"/>
      <c r="H9" s="36"/>
      <c r="I9" s="36"/>
      <c r="J9" s="36"/>
      <c r="K9" s="36"/>
      <c r="L9" s="37"/>
    </row>
    <row r="10" spans="1:12" x14ac:dyDescent="0.25">
      <c r="A10" s="114" t="s">
        <v>16</v>
      </c>
      <c r="B10" s="115"/>
      <c r="C10" s="115"/>
      <c r="D10" s="115"/>
      <c r="E10" s="115"/>
      <c r="F10" s="116"/>
      <c r="G10" s="39"/>
      <c r="H10" s="37"/>
      <c r="I10" s="37"/>
      <c r="J10" s="37"/>
      <c r="K10" s="37"/>
      <c r="L10" s="37"/>
    </row>
    <row r="11" spans="1:12" x14ac:dyDescent="0.25">
      <c r="A11" s="53"/>
      <c r="B11" s="21"/>
      <c r="C11" s="21" t="s">
        <v>17</v>
      </c>
      <c r="D11" s="21" t="s">
        <v>18</v>
      </c>
      <c r="E11" s="23"/>
      <c r="F11" s="54"/>
      <c r="G11" s="39"/>
      <c r="H11" s="40"/>
      <c r="I11" s="37"/>
      <c r="J11" s="39"/>
      <c r="K11" s="36"/>
      <c r="L11" s="37"/>
    </row>
    <row r="12" spans="1:12" x14ac:dyDescent="0.25">
      <c r="A12" s="106" t="s">
        <v>19</v>
      </c>
      <c r="B12" s="19" t="s">
        <v>20</v>
      </c>
      <c r="C12" s="8">
        <v>36.5</v>
      </c>
      <c r="D12" s="22">
        <v>61.5</v>
      </c>
      <c r="E12" s="16" t="s">
        <v>21</v>
      </c>
      <c r="F12" s="55">
        <f>AVERAGE('Bike Data'!$B$10,'Bike Data'!$B$11)</f>
        <v>0.32500000000000001</v>
      </c>
      <c r="G12" s="39"/>
      <c r="H12" s="40"/>
      <c r="I12" s="37"/>
      <c r="J12" s="39"/>
      <c r="K12" s="36"/>
      <c r="L12" s="37"/>
    </row>
    <row r="13" spans="1:12" x14ac:dyDescent="0.25">
      <c r="A13" s="106"/>
      <c r="B13" s="19" t="s">
        <v>22</v>
      </c>
      <c r="C13" s="8">
        <v>47.5</v>
      </c>
      <c r="D13" s="22">
        <v>108.5</v>
      </c>
      <c r="E13" s="17" t="s">
        <v>23</v>
      </c>
      <c r="F13" s="56">
        <v>0.34499999999999997</v>
      </c>
      <c r="G13" s="39"/>
      <c r="H13" s="40"/>
      <c r="I13" s="37"/>
      <c r="J13" s="39"/>
      <c r="K13" s="36"/>
      <c r="L13" s="37"/>
    </row>
    <row r="14" spans="1:12" x14ac:dyDescent="0.25">
      <c r="A14" s="106" t="s">
        <v>24</v>
      </c>
      <c r="B14" s="15" t="s">
        <v>20</v>
      </c>
      <c r="C14" s="8">
        <v>39.5</v>
      </c>
      <c r="D14" s="22">
        <v>79</v>
      </c>
      <c r="E14" s="17" t="s">
        <v>25</v>
      </c>
      <c r="F14" s="57">
        <v>0</v>
      </c>
      <c r="G14" s="39"/>
      <c r="H14" s="40"/>
      <c r="I14" s="37"/>
      <c r="J14" s="39"/>
      <c r="K14" s="36"/>
      <c r="L14" s="37"/>
    </row>
    <row r="15" spans="1:12" x14ac:dyDescent="0.25">
      <c r="A15" s="106"/>
      <c r="B15" s="18" t="s">
        <v>22</v>
      </c>
      <c r="C15" s="8">
        <v>45.5</v>
      </c>
      <c r="D15" s="42">
        <v>92.5</v>
      </c>
      <c r="E15" s="17" t="s">
        <v>26</v>
      </c>
      <c r="F15" s="57">
        <f>C12+C13</f>
        <v>84</v>
      </c>
      <c r="G15" s="39"/>
      <c r="H15" s="40"/>
      <c r="I15" s="37"/>
      <c r="J15" s="39"/>
      <c r="K15" s="36"/>
      <c r="L15" s="37"/>
    </row>
    <row r="16" spans="1:12" x14ac:dyDescent="0.25">
      <c r="A16" s="106" t="s">
        <v>27</v>
      </c>
      <c r="B16" s="18" t="s">
        <v>28</v>
      </c>
      <c r="C16" s="8">
        <f>(C13*'Bike Data'!B9)/F15</f>
        <v>0.83520833333333333</v>
      </c>
      <c r="D16" s="42">
        <f>(D13*'Bike Data'!B9)/F17</f>
        <v>0.94267352941176474</v>
      </c>
      <c r="E16" s="17" t="s">
        <v>29</v>
      </c>
      <c r="F16" s="57">
        <f>D12+D13-F15</f>
        <v>86</v>
      </c>
      <c r="G16" s="39"/>
      <c r="H16" s="37"/>
      <c r="I16" s="37"/>
      <c r="J16" s="37"/>
      <c r="K16" s="37"/>
      <c r="L16" s="37"/>
    </row>
    <row r="17" spans="1:12" x14ac:dyDescent="0.25">
      <c r="A17" s="107"/>
      <c r="B17" s="58" t="s">
        <v>30</v>
      </c>
      <c r="C17" s="59">
        <f>('Bike Data'!B9*(C13-C15))/(F15*TAN(ASIN(F13/'Bike Data'!B9)))+F12</f>
        <v>0.47138935915353714</v>
      </c>
      <c r="D17" s="60">
        <f>('Bike Data'!B9*(D13-D15))/(F17*TAN(ASIN(F13/'Bike Data'!B9)))+F12</f>
        <v>0.90366852559515842</v>
      </c>
      <c r="E17" s="61" t="s">
        <v>31</v>
      </c>
      <c r="F17" s="62">
        <f>SUM(F15,F16)</f>
        <v>170</v>
      </c>
      <c r="G17" s="39"/>
      <c r="H17" s="39"/>
      <c r="I17" s="39"/>
      <c r="J17" s="38"/>
      <c r="K17" s="38"/>
      <c r="L17" s="37"/>
    </row>
    <row r="18" spans="1:12" x14ac:dyDescent="0.25">
      <c r="A18" s="39"/>
      <c r="B18" s="40"/>
      <c r="C18" s="40"/>
      <c r="D18" s="38"/>
      <c r="E18" s="38"/>
      <c r="F18" s="37"/>
    </row>
    <row r="19" spans="1:12" x14ac:dyDescent="0.25">
      <c r="A19" s="39"/>
      <c r="B19" s="40"/>
      <c r="C19" s="40"/>
      <c r="D19" s="38"/>
      <c r="E19" s="38"/>
      <c r="F19" s="37"/>
    </row>
    <row r="20" spans="1:12" x14ac:dyDescent="0.25">
      <c r="A20" s="108"/>
      <c r="B20" s="108"/>
      <c r="C20" s="108"/>
      <c r="D20" s="108"/>
      <c r="E20" s="108"/>
      <c r="F20" s="37"/>
    </row>
    <row r="21" spans="1:12" x14ac:dyDescent="0.25">
      <c r="A21" s="39"/>
      <c r="B21" s="39"/>
      <c r="C21" s="39"/>
      <c r="D21" s="39"/>
      <c r="E21" s="39"/>
      <c r="F21" s="37"/>
    </row>
    <row r="22" spans="1:12" x14ac:dyDescent="0.25">
      <c r="A22" s="39"/>
      <c r="B22" s="36"/>
      <c r="C22" s="36"/>
      <c r="D22" s="36"/>
      <c r="E22" s="36"/>
      <c r="F22" s="37"/>
    </row>
    <row r="23" spans="1:12" x14ac:dyDescent="0.25">
      <c r="A23" s="39"/>
      <c r="B23" s="36"/>
      <c r="C23" s="36"/>
      <c r="D23" s="36"/>
      <c r="E23" s="36"/>
      <c r="F23" s="37"/>
    </row>
    <row r="24" spans="1:12" x14ac:dyDescent="0.25">
      <c r="A24" s="39"/>
      <c r="B24" s="37"/>
      <c r="C24" s="37"/>
      <c r="D24" s="37"/>
      <c r="E24" s="37"/>
      <c r="F24" s="37"/>
    </row>
    <row r="25" spans="1:12" x14ac:dyDescent="0.25">
      <c r="A25" s="39"/>
      <c r="B25" s="40"/>
      <c r="C25" s="37"/>
      <c r="D25" s="39"/>
      <c r="E25" s="36"/>
      <c r="F25" s="37"/>
    </row>
    <row r="26" spans="1:12" x14ac:dyDescent="0.25">
      <c r="A26" s="39"/>
      <c r="B26" s="40"/>
      <c r="C26" s="37"/>
      <c r="D26" s="39"/>
      <c r="E26" s="36"/>
      <c r="F26" s="37"/>
    </row>
    <row r="27" spans="1:12" x14ac:dyDescent="0.25">
      <c r="A27" s="39"/>
      <c r="B27" s="40"/>
      <c r="C27" s="37"/>
      <c r="D27" s="39"/>
      <c r="E27" s="36"/>
      <c r="F27" s="37"/>
    </row>
    <row r="28" spans="1:12" x14ac:dyDescent="0.25">
      <c r="A28" s="39"/>
      <c r="B28" s="40"/>
      <c r="C28" s="37"/>
      <c r="D28" s="39"/>
      <c r="E28" s="36"/>
      <c r="F28" s="37"/>
    </row>
    <row r="29" spans="1:12" x14ac:dyDescent="0.25">
      <c r="A29" s="39"/>
      <c r="B29" s="40"/>
      <c r="C29" s="37"/>
      <c r="D29" s="39"/>
      <c r="E29" s="36"/>
      <c r="F29" s="37"/>
    </row>
    <row r="30" spans="1:12" x14ac:dyDescent="0.25">
      <c r="A30" s="39"/>
      <c r="B30" s="37"/>
      <c r="C30" s="37"/>
      <c r="D30" s="37"/>
      <c r="E30" s="37"/>
      <c r="F30" s="37"/>
    </row>
    <row r="31" spans="1:12" x14ac:dyDescent="0.25">
      <c r="A31" s="39"/>
      <c r="B31" s="39"/>
      <c r="C31" s="39"/>
      <c r="D31" s="38"/>
      <c r="E31" s="38"/>
      <c r="F31" s="37"/>
    </row>
    <row r="32" spans="1:12" x14ac:dyDescent="0.25">
      <c r="A32" s="39"/>
      <c r="B32" s="63"/>
      <c r="C32" s="63"/>
      <c r="D32" s="38"/>
      <c r="E32" s="38"/>
      <c r="F32" s="37"/>
    </row>
    <row r="33" spans="1:6" x14ac:dyDescent="0.25">
      <c r="A33" s="39"/>
      <c r="B33" s="63"/>
      <c r="C33" s="63"/>
      <c r="D33" s="38"/>
      <c r="E33" s="38"/>
      <c r="F33" s="37"/>
    </row>
    <row r="34" spans="1:6" x14ac:dyDescent="0.25">
      <c r="A34" s="37"/>
      <c r="B34" s="37"/>
      <c r="C34" s="37"/>
      <c r="D34" s="37"/>
      <c r="E34" s="37"/>
      <c r="F34" s="37"/>
    </row>
    <row r="35" spans="1:6" x14ac:dyDescent="0.25">
      <c r="A35" s="37"/>
      <c r="B35" s="37"/>
      <c r="C35" s="37"/>
      <c r="D35" s="37"/>
      <c r="E35" s="37"/>
      <c r="F35" s="37"/>
    </row>
    <row r="36" spans="1:6" x14ac:dyDescent="0.25">
      <c r="A36" s="37"/>
      <c r="B36" s="37"/>
      <c r="C36" s="37"/>
      <c r="D36" s="37"/>
      <c r="E36" s="37"/>
      <c r="F36" s="37"/>
    </row>
  </sheetData>
  <mergeCells count="11">
    <mergeCell ref="A1:E1"/>
    <mergeCell ref="A20:E20"/>
    <mergeCell ref="G6:K6"/>
    <mergeCell ref="A2:F2"/>
    <mergeCell ref="A4:A5"/>
    <mergeCell ref="A6:A7"/>
    <mergeCell ref="A8:A9"/>
    <mergeCell ref="A10:F10"/>
    <mergeCell ref="A12:A13"/>
    <mergeCell ref="A14:A15"/>
    <mergeCell ref="A16:A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workbookViewId="0">
      <selection activeCell="L26" sqref="L26"/>
    </sheetView>
  </sheetViews>
  <sheetFormatPr defaultRowHeight="15" x14ac:dyDescent="0.25"/>
  <cols>
    <col min="3" max="3" width="10.28515625" bestFit="1" customWidth="1"/>
    <col min="7" max="8" width="9.5703125" bestFit="1" customWidth="1"/>
    <col min="11" max="11" width="10.28515625" bestFit="1" customWidth="1"/>
    <col min="19" max="19" width="10.28515625" bestFit="1" customWidth="1"/>
  </cols>
  <sheetData>
    <row r="1" spans="1:24" x14ac:dyDescent="0.25">
      <c r="A1" s="117" t="s">
        <v>32</v>
      </c>
      <c r="B1" s="117"/>
      <c r="C1" s="117"/>
      <c r="D1" s="117"/>
      <c r="E1" s="117"/>
      <c r="F1" s="117"/>
      <c r="G1" s="117"/>
      <c r="H1" s="117"/>
      <c r="I1" s="118" t="s">
        <v>16</v>
      </c>
      <c r="J1" s="118"/>
      <c r="K1" s="118"/>
      <c r="L1" s="118"/>
      <c r="M1" s="118"/>
      <c r="N1" s="118"/>
      <c r="O1" s="118"/>
      <c r="P1" s="118"/>
      <c r="Q1" s="117"/>
      <c r="R1" s="117"/>
      <c r="S1" s="117"/>
      <c r="T1" s="117"/>
      <c r="U1" s="117"/>
      <c r="V1" s="117"/>
      <c r="W1" s="117"/>
      <c r="X1" s="117"/>
    </row>
    <row r="2" spans="1:24" x14ac:dyDescent="0.25">
      <c r="A2" s="64" t="s">
        <v>33</v>
      </c>
      <c r="B2">
        <v>44</v>
      </c>
      <c r="C2">
        <v>89</v>
      </c>
      <c r="E2" s="2">
        <f>C2/B2</f>
        <v>2.0227272727272729</v>
      </c>
      <c r="I2" s="87" t="s">
        <v>33</v>
      </c>
      <c r="J2" s="88">
        <v>23</v>
      </c>
      <c r="K2" s="88">
        <v>63</v>
      </c>
      <c r="L2" s="88"/>
      <c r="M2" s="89">
        <f>K2/J2</f>
        <v>2.7391304347826089</v>
      </c>
      <c r="N2" s="88"/>
      <c r="O2" s="88"/>
      <c r="P2" s="88"/>
      <c r="Q2" s="64"/>
      <c r="U2" s="2"/>
    </row>
    <row r="3" spans="1:24" x14ac:dyDescent="0.25">
      <c r="A3" s="64" t="s">
        <v>34</v>
      </c>
      <c r="B3">
        <f>'Bike Data'!$F$36</f>
        <v>0</v>
      </c>
      <c r="C3">
        <v>40</v>
      </c>
      <c r="E3" s="2" t="e">
        <f>C3/B3</f>
        <v>#DIV/0!</v>
      </c>
      <c r="I3" s="87" t="s">
        <v>34</v>
      </c>
      <c r="J3" s="88">
        <v>13</v>
      </c>
      <c r="K3" s="88">
        <v>48</v>
      </c>
      <c r="L3" s="88"/>
      <c r="M3" s="89">
        <f>K3/J3</f>
        <v>3.6923076923076925</v>
      </c>
      <c r="N3" s="88"/>
      <c r="O3" s="88"/>
      <c r="P3" s="88"/>
      <c r="Q3" s="64"/>
      <c r="U3" s="2"/>
    </row>
    <row r="4" spans="1:24" x14ac:dyDescent="0.25">
      <c r="A4" s="64" t="s">
        <v>35</v>
      </c>
      <c r="C4" s="76"/>
      <c r="D4">
        <f>'Bike Data'!$B$5*2</f>
        <v>0.60399999999999998</v>
      </c>
      <c r="G4" s="64" t="s">
        <v>36</v>
      </c>
      <c r="H4">
        <f>D4*PI()</f>
        <v>1.8975219627682349</v>
      </c>
      <c r="I4" s="87" t="s">
        <v>35</v>
      </c>
      <c r="J4" s="88"/>
      <c r="K4" s="90"/>
      <c r="L4" s="88">
        <f>'Bike Data'!$B$11*2</f>
        <v>0.63800000000000001</v>
      </c>
      <c r="M4" s="88"/>
      <c r="N4" s="88"/>
      <c r="O4" s="87" t="s">
        <v>36</v>
      </c>
      <c r="P4" s="88">
        <f>L4*PI()</f>
        <v>2.0043361129902881</v>
      </c>
      <c r="Q4" s="64"/>
      <c r="S4" s="76"/>
      <c r="W4" s="64"/>
    </row>
    <row r="5" spans="1:24" x14ac:dyDescent="0.25">
      <c r="A5" s="64" t="s">
        <v>37</v>
      </c>
      <c r="B5">
        <v>9000</v>
      </c>
      <c r="C5">
        <v>12500</v>
      </c>
      <c r="I5" s="87" t="s">
        <v>37</v>
      </c>
      <c r="J5" s="88">
        <v>9000</v>
      </c>
      <c r="K5" s="88">
        <v>9850</v>
      </c>
      <c r="L5" s="88"/>
      <c r="M5" s="88"/>
      <c r="N5" s="88"/>
      <c r="O5" s="88"/>
      <c r="P5" s="88"/>
      <c r="Q5" s="64"/>
    </row>
    <row r="6" spans="1:24" x14ac:dyDescent="0.25">
      <c r="A6" s="64" t="s">
        <v>38</v>
      </c>
      <c r="F6" s="64" t="s">
        <v>39</v>
      </c>
      <c r="G6" s="64" t="s">
        <v>40</v>
      </c>
      <c r="H6" s="64" t="s">
        <v>41</v>
      </c>
      <c r="I6" s="87" t="s">
        <v>38</v>
      </c>
      <c r="J6" s="88"/>
      <c r="K6" s="88"/>
      <c r="L6" s="88"/>
      <c r="M6" s="88"/>
      <c r="N6" s="87" t="s">
        <v>39</v>
      </c>
      <c r="O6" s="87" t="s">
        <v>40</v>
      </c>
      <c r="P6" s="87" t="s">
        <v>41</v>
      </c>
      <c r="Q6" s="64"/>
      <c r="V6" s="64"/>
      <c r="W6" s="64"/>
      <c r="X6" s="64"/>
    </row>
    <row r="7" spans="1:24" x14ac:dyDescent="0.25">
      <c r="F7" s="64"/>
      <c r="I7" s="88"/>
      <c r="J7" s="88"/>
      <c r="K7" s="88"/>
      <c r="L7" s="88"/>
      <c r="M7" s="88"/>
      <c r="N7" s="87"/>
      <c r="O7" s="88"/>
      <c r="P7" s="88"/>
      <c r="R7" s="84"/>
      <c r="S7" s="84"/>
      <c r="T7" s="84"/>
      <c r="U7" s="84"/>
      <c r="V7" s="64"/>
    </row>
    <row r="8" spans="1:24" x14ac:dyDescent="0.25">
      <c r="A8" s="64">
        <v>1</v>
      </c>
      <c r="C8" s="77">
        <v>13</v>
      </c>
      <c r="D8" s="77">
        <v>38</v>
      </c>
      <c r="E8" s="2">
        <f>D8/C8</f>
        <v>2.9230769230769229</v>
      </c>
      <c r="F8" s="78" t="e">
        <f>$C$5*60*(1/E8)*(1/$E$2)*$D$4*PI()/1000*(1/$E$3)</f>
        <v>#DIV/0!</v>
      </c>
      <c r="G8" s="78">
        <f>$C$5</f>
        <v>12500</v>
      </c>
      <c r="H8" s="78"/>
      <c r="I8" s="87">
        <v>1</v>
      </c>
      <c r="J8" s="88"/>
      <c r="K8" s="91">
        <v>15</v>
      </c>
      <c r="L8" s="91">
        <v>27</v>
      </c>
      <c r="M8" s="89">
        <f>L8/K8</f>
        <v>1.8</v>
      </c>
      <c r="N8" s="92">
        <f>$K$5*60*(1/M8)*(1/$M$2)*$L$4*PI()/1000*(1/$M$3)</f>
        <v>65.069119303057178</v>
      </c>
      <c r="O8" s="92">
        <f>$K$5</f>
        <v>9850</v>
      </c>
      <c r="P8" s="92"/>
      <c r="Q8" s="64"/>
      <c r="R8" s="84"/>
      <c r="S8" s="84"/>
      <c r="T8" s="84"/>
      <c r="U8" s="85"/>
      <c r="V8" s="78"/>
      <c r="W8" s="78"/>
      <c r="X8" s="78"/>
    </row>
    <row r="9" spans="1:24" x14ac:dyDescent="0.25">
      <c r="E9" s="2"/>
      <c r="G9" s="78">
        <f>$C$5*(1/E8)*E10</f>
        <v>8819.9013157894733</v>
      </c>
      <c r="H9" s="78">
        <f>$C$5-G9</f>
        <v>3680.0986842105267</v>
      </c>
      <c r="I9" s="88"/>
      <c r="J9" s="88"/>
      <c r="K9" s="88"/>
      <c r="L9" s="88"/>
      <c r="M9" s="89"/>
      <c r="N9" s="88"/>
      <c r="O9" s="92">
        <f>$K$5*(1/M8)*M10</f>
        <v>8047.3856209150335</v>
      </c>
      <c r="P9" s="92">
        <f>$K$5-O9</f>
        <v>1802.6143790849665</v>
      </c>
      <c r="R9" s="84"/>
      <c r="S9" s="84"/>
      <c r="T9" s="84"/>
      <c r="U9" s="85"/>
      <c r="W9" s="78"/>
      <c r="X9" s="78"/>
    </row>
    <row r="10" spans="1:24" x14ac:dyDescent="0.25">
      <c r="A10" s="64">
        <v>2</v>
      </c>
      <c r="C10" s="77">
        <v>16</v>
      </c>
      <c r="D10" s="77">
        <v>33</v>
      </c>
      <c r="E10" s="2">
        <f>D10/C10</f>
        <v>2.0625</v>
      </c>
      <c r="F10" s="78" t="e">
        <f>$C$5*60*(1/E10)*(1/$E$2)*$D$4*PI()/1000*(1/$E$3)</f>
        <v>#DIV/0!</v>
      </c>
      <c r="G10" s="78">
        <f>$C$5</f>
        <v>12500</v>
      </c>
      <c r="H10" s="78"/>
      <c r="I10" s="87">
        <v>2</v>
      </c>
      <c r="J10" s="88"/>
      <c r="K10" s="91">
        <v>17</v>
      </c>
      <c r="L10" s="91">
        <v>25</v>
      </c>
      <c r="M10" s="89">
        <f>L10/K10</f>
        <v>1.4705882352941178</v>
      </c>
      <c r="N10" s="92">
        <f>$K$5*60*(1/M10)*(1/$M$2)*$L$4*PI()/1000*(1/$M$3)</f>
        <v>79.644602026941953</v>
      </c>
      <c r="O10" s="92">
        <f>$K$5</f>
        <v>9850</v>
      </c>
      <c r="P10" s="92"/>
      <c r="Q10" s="64"/>
      <c r="R10" s="84"/>
      <c r="S10" s="84"/>
      <c r="T10" s="84"/>
      <c r="U10" s="85"/>
      <c r="V10" s="78"/>
      <c r="W10" s="78"/>
      <c r="X10" s="78"/>
    </row>
    <row r="11" spans="1:24" x14ac:dyDescent="0.25">
      <c r="E11" s="2"/>
      <c r="F11" s="78"/>
      <c r="G11" s="78">
        <f>$C$5*(1/E10)*E12</f>
        <v>9888.3572567783103</v>
      </c>
      <c r="H11" s="78">
        <f>$C$5-G11</f>
        <v>2611.6427432216897</v>
      </c>
      <c r="I11" s="88"/>
      <c r="J11" s="88"/>
      <c r="K11" s="88"/>
      <c r="L11" s="88"/>
      <c r="M11" s="89"/>
      <c r="N11" s="92"/>
      <c r="O11" s="92">
        <f>$K$5*(1/M10)*M12</f>
        <v>8274</v>
      </c>
      <c r="P11" s="92" t="e">
        <f>#REF!-O11</f>
        <v>#REF!</v>
      </c>
      <c r="R11" s="84"/>
      <c r="S11" s="84"/>
      <c r="T11" s="84"/>
      <c r="U11" s="85"/>
      <c r="V11" s="78"/>
      <c r="W11" s="78"/>
      <c r="X11" s="78"/>
    </row>
    <row r="12" spans="1:24" x14ac:dyDescent="0.25">
      <c r="A12" s="64">
        <v>3</v>
      </c>
      <c r="C12" s="77">
        <v>19</v>
      </c>
      <c r="D12" s="77">
        <v>31</v>
      </c>
      <c r="E12" s="2">
        <f>D12/C12</f>
        <v>1.631578947368421</v>
      </c>
      <c r="F12" s="78" t="e">
        <f>$C$5*60*(1/E12)*(1/$E$2)*$D$4*PI()/1000*(1/$E$3)</f>
        <v>#DIV/0!</v>
      </c>
      <c r="G12" s="78">
        <f>$C$5</f>
        <v>12500</v>
      </c>
      <c r="H12" s="78"/>
      <c r="I12" s="87">
        <v>3</v>
      </c>
      <c r="J12" s="88"/>
      <c r="K12" s="91">
        <v>17</v>
      </c>
      <c r="L12" s="91">
        <v>21</v>
      </c>
      <c r="M12" s="89">
        <f>L12/K12</f>
        <v>1.2352941176470589</v>
      </c>
      <c r="N12" s="92">
        <f>$K$5*60*(1/M12)*(1/$M$2)*$L$4*PI()/1000*(1/$M$3)</f>
        <v>94.81500241302615</v>
      </c>
      <c r="O12" s="92">
        <f>$K$5</f>
        <v>9850</v>
      </c>
      <c r="P12" s="92"/>
      <c r="Q12" s="64"/>
      <c r="R12" s="84"/>
      <c r="S12" s="84"/>
      <c r="T12" s="84"/>
      <c r="U12" s="85"/>
      <c r="V12" s="78"/>
      <c r="W12" s="78"/>
      <c r="X12" s="78"/>
    </row>
    <row r="13" spans="1:24" x14ac:dyDescent="0.25">
      <c r="E13" s="2"/>
      <c r="F13" s="78"/>
      <c r="G13" s="78">
        <f>$C$5*(1/E12)*E14</f>
        <v>10579.877112135177</v>
      </c>
      <c r="H13" s="78">
        <f>$C$5-G13</f>
        <v>1920.1228878648235</v>
      </c>
      <c r="I13" s="88"/>
      <c r="J13" s="88"/>
      <c r="K13" s="88"/>
      <c r="L13" s="88"/>
      <c r="M13" s="89"/>
      <c r="N13" s="92"/>
      <c r="O13" s="92">
        <f>$K$5*(1/M12)*M14</f>
        <v>8372.5</v>
      </c>
      <c r="P13" s="92">
        <f>$K$5-O13</f>
        <v>1477.5</v>
      </c>
      <c r="R13" s="84"/>
      <c r="S13" s="84"/>
      <c r="T13" s="84"/>
      <c r="U13" s="85"/>
      <c r="V13" s="78"/>
      <c r="W13" s="78"/>
      <c r="X13" s="78"/>
    </row>
    <row r="14" spans="1:24" x14ac:dyDescent="0.25">
      <c r="A14" s="64">
        <v>4</v>
      </c>
      <c r="C14" s="77">
        <v>21</v>
      </c>
      <c r="D14" s="77">
        <v>29</v>
      </c>
      <c r="E14" s="2">
        <f>D14/C14</f>
        <v>1.3809523809523809</v>
      </c>
      <c r="F14" s="78" t="e">
        <f>$C$5*60*(1/E14)*(1/$E$2)*$D$4*PI()/1000*(1/$E$3)</f>
        <v>#DIV/0!</v>
      </c>
      <c r="G14" s="78">
        <f>$C$5</f>
        <v>12500</v>
      </c>
      <c r="H14" s="78"/>
      <c r="I14" s="87">
        <v>4</v>
      </c>
      <c r="J14" s="88"/>
      <c r="K14" s="91">
        <v>20</v>
      </c>
      <c r="L14" s="91">
        <v>21</v>
      </c>
      <c r="M14" s="89">
        <f>L14/K14</f>
        <v>1.05</v>
      </c>
      <c r="N14" s="92">
        <f>$K$5*60*(1/M14)*(1/$M$2)*$L$4*PI()/1000*(1/$M$3)</f>
        <v>111.5470616623837</v>
      </c>
      <c r="O14" s="92">
        <f>$K$5</f>
        <v>9850</v>
      </c>
      <c r="P14" s="92"/>
      <c r="Q14" s="64"/>
      <c r="R14" s="84"/>
      <c r="S14" s="84"/>
      <c r="T14" s="84"/>
      <c r="U14" s="85"/>
      <c r="V14" s="78"/>
      <c r="W14" s="78"/>
      <c r="X14" s="78"/>
    </row>
    <row r="15" spans="1:24" x14ac:dyDescent="0.25">
      <c r="E15" s="2"/>
      <c r="F15" s="78"/>
      <c r="G15" s="78">
        <f>$C$5*(1/E14)*E16</f>
        <v>11019.490254872564</v>
      </c>
      <c r="H15" s="78">
        <f>$C$5-G15</f>
        <v>1480.509745127436</v>
      </c>
      <c r="I15" s="88"/>
      <c r="J15" s="88"/>
      <c r="K15" s="88"/>
      <c r="L15" s="88"/>
      <c r="M15" s="89"/>
      <c r="N15" s="92"/>
      <c r="O15" s="92">
        <f>$K$5*(1/M14)*M16</f>
        <v>8528.1385281385265</v>
      </c>
      <c r="P15" s="92">
        <f>$K$5-O15</f>
        <v>1321.8614718614735</v>
      </c>
      <c r="R15" s="84"/>
      <c r="S15" s="84"/>
      <c r="T15" s="84"/>
      <c r="U15" s="85"/>
      <c r="V15" s="78"/>
      <c r="W15" s="78"/>
      <c r="X15" s="78"/>
    </row>
    <row r="16" spans="1:24" x14ac:dyDescent="0.25">
      <c r="A16" s="64">
        <v>5</v>
      </c>
      <c r="C16" s="77">
        <v>23</v>
      </c>
      <c r="D16" s="77">
        <v>28</v>
      </c>
      <c r="E16" s="2">
        <f>D16/C16</f>
        <v>1.2173913043478262</v>
      </c>
      <c r="F16" s="78" t="e">
        <f>$C$5*60*(1/E16)*(1/$E$2)*$D$4*PI()/1000*(1/$E$3)</f>
        <v>#DIV/0!</v>
      </c>
      <c r="G16" s="78">
        <f>$C$5</f>
        <v>12500</v>
      </c>
      <c r="H16" s="78"/>
      <c r="I16" s="87">
        <v>5</v>
      </c>
      <c r="J16" s="88"/>
      <c r="K16" s="91">
        <v>22</v>
      </c>
      <c r="L16" s="91">
        <v>20</v>
      </c>
      <c r="M16" s="89">
        <f>L16/K16</f>
        <v>0.90909090909090906</v>
      </c>
      <c r="N16" s="92">
        <f>$K$5*60*(1/M16)*(1/$M$2)*$L$4*PI()/1000*(1/$M$3)</f>
        <v>128.83685622005319</v>
      </c>
      <c r="O16" s="92">
        <f>$K$5</f>
        <v>9850</v>
      </c>
      <c r="P16" s="92"/>
      <c r="Q16" s="64"/>
      <c r="R16" s="84"/>
      <c r="S16" s="84"/>
      <c r="T16" s="84"/>
      <c r="U16" s="85"/>
      <c r="V16" s="78"/>
      <c r="W16" s="78"/>
      <c r="X16" s="78"/>
    </row>
    <row r="17" spans="1:24" x14ac:dyDescent="0.25">
      <c r="E17" s="2"/>
      <c r="F17" s="78"/>
      <c r="G17" s="78">
        <f>$C$5*(1/E16)*E18</f>
        <v>11123.511904761905</v>
      </c>
      <c r="H17" s="78">
        <f>$C$5-G17</f>
        <v>1376.4880952380954</v>
      </c>
      <c r="I17" s="88"/>
      <c r="J17" s="88"/>
      <c r="K17" s="88"/>
      <c r="L17" s="88"/>
      <c r="M17" s="89"/>
      <c r="N17" s="92"/>
      <c r="O17" s="92">
        <v>0</v>
      </c>
      <c r="P17" s="92">
        <v>0</v>
      </c>
      <c r="R17" s="84"/>
      <c r="S17" s="84"/>
      <c r="T17" s="84"/>
      <c r="U17" s="85"/>
      <c r="V17" s="78"/>
      <c r="W17" s="86"/>
      <c r="X17" s="78"/>
    </row>
    <row r="18" spans="1:24" x14ac:dyDescent="0.25">
      <c r="A18" s="64">
        <v>6</v>
      </c>
      <c r="C18" s="77">
        <v>24</v>
      </c>
      <c r="D18" s="77">
        <v>26</v>
      </c>
      <c r="E18" s="2">
        <f>D18/C18</f>
        <v>1.0833333333333333</v>
      </c>
      <c r="F18" s="78" t="e">
        <f>$C$5*60*(1/E18)*(1/$E$2)*$D$4*PI()/1000*(1/$E$3)</f>
        <v>#DIV/0!</v>
      </c>
      <c r="G18" s="78">
        <f>$C$5</f>
        <v>12500</v>
      </c>
      <c r="H18" s="78"/>
      <c r="I18" s="87">
        <v>6</v>
      </c>
      <c r="J18" s="88"/>
      <c r="K18" s="91">
        <v>0</v>
      </c>
      <c r="L18" s="91">
        <v>0</v>
      </c>
      <c r="M18" s="89">
        <v>0</v>
      </c>
      <c r="N18" s="92">
        <v>0</v>
      </c>
      <c r="O18" s="92">
        <v>0</v>
      </c>
      <c r="P18" s="92"/>
      <c r="Q18" s="64"/>
      <c r="R18" s="84"/>
      <c r="S18" s="84"/>
      <c r="T18" s="84"/>
      <c r="U18" s="85"/>
      <c r="V18" s="78"/>
      <c r="W18" s="78"/>
      <c r="X18" s="78"/>
    </row>
    <row r="19" spans="1:24" x14ac:dyDescent="0.25">
      <c r="R19" s="84"/>
      <c r="S19" s="84"/>
      <c r="T19" s="84"/>
      <c r="U19" s="84"/>
    </row>
  </sheetData>
  <mergeCells count="3">
    <mergeCell ref="A1:H1"/>
    <mergeCell ref="I1:P1"/>
    <mergeCell ref="Q1:X1"/>
  </mergeCell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AP363"/>
  <sheetViews>
    <sheetView topLeftCell="A7" zoomScaleNormal="100" workbookViewId="0">
      <selection activeCell="J16" sqref="J16"/>
    </sheetView>
  </sheetViews>
  <sheetFormatPr defaultRowHeight="15" x14ac:dyDescent="0.25"/>
  <cols>
    <col min="4" max="4" width="14.5703125" bestFit="1" customWidth="1"/>
    <col min="5" max="5" width="14.140625" bestFit="1" customWidth="1"/>
    <col min="9" max="9" width="31.140625" bestFit="1" customWidth="1"/>
    <col min="13" max="18" width="0" hidden="1" customWidth="1"/>
  </cols>
  <sheetData>
    <row r="1" spans="4:42" x14ac:dyDescent="0.25">
      <c r="O1" s="99" t="s">
        <v>20</v>
      </c>
      <c r="P1" s="99"/>
      <c r="Q1" s="99" t="s">
        <v>22</v>
      </c>
      <c r="R1" s="99"/>
    </row>
    <row r="2" spans="4:42" x14ac:dyDescent="0.25">
      <c r="D2" s="99" t="s">
        <v>42</v>
      </c>
      <c r="E2" t="s">
        <v>28</v>
      </c>
      <c r="F2" s="2">
        <f>CoG!C8</f>
        <v>0.63204266666666664</v>
      </c>
      <c r="G2" t="s">
        <v>43</v>
      </c>
      <c r="I2" t="s">
        <v>44</v>
      </c>
      <c r="J2" s="2">
        <f>'Bike Data'!B4</f>
        <v>0.28000000000000003</v>
      </c>
      <c r="K2" t="s">
        <v>43</v>
      </c>
      <c r="M2" t="s">
        <v>45</v>
      </c>
      <c r="N2" t="s">
        <v>46</v>
      </c>
      <c r="O2" t="s">
        <v>28</v>
      </c>
      <c r="P2" t="s">
        <v>30</v>
      </c>
      <c r="Q2" t="s">
        <v>28</v>
      </c>
      <c r="R2" t="s">
        <v>30</v>
      </c>
      <c r="T2" s="99" t="s">
        <v>47</v>
      </c>
      <c r="U2" s="99"/>
      <c r="W2" s="99" t="s">
        <v>48</v>
      </c>
      <c r="X2" s="99"/>
      <c r="Z2" s="99" t="s">
        <v>48</v>
      </c>
      <c r="AA2" s="99"/>
      <c r="AC2" s="99" t="s">
        <v>49</v>
      </c>
      <c r="AD2" s="99"/>
      <c r="AF2" s="99" t="s">
        <v>59</v>
      </c>
      <c r="AG2" s="99"/>
      <c r="AI2" s="99" t="s">
        <v>60</v>
      </c>
      <c r="AJ2" s="99"/>
      <c r="AL2" s="99" t="s">
        <v>62</v>
      </c>
      <c r="AM2" s="99"/>
      <c r="AO2" s="99" t="s">
        <v>63</v>
      </c>
      <c r="AP2" s="99"/>
    </row>
    <row r="3" spans="4:42" x14ac:dyDescent="0.25">
      <c r="D3" s="99"/>
      <c r="E3" t="s">
        <v>30</v>
      </c>
      <c r="F3" s="3">
        <f>CoG!C9</f>
        <v>0.48993888977597577</v>
      </c>
      <c r="G3" t="s">
        <v>43</v>
      </c>
      <c r="I3" t="s">
        <v>50</v>
      </c>
      <c r="J3">
        <f>'Bike Data'!B5</f>
        <v>0.30199999999999999</v>
      </c>
      <c r="K3" t="s">
        <v>43</v>
      </c>
      <c r="M3">
        <v>0</v>
      </c>
      <c r="N3">
        <v>0</v>
      </c>
      <c r="O3">
        <f>J$3*COS(N3)</f>
        <v>0.30199999999999999</v>
      </c>
      <c r="P3">
        <f>J$3*SIN(N3)+J$3</f>
        <v>0.30199999999999999</v>
      </c>
      <c r="Q3">
        <f>J$3*COS(N3)+J$4</f>
        <v>1.68</v>
      </c>
      <c r="R3">
        <f>J$3*SIN(N3)+J$3</f>
        <v>0.30199999999999999</v>
      </c>
      <c r="T3" s="65">
        <f>J4</f>
        <v>1.3779999999999999</v>
      </c>
      <c r="U3">
        <v>0</v>
      </c>
      <c r="W3">
        <v>0</v>
      </c>
      <c r="X3" s="2">
        <f>J2</f>
        <v>0.28000000000000003</v>
      </c>
      <c r="Z3">
        <v>0</v>
      </c>
      <c r="AA3" s="2">
        <f>J2</f>
        <v>0.28000000000000003</v>
      </c>
      <c r="AC3" s="75">
        <f>J4</f>
        <v>1.3779999999999999</v>
      </c>
      <c r="AD3">
        <f>J3</f>
        <v>0.30199999999999999</v>
      </c>
      <c r="AF3">
        <f>Z4+J9*COS(RADIANS(J5))</f>
        <v>0.29680631400036678</v>
      </c>
      <c r="AG3">
        <f>AA4-J9*SIN(RADIANS(J5))</f>
        <v>0.8923881895281095</v>
      </c>
      <c r="AI3">
        <f>AF4</f>
        <v>0.25693140710784212</v>
      </c>
      <c r="AJ3">
        <f>AG4</f>
        <v>0.80068218208959707</v>
      </c>
      <c r="AL3">
        <f>AF3</f>
        <v>0.29680631400036678</v>
      </c>
      <c r="AM3">
        <f>AG3</f>
        <v>0.8923881895281095</v>
      </c>
      <c r="AO3" s="75">
        <f>AC4</f>
        <v>0.87662944890271965</v>
      </c>
      <c r="AP3">
        <f>AD4</f>
        <v>0.39040515549112254</v>
      </c>
    </row>
    <row r="4" spans="4:42" x14ac:dyDescent="0.25">
      <c r="D4" s="99" t="s">
        <v>51</v>
      </c>
      <c r="E4" t="s">
        <v>28</v>
      </c>
      <c r="F4" s="3">
        <f>CoG!D8</f>
        <v>0.71302018348623841</v>
      </c>
      <c r="G4" t="s">
        <v>43</v>
      </c>
      <c r="I4" t="s">
        <v>52</v>
      </c>
      <c r="J4" s="1">
        <f>'Bike Data'!B3</f>
        <v>1.3779999999999999</v>
      </c>
      <c r="K4" t="s">
        <v>43</v>
      </c>
      <c r="M4">
        <v>1</v>
      </c>
      <c r="N4">
        <f>RADIANS(M4)</f>
        <v>1.7453292519943295E-2</v>
      </c>
      <c r="O4">
        <f t="shared" ref="O4:O67" si="0">J$3*COS(N4)</f>
        <v>0.30195400393723015</v>
      </c>
      <c r="P4">
        <f t="shared" ref="P4:P67" si="1">J$3*SIN(N4)+J$3</f>
        <v>0.30727062674405958</v>
      </c>
      <c r="Q4">
        <f t="shared" ref="Q4:Q67" si="2">J$3*COS(N4)+J$4</f>
        <v>1.67995400393723</v>
      </c>
      <c r="R4">
        <f t="shared" ref="R4:R67" si="3">J$3*SIN(N4)+J$3</f>
        <v>0.30727062674405958</v>
      </c>
      <c r="T4" s="4">
        <f>T3-0.03</f>
        <v>1.3479999999999999</v>
      </c>
      <c r="U4">
        <f>U3+0.03</f>
        <v>0.03</v>
      </c>
      <c r="W4">
        <f>W3+0.01</f>
        <v>0.01</v>
      </c>
      <c r="X4">
        <f>W4/TAN(RADIANS(J$5)) + J$2</f>
        <v>0.30299842547236261</v>
      </c>
      <c r="Z4">
        <f>J8*SIN(RADIANS(J5))</f>
        <v>0.2711286319175833</v>
      </c>
      <c r="AA4">
        <f>AA3+J8*COS(RADIANS(J5))</f>
        <v>0.9035531634580164</v>
      </c>
      <c r="AC4" s="75">
        <f>AC3-J7*COS(RADIANS(J6))</f>
        <v>0.87662944890271965</v>
      </c>
      <c r="AD4" s="76">
        <f>AD3+J7*SIN(RADIANS(J6))</f>
        <v>0.39040515549112254</v>
      </c>
      <c r="AF4">
        <f>AF3-0.1*SIN(RADIANS(J5))</f>
        <v>0.25693140710784212</v>
      </c>
      <c r="AG4">
        <f>AG3-0.1*COS(RADIANS(J5))</f>
        <v>0.80068218208959707</v>
      </c>
      <c r="AI4">
        <f>AI3-(AJ3-AJ4)*TAN(RADIANS(J5))</f>
        <v>-9.1215114075438253E-2</v>
      </c>
      <c r="AJ4">
        <v>0</v>
      </c>
      <c r="AL4" s="2">
        <f>AC4</f>
        <v>0.87662944890271965</v>
      </c>
      <c r="AM4" s="75">
        <f>0.56</f>
        <v>0.56000000000000005</v>
      </c>
      <c r="AO4" s="2">
        <f>AL4</f>
        <v>0.87662944890271965</v>
      </c>
      <c r="AP4" s="75">
        <f>AM4</f>
        <v>0.56000000000000005</v>
      </c>
    </row>
    <row r="5" spans="4:42" x14ac:dyDescent="0.25">
      <c r="D5" s="99"/>
      <c r="E5" t="s">
        <v>30</v>
      </c>
      <c r="F5" s="3">
        <f>CoG!D9</f>
        <v>0.61365645622250331</v>
      </c>
      <c r="G5" t="s">
        <v>43</v>
      </c>
      <c r="I5" t="s">
        <v>48</v>
      </c>
      <c r="J5" s="32">
        <f>'Bike Data'!D3</f>
        <v>23.5</v>
      </c>
      <c r="M5">
        <v>2</v>
      </c>
      <c r="N5">
        <f>RADIANS(M5)</f>
        <v>3.4906585039886591E-2</v>
      </c>
      <c r="O5">
        <f t="shared" si="0"/>
        <v>0.3018160297597669</v>
      </c>
      <c r="P5">
        <f t="shared" si="1"/>
        <v>0.31253964800415529</v>
      </c>
      <c r="Q5">
        <f t="shared" si="2"/>
        <v>1.6798160297597668</v>
      </c>
      <c r="R5">
        <f t="shared" si="3"/>
        <v>0.31253964800415529</v>
      </c>
      <c r="T5" s="4">
        <f t="shared" ref="T5:T27" si="4">T4-0.03</f>
        <v>1.3179999999999998</v>
      </c>
      <c r="U5">
        <f t="shared" ref="U5:U27" si="5">U4+0.03</f>
        <v>0.06</v>
      </c>
      <c r="W5">
        <f t="shared" ref="W5:W33" si="6">W4+0.01</f>
        <v>0.02</v>
      </c>
      <c r="X5">
        <f t="shared" ref="X5:X16" si="7">W5/TAN(RADIANS(J$5)) + J$2</f>
        <v>0.32599685094472519</v>
      </c>
      <c r="Z5" s="75"/>
    </row>
    <row r="6" spans="4:42" x14ac:dyDescent="0.25">
      <c r="I6" t="s">
        <v>12</v>
      </c>
      <c r="J6">
        <f>'Bike Data'!B7</f>
        <v>10</v>
      </c>
      <c r="M6">
        <v>3</v>
      </c>
      <c r="N6">
        <f t="shared" ref="N6:N69" si="8">RADIANS(M6)</f>
        <v>5.235987755982989E-2</v>
      </c>
      <c r="O6">
        <f t="shared" si="0"/>
        <v>0.30158611949588127</v>
      </c>
      <c r="P6">
        <f t="shared" si="1"/>
        <v>0.31780545878536903</v>
      </c>
      <c r="Q6">
        <f t="shared" si="2"/>
        <v>1.6795861194958812</v>
      </c>
      <c r="R6">
        <f t="shared" si="3"/>
        <v>0.31780545878536903</v>
      </c>
      <c r="T6" s="4">
        <f t="shared" si="4"/>
        <v>1.2879999999999998</v>
      </c>
      <c r="U6">
        <f t="shared" si="5"/>
        <v>0.09</v>
      </c>
      <c r="W6">
        <f t="shared" si="6"/>
        <v>0.03</v>
      </c>
      <c r="X6">
        <f t="shared" si="7"/>
        <v>0.34899527641708772</v>
      </c>
      <c r="Z6" s="75"/>
    </row>
    <row r="7" spans="4:42" x14ac:dyDescent="0.25">
      <c r="I7" t="s">
        <v>53</v>
      </c>
      <c r="J7">
        <f>'Bike Data'!B6</f>
        <v>0.50910500000000003</v>
      </c>
      <c r="M7">
        <v>4</v>
      </c>
      <c r="N7">
        <f t="shared" si="8"/>
        <v>6.9813170079773182E-2</v>
      </c>
      <c r="O7">
        <f t="shared" si="0"/>
        <v>0.3012643431784669</v>
      </c>
      <c r="P7">
        <f t="shared" si="1"/>
        <v>0.32306645507072584</v>
      </c>
      <c r="Q7">
        <f t="shared" si="2"/>
        <v>1.6792643431784668</v>
      </c>
      <c r="R7">
        <f t="shared" si="3"/>
        <v>0.32306645507072584</v>
      </c>
      <c r="T7" s="4">
        <f t="shared" si="4"/>
        <v>1.2579999999999998</v>
      </c>
      <c r="U7">
        <f t="shared" si="5"/>
        <v>0.12</v>
      </c>
      <c r="W7">
        <f t="shared" si="6"/>
        <v>0.04</v>
      </c>
      <c r="X7">
        <f t="shared" si="7"/>
        <v>0.3719937018894503</v>
      </c>
      <c r="Z7" s="75"/>
    </row>
    <row r="8" spans="4:42" x14ac:dyDescent="0.25">
      <c r="I8" t="s">
        <v>10</v>
      </c>
      <c r="J8" s="2">
        <f>'Bike Data'!D6</f>
        <v>0.679948</v>
      </c>
      <c r="M8">
        <v>5</v>
      </c>
      <c r="N8">
        <f t="shared" si="8"/>
        <v>8.7266462599716474E-2</v>
      </c>
      <c r="O8">
        <f t="shared" si="0"/>
        <v>0.30085079882370713</v>
      </c>
      <c r="P8">
        <f t="shared" si="1"/>
        <v>0.32832103430979276</v>
      </c>
      <c r="Q8">
        <f t="shared" si="2"/>
        <v>1.6788507988237069</v>
      </c>
      <c r="R8">
        <f t="shared" si="3"/>
        <v>0.32832103430979276</v>
      </c>
      <c r="T8" s="4">
        <f t="shared" si="4"/>
        <v>1.2279999999999998</v>
      </c>
      <c r="U8">
        <f t="shared" si="5"/>
        <v>0.15</v>
      </c>
      <c r="W8">
        <f t="shared" si="6"/>
        <v>0.05</v>
      </c>
      <c r="X8">
        <f t="shared" si="7"/>
        <v>0.39499212736181288</v>
      </c>
      <c r="Z8" s="75"/>
    </row>
    <row r="9" spans="4:42" x14ac:dyDescent="0.25">
      <c r="I9" t="s">
        <v>59</v>
      </c>
      <c r="J9">
        <f>'Bike Data'!D4</f>
        <v>2.8000000000000001E-2</v>
      </c>
      <c r="M9">
        <v>6</v>
      </c>
      <c r="N9">
        <f t="shared" si="8"/>
        <v>0.10471975511965978</v>
      </c>
      <c r="O9">
        <f t="shared" si="0"/>
        <v>0.30034561240121854</v>
      </c>
      <c r="P9">
        <f t="shared" si="1"/>
        <v>0.33356759590683133</v>
      </c>
      <c r="Q9">
        <f t="shared" si="2"/>
        <v>1.6783456124012184</v>
      </c>
      <c r="R9">
        <f t="shared" si="3"/>
        <v>0.33356759590683133</v>
      </c>
      <c r="T9" s="4">
        <f t="shared" si="4"/>
        <v>1.1979999999999997</v>
      </c>
      <c r="U9">
        <f t="shared" si="5"/>
        <v>0.18</v>
      </c>
      <c r="W9">
        <f t="shared" si="6"/>
        <v>6.0000000000000005E-2</v>
      </c>
      <c r="X9">
        <f t="shared" si="7"/>
        <v>0.41799055283417541</v>
      </c>
      <c r="Z9" s="75"/>
    </row>
    <row r="10" spans="4:42" x14ac:dyDescent="0.25">
      <c r="I10" t="s">
        <v>61</v>
      </c>
      <c r="J10">
        <f>ABS(AI4)</f>
        <v>9.1215114075438253E-2</v>
      </c>
      <c r="M10">
        <v>7</v>
      </c>
      <c r="N10">
        <f t="shared" si="8"/>
        <v>0.12217304763960307</v>
      </c>
      <c r="O10">
        <f t="shared" si="0"/>
        <v>0.29974893779567924</v>
      </c>
      <c r="P10">
        <f t="shared" si="1"/>
        <v>0.3388045417083545</v>
      </c>
      <c r="Q10">
        <f t="shared" si="2"/>
        <v>1.6777489377956791</v>
      </c>
      <c r="R10">
        <f t="shared" si="3"/>
        <v>0.3388045417083545</v>
      </c>
      <c r="T10" s="4">
        <f t="shared" si="4"/>
        <v>1.1679999999999997</v>
      </c>
      <c r="U10">
        <f t="shared" si="5"/>
        <v>0.21</v>
      </c>
      <c r="W10">
        <f t="shared" si="6"/>
        <v>7.0000000000000007E-2</v>
      </c>
      <c r="X10">
        <f t="shared" si="7"/>
        <v>0.44098897830653805</v>
      </c>
      <c r="Z10" s="75"/>
    </row>
    <row r="11" spans="4:42" x14ac:dyDescent="0.25">
      <c r="I11" t="s">
        <v>67</v>
      </c>
      <c r="J11">
        <f>J10*COS(RADIANS(J5))</f>
        <v>8.3649739299068979E-2</v>
      </c>
      <c r="M11">
        <v>8</v>
      </c>
      <c r="N11">
        <f t="shared" si="8"/>
        <v>0.13962634015954636</v>
      </c>
      <c r="O11">
        <f t="shared" si="0"/>
        <v>0.29906095675995426</v>
      </c>
      <c r="P11">
        <f t="shared" si="1"/>
        <v>0.34403027648993978</v>
      </c>
      <c r="Q11">
        <f t="shared" si="2"/>
        <v>1.6770609567599541</v>
      </c>
      <c r="R11">
        <f t="shared" si="3"/>
        <v>0.34403027648993978</v>
      </c>
      <c r="T11" s="4">
        <f t="shared" si="4"/>
        <v>1.1379999999999997</v>
      </c>
      <c r="U11">
        <f t="shared" si="5"/>
        <v>0.24</v>
      </c>
      <c r="W11">
        <f t="shared" si="6"/>
        <v>0.08</v>
      </c>
      <c r="X11">
        <f t="shared" si="7"/>
        <v>0.46398740377890058</v>
      </c>
      <c r="Z11" s="75"/>
    </row>
    <row r="12" spans="4:42" x14ac:dyDescent="0.25">
      <c r="I12" t="s">
        <v>68</v>
      </c>
      <c r="J12" s="75">
        <f>J4+J10</f>
        <v>1.4692151140754381</v>
      </c>
      <c r="M12">
        <v>9</v>
      </c>
      <c r="N12">
        <f t="shared" si="8"/>
        <v>0.15707963267948966</v>
      </c>
      <c r="O12">
        <f t="shared" si="0"/>
        <v>0.29828187885973162</v>
      </c>
      <c r="P12">
        <f t="shared" si="1"/>
        <v>0.34924320844214973</v>
      </c>
      <c r="Q12">
        <f t="shared" si="2"/>
        <v>1.6762818788597316</v>
      </c>
      <c r="R12">
        <f t="shared" si="3"/>
        <v>0.34924320844214973</v>
      </c>
      <c r="T12" s="4">
        <f t="shared" si="4"/>
        <v>1.1079999999999997</v>
      </c>
      <c r="U12">
        <f t="shared" si="5"/>
        <v>0.27</v>
      </c>
      <c r="W12">
        <f t="shared" si="6"/>
        <v>0.09</v>
      </c>
      <c r="X12">
        <f t="shared" si="7"/>
        <v>0.4869858292512631</v>
      </c>
      <c r="Z12" s="75"/>
    </row>
    <row r="13" spans="4:42" x14ac:dyDescent="0.25">
      <c r="I13" t="s">
        <v>69</v>
      </c>
      <c r="J13">
        <f>J12*COS(RADIANS(J5))</f>
        <v>1.3473585218017698</v>
      </c>
      <c r="M13">
        <v>10</v>
      </c>
      <c r="N13">
        <f t="shared" si="8"/>
        <v>0.17453292519943295</v>
      </c>
      <c r="O13">
        <f t="shared" si="0"/>
        <v>0.2974119414096868</v>
      </c>
      <c r="P13">
        <f t="shared" si="1"/>
        <v>0.35444174965541297</v>
      </c>
      <c r="Q13">
        <f t="shared" si="2"/>
        <v>1.6754119414096866</v>
      </c>
      <c r="R13">
        <f t="shared" si="3"/>
        <v>0.35444174965541297</v>
      </c>
      <c r="T13" s="4">
        <f t="shared" si="4"/>
        <v>1.0779999999999996</v>
      </c>
      <c r="U13">
        <f t="shared" si="5"/>
        <v>0.30000000000000004</v>
      </c>
      <c r="W13">
        <f t="shared" si="6"/>
        <v>9.9999999999999992E-2</v>
      </c>
      <c r="X13">
        <f t="shared" si="7"/>
        <v>0.50998425472362574</v>
      </c>
      <c r="Z13" s="75"/>
    </row>
    <row r="14" spans="4:42" x14ac:dyDescent="0.25">
      <c r="I14" t="s">
        <v>70</v>
      </c>
      <c r="J14">
        <f>J11/J13</f>
        <v>6.2084247025214534E-2</v>
      </c>
      <c r="M14">
        <v>11</v>
      </c>
      <c r="N14">
        <f t="shared" si="8"/>
        <v>0.19198621771937624</v>
      </c>
      <c r="O14">
        <f t="shared" si="0"/>
        <v>0.29645140940119452</v>
      </c>
      <c r="P14">
        <f t="shared" si="1"/>
        <v>0.35962431660371652</v>
      </c>
      <c r="Q14">
        <f t="shared" si="2"/>
        <v>1.6744514094011944</v>
      </c>
      <c r="R14">
        <f t="shared" si="3"/>
        <v>0.35962431660371652</v>
      </c>
      <c r="T14" s="4">
        <f t="shared" si="4"/>
        <v>1.0479999999999996</v>
      </c>
      <c r="U14">
        <f t="shared" si="5"/>
        <v>0.33000000000000007</v>
      </c>
      <c r="W14">
        <f t="shared" si="6"/>
        <v>0.10999999999999999</v>
      </c>
      <c r="X14">
        <f t="shared" si="7"/>
        <v>0.53298268019598827</v>
      </c>
      <c r="Z14" s="75"/>
    </row>
    <row r="15" spans="4:42" x14ac:dyDescent="0.25">
      <c r="I15" t="s">
        <v>71</v>
      </c>
      <c r="J15">
        <f>J14*(CoG!C4/CoG!C5)</f>
        <v>7.3273849686735767E-2</v>
      </c>
      <c r="M15">
        <v>12</v>
      </c>
      <c r="N15">
        <f t="shared" si="8"/>
        <v>0.20943951023931956</v>
      </c>
      <c r="O15">
        <f t="shared" si="0"/>
        <v>0.2954005754216093</v>
      </c>
      <c r="P15">
        <f t="shared" si="1"/>
        <v>0.36478933062696328</v>
      </c>
      <c r="Q15">
        <f t="shared" si="2"/>
        <v>1.6734005754216092</v>
      </c>
      <c r="R15">
        <f t="shared" si="3"/>
        <v>0.36478933062696328</v>
      </c>
      <c r="T15" s="4">
        <f t="shared" si="4"/>
        <v>1.0179999999999996</v>
      </c>
      <c r="U15">
        <f t="shared" si="5"/>
        <v>0.3600000000000001</v>
      </c>
      <c r="W15">
        <f t="shared" si="6"/>
        <v>0.11999999999999998</v>
      </c>
      <c r="X15">
        <f t="shared" si="7"/>
        <v>0.55598110566835079</v>
      </c>
      <c r="Z15" s="75"/>
    </row>
    <row r="16" spans="4:42" x14ac:dyDescent="0.25">
      <c r="I16" t="s">
        <v>72</v>
      </c>
      <c r="J16">
        <f>J14*(CoG!D4/CoG!D5)</f>
        <v>5.7901265842664619E-2</v>
      </c>
      <c r="M16">
        <v>13</v>
      </c>
      <c r="N16">
        <f t="shared" si="8"/>
        <v>0.22689280275926285</v>
      </c>
      <c r="O16">
        <f t="shared" si="0"/>
        <v>0.29425975956514105</v>
      </c>
      <c r="P16">
        <f t="shared" si="1"/>
        <v>0.36993521841184723</v>
      </c>
      <c r="Q16">
        <f t="shared" si="2"/>
        <v>1.6722597595651409</v>
      </c>
      <c r="R16">
        <f t="shared" si="3"/>
        <v>0.36993521841184723</v>
      </c>
      <c r="T16" s="4">
        <f t="shared" si="4"/>
        <v>0.98799999999999955</v>
      </c>
      <c r="U16">
        <f t="shared" si="5"/>
        <v>0.39000000000000012</v>
      </c>
      <c r="W16">
        <f t="shared" si="6"/>
        <v>0.12999999999999998</v>
      </c>
      <c r="X16">
        <f t="shared" si="7"/>
        <v>0.57897953114071332</v>
      </c>
      <c r="Z16" s="75"/>
    </row>
    <row r="17" spans="13:26" x14ac:dyDescent="0.25">
      <c r="M17">
        <v>14</v>
      </c>
      <c r="N17">
        <f t="shared" si="8"/>
        <v>0.24434609527920614</v>
      </c>
      <c r="O17">
        <f t="shared" si="0"/>
        <v>0.29302930933535093</v>
      </c>
      <c r="P17">
        <f t="shared" si="1"/>
        <v>0.37506041247109967</v>
      </c>
      <c r="Q17">
        <f t="shared" si="2"/>
        <v>1.6710293093353508</v>
      </c>
      <c r="R17">
        <f t="shared" si="3"/>
        <v>0.37506041247109967</v>
      </c>
      <c r="T17" s="4">
        <f t="shared" si="4"/>
        <v>0.95799999999999952</v>
      </c>
      <c r="U17">
        <f t="shared" si="5"/>
        <v>0.42000000000000015</v>
      </c>
      <c r="W17">
        <f t="shared" si="6"/>
        <v>0.13999999999999999</v>
      </c>
      <c r="X17">
        <f t="shared" ref="X17:X33" si="9">W17/TAN(RADIANS(J$5)) + J$2</f>
        <v>0.60197795661307596</v>
      </c>
      <c r="Z17" s="75"/>
    </row>
    <row r="18" spans="13:26" x14ac:dyDescent="0.25">
      <c r="M18">
        <v>15</v>
      </c>
      <c r="N18">
        <f t="shared" si="8"/>
        <v>0.26179938779914941</v>
      </c>
      <c r="O18">
        <f t="shared" si="0"/>
        <v>0.29170959953929865</v>
      </c>
      <c r="P18">
        <f t="shared" si="1"/>
        <v>0.38016335162096127</v>
      </c>
      <c r="Q18">
        <f t="shared" si="2"/>
        <v>1.6697095995392985</v>
      </c>
      <c r="R18">
        <f t="shared" si="3"/>
        <v>0.38016335162096127</v>
      </c>
      <c r="T18" s="4">
        <f t="shared" si="4"/>
        <v>0.92799999999999949</v>
      </c>
      <c r="U18">
        <f t="shared" si="5"/>
        <v>0.45000000000000018</v>
      </c>
      <c r="W18">
        <f t="shared" si="6"/>
        <v>0.15</v>
      </c>
      <c r="X18">
        <f t="shared" si="9"/>
        <v>0.6249763820854386</v>
      </c>
      <c r="Z18" s="75"/>
    </row>
    <row r="19" spans="13:26" x14ac:dyDescent="0.25">
      <c r="M19">
        <v>16</v>
      </c>
      <c r="N19">
        <f t="shared" si="8"/>
        <v>0.27925268031909273</v>
      </c>
      <c r="O19">
        <f t="shared" si="0"/>
        <v>0.29030103217337228</v>
      </c>
      <c r="P19">
        <f t="shared" si="1"/>
        <v>0.38524248145673373</v>
      </c>
      <c r="Q19">
        <f t="shared" si="2"/>
        <v>1.6683010321733722</v>
      </c>
      <c r="R19">
        <f t="shared" si="3"/>
        <v>0.38524248145673373</v>
      </c>
      <c r="T19" s="4">
        <f t="shared" si="4"/>
        <v>0.89799999999999947</v>
      </c>
      <c r="U19">
        <f t="shared" si="5"/>
        <v>0.4800000000000002</v>
      </c>
      <c r="W19">
        <f t="shared" si="6"/>
        <v>0.16</v>
      </c>
      <c r="X19">
        <f t="shared" si="9"/>
        <v>0.64797480755780112</v>
      </c>
      <c r="Z19" s="75"/>
    </row>
    <row r="20" spans="13:26" x14ac:dyDescent="0.25">
      <c r="M20">
        <v>17</v>
      </c>
      <c r="N20">
        <f t="shared" si="8"/>
        <v>0.29670597283903605</v>
      </c>
      <c r="O20">
        <f t="shared" si="0"/>
        <v>0.28880403630083668</v>
      </c>
      <c r="P20">
        <f t="shared" si="1"/>
        <v>0.39029625482626651</v>
      </c>
      <c r="Q20">
        <f t="shared" si="2"/>
        <v>1.6668040363008365</v>
      </c>
      <c r="R20">
        <f t="shared" si="3"/>
        <v>0.39029625482626651</v>
      </c>
      <c r="T20" s="4">
        <f t="shared" si="4"/>
        <v>0.86799999999999944</v>
      </c>
      <c r="U20">
        <f t="shared" si="5"/>
        <v>0.51000000000000023</v>
      </c>
      <c r="W20">
        <f t="shared" si="6"/>
        <v>0.17</v>
      </c>
      <c r="X20">
        <f t="shared" si="9"/>
        <v>0.67097323303016365</v>
      </c>
      <c r="Z20" s="75"/>
    </row>
    <row r="21" spans="13:26" x14ac:dyDescent="0.25">
      <c r="M21">
        <v>18</v>
      </c>
      <c r="N21">
        <f t="shared" si="8"/>
        <v>0.31415926535897931</v>
      </c>
      <c r="O21">
        <f t="shared" si="0"/>
        <v>0.28721906792113638</v>
      </c>
      <c r="P21">
        <f t="shared" si="1"/>
        <v>0.39532313230123411</v>
      </c>
      <c r="Q21">
        <f t="shared" si="2"/>
        <v>1.6652190679211363</v>
      </c>
      <c r="R21">
        <f t="shared" si="3"/>
        <v>0.39532313230123411</v>
      </c>
      <c r="T21" s="4">
        <f t="shared" si="4"/>
        <v>0.83799999999999941</v>
      </c>
      <c r="U21">
        <f t="shared" si="5"/>
        <v>0.54000000000000026</v>
      </c>
      <c r="W21">
        <f t="shared" si="6"/>
        <v>0.18000000000000002</v>
      </c>
      <c r="X21">
        <f t="shared" si="9"/>
        <v>0.69397165850252629</v>
      </c>
      <c r="Z21" s="75"/>
    </row>
    <row r="22" spans="13:26" x14ac:dyDescent="0.25">
      <c r="M22">
        <v>19</v>
      </c>
      <c r="N22">
        <f t="shared" si="8"/>
        <v>0.33161255787892263</v>
      </c>
      <c r="O22">
        <f t="shared" si="0"/>
        <v>0.28554660983099367</v>
      </c>
      <c r="P22">
        <f t="shared" si="1"/>
        <v>0.40032158264606132</v>
      </c>
      <c r="Q22">
        <f t="shared" si="2"/>
        <v>1.6635466098309935</v>
      </c>
      <c r="R22">
        <f t="shared" si="3"/>
        <v>0.40032158264606132</v>
      </c>
      <c r="T22" s="4">
        <f t="shared" si="4"/>
        <v>0.80799999999999939</v>
      </c>
      <c r="U22">
        <f t="shared" si="5"/>
        <v>0.57000000000000028</v>
      </c>
      <c r="W22">
        <f t="shared" si="6"/>
        <v>0.19000000000000003</v>
      </c>
      <c r="X22">
        <f t="shared" si="9"/>
        <v>0.71697008397488893</v>
      </c>
      <c r="Z22" s="75"/>
    </row>
    <row r="23" spans="13:26" x14ac:dyDescent="0.25">
      <c r="M23">
        <v>20</v>
      </c>
      <c r="N23">
        <f t="shared" si="8"/>
        <v>0.3490658503988659</v>
      </c>
      <c r="O23">
        <f t="shared" si="0"/>
        <v>0.28378717147734434</v>
      </c>
      <c r="P23">
        <f t="shared" si="1"/>
        <v>0.40529008328435195</v>
      </c>
      <c r="Q23">
        <f t="shared" si="2"/>
        <v>1.6617871714773442</v>
      </c>
      <c r="R23">
        <f t="shared" si="3"/>
        <v>0.40529008328435195</v>
      </c>
      <c r="T23" s="4">
        <f t="shared" si="4"/>
        <v>0.77799999999999936</v>
      </c>
      <c r="U23">
        <f t="shared" si="5"/>
        <v>0.60000000000000031</v>
      </c>
      <c r="W23">
        <f t="shared" si="6"/>
        <v>0.20000000000000004</v>
      </c>
      <c r="X23">
        <f t="shared" si="9"/>
        <v>0.73996850944725145</v>
      </c>
      <c r="Z23" s="75"/>
    </row>
    <row r="24" spans="13:26" x14ac:dyDescent="0.25">
      <c r="M24">
        <v>21</v>
      </c>
      <c r="N24">
        <f t="shared" si="8"/>
        <v>0.36651914291880922</v>
      </c>
      <c r="O24">
        <f t="shared" si="0"/>
        <v>0.28194128880215491</v>
      </c>
      <c r="P24">
        <f t="shared" si="1"/>
        <v>0.41022712076268064</v>
      </c>
      <c r="Q24">
        <f t="shared" si="2"/>
        <v>1.6599412888021547</v>
      </c>
      <c r="R24">
        <f t="shared" si="3"/>
        <v>0.41022712076268064</v>
      </c>
      <c r="T24" s="4">
        <f t="shared" si="4"/>
        <v>0.74799999999999933</v>
      </c>
      <c r="U24">
        <f t="shared" si="5"/>
        <v>0.63000000000000034</v>
      </c>
      <c r="W24">
        <f t="shared" si="6"/>
        <v>0.21000000000000005</v>
      </c>
      <c r="X24">
        <f t="shared" si="9"/>
        <v>0.76296693491961409</v>
      </c>
      <c r="Z24" s="75"/>
    </row>
    <row r="25" spans="13:26" x14ac:dyDescent="0.25">
      <c r="M25">
        <v>22</v>
      </c>
      <c r="N25">
        <f t="shared" si="8"/>
        <v>0.38397243543875248</v>
      </c>
      <c r="O25">
        <f t="shared" si="0"/>
        <v>0.28000952407916979</v>
      </c>
      <c r="P25">
        <f t="shared" si="1"/>
        <v>0.41513119121160541</v>
      </c>
      <c r="Q25">
        <f t="shared" si="2"/>
        <v>1.6580095240791697</v>
      </c>
      <c r="R25">
        <f t="shared" si="3"/>
        <v>0.41513119121160541</v>
      </c>
      <c r="T25" s="4">
        <f t="shared" si="4"/>
        <v>0.71799999999999931</v>
      </c>
      <c r="U25">
        <f t="shared" si="5"/>
        <v>0.66000000000000036</v>
      </c>
      <c r="W25">
        <f t="shared" si="6"/>
        <v>0.22000000000000006</v>
      </c>
      <c r="X25">
        <f t="shared" si="9"/>
        <v>0.78596536039197662</v>
      </c>
      <c r="Z25" s="75"/>
    </row>
    <row r="26" spans="13:26" x14ac:dyDescent="0.25">
      <c r="M26">
        <v>23</v>
      </c>
      <c r="N26">
        <f t="shared" si="8"/>
        <v>0.4014257279586958</v>
      </c>
      <c r="O26">
        <f t="shared" si="0"/>
        <v>0.27799246574263697</v>
      </c>
      <c r="P26">
        <f t="shared" si="1"/>
        <v>0.42000080080376068</v>
      </c>
      <c r="Q26">
        <f t="shared" si="2"/>
        <v>1.6559924657426368</v>
      </c>
      <c r="R26">
        <f t="shared" si="3"/>
        <v>0.42000080080376068</v>
      </c>
      <c r="T26" s="4">
        <f t="shared" si="4"/>
        <v>0.68799999999999928</v>
      </c>
      <c r="U26">
        <f t="shared" si="5"/>
        <v>0.69000000000000039</v>
      </c>
      <c r="W26">
        <f t="shared" si="6"/>
        <v>0.23000000000000007</v>
      </c>
      <c r="X26">
        <f t="shared" si="9"/>
        <v>0.80896378586433926</v>
      </c>
      <c r="Z26" s="75"/>
    </row>
    <row r="27" spans="13:26" x14ac:dyDescent="0.25">
      <c r="M27">
        <v>24</v>
      </c>
      <c r="N27">
        <f t="shared" si="8"/>
        <v>0.41887902047863912</v>
      </c>
      <c r="O27">
        <f t="shared" si="0"/>
        <v>0.27589072820806543</v>
      </c>
      <c r="P27">
        <f t="shared" si="1"/>
        <v>0.42483446620889165</v>
      </c>
      <c r="Q27">
        <f t="shared" si="2"/>
        <v>1.6538907282080653</v>
      </c>
      <c r="R27">
        <f t="shared" si="3"/>
        <v>0.42483446620889165</v>
      </c>
      <c r="T27" s="4">
        <f t="shared" si="4"/>
        <v>0.65799999999999925</v>
      </c>
      <c r="U27">
        <f t="shared" si="5"/>
        <v>0.72000000000000042</v>
      </c>
      <c r="W27">
        <f t="shared" si="6"/>
        <v>0.24000000000000007</v>
      </c>
      <c r="X27">
        <f t="shared" si="9"/>
        <v>0.8319622113367019</v>
      </c>
    </row>
    <row r="28" spans="13:26" x14ac:dyDescent="0.25">
      <c r="M28">
        <v>25</v>
      </c>
      <c r="N28">
        <f t="shared" si="8"/>
        <v>0.43633231299858238</v>
      </c>
      <c r="O28">
        <f t="shared" si="0"/>
        <v>0.27370495168506825</v>
      </c>
      <c r="P28">
        <f t="shared" si="1"/>
        <v>0.42963071504569122</v>
      </c>
      <c r="Q28">
        <f t="shared" si="2"/>
        <v>1.6517049516850681</v>
      </c>
      <c r="R28">
        <f t="shared" si="3"/>
        <v>0.42963071504569122</v>
      </c>
      <c r="T28" s="4"/>
      <c r="W28">
        <f t="shared" si="6"/>
        <v>0.25000000000000006</v>
      </c>
      <c r="X28">
        <f t="shared" si="9"/>
        <v>0.85496063680906442</v>
      </c>
    </row>
    <row r="29" spans="13:26" x14ac:dyDescent="0.25">
      <c r="M29">
        <v>26</v>
      </c>
      <c r="N29">
        <f t="shared" si="8"/>
        <v>0.4537856055185257</v>
      </c>
      <c r="O29">
        <f t="shared" si="0"/>
        <v>0.27143580198234846</v>
      </c>
      <c r="P29">
        <f t="shared" si="1"/>
        <v>0.43438808633030135</v>
      </c>
      <c r="Q29">
        <f t="shared" si="2"/>
        <v>1.6494358019823483</v>
      </c>
      <c r="R29">
        <f t="shared" si="3"/>
        <v>0.43438808633030135</v>
      </c>
      <c r="T29" s="4"/>
      <c r="W29">
        <f t="shared" si="6"/>
        <v>0.26000000000000006</v>
      </c>
      <c r="X29">
        <f t="shared" si="9"/>
        <v>0.87795906228142695</v>
      </c>
    </row>
    <row r="30" spans="13:26" x14ac:dyDescent="0.25">
      <c r="M30">
        <v>27</v>
      </c>
      <c r="N30">
        <f t="shared" si="8"/>
        <v>0.47123889803846897</v>
      </c>
      <c r="O30">
        <f t="shared" si="0"/>
        <v>0.26908397030488712</v>
      </c>
      <c r="P30">
        <f t="shared" si="1"/>
        <v>0.43910513092134307</v>
      </c>
      <c r="Q30">
        <f t="shared" si="2"/>
        <v>1.647083970304887</v>
      </c>
      <c r="R30">
        <f t="shared" si="3"/>
        <v>0.43910513092134307</v>
      </c>
      <c r="T30" s="4"/>
      <c r="W30">
        <f t="shared" si="6"/>
        <v>0.27000000000000007</v>
      </c>
      <c r="X30">
        <f t="shared" si="9"/>
        <v>0.90095748775378959</v>
      </c>
    </row>
    <row r="31" spans="13:26" x14ac:dyDescent="0.25">
      <c r="M31">
        <v>28</v>
      </c>
      <c r="N31">
        <f t="shared" si="8"/>
        <v>0.48869219055841229</v>
      </c>
      <c r="O31">
        <f t="shared" si="0"/>
        <v>0.26665017304339594</v>
      </c>
      <c r="P31">
        <f t="shared" si="1"/>
        <v>0.44378041196133899</v>
      </c>
      <c r="Q31">
        <f t="shared" si="2"/>
        <v>1.6446501730433958</v>
      </c>
      <c r="R31">
        <f t="shared" si="3"/>
        <v>0.44378041196133899</v>
      </c>
      <c r="T31" s="4"/>
      <c r="W31">
        <f t="shared" si="6"/>
        <v>0.28000000000000008</v>
      </c>
      <c r="X31">
        <f t="shared" si="9"/>
        <v>0.92395591322615211</v>
      </c>
    </row>
    <row r="32" spans="13:26" x14ac:dyDescent="0.25">
      <c r="M32">
        <v>29</v>
      </c>
      <c r="N32">
        <f t="shared" si="8"/>
        <v>0.50614548307835561</v>
      </c>
      <c r="O32">
        <f t="shared" si="0"/>
        <v>0.26413515155609751</v>
      </c>
      <c r="P32">
        <f t="shared" si="1"/>
        <v>0.44841250531439381</v>
      </c>
      <c r="Q32">
        <f t="shared" si="2"/>
        <v>1.6421351515560973</v>
      </c>
      <c r="R32">
        <f t="shared" si="3"/>
        <v>0.44841250531439381</v>
      </c>
      <c r="T32" s="4"/>
      <c r="W32">
        <f t="shared" si="6"/>
        <v>0.29000000000000009</v>
      </c>
      <c r="X32">
        <f t="shared" si="9"/>
        <v>0.94695433869851475</v>
      </c>
    </row>
    <row r="33" spans="13:24" x14ac:dyDescent="0.25">
      <c r="M33">
        <v>30</v>
      </c>
      <c r="N33">
        <f t="shared" si="8"/>
        <v>0.52359877559829882</v>
      </c>
      <c r="O33">
        <f t="shared" si="0"/>
        <v>0.26153967194290051</v>
      </c>
      <c r="P33">
        <f t="shared" si="1"/>
        <v>0.45299999999999996</v>
      </c>
      <c r="Q33">
        <f t="shared" si="2"/>
        <v>1.6395396719429005</v>
      </c>
      <c r="R33">
        <f t="shared" si="3"/>
        <v>0.45299999999999996</v>
      </c>
      <c r="T33" s="4"/>
      <c r="W33">
        <f t="shared" si="6"/>
        <v>0.3000000000000001</v>
      </c>
      <c r="X33">
        <f t="shared" si="9"/>
        <v>0.96995276417087728</v>
      </c>
    </row>
    <row r="34" spans="13:24" x14ac:dyDescent="0.25">
      <c r="M34">
        <v>31</v>
      </c>
      <c r="N34">
        <f t="shared" si="8"/>
        <v>0.54105206811824214</v>
      </c>
      <c r="O34">
        <f t="shared" si="0"/>
        <v>0.25886452481203792</v>
      </c>
      <c r="P34">
        <f t="shared" si="1"/>
        <v>0.45754149862283633</v>
      </c>
      <c r="Q34">
        <f t="shared" si="2"/>
        <v>1.6368645248120379</v>
      </c>
      <c r="R34">
        <f t="shared" si="3"/>
        <v>0.45754149862283633</v>
      </c>
      <c r="T34" s="4"/>
    </row>
    <row r="35" spans="13:24" x14ac:dyDescent="0.25">
      <c r="M35">
        <v>32</v>
      </c>
      <c r="N35">
        <f t="shared" si="8"/>
        <v>0.55850536063818546</v>
      </c>
      <c r="O35">
        <f t="shared" si="0"/>
        <v>0.25611052503924064</v>
      </c>
      <c r="P35">
        <f t="shared" si="1"/>
        <v>0.46203561779842783</v>
      </c>
      <c r="Q35">
        <f t="shared" si="2"/>
        <v>1.6341105250392405</v>
      </c>
      <c r="R35">
        <f t="shared" si="3"/>
        <v>0.46203561779842783</v>
      </c>
      <c r="T35" s="4"/>
    </row>
    <row r="36" spans="13:24" x14ac:dyDescent="0.25">
      <c r="M36">
        <v>33</v>
      </c>
      <c r="N36">
        <f t="shared" si="8"/>
        <v>0.57595865315812877</v>
      </c>
      <c r="O36">
        <f t="shared" si="0"/>
        <v>0.25327851151951808</v>
      </c>
      <c r="P36">
        <f t="shared" si="1"/>
        <v>0.46648098857453812</v>
      </c>
      <c r="Q36">
        <f t="shared" si="2"/>
        <v>1.6312785115195179</v>
      </c>
      <c r="R36">
        <f t="shared" si="3"/>
        <v>0.46648098857453812</v>
      </c>
      <c r="T36" s="4"/>
    </row>
    <row r="37" spans="13:24" x14ac:dyDescent="0.25">
      <c r="M37">
        <v>34</v>
      </c>
      <c r="N37">
        <f t="shared" si="8"/>
        <v>0.59341194567807209</v>
      </c>
      <c r="O37">
        <f t="shared" si="0"/>
        <v>0.25036934691162255</v>
      </c>
      <c r="P37">
        <f t="shared" si="1"/>
        <v>0.47087625684816559</v>
      </c>
      <c r="Q37">
        <f t="shared" si="2"/>
        <v>1.6283693469116225</v>
      </c>
      <c r="R37">
        <f t="shared" si="3"/>
        <v>0.47087625684816559</v>
      </c>
      <c r="T37" s="4"/>
    </row>
    <row r="38" spans="13:24" x14ac:dyDescent="0.25">
      <c r="M38">
        <v>35</v>
      </c>
      <c r="N38">
        <f t="shared" si="8"/>
        <v>0.6108652381980153</v>
      </c>
      <c r="O38">
        <f t="shared" si="0"/>
        <v>0.24738391737527551</v>
      </c>
      <c r="P38">
        <f t="shared" si="1"/>
        <v>0.47522008377801589</v>
      </c>
      <c r="Q38">
        <f t="shared" si="2"/>
        <v>1.6253839173752753</v>
      </c>
      <c r="R38">
        <f t="shared" si="3"/>
        <v>0.47522008377801589</v>
      </c>
      <c r="T38" s="4"/>
    </row>
    <row r="39" spans="13:24" x14ac:dyDescent="0.25">
      <c r="M39">
        <v>36</v>
      </c>
      <c r="N39">
        <f t="shared" si="8"/>
        <v>0.62831853071795862</v>
      </c>
      <c r="O39">
        <f t="shared" si="0"/>
        <v>0.24432313230123412</v>
      </c>
      <c r="P39">
        <f t="shared" si="1"/>
        <v>0.47951114619232688</v>
      </c>
      <c r="Q39">
        <f t="shared" si="2"/>
        <v>1.6223231323012339</v>
      </c>
      <c r="R39">
        <f t="shared" si="3"/>
        <v>0.47951114619232688</v>
      </c>
      <c r="T39" s="4"/>
    </row>
    <row r="40" spans="13:24" x14ac:dyDescent="0.25">
      <c r="M40">
        <v>37</v>
      </c>
      <c r="N40">
        <f t="shared" si="8"/>
        <v>0.64577182323790194</v>
      </c>
      <c r="O40">
        <f t="shared" si="0"/>
        <v>0.24118792403428244</v>
      </c>
      <c r="P40">
        <f t="shared" si="1"/>
        <v>0.48374813699191854</v>
      </c>
      <c r="Q40">
        <f t="shared" si="2"/>
        <v>1.6191879240342824</v>
      </c>
      <c r="R40">
        <f t="shared" si="3"/>
        <v>0.48374813699191854</v>
      </c>
      <c r="T40" s="4"/>
    </row>
    <row r="41" spans="13:24" x14ac:dyDescent="0.25">
      <c r="M41">
        <v>38</v>
      </c>
      <c r="N41">
        <f t="shared" si="8"/>
        <v>0.66322511575784526</v>
      </c>
      <c r="O41">
        <f t="shared" si="0"/>
        <v>0.23797924758923</v>
      </c>
      <c r="P41">
        <f t="shared" si="1"/>
        <v>0.48792976554834877</v>
      </c>
      <c r="Q41">
        <f t="shared" si="2"/>
        <v>1.6159792475892298</v>
      </c>
      <c r="R41">
        <f t="shared" si="3"/>
        <v>0.48792976554834877</v>
      </c>
      <c r="T41" s="4"/>
    </row>
    <row r="42" spans="13:24" x14ac:dyDescent="0.25">
      <c r="M42">
        <v>39</v>
      </c>
      <c r="N42">
        <f t="shared" si="8"/>
        <v>0.68067840827778847</v>
      </c>
      <c r="O42">
        <f t="shared" si="0"/>
        <v>0.2346980803600052</v>
      </c>
      <c r="P42">
        <f t="shared" si="1"/>
        <v>0.4920547580970509</v>
      </c>
      <c r="Q42">
        <f t="shared" si="2"/>
        <v>1.6126980803600051</v>
      </c>
      <c r="R42">
        <f t="shared" si="3"/>
        <v>0.4920547580970509</v>
      </c>
      <c r="T42" s="4"/>
    </row>
    <row r="43" spans="13:24" x14ac:dyDescent="0.25">
      <c r="M43">
        <v>40</v>
      </c>
      <c r="N43">
        <f t="shared" si="8"/>
        <v>0.69813170079773179</v>
      </c>
      <c r="O43">
        <f t="shared" si="0"/>
        <v>0.23134542182193135</v>
      </c>
      <c r="P43">
        <f t="shared" si="1"/>
        <v>0.49612185812533482</v>
      </c>
      <c r="Q43">
        <f t="shared" si="2"/>
        <v>1.6093454218219312</v>
      </c>
      <c r="R43">
        <f t="shared" si="3"/>
        <v>0.49612185812533482</v>
      </c>
      <c r="T43" s="4"/>
    </row>
    <row r="44" spans="13:24" x14ac:dyDescent="0.25">
      <c r="M44">
        <v>41</v>
      </c>
      <c r="N44">
        <f t="shared" si="8"/>
        <v>0.71558499331767511</v>
      </c>
      <c r="O44">
        <f t="shared" si="0"/>
        <v>0.22792229322727714</v>
      </c>
      <c r="P44">
        <f t="shared" si="1"/>
        <v>0.50012982675513318</v>
      </c>
      <c r="Q44">
        <f t="shared" si="2"/>
        <v>1.605922293227277</v>
      </c>
      <c r="R44">
        <f t="shared" si="3"/>
        <v>0.50012982675513318</v>
      </c>
      <c r="T44" s="4"/>
    </row>
    <row r="45" spans="13:24" x14ac:dyDescent="0.25">
      <c r="M45">
        <v>42</v>
      </c>
      <c r="N45">
        <f t="shared" si="8"/>
        <v>0.73303828583761843</v>
      </c>
      <c r="O45">
        <f t="shared" si="0"/>
        <v>0.22442973729417307</v>
      </c>
      <c r="P45">
        <f t="shared" si="1"/>
        <v>0.50407744312037517</v>
      </c>
      <c r="Q45">
        <f t="shared" si="2"/>
        <v>1.6024297372941729</v>
      </c>
      <c r="R45">
        <f t="shared" si="3"/>
        <v>0.50407744312037517</v>
      </c>
      <c r="T45" s="4"/>
    </row>
    <row r="46" spans="13:24" x14ac:dyDescent="0.25">
      <c r="M46">
        <v>43</v>
      </c>
      <c r="N46">
        <f t="shared" si="8"/>
        <v>0.75049157835756175</v>
      </c>
      <c r="O46">
        <f t="shared" si="0"/>
        <v>0.22086881788898946</v>
      </c>
      <c r="P46">
        <f t="shared" si="1"/>
        <v>0.50796350473887453</v>
      </c>
      <c r="Q46">
        <f t="shared" si="2"/>
        <v>1.5988688178889894</v>
      </c>
      <c r="R46">
        <f t="shared" si="3"/>
        <v>0.50796350473887453</v>
      </c>
      <c r="T46" s="4"/>
    </row>
    <row r="47" spans="13:24" x14ac:dyDescent="0.25">
      <c r="M47">
        <v>44</v>
      </c>
      <c r="N47">
        <f t="shared" si="8"/>
        <v>0.76794487087750496</v>
      </c>
      <c r="O47">
        <f t="shared" si="0"/>
        <v>0.21724061970227265</v>
      </c>
      <c r="P47">
        <f t="shared" si="1"/>
        <v>0.51178682787861718</v>
      </c>
      <c r="Q47">
        <f t="shared" si="2"/>
        <v>1.5952406197022726</v>
      </c>
      <c r="R47">
        <f t="shared" si="3"/>
        <v>0.51178682787861718</v>
      </c>
      <c r="T47" s="4"/>
    </row>
    <row r="48" spans="13:24" x14ac:dyDescent="0.25">
      <c r="M48">
        <v>45</v>
      </c>
      <c r="N48">
        <f t="shared" si="8"/>
        <v>0.78539816339744828</v>
      </c>
      <c r="O48">
        <f t="shared" si="0"/>
        <v>0.21354624791833737</v>
      </c>
      <c r="P48">
        <f t="shared" si="1"/>
        <v>0.51554624791833725</v>
      </c>
      <c r="Q48">
        <f t="shared" si="2"/>
        <v>1.5915462479183373</v>
      </c>
      <c r="R48">
        <f t="shared" si="3"/>
        <v>0.51554624791833725</v>
      </c>
      <c r="T48" s="4"/>
    </row>
    <row r="49" spans="13:20" x14ac:dyDescent="0.25">
      <c r="M49">
        <v>46</v>
      </c>
      <c r="N49">
        <f t="shared" si="8"/>
        <v>0.8028514559173916</v>
      </c>
      <c r="O49">
        <f t="shared" si="0"/>
        <v>0.20978682787861716</v>
      </c>
      <c r="P49">
        <f t="shared" si="1"/>
        <v>0.51924061970227264</v>
      </c>
      <c r="Q49">
        <f t="shared" si="2"/>
        <v>1.5877868278786171</v>
      </c>
      <c r="R49">
        <f t="shared" si="3"/>
        <v>0.51924061970227264</v>
      </c>
      <c r="T49" s="4"/>
    </row>
    <row r="50" spans="13:20" x14ac:dyDescent="0.25">
      <c r="M50">
        <v>47</v>
      </c>
      <c r="N50">
        <f t="shared" si="8"/>
        <v>0.82030474843733492</v>
      </c>
      <c r="O50">
        <f t="shared" si="0"/>
        <v>0.20596350473887454</v>
      </c>
      <c r="P50">
        <f t="shared" si="1"/>
        <v>0.52286881788898942</v>
      </c>
      <c r="Q50">
        <f t="shared" si="2"/>
        <v>1.5839635047388745</v>
      </c>
      <c r="R50">
        <f t="shared" si="3"/>
        <v>0.52286881788898942</v>
      </c>
      <c r="T50" s="4"/>
    </row>
    <row r="51" spans="13:20" x14ac:dyDescent="0.25">
      <c r="M51">
        <v>48</v>
      </c>
      <c r="N51">
        <f t="shared" si="8"/>
        <v>0.83775804095727824</v>
      </c>
      <c r="O51">
        <f t="shared" si="0"/>
        <v>0.20207744312037518</v>
      </c>
      <c r="P51">
        <f t="shared" si="1"/>
        <v>0.52642973729417308</v>
      </c>
      <c r="Q51">
        <f t="shared" si="2"/>
        <v>1.580077443120375</v>
      </c>
      <c r="R51">
        <f t="shared" si="3"/>
        <v>0.52642973729417308</v>
      </c>
      <c r="T51" s="4"/>
    </row>
    <row r="52" spans="13:20" x14ac:dyDescent="0.25">
      <c r="M52">
        <v>49</v>
      </c>
      <c r="N52">
        <f t="shared" si="8"/>
        <v>0.85521133347722145</v>
      </c>
      <c r="O52">
        <f t="shared" si="0"/>
        <v>0.19812982675513319</v>
      </c>
      <c r="P52">
        <f t="shared" si="1"/>
        <v>0.52992229322727713</v>
      </c>
      <c r="Q52">
        <f t="shared" si="2"/>
        <v>1.5761298267551331</v>
      </c>
      <c r="R52">
        <f t="shared" si="3"/>
        <v>0.52992229322727713</v>
      </c>
      <c r="T52" s="4"/>
    </row>
    <row r="53" spans="13:20" x14ac:dyDescent="0.25">
      <c r="M53">
        <v>50</v>
      </c>
      <c r="N53">
        <f t="shared" si="8"/>
        <v>0.87266462599716477</v>
      </c>
      <c r="O53">
        <f t="shared" si="0"/>
        <v>0.19412185812533489</v>
      </c>
      <c r="P53">
        <f t="shared" si="1"/>
        <v>0.53334542182193134</v>
      </c>
      <c r="Q53">
        <f t="shared" si="2"/>
        <v>1.5721218581253349</v>
      </c>
      <c r="R53">
        <f t="shared" si="3"/>
        <v>0.53334542182193134</v>
      </c>
      <c r="T53" s="4"/>
    </row>
    <row r="54" spans="13:20" x14ac:dyDescent="0.25">
      <c r="M54">
        <v>51</v>
      </c>
      <c r="N54">
        <f t="shared" si="8"/>
        <v>0.89011791851710809</v>
      </c>
      <c r="O54">
        <f t="shared" si="0"/>
        <v>0.19005475809705091</v>
      </c>
      <c r="P54">
        <f t="shared" si="1"/>
        <v>0.53669808036000521</v>
      </c>
      <c r="Q54">
        <f t="shared" si="2"/>
        <v>1.5680547580970507</v>
      </c>
      <c r="R54">
        <f t="shared" si="3"/>
        <v>0.53669808036000521</v>
      </c>
      <c r="T54" s="4"/>
    </row>
    <row r="55" spans="13:20" x14ac:dyDescent="0.25">
      <c r="M55">
        <v>52</v>
      </c>
      <c r="N55">
        <f t="shared" si="8"/>
        <v>0.90757121103705141</v>
      </c>
      <c r="O55">
        <f t="shared" si="0"/>
        <v>0.18592976554834881</v>
      </c>
      <c r="P55">
        <f t="shared" si="1"/>
        <v>0.53997924758922999</v>
      </c>
      <c r="Q55">
        <f t="shared" si="2"/>
        <v>1.5639297655483486</v>
      </c>
      <c r="R55">
        <f t="shared" si="3"/>
        <v>0.53997924758922999</v>
      </c>
      <c r="T55" s="4"/>
    </row>
    <row r="56" spans="13:20" x14ac:dyDescent="0.25">
      <c r="M56">
        <v>53</v>
      </c>
      <c r="N56">
        <f t="shared" si="8"/>
        <v>0.92502450355699462</v>
      </c>
      <c r="O56">
        <f t="shared" si="0"/>
        <v>0.18174813699191861</v>
      </c>
      <c r="P56">
        <f t="shared" si="1"/>
        <v>0.5431879240342824</v>
      </c>
      <c r="Q56">
        <f t="shared" si="2"/>
        <v>1.5597481369919186</v>
      </c>
      <c r="R56">
        <f t="shared" si="3"/>
        <v>0.5431879240342824</v>
      </c>
      <c r="T56" s="4"/>
    </row>
    <row r="57" spans="13:20" x14ac:dyDescent="0.25">
      <c r="M57">
        <v>54</v>
      </c>
      <c r="N57">
        <f t="shared" si="8"/>
        <v>0.94247779607693793</v>
      </c>
      <c r="O57">
        <f t="shared" si="0"/>
        <v>0.17751114619232689</v>
      </c>
      <c r="P57">
        <f t="shared" si="1"/>
        <v>0.54632313230123408</v>
      </c>
      <c r="Q57">
        <f t="shared" si="2"/>
        <v>1.5555111461923268</v>
      </c>
      <c r="R57">
        <f t="shared" si="3"/>
        <v>0.54632313230123408</v>
      </c>
      <c r="T57" s="4"/>
    </row>
    <row r="58" spans="13:20" x14ac:dyDescent="0.25">
      <c r="M58">
        <v>55</v>
      </c>
      <c r="N58">
        <f t="shared" si="8"/>
        <v>0.95993108859688125</v>
      </c>
      <c r="O58">
        <f t="shared" si="0"/>
        <v>0.17322008377801593</v>
      </c>
      <c r="P58">
        <f t="shared" si="1"/>
        <v>0.54938391737527548</v>
      </c>
      <c r="Q58">
        <f t="shared" si="2"/>
        <v>1.5512200837780159</v>
      </c>
      <c r="R58">
        <f t="shared" si="3"/>
        <v>0.54938391737527548</v>
      </c>
      <c r="T58" s="4"/>
    </row>
    <row r="59" spans="13:20" x14ac:dyDescent="0.25">
      <c r="M59">
        <v>56</v>
      </c>
      <c r="N59">
        <f t="shared" si="8"/>
        <v>0.97738438111682457</v>
      </c>
      <c r="O59">
        <f t="shared" si="0"/>
        <v>0.16887625684816554</v>
      </c>
      <c r="P59">
        <f t="shared" si="1"/>
        <v>0.55236934691162265</v>
      </c>
      <c r="Q59">
        <f t="shared" si="2"/>
        <v>1.5468762568481655</v>
      </c>
      <c r="R59">
        <f t="shared" si="3"/>
        <v>0.55236934691162265</v>
      </c>
      <c r="T59" s="4"/>
    </row>
    <row r="60" spans="13:20" x14ac:dyDescent="0.25">
      <c r="M60">
        <v>57</v>
      </c>
      <c r="N60">
        <f t="shared" si="8"/>
        <v>0.99483767363676789</v>
      </c>
      <c r="O60">
        <f t="shared" si="0"/>
        <v>0.16448098857453816</v>
      </c>
      <c r="P60">
        <f t="shared" si="1"/>
        <v>0.55527851151951801</v>
      </c>
      <c r="Q60">
        <f t="shared" si="2"/>
        <v>1.5424809885745381</v>
      </c>
      <c r="R60">
        <f t="shared" si="3"/>
        <v>0.55527851151951801</v>
      </c>
      <c r="T60" s="4"/>
    </row>
    <row r="61" spans="13:20" x14ac:dyDescent="0.25">
      <c r="M61">
        <v>58</v>
      </c>
      <c r="N61">
        <f t="shared" si="8"/>
        <v>1.0122909661567112</v>
      </c>
      <c r="O61">
        <f t="shared" si="0"/>
        <v>0.16003561779842787</v>
      </c>
      <c r="P61">
        <f t="shared" si="1"/>
        <v>0.55811052503924063</v>
      </c>
      <c r="Q61">
        <f t="shared" si="2"/>
        <v>1.5380356177984278</v>
      </c>
      <c r="R61">
        <f t="shared" si="3"/>
        <v>0.55811052503924063</v>
      </c>
      <c r="T61" s="4"/>
    </row>
    <row r="62" spans="13:20" x14ac:dyDescent="0.25">
      <c r="M62">
        <v>59</v>
      </c>
      <c r="N62">
        <f t="shared" si="8"/>
        <v>1.0297442586766545</v>
      </c>
      <c r="O62">
        <f t="shared" si="0"/>
        <v>0.15554149862283634</v>
      </c>
      <c r="P62">
        <f t="shared" si="1"/>
        <v>0.56086452481203786</v>
      </c>
      <c r="Q62">
        <f t="shared" si="2"/>
        <v>1.5335414986228362</v>
      </c>
      <c r="R62">
        <f t="shared" si="3"/>
        <v>0.56086452481203786</v>
      </c>
      <c r="T62" s="4"/>
    </row>
    <row r="63" spans="13:20" x14ac:dyDescent="0.25">
      <c r="M63">
        <v>60</v>
      </c>
      <c r="N63">
        <f t="shared" si="8"/>
        <v>1.0471975511965976</v>
      </c>
      <c r="O63">
        <f t="shared" si="0"/>
        <v>0.15100000000000002</v>
      </c>
      <c r="P63">
        <f t="shared" si="1"/>
        <v>0.56353967194290044</v>
      </c>
      <c r="Q63">
        <f t="shared" si="2"/>
        <v>1.5289999999999999</v>
      </c>
      <c r="R63">
        <f t="shared" si="3"/>
        <v>0.56353967194290044</v>
      </c>
      <c r="T63" s="4"/>
    </row>
    <row r="64" spans="13:20" x14ac:dyDescent="0.25">
      <c r="M64">
        <v>61</v>
      </c>
      <c r="N64">
        <f t="shared" si="8"/>
        <v>1.064650843716541</v>
      </c>
      <c r="O64">
        <f t="shared" si="0"/>
        <v>0.14641250531439381</v>
      </c>
      <c r="P64">
        <f t="shared" si="1"/>
        <v>0.5661351515560975</v>
      </c>
      <c r="Q64">
        <f t="shared" si="2"/>
        <v>1.5244125053143938</v>
      </c>
      <c r="R64">
        <f t="shared" si="3"/>
        <v>0.5661351515560975</v>
      </c>
      <c r="T64" s="4"/>
    </row>
    <row r="65" spans="13:20" x14ac:dyDescent="0.25">
      <c r="M65">
        <v>62</v>
      </c>
      <c r="N65">
        <f t="shared" si="8"/>
        <v>1.0821041362364843</v>
      </c>
      <c r="O65">
        <f t="shared" si="0"/>
        <v>0.14178041196133903</v>
      </c>
      <c r="P65">
        <f t="shared" si="1"/>
        <v>0.56865017304339593</v>
      </c>
      <c r="Q65">
        <f t="shared" si="2"/>
        <v>1.519780411961339</v>
      </c>
      <c r="R65">
        <f t="shared" si="3"/>
        <v>0.56865017304339593</v>
      </c>
      <c r="T65" s="4"/>
    </row>
    <row r="66" spans="13:20" x14ac:dyDescent="0.25">
      <c r="M66">
        <v>63</v>
      </c>
      <c r="N66">
        <f t="shared" si="8"/>
        <v>1.0995574287564276</v>
      </c>
      <c r="O66">
        <f t="shared" si="0"/>
        <v>0.13710513092134313</v>
      </c>
      <c r="P66">
        <f t="shared" si="1"/>
        <v>0.57108397030488711</v>
      </c>
      <c r="Q66">
        <f t="shared" si="2"/>
        <v>1.515105130921343</v>
      </c>
      <c r="R66">
        <f t="shared" si="3"/>
        <v>0.57108397030488711</v>
      </c>
      <c r="T66" s="4"/>
    </row>
    <row r="67" spans="13:20" x14ac:dyDescent="0.25">
      <c r="M67">
        <v>64</v>
      </c>
      <c r="N67">
        <f t="shared" si="8"/>
        <v>1.1170107212763709</v>
      </c>
      <c r="O67">
        <f t="shared" si="0"/>
        <v>0.13238808633030139</v>
      </c>
      <c r="P67">
        <f t="shared" si="1"/>
        <v>0.57343580198234845</v>
      </c>
      <c r="Q67">
        <f t="shared" si="2"/>
        <v>1.5103880863303012</v>
      </c>
      <c r="R67">
        <f t="shared" si="3"/>
        <v>0.57343580198234845</v>
      </c>
      <c r="T67" s="4"/>
    </row>
    <row r="68" spans="13:20" x14ac:dyDescent="0.25">
      <c r="M68">
        <v>65</v>
      </c>
      <c r="N68">
        <f t="shared" si="8"/>
        <v>1.1344640137963142</v>
      </c>
      <c r="O68">
        <f t="shared" ref="O68:O131" si="10">J$3*COS(N68)</f>
        <v>0.12763071504569123</v>
      </c>
      <c r="P68">
        <f t="shared" ref="P68:P131" si="11">J$3*SIN(N68)+J$3</f>
        <v>0.5757049516850683</v>
      </c>
      <c r="Q68">
        <f t="shared" ref="Q68:Q131" si="12">J$3*COS(N68)+J$4</f>
        <v>1.5056307150456911</v>
      </c>
      <c r="R68">
        <f t="shared" ref="R68:R131" si="13">J$3*SIN(N68)+J$3</f>
        <v>0.5757049516850683</v>
      </c>
      <c r="T68" s="4"/>
    </row>
    <row r="69" spans="13:20" x14ac:dyDescent="0.25">
      <c r="M69">
        <v>66</v>
      </c>
      <c r="N69">
        <f t="shared" si="8"/>
        <v>1.1519173063162575</v>
      </c>
      <c r="O69">
        <f t="shared" si="10"/>
        <v>0.12283446620889166</v>
      </c>
      <c r="P69">
        <f t="shared" si="11"/>
        <v>0.57789072820806542</v>
      </c>
      <c r="Q69">
        <f t="shared" si="12"/>
        <v>1.5008344662088915</v>
      </c>
      <c r="R69">
        <f t="shared" si="13"/>
        <v>0.57789072820806542</v>
      </c>
      <c r="T69" s="4"/>
    </row>
    <row r="70" spans="13:20" x14ac:dyDescent="0.25">
      <c r="M70">
        <v>67</v>
      </c>
      <c r="N70">
        <f t="shared" ref="N70:N133" si="14">RADIANS(M70)</f>
        <v>1.1693705988362009</v>
      </c>
      <c r="O70">
        <f t="shared" si="10"/>
        <v>0.11800080080376066</v>
      </c>
      <c r="P70">
        <f t="shared" si="11"/>
        <v>0.57999246574263696</v>
      </c>
      <c r="Q70">
        <f t="shared" si="12"/>
        <v>1.4960008008037606</v>
      </c>
      <c r="R70">
        <f t="shared" si="13"/>
        <v>0.57999246574263696</v>
      </c>
      <c r="T70" s="4"/>
    </row>
    <row r="71" spans="13:20" x14ac:dyDescent="0.25">
      <c r="M71">
        <v>68</v>
      </c>
      <c r="N71">
        <f t="shared" si="14"/>
        <v>1.1868238913561442</v>
      </c>
      <c r="O71">
        <f t="shared" si="10"/>
        <v>0.11313119121160541</v>
      </c>
      <c r="P71">
        <f t="shared" si="11"/>
        <v>0.58200952407916984</v>
      </c>
      <c r="Q71">
        <f t="shared" si="12"/>
        <v>1.4911311912116052</v>
      </c>
      <c r="R71">
        <f t="shared" si="13"/>
        <v>0.58200952407916984</v>
      </c>
      <c r="T71" s="4"/>
    </row>
    <row r="72" spans="13:20" x14ac:dyDescent="0.25">
      <c r="M72">
        <v>69</v>
      </c>
      <c r="N72">
        <f t="shared" si="14"/>
        <v>1.2042771838760873</v>
      </c>
      <c r="O72">
        <f t="shared" si="10"/>
        <v>0.10822712076268071</v>
      </c>
      <c r="P72">
        <f t="shared" si="11"/>
        <v>0.5839412888021549</v>
      </c>
      <c r="Q72">
        <f t="shared" si="12"/>
        <v>1.4862271207626807</v>
      </c>
      <c r="R72">
        <f t="shared" si="13"/>
        <v>0.5839412888021549</v>
      </c>
      <c r="T72" s="4"/>
    </row>
    <row r="73" spans="13:20" x14ac:dyDescent="0.25">
      <c r="M73">
        <v>70</v>
      </c>
      <c r="N73">
        <f t="shared" si="14"/>
        <v>1.2217304763960306</v>
      </c>
      <c r="O73">
        <f t="shared" si="10"/>
        <v>0.10329008328435198</v>
      </c>
      <c r="P73">
        <f t="shared" si="11"/>
        <v>0.58578717147734427</v>
      </c>
      <c r="Q73">
        <f t="shared" si="12"/>
        <v>1.4812900832843519</v>
      </c>
      <c r="R73">
        <f t="shared" si="13"/>
        <v>0.58578717147734427</v>
      </c>
      <c r="T73" s="4"/>
    </row>
    <row r="74" spans="13:20" x14ac:dyDescent="0.25">
      <c r="M74">
        <v>71</v>
      </c>
      <c r="N74">
        <f t="shared" si="14"/>
        <v>1.2391837689159739</v>
      </c>
      <c r="O74">
        <f t="shared" si="10"/>
        <v>9.8321582646061334E-2</v>
      </c>
      <c r="P74">
        <f t="shared" si="11"/>
        <v>0.5875466098309936</v>
      </c>
      <c r="Q74">
        <f t="shared" si="12"/>
        <v>1.4763215826460612</v>
      </c>
      <c r="R74">
        <f t="shared" si="13"/>
        <v>0.5875466098309936</v>
      </c>
      <c r="T74" s="4"/>
    </row>
    <row r="75" spans="13:20" x14ac:dyDescent="0.25">
      <c r="M75">
        <v>72</v>
      </c>
      <c r="N75">
        <f t="shared" si="14"/>
        <v>1.2566370614359172</v>
      </c>
      <c r="O75">
        <f t="shared" si="10"/>
        <v>9.3323132301234124E-2</v>
      </c>
      <c r="P75">
        <f t="shared" si="11"/>
        <v>0.58921906792113643</v>
      </c>
      <c r="Q75">
        <f t="shared" si="12"/>
        <v>1.4713231323012339</v>
      </c>
      <c r="R75">
        <f t="shared" si="13"/>
        <v>0.58921906792113643</v>
      </c>
      <c r="T75" s="4"/>
    </row>
    <row r="76" spans="13:20" x14ac:dyDescent="0.25">
      <c r="M76">
        <v>73</v>
      </c>
      <c r="N76">
        <f t="shared" si="14"/>
        <v>1.2740903539558606</v>
      </c>
      <c r="O76">
        <f t="shared" si="10"/>
        <v>8.8296254826266504E-2</v>
      </c>
      <c r="P76">
        <f t="shared" si="11"/>
        <v>0.59080403630083667</v>
      </c>
      <c r="Q76">
        <f t="shared" si="12"/>
        <v>1.4662962548262664</v>
      </c>
      <c r="R76">
        <f t="shared" si="13"/>
        <v>0.59080403630083667</v>
      </c>
      <c r="T76" s="4"/>
    </row>
    <row r="77" spans="13:20" x14ac:dyDescent="0.25">
      <c r="M77">
        <v>74</v>
      </c>
      <c r="N77">
        <f t="shared" si="14"/>
        <v>1.2915436464758039</v>
      </c>
      <c r="O77">
        <f t="shared" si="10"/>
        <v>8.3242481456733741E-2</v>
      </c>
      <c r="P77">
        <f t="shared" si="11"/>
        <v>0.59230103217337227</v>
      </c>
      <c r="Q77">
        <f t="shared" si="12"/>
        <v>1.4612424814567335</v>
      </c>
      <c r="R77">
        <f t="shared" si="13"/>
        <v>0.59230103217337227</v>
      </c>
      <c r="T77" s="4"/>
    </row>
    <row r="78" spans="13:20" x14ac:dyDescent="0.25">
      <c r="M78">
        <v>75</v>
      </c>
      <c r="N78">
        <f t="shared" si="14"/>
        <v>1.3089969389957472</v>
      </c>
      <c r="O78">
        <f t="shared" si="10"/>
        <v>7.8163351620961261E-2</v>
      </c>
      <c r="P78">
        <f t="shared" si="11"/>
        <v>0.59370959953929869</v>
      </c>
      <c r="Q78">
        <f t="shared" si="12"/>
        <v>1.4561633516209611</v>
      </c>
      <c r="R78">
        <f t="shared" si="13"/>
        <v>0.59370959953929869</v>
      </c>
      <c r="T78" s="4"/>
    </row>
    <row r="79" spans="13:20" x14ac:dyDescent="0.25">
      <c r="M79">
        <v>76</v>
      </c>
      <c r="N79">
        <f t="shared" si="14"/>
        <v>1.3264502315156905</v>
      </c>
      <c r="O79">
        <f t="shared" si="10"/>
        <v>7.3060412471099637E-2</v>
      </c>
      <c r="P79">
        <f t="shared" si="11"/>
        <v>0.59502930933535092</v>
      </c>
      <c r="Q79">
        <f t="shared" si="12"/>
        <v>1.4510604124710995</v>
      </c>
      <c r="R79">
        <f t="shared" si="13"/>
        <v>0.59502930933535092</v>
      </c>
      <c r="T79" s="4"/>
    </row>
    <row r="80" spans="13:20" x14ac:dyDescent="0.25">
      <c r="M80">
        <v>77</v>
      </c>
      <c r="N80">
        <f t="shared" si="14"/>
        <v>1.3439035240356338</v>
      </c>
      <c r="O80">
        <f t="shared" si="10"/>
        <v>6.7935218411847201E-2</v>
      </c>
      <c r="P80">
        <f t="shared" si="11"/>
        <v>0.5962597595651411</v>
      </c>
      <c r="Q80">
        <f t="shared" si="12"/>
        <v>1.445935218411847</v>
      </c>
      <c r="R80">
        <f t="shared" si="13"/>
        <v>0.5962597595651411</v>
      </c>
      <c r="T80" s="4"/>
    </row>
    <row r="81" spans="13:20" x14ac:dyDescent="0.25">
      <c r="M81">
        <v>78</v>
      </c>
      <c r="N81">
        <f t="shared" si="14"/>
        <v>1.3613568165555769</v>
      </c>
      <c r="O81">
        <f t="shared" si="10"/>
        <v>6.2789330626963347E-2</v>
      </c>
      <c r="P81">
        <f t="shared" si="11"/>
        <v>0.59740057542160929</v>
      </c>
      <c r="Q81">
        <f t="shared" si="12"/>
        <v>1.4407893306269632</v>
      </c>
      <c r="R81">
        <f t="shared" si="13"/>
        <v>0.59740057542160929</v>
      </c>
      <c r="T81" s="4"/>
    </row>
    <row r="82" spans="13:20" x14ac:dyDescent="0.25">
      <c r="M82">
        <v>79</v>
      </c>
      <c r="N82">
        <f t="shared" si="14"/>
        <v>1.3788101090755203</v>
      </c>
      <c r="O82">
        <f t="shared" si="10"/>
        <v>5.7624316603716565E-2</v>
      </c>
      <c r="P82">
        <f t="shared" si="11"/>
        <v>0.59845140940119457</v>
      </c>
      <c r="Q82">
        <f t="shared" si="12"/>
        <v>1.4356243166037164</v>
      </c>
      <c r="R82">
        <f t="shared" si="13"/>
        <v>0.59845140940119457</v>
      </c>
    </row>
    <row r="83" spans="13:20" x14ac:dyDescent="0.25">
      <c r="M83">
        <v>80</v>
      </c>
      <c r="N83">
        <f t="shared" si="14"/>
        <v>1.3962634015954636</v>
      </c>
      <c r="O83">
        <f t="shared" si="10"/>
        <v>5.2441749655412984E-2</v>
      </c>
      <c r="P83">
        <f t="shared" si="11"/>
        <v>0.59941194140968679</v>
      </c>
      <c r="Q83">
        <f t="shared" si="12"/>
        <v>1.4304417496554129</v>
      </c>
      <c r="R83">
        <f t="shared" si="13"/>
        <v>0.59941194140968679</v>
      </c>
    </row>
    <row r="84" spans="13:20" x14ac:dyDescent="0.25">
      <c r="M84">
        <v>81</v>
      </c>
      <c r="N84">
        <f t="shared" si="14"/>
        <v>1.4137166941154069</v>
      </c>
      <c r="O84">
        <f t="shared" si="10"/>
        <v>4.7243208442149735E-2</v>
      </c>
      <c r="P84">
        <f t="shared" si="11"/>
        <v>0.60028187885973161</v>
      </c>
      <c r="Q84">
        <f t="shared" si="12"/>
        <v>1.4252432084421496</v>
      </c>
      <c r="R84">
        <f t="shared" si="13"/>
        <v>0.60028187885973161</v>
      </c>
    </row>
    <row r="85" spans="13:20" x14ac:dyDescent="0.25">
      <c r="M85">
        <v>82</v>
      </c>
      <c r="N85">
        <f t="shared" si="14"/>
        <v>1.4311699866353502</v>
      </c>
      <c r="O85">
        <f t="shared" si="10"/>
        <v>4.2030276489939768E-2</v>
      </c>
      <c r="P85">
        <f t="shared" si="11"/>
        <v>0.6010609567599543</v>
      </c>
      <c r="Q85">
        <f t="shared" si="12"/>
        <v>1.4200302764899397</v>
      </c>
      <c r="R85">
        <f t="shared" si="13"/>
        <v>0.6010609567599543</v>
      </c>
    </row>
    <row r="86" spans="13:20" x14ac:dyDescent="0.25">
      <c r="M86">
        <v>83</v>
      </c>
      <c r="N86">
        <f t="shared" si="14"/>
        <v>1.4486232791552935</v>
      </c>
      <c r="O86">
        <f t="shared" si="10"/>
        <v>3.6804541708354538E-2</v>
      </c>
      <c r="P86">
        <f t="shared" si="11"/>
        <v>0.60174893779567928</v>
      </c>
      <c r="Q86">
        <f t="shared" si="12"/>
        <v>1.4148045417083543</v>
      </c>
      <c r="R86">
        <f t="shared" si="13"/>
        <v>0.60174893779567928</v>
      </c>
    </row>
    <row r="87" spans="13:20" x14ac:dyDescent="0.25">
      <c r="M87">
        <v>84</v>
      </c>
      <c r="N87">
        <f t="shared" si="14"/>
        <v>1.4660765716752369</v>
      </c>
      <c r="O87">
        <f t="shared" si="10"/>
        <v>3.1567595906831343E-2</v>
      </c>
      <c r="P87">
        <f t="shared" si="11"/>
        <v>0.60234561240121853</v>
      </c>
      <c r="Q87">
        <f t="shared" si="12"/>
        <v>1.4095675959068312</v>
      </c>
      <c r="R87">
        <f t="shared" si="13"/>
        <v>0.60234561240121853</v>
      </c>
    </row>
    <row r="88" spans="13:20" x14ac:dyDescent="0.25">
      <c r="M88">
        <v>85</v>
      </c>
      <c r="N88">
        <f t="shared" si="14"/>
        <v>1.4835298641951802</v>
      </c>
      <c r="O88">
        <f t="shared" si="10"/>
        <v>2.6321034309792758E-2</v>
      </c>
      <c r="P88">
        <f t="shared" si="11"/>
        <v>0.60285079882370707</v>
      </c>
      <c r="Q88">
        <f t="shared" si="12"/>
        <v>1.4043210343097927</v>
      </c>
      <c r="R88">
        <f t="shared" si="13"/>
        <v>0.60285079882370707</v>
      </c>
    </row>
    <row r="89" spans="13:20" x14ac:dyDescent="0.25">
      <c r="M89">
        <v>86</v>
      </c>
      <c r="N89">
        <f t="shared" si="14"/>
        <v>1.5009831567151235</v>
      </c>
      <c r="O89">
        <f t="shared" si="10"/>
        <v>2.1066455070725819E-2</v>
      </c>
      <c r="P89">
        <f t="shared" si="11"/>
        <v>0.60326434317846689</v>
      </c>
      <c r="Q89">
        <f t="shared" si="12"/>
        <v>1.3990664550707257</v>
      </c>
      <c r="R89">
        <f t="shared" si="13"/>
        <v>0.60326434317846689</v>
      </c>
    </row>
    <row r="90" spans="13:20" x14ac:dyDescent="0.25">
      <c r="M90">
        <v>87</v>
      </c>
      <c r="N90">
        <f t="shared" si="14"/>
        <v>1.5184364492350666</v>
      </c>
      <c r="O90">
        <f t="shared" si="10"/>
        <v>1.5805458785369077E-2</v>
      </c>
      <c r="P90">
        <f t="shared" si="11"/>
        <v>0.60358611949588126</v>
      </c>
      <c r="Q90">
        <f t="shared" si="12"/>
        <v>1.393805458785369</v>
      </c>
      <c r="R90">
        <f t="shared" si="13"/>
        <v>0.60358611949588126</v>
      </c>
    </row>
    <row r="91" spans="13:20" x14ac:dyDescent="0.25">
      <c r="M91">
        <v>88</v>
      </c>
      <c r="N91">
        <f t="shared" si="14"/>
        <v>1.5358897417550099</v>
      </c>
      <c r="O91">
        <f t="shared" si="10"/>
        <v>1.0539648004155326E-2</v>
      </c>
      <c r="P91">
        <f t="shared" si="11"/>
        <v>0.60381602975976689</v>
      </c>
      <c r="Q91">
        <f t="shared" si="12"/>
        <v>1.3885396480041552</v>
      </c>
      <c r="R91">
        <f t="shared" si="13"/>
        <v>0.60381602975976689</v>
      </c>
    </row>
    <row r="92" spans="13:20" x14ac:dyDescent="0.25">
      <c r="M92">
        <v>89</v>
      </c>
      <c r="N92">
        <f t="shared" si="14"/>
        <v>1.5533430342749532</v>
      </c>
      <c r="O92">
        <f t="shared" si="10"/>
        <v>5.2706267440596468E-3</v>
      </c>
      <c r="P92">
        <f t="shared" si="11"/>
        <v>0.6039540039372302</v>
      </c>
      <c r="Q92">
        <f t="shared" si="12"/>
        <v>1.3832706267440595</v>
      </c>
      <c r="R92">
        <f t="shared" si="13"/>
        <v>0.6039540039372302</v>
      </c>
    </row>
    <row r="93" spans="13:20" x14ac:dyDescent="0.25">
      <c r="M93">
        <v>90</v>
      </c>
      <c r="N93">
        <f t="shared" si="14"/>
        <v>1.5707963267948966</v>
      </c>
      <c r="O93">
        <f t="shared" si="10"/>
        <v>1.8499741669120162E-17</v>
      </c>
      <c r="P93">
        <f t="shared" si="11"/>
        <v>0.60399999999999998</v>
      </c>
      <c r="Q93">
        <f t="shared" si="12"/>
        <v>1.3779999999999999</v>
      </c>
      <c r="R93">
        <f t="shared" si="13"/>
        <v>0.60399999999999998</v>
      </c>
    </row>
    <row r="94" spans="13:20" x14ac:dyDescent="0.25">
      <c r="M94">
        <v>91</v>
      </c>
      <c r="N94">
        <f t="shared" si="14"/>
        <v>1.5882496193148399</v>
      </c>
      <c r="O94">
        <f t="shared" si="10"/>
        <v>-5.2706267440596095E-3</v>
      </c>
      <c r="P94">
        <f t="shared" si="11"/>
        <v>0.6039540039372302</v>
      </c>
      <c r="Q94">
        <f t="shared" si="12"/>
        <v>1.3727293732559402</v>
      </c>
      <c r="R94">
        <f t="shared" si="13"/>
        <v>0.6039540039372302</v>
      </c>
    </row>
    <row r="95" spans="13:20" x14ac:dyDescent="0.25">
      <c r="M95">
        <v>92</v>
      </c>
      <c r="N95">
        <f t="shared" si="14"/>
        <v>1.6057029118347832</v>
      </c>
      <c r="O95">
        <f t="shared" si="10"/>
        <v>-1.0539648004155288E-2</v>
      </c>
      <c r="P95">
        <f t="shared" si="11"/>
        <v>0.60381602975976689</v>
      </c>
      <c r="Q95">
        <f t="shared" si="12"/>
        <v>1.3674603519958446</v>
      </c>
      <c r="R95">
        <f t="shared" si="13"/>
        <v>0.60381602975976689</v>
      </c>
    </row>
    <row r="96" spans="13:20" x14ac:dyDescent="0.25">
      <c r="M96">
        <v>93</v>
      </c>
      <c r="N96">
        <f t="shared" si="14"/>
        <v>1.6231562043547265</v>
      </c>
      <c r="O96">
        <f t="shared" si="10"/>
        <v>-1.5805458785369039E-2</v>
      </c>
      <c r="P96">
        <f t="shared" si="11"/>
        <v>0.60358611949588126</v>
      </c>
      <c r="Q96">
        <f t="shared" si="12"/>
        <v>1.3621945412146308</v>
      </c>
      <c r="R96">
        <f t="shared" si="13"/>
        <v>0.60358611949588126</v>
      </c>
    </row>
    <row r="97" spans="13:18" x14ac:dyDescent="0.25">
      <c r="M97">
        <v>94</v>
      </c>
      <c r="N97">
        <f t="shared" si="14"/>
        <v>1.6406094968746698</v>
      </c>
      <c r="O97">
        <f t="shared" si="10"/>
        <v>-2.106645507072585E-2</v>
      </c>
      <c r="P97">
        <f t="shared" si="11"/>
        <v>0.60326434317846689</v>
      </c>
      <c r="Q97">
        <f t="shared" si="12"/>
        <v>1.3569335449292741</v>
      </c>
      <c r="R97">
        <f t="shared" si="13"/>
        <v>0.60326434317846689</v>
      </c>
    </row>
    <row r="98" spans="13:18" x14ac:dyDescent="0.25">
      <c r="M98">
        <v>95</v>
      </c>
      <c r="N98">
        <f t="shared" si="14"/>
        <v>1.6580627893946132</v>
      </c>
      <c r="O98">
        <f t="shared" si="10"/>
        <v>-2.6321034309792785E-2</v>
      </c>
      <c r="P98">
        <f t="shared" si="11"/>
        <v>0.60285079882370707</v>
      </c>
      <c r="Q98">
        <f t="shared" si="12"/>
        <v>1.3516789656902071</v>
      </c>
      <c r="R98">
        <f t="shared" si="13"/>
        <v>0.60285079882370707</v>
      </c>
    </row>
    <row r="99" spans="13:18" x14ac:dyDescent="0.25">
      <c r="M99">
        <v>96</v>
      </c>
      <c r="N99">
        <f t="shared" si="14"/>
        <v>1.6755160819145565</v>
      </c>
      <c r="O99">
        <f t="shared" si="10"/>
        <v>-3.1567595906831371E-2</v>
      </c>
      <c r="P99">
        <f t="shared" si="11"/>
        <v>0.60234561240121853</v>
      </c>
      <c r="Q99">
        <f t="shared" si="12"/>
        <v>1.3464324040931686</v>
      </c>
      <c r="R99">
        <f t="shared" si="13"/>
        <v>0.60234561240121853</v>
      </c>
    </row>
    <row r="100" spans="13:18" x14ac:dyDescent="0.25">
      <c r="M100">
        <v>97</v>
      </c>
      <c r="N100">
        <f t="shared" si="14"/>
        <v>1.6929693744344996</v>
      </c>
      <c r="O100">
        <f t="shared" si="10"/>
        <v>-3.6804541708354503E-2</v>
      </c>
      <c r="P100">
        <f t="shared" si="11"/>
        <v>0.60174893779567928</v>
      </c>
      <c r="Q100">
        <f t="shared" si="12"/>
        <v>1.3411954582916454</v>
      </c>
      <c r="R100">
        <f t="shared" si="13"/>
        <v>0.60174893779567928</v>
      </c>
    </row>
    <row r="101" spans="13:18" x14ac:dyDescent="0.25">
      <c r="M101">
        <v>98</v>
      </c>
      <c r="N101">
        <f t="shared" si="14"/>
        <v>1.7104226669544429</v>
      </c>
      <c r="O101">
        <f t="shared" si="10"/>
        <v>-4.2030276489939733E-2</v>
      </c>
      <c r="P101">
        <f t="shared" si="11"/>
        <v>0.6010609567599543</v>
      </c>
      <c r="Q101">
        <f t="shared" si="12"/>
        <v>1.3359697235100603</v>
      </c>
      <c r="R101">
        <f t="shared" si="13"/>
        <v>0.6010609567599543</v>
      </c>
    </row>
    <row r="102" spans="13:18" x14ac:dyDescent="0.25">
      <c r="M102">
        <v>99</v>
      </c>
      <c r="N102">
        <f t="shared" si="14"/>
        <v>1.7278759594743862</v>
      </c>
      <c r="O102">
        <f t="shared" si="10"/>
        <v>-4.7243208442149708E-2</v>
      </c>
      <c r="P102">
        <f t="shared" si="11"/>
        <v>0.60028187885973161</v>
      </c>
      <c r="Q102">
        <f t="shared" si="12"/>
        <v>1.3307567915578502</v>
      </c>
      <c r="R102">
        <f t="shared" si="13"/>
        <v>0.60028187885973161</v>
      </c>
    </row>
    <row r="103" spans="13:18" x14ac:dyDescent="0.25">
      <c r="M103">
        <v>100</v>
      </c>
      <c r="N103">
        <f t="shared" si="14"/>
        <v>1.7453292519943295</v>
      </c>
      <c r="O103">
        <f t="shared" si="10"/>
        <v>-5.2441749655412949E-2</v>
      </c>
      <c r="P103">
        <f t="shared" si="11"/>
        <v>0.59941194140968679</v>
      </c>
      <c r="Q103">
        <f t="shared" si="12"/>
        <v>1.3255582503445869</v>
      </c>
      <c r="R103">
        <f t="shared" si="13"/>
        <v>0.59941194140968679</v>
      </c>
    </row>
    <row r="104" spans="13:18" x14ac:dyDescent="0.25">
      <c r="M104">
        <v>101</v>
      </c>
      <c r="N104">
        <f t="shared" si="14"/>
        <v>1.7627825445142729</v>
      </c>
      <c r="O104">
        <f t="shared" si="10"/>
        <v>-5.762431660371653E-2</v>
      </c>
      <c r="P104">
        <f t="shared" si="11"/>
        <v>0.59845140940119457</v>
      </c>
      <c r="Q104">
        <f t="shared" si="12"/>
        <v>1.3203756833962834</v>
      </c>
      <c r="R104">
        <f t="shared" si="13"/>
        <v>0.59845140940119457</v>
      </c>
    </row>
    <row r="105" spans="13:18" x14ac:dyDescent="0.25">
      <c r="M105">
        <v>102</v>
      </c>
      <c r="N105">
        <f t="shared" si="14"/>
        <v>1.7802358370342162</v>
      </c>
      <c r="O105">
        <f t="shared" si="10"/>
        <v>-6.2789330626963319E-2</v>
      </c>
      <c r="P105">
        <f t="shared" si="11"/>
        <v>0.59740057542160929</v>
      </c>
      <c r="Q105">
        <f t="shared" si="12"/>
        <v>1.3152106693730365</v>
      </c>
      <c r="R105">
        <f t="shared" si="13"/>
        <v>0.59740057542160929</v>
      </c>
    </row>
    <row r="106" spans="13:18" x14ac:dyDescent="0.25">
      <c r="M106">
        <v>103</v>
      </c>
      <c r="N106">
        <f t="shared" si="14"/>
        <v>1.7976891295541595</v>
      </c>
      <c r="O106">
        <f t="shared" si="10"/>
        <v>-6.7935218411847242E-2</v>
      </c>
      <c r="P106">
        <f t="shared" si="11"/>
        <v>0.5962597595651411</v>
      </c>
      <c r="Q106">
        <f t="shared" si="12"/>
        <v>1.3100647815881525</v>
      </c>
      <c r="R106">
        <f t="shared" si="13"/>
        <v>0.5962597595651411</v>
      </c>
    </row>
    <row r="107" spans="13:18" x14ac:dyDescent="0.25">
      <c r="M107">
        <v>104</v>
      </c>
      <c r="N107">
        <f t="shared" si="14"/>
        <v>1.8151424220741028</v>
      </c>
      <c r="O107">
        <f t="shared" si="10"/>
        <v>-7.3060412471099664E-2</v>
      </c>
      <c r="P107">
        <f t="shared" si="11"/>
        <v>0.59502930933535092</v>
      </c>
      <c r="Q107">
        <f t="shared" si="12"/>
        <v>1.3049395875289003</v>
      </c>
      <c r="R107">
        <f t="shared" si="13"/>
        <v>0.59502930933535092</v>
      </c>
    </row>
    <row r="108" spans="13:18" x14ac:dyDescent="0.25">
      <c r="M108">
        <v>105</v>
      </c>
      <c r="N108">
        <f t="shared" si="14"/>
        <v>1.8325957145940461</v>
      </c>
      <c r="O108">
        <f t="shared" si="10"/>
        <v>-7.8163351620961288E-2</v>
      </c>
      <c r="P108">
        <f t="shared" si="11"/>
        <v>0.59370959953929869</v>
      </c>
      <c r="Q108">
        <f t="shared" si="12"/>
        <v>1.2998366483790387</v>
      </c>
      <c r="R108">
        <f t="shared" si="13"/>
        <v>0.59370959953929869</v>
      </c>
    </row>
    <row r="109" spans="13:18" x14ac:dyDescent="0.25">
      <c r="M109">
        <v>106</v>
      </c>
      <c r="N109">
        <f t="shared" si="14"/>
        <v>1.8500490071139892</v>
      </c>
      <c r="O109">
        <f t="shared" si="10"/>
        <v>-8.3242481456733713E-2</v>
      </c>
      <c r="P109">
        <f t="shared" si="11"/>
        <v>0.59230103217337227</v>
      </c>
      <c r="Q109">
        <f t="shared" si="12"/>
        <v>1.2947575185432663</v>
      </c>
      <c r="R109">
        <f t="shared" si="13"/>
        <v>0.59230103217337227</v>
      </c>
    </row>
    <row r="110" spans="13:18" x14ac:dyDescent="0.25">
      <c r="M110">
        <v>107</v>
      </c>
      <c r="N110">
        <f t="shared" si="14"/>
        <v>1.8675022996339325</v>
      </c>
      <c r="O110">
        <f t="shared" si="10"/>
        <v>-8.8296254826266463E-2</v>
      </c>
      <c r="P110">
        <f t="shared" si="11"/>
        <v>0.59080403630083667</v>
      </c>
      <c r="Q110">
        <f t="shared" si="12"/>
        <v>1.2897037451737334</v>
      </c>
      <c r="R110">
        <f t="shared" si="13"/>
        <v>0.59080403630083667</v>
      </c>
    </row>
    <row r="111" spans="13:18" x14ac:dyDescent="0.25">
      <c r="M111">
        <v>108</v>
      </c>
      <c r="N111">
        <f t="shared" si="14"/>
        <v>1.8849555921538759</v>
      </c>
      <c r="O111">
        <f t="shared" si="10"/>
        <v>-9.3323132301234096E-2</v>
      </c>
      <c r="P111">
        <f t="shared" si="11"/>
        <v>0.58921906792113643</v>
      </c>
      <c r="Q111">
        <f t="shared" si="12"/>
        <v>1.2846768676987659</v>
      </c>
      <c r="R111">
        <f t="shared" si="13"/>
        <v>0.58921906792113643</v>
      </c>
    </row>
    <row r="112" spans="13:18" x14ac:dyDescent="0.25">
      <c r="M112">
        <v>109</v>
      </c>
      <c r="N112">
        <f t="shared" si="14"/>
        <v>1.9024088846738192</v>
      </c>
      <c r="O112">
        <f t="shared" si="10"/>
        <v>-9.8321582646061306E-2</v>
      </c>
      <c r="P112">
        <f t="shared" si="11"/>
        <v>0.5875466098309936</v>
      </c>
      <c r="Q112">
        <f t="shared" si="12"/>
        <v>1.2796784173539386</v>
      </c>
      <c r="R112">
        <f t="shared" si="13"/>
        <v>0.5875466098309936</v>
      </c>
    </row>
    <row r="113" spans="13:18" x14ac:dyDescent="0.25">
      <c r="M113">
        <v>110</v>
      </c>
      <c r="N113">
        <f t="shared" si="14"/>
        <v>1.9198621771937625</v>
      </c>
      <c r="O113">
        <f t="shared" si="10"/>
        <v>-0.10329008328435195</v>
      </c>
      <c r="P113">
        <f t="shared" si="11"/>
        <v>0.58578717147734438</v>
      </c>
      <c r="Q113">
        <f t="shared" si="12"/>
        <v>1.2747099167156479</v>
      </c>
      <c r="R113">
        <f t="shared" si="13"/>
        <v>0.58578717147734438</v>
      </c>
    </row>
    <row r="114" spans="13:18" x14ac:dyDescent="0.25">
      <c r="M114">
        <v>111</v>
      </c>
      <c r="N114">
        <f t="shared" si="14"/>
        <v>1.9373154697137058</v>
      </c>
      <c r="O114">
        <f t="shared" si="10"/>
        <v>-0.10822712076268068</v>
      </c>
      <c r="P114">
        <f t="shared" si="11"/>
        <v>0.5839412888021549</v>
      </c>
      <c r="Q114">
        <f t="shared" si="12"/>
        <v>1.2697728792373193</v>
      </c>
      <c r="R114">
        <f t="shared" si="13"/>
        <v>0.5839412888021549</v>
      </c>
    </row>
    <row r="115" spans="13:18" x14ac:dyDescent="0.25">
      <c r="M115">
        <v>112</v>
      </c>
      <c r="N115">
        <f t="shared" si="14"/>
        <v>1.9547687622336491</v>
      </c>
      <c r="O115">
        <f t="shared" si="10"/>
        <v>-0.11313119121160545</v>
      </c>
      <c r="P115">
        <f t="shared" si="11"/>
        <v>0.58200952407916984</v>
      </c>
      <c r="Q115">
        <f t="shared" si="12"/>
        <v>1.2648688087883944</v>
      </c>
      <c r="R115">
        <f t="shared" si="13"/>
        <v>0.58200952407916984</v>
      </c>
    </row>
    <row r="116" spans="13:18" x14ac:dyDescent="0.25">
      <c r="M116">
        <v>113</v>
      </c>
      <c r="N116">
        <f t="shared" si="14"/>
        <v>1.9722220547535925</v>
      </c>
      <c r="O116">
        <f t="shared" si="10"/>
        <v>-0.11800080080376067</v>
      </c>
      <c r="P116">
        <f t="shared" si="11"/>
        <v>0.57999246574263696</v>
      </c>
      <c r="Q116">
        <f t="shared" si="12"/>
        <v>1.2599991991962392</v>
      </c>
      <c r="R116">
        <f t="shared" si="13"/>
        <v>0.57999246574263696</v>
      </c>
    </row>
    <row r="117" spans="13:18" x14ac:dyDescent="0.25">
      <c r="M117">
        <v>114</v>
      </c>
      <c r="N117">
        <f t="shared" si="14"/>
        <v>1.9896753472735358</v>
      </c>
      <c r="O117">
        <f t="shared" si="10"/>
        <v>-0.12283446620889167</v>
      </c>
      <c r="P117">
        <f t="shared" si="11"/>
        <v>0.57789072820806542</v>
      </c>
      <c r="Q117">
        <f t="shared" si="12"/>
        <v>1.2551655337911083</v>
      </c>
      <c r="R117">
        <f t="shared" si="13"/>
        <v>0.57789072820806542</v>
      </c>
    </row>
    <row r="118" spans="13:18" x14ac:dyDescent="0.25">
      <c r="M118">
        <v>115</v>
      </c>
      <c r="N118">
        <f t="shared" si="14"/>
        <v>2.0071286397934789</v>
      </c>
      <c r="O118">
        <f t="shared" si="10"/>
        <v>-0.12763071504569121</v>
      </c>
      <c r="P118">
        <f t="shared" si="11"/>
        <v>0.5757049516850683</v>
      </c>
      <c r="Q118">
        <f t="shared" si="12"/>
        <v>1.2503692849543087</v>
      </c>
      <c r="R118">
        <f t="shared" si="13"/>
        <v>0.5757049516850683</v>
      </c>
    </row>
    <row r="119" spans="13:18" x14ac:dyDescent="0.25">
      <c r="M119">
        <v>116</v>
      </c>
      <c r="N119">
        <f t="shared" si="14"/>
        <v>2.0245819323134224</v>
      </c>
      <c r="O119">
        <f t="shared" si="10"/>
        <v>-0.13238808633030141</v>
      </c>
      <c r="P119">
        <f t="shared" si="11"/>
        <v>0.57343580198234845</v>
      </c>
      <c r="Q119">
        <f t="shared" si="12"/>
        <v>1.2456119136696984</v>
      </c>
      <c r="R119">
        <f t="shared" si="13"/>
        <v>0.57343580198234845</v>
      </c>
    </row>
    <row r="120" spans="13:18" x14ac:dyDescent="0.25">
      <c r="M120">
        <v>117</v>
      </c>
      <c r="N120">
        <f t="shared" si="14"/>
        <v>2.0420352248333655</v>
      </c>
      <c r="O120">
        <f t="shared" si="10"/>
        <v>-0.1371051309213431</v>
      </c>
      <c r="P120">
        <f t="shared" si="11"/>
        <v>0.57108397030488711</v>
      </c>
      <c r="Q120">
        <f t="shared" si="12"/>
        <v>1.2408948690786568</v>
      </c>
      <c r="R120">
        <f t="shared" si="13"/>
        <v>0.57108397030488711</v>
      </c>
    </row>
    <row r="121" spans="13:18" x14ac:dyDescent="0.25">
      <c r="M121">
        <v>118</v>
      </c>
      <c r="N121">
        <f t="shared" si="14"/>
        <v>2.0594885173533091</v>
      </c>
      <c r="O121">
        <f t="shared" si="10"/>
        <v>-0.14178041196133906</v>
      </c>
      <c r="P121">
        <f t="shared" si="11"/>
        <v>0.56865017304339593</v>
      </c>
      <c r="Q121">
        <f t="shared" si="12"/>
        <v>1.2362195880386608</v>
      </c>
      <c r="R121">
        <f t="shared" si="13"/>
        <v>0.56865017304339593</v>
      </c>
    </row>
    <row r="122" spans="13:18" x14ac:dyDescent="0.25">
      <c r="M122">
        <v>119</v>
      </c>
      <c r="N122">
        <f t="shared" si="14"/>
        <v>2.0769418098732522</v>
      </c>
      <c r="O122">
        <f t="shared" si="10"/>
        <v>-0.14641250531439376</v>
      </c>
      <c r="P122">
        <f t="shared" si="11"/>
        <v>0.5661351515560975</v>
      </c>
      <c r="Q122">
        <f t="shared" si="12"/>
        <v>1.231587494685606</v>
      </c>
      <c r="R122">
        <f t="shared" si="13"/>
        <v>0.5661351515560975</v>
      </c>
    </row>
    <row r="123" spans="13:18" x14ac:dyDescent="0.25">
      <c r="M123">
        <v>120</v>
      </c>
      <c r="N123">
        <f t="shared" si="14"/>
        <v>2.0943951023931953</v>
      </c>
      <c r="O123">
        <f t="shared" si="10"/>
        <v>-0.15099999999999994</v>
      </c>
      <c r="P123">
        <f t="shared" si="11"/>
        <v>0.56353967194290044</v>
      </c>
      <c r="Q123">
        <f t="shared" si="12"/>
        <v>1.2269999999999999</v>
      </c>
      <c r="R123">
        <f t="shared" si="13"/>
        <v>0.56353967194290044</v>
      </c>
    </row>
    <row r="124" spans="13:18" x14ac:dyDescent="0.25">
      <c r="M124">
        <v>121</v>
      </c>
      <c r="N124">
        <f t="shared" si="14"/>
        <v>2.1118483949131388</v>
      </c>
      <c r="O124">
        <f t="shared" si="10"/>
        <v>-0.15554149862283639</v>
      </c>
      <c r="P124">
        <f t="shared" si="11"/>
        <v>0.56086452481203786</v>
      </c>
      <c r="Q124">
        <f t="shared" si="12"/>
        <v>1.2224585013771634</v>
      </c>
      <c r="R124">
        <f t="shared" si="13"/>
        <v>0.56086452481203786</v>
      </c>
    </row>
    <row r="125" spans="13:18" x14ac:dyDescent="0.25">
      <c r="M125">
        <v>122</v>
      </c>
      <c r="N125">
        <f t="shared" si="14"/>
        <v>2.1293016874330819</v>
      </c>
      <c r="O125">
        <f t="shared" si="10"/>
        <v>-0.16003561779842784</v>
      </c>
      <c r="P125">
        <f t="shared" si="11"/>
        <v>0.55811052503924063</v>
      </c>
      <c r="Q125">
        <f t="shared" si="12"/>
        <v>1.217964382201572</v>
      </c>
      <c r="R125">
        <f t="shared" si="13"/>
        <v>0.55811052503924063</v>
      </c>
    </row>
    <row r="126" spans="13:18" x14ac:dyDescent="0.25">
      <c r="M126">
        <v>123</v>
      </c>
      <c r="N126">
        <f t="shared" si="14"/>
        <v>2.1467549799530254</v>
      </c>
      <c r="O126">
        <f t="shared" si="10"/>
        <v>-0.16448098857453816</v>
      </c>
      <c r="P126">
        <f t="shared" si="11"/>
        <v>0.55527851151951801</v>
      </c>
      <c r="Q126">
        <f t="shared" si="12"/>
        <v>1.2135190114254617</v>
      </c>
      <c r="R126">
        <f t="shared" si="13"/>
        <v>0.55527851151951801</v>
      </c>
    </row>
    <row r="127" spans="13:18" x14ac:dyDescent="0.25">
      <c r="M127">
        <v>124</v>
      </c>
      <c r="N127">
        <f t="shared" si="14"/>
        <v>2.1642082724729685</v>
      </c>
      <c r="O127">
        <f t="shared" si="10"/>
        <v>-0.16887625684816548</v>
      </c>
      <c r="P127">
        <f t="shared" si="11"/>
        <v>0.55236934691162265</v>
      </c>
      <c r="Q127">
        <f t="shared" si="12"/>
        <v>1.2091237431518345</v>
      </c>
      <c r="R127">
        <f t="shared" si="13"/>
        <v>0.55236934691162265</v>
      </c>
    </row>
    <row r="128" spans="13:18" x14ac:dyDescent="0.25">
      <c r="M128">
        <v>125</v>
      </c>
      <c r="N128">
        <f t="shared" si="14"/>
        <v>2.1816615649929121</v>
      </c>
      <c r="O128">
        <f t="shared" si="10"/>
        <v>-0.17322008377801593</v>
      </c>
      <c r="P128">
        <f t="shared" si="11"/>
        <v>0.54938391737527548</v>
      </c>
      <c r="Q128">
        <f t="shared" si="12"/>
        <v>1.2047799162219839</v>
      </c>
      <c r="R128">
        <f t="shared" si="13"/>
        <v>0.54938391737527548</v>
      </c>
    </row>
    <row r="129" spans="13:18" x14ac:dyDescent="0.25">
      <c r="M129">
        <v>126</v>
      </c>
      <c r="N129">
        <f t="shared" si="14"/>
        <v>2.1991148575128552</v>
      </c>
      <c r="O129">
        <f t="shared" si="10"/>
        <v>-0.17751114619232686</v>
      </c>
      <c r="P129">
        <f t="shared" si="11"/>
        <v>0.54632313230123408</v>
      </c>
      <c r="Q129">
        <f t="shared" si="12"/>
        <v>1.200488853807673</v>
      </c>
      <c r="R129">
        <f t="shared" si="13"/>
        <v>0.54632313230123408</v>
      </c>
    </row>
    <row r="130" spans="13:18" x14ac:dyDescent="0.25">
      <c r="M130">
        <v>127</v>
      </c>
      <c r="N130">
        <f t="shared" si="14"/>
        <v>2.2165681500327987</v>
      </c>
      <c r="O130">
        <f t="shared" si="10"/>
        <v>-0.18174813699191861</v>
      </c>
      <c r="P130">
        <f t="shared" si="11"/>
        <v>0.5431879240342824</v>
      </c>
      <c r="Q130">
        <f t="shared" si="12"/>
        <v>1.1962518630080812</v>
      </c>
      <c r="R130">
        <f t="shared" si="13"/>
        <v>0.5431879240342824</v>
      </c>
    </row>
    <row r="131" spans="13:18" x14ac:dyDescent="0.25">
      <c r="M131">
        <v>128</v>
      </c>
      <c r="N131">
        <f t="shared" si="14"/>
        <v>2.2340214425527418</v>
      </c>
      <c r="O131">
        <f t="shared" si="10"/>
        <v>-0.18592976554834881</v>
      </c>
      <c r="P131">
        <f t="shared" si="11"/>
        <v>0.53997924758922999</v>
      </c>
      <c r="Q131">
        <f t="shared" si="12"/>
        <v>1.1920702344516512</v>
      </c>
      <c r="R131">
        <f t="shared" si="13"/>
        <v>0.53997924758922999</v>
      </c>
    </row>
    <row r="132" spans="13:18" x14ac:dyDescent="0.25">
      <c r="M132">
        <v>129</v>
      </c>
      <c r="N132">
        <f t="shared" si="14"/>
        <v>2.2514747350726849</v>
      </c>
      <c r="O132">
        <f t="shared" ref="O132:O195" si="15">J$3*COS(N132)</f>
        <v>-0.19005475809705086</v>
      </c>
      <c r="P132">
        <f t="shared" ref="P132:P195" si="16">J$3*SIN(N132)+J$3</f>
        <v>0.53669808036000521</v>
      </c>
      <c r="Q132">
        <f t="shared" ref="Q132:Q195" si="17">J$3*COS(N132)+J$4</f>
        <v>1.187945241902949</v>
      </c>
      <c r="R132">
        <f t="shared" ref="R132:R195" si="18">J$3*SIN(N132)+J$3</f>
        <v>0.53669808036000521</v>
      </c>
    </row>
    <row r="133" spans="13:18" x14ac:dyDescent="0.25">
      <c r="M133">
        <v>130</v>
      </c>
      <c r="N133">
        <f t="shared" si="14"/>
        <v>2.2689280275926285</v>
      </c>
      <c r="O133">
        <f t="shared" si="15"/>
        <v>-0.19412185812533489</v>
      </c>
      <c r="P133">
        <f t="shared" si="16"/>
        <v>0.53334542182193134</v>
      </c>
      <c r="Q133">
        <f t="shared" si="17"/>
        <v>1.1838781418746649</v>
      </c>
      <c r="R133">
        <f t="shared" si="18"/>
        <v>0.53334542182193134</v>
      </c>
    </row>
    <row r="134" spans="13:18" x14ac:dyDescent="0.25">
      <c r="M134">
        <v>131</v>
      </c>
      <c r="N134">
        <f t="shared" ref="N134:N197" si="19">RADIANS(M134)</f>
        <v>2.2863813201125716</v>
      </c>
      <c r="O134">
        <f t="shared" si="15"/>
        <v>-0.19812982675513316</v>
      </c>
      <c r="P134">
        <f t="shared" si="16"/>
        <v>0.52992229322727713</v>
      </c>
      <c r="Q134">
        <f t="shared" si="17"/>
        <v>1.1798701732448666</v>
      </c>
      <c r="R134">
        <f t="shared" si="18"/>
        <v>0.52992229322727713</v>
      </c>
    </row>
    <row r="135" spans="13:18" x14ac:dyDescent="0.25">
      <c r="M135">
        <v>132</v>
      </c>
      <c r="N135">
        <f t="shared" si="19"/>
        <v>2.3038346126325151</v>
      </c>
      <c r="O135">
        <f t="shared" si="15"/>
        <v>-0.20207744312037518</v>
      </c>
      <c r="P135">
        <f t="shared" si="16"/>
        <v>0.52642973729417308</v>
      </c>
      <c r="Q135">
        <f t="shared" si="17"/>
        <v>1.1759225568796248</v>
      </c>
      <c r="R135">
        <f t="shared" si="18"/>
        <v>0.52642973729417308</v>
      </c>
    </row>
    <row r="136" spans="13:18" x14ac:dyDescent="0.25">
      <c r="M136">
        <v>133</v>
      </c>
      <c r="N136">
        <f t="shared" si="19"/>
        <v>2.3212879051524582</v>
      </c>
      <c r="O136">
        <f t="shared" si="15"/>
        <v>-0.20596350473887451</v>
      </c>
      <c r="P136">
        <f t="shared" si="16"/>
        <v>0.52286881788898953</v>
      </c>
      <c r="Q136">
        <f t="shared" si="17"/>
        <v>1.1720364952611253</v>
      </c>
      <c r="R136">
        <f t="shared" si="18"/>
        <v>0.52286881788898953</v>
      </c>
    </row>
    <row r="137" spans="13:18" x14ac:dyDescent="0.25">
      <c r="M137">
        <v>134</v>
      </c>
      <c r="N137">
        <f t="shared" si="19"/>
        <v>2.3387411976724017</v>
      </c>
      <c r="O137">
        <f t="shared" si="15"/>
        <v>-0.20978682787861719</v>
      </c>
      <c r="P137">
        <f t="shared" si="16"/>
        <v>0.51924061970227264</v>
      </c>
      <c r="Q137">
        <f t="shared" si="17"/>
        <v>1.1682131721213826</v>
      </c>
      <c r="R137">
        <f t="shared" si="18"/>
        <v>0.51924061970227264</v>
      </c>
    </row>
    <row r="138" spans="13:18" x14ac:dyDescent="0.25">
      <c r="M138">
        <v>135</v>
      </c>
      <c r="N138">
        <f t="shared" si="19"/>
        <v>2.3561944901923448</v>
      </c>
      <c r="O138">
        <f t="shared" si="15"/>
        <v>-0.21354624791833732</v>
      </c>
      <c r="P138">
        <f t="shared" si="16"/>
        <v>0.51554624791833736</v>
      </c>
      <c r="Q138">
        <f t="shared" si="17"/>
        <v>1.1644537520816627</v>
      </c>
      <c r="R138">
        <f t="shared" si="18"/>
        <v>0.51554624791833736</v>
      </c>
    </row>
    <row r="139" spans="13:18" x14ac:dyDescent="0.25">
      <c r="M139">
        <v>136</v>
      </c>
      <c r="N139">
        <f t="shared" si="19"/>
        <v>2.3736477827122884</v>
      </c>
      <c r="O139">
        <f t="shared" si="15"/>
        <v>-0.21724061970227265</v>
      </c>
      <c r="P139">
        <f t="shared" si="16"/>
        <v>0.51178682787861707</v>
      </c>
      <c r="Q139">
        <f t="shared" si="17"/>
        <v>1.1607593802977272</v>
      </c>
      <c r="R139">
        <f t="shared" si="18"/>
        <v>0.51178682787861707</v>
      </c>
    </row>
    <row r="140" spans="13:18" x14ac:dyDescent="0.25">
      <c r="M140">
        <v>137</v>
      </c>
      <c r="N140">
        <f t="shared" si="19"/>
        <v>2.3911010752322315</v>
      </c>
      <c r="O140">
        <f t="shared" si="15"/>
        <v>-0.22086881788898946</v>
      </c>
      <c r="P140">
        <f t="shared" si="16"/>
        <v>0.50796350473887453</v>
      </c>
      <c r="Q140">
        <f t="shared" si="17"/>
        <v>1.1571311821110104</v>
      </c>
      <c r="R140">
        <f t="shared" si="18"/>
        <v>0.50796350473887453</v>
      </c>
    </row>
    <row r="141" spans="13:18" x14ac:dyDescent="0.25">
      <c r="M141">
        <v>138</v>
      </c>
      <c r="N141">
        <f t="shared" si="19"/>
        <v>2.4085543677521746</v>
      </c>
      <c r="O141">
        <f t="shared" si="15"/>
        <v>-0.22442973729417298</v>
      </c>
      <c r="P141">
        <f t="shared" si="16"/>
        <v>0.50407744312037517</v>
      </c>
      <c r="Q141">
        <f t="shared" si="17"/>
        <v>1.1535702627058269</v>
      </c>
      <c r="R141">
        <f t="shared" si="18"/>
        <v>0.50407744312037517</v>
      </c>
    </row>
    <row r="142" spans="13:18" x14ac:dyDescent="0.25">
      <c r="M142">
        <v>139</v>
      </c>
      <c r="N142">
        <f t="shared" si="19"/>
        <v>2.4260076602721181</v>
      </c>
      <c r="O142">
        <f t="shared" si="15"/>
        <v>-0.22792229322727714</v>
      </c>
      <c r="P142">
        <f t="shared" si="16"/>
        <v>0.50012982675513318</v>
      </c>
      <c r="Q142">
        <f t="shared" si="17"/>
        <v>1.1500777067727228</v>
      </c>
      <c r="R142">
        <f t="shared" si="18"/>
        <v>0.50012982675513318</v>
      </c>
    </row>
    <row r="143" spans="13:18" x14ac:dyDescent="0.25">
      <c r="M143">
        <v>140</v>
      </c>
      <c r="N143">
        <f t="shared" si="19"/>
        <v>2.4434609527920612</v>
      </c>
      <c r="O143">
        <f t="shared" si="15"/>
        <v>-0.23134542182193132</v>
      </c>
      <c r="P143">
        <f t="shared" si="16"/>
        <v>0.49612185812533494</v>
      </c>
      <c r="Q143">
        <f t="shared" si="17"/>
        <v>1.1466545781780686</v>
      </c>
      <c r="R143">
        <f t="shared" si="18"/>
        <v>0.49612185812533494</v>
      </c>
    </row>
    <row r="144" spans="13:18" x14ac:dyDescent="0.25">
      <c r="M144">
        <v>141</v>
      </c>
      <c r="N144">
        <f t="shared" si="19"/>
        <v>2.4609142453120048</v>
      </c>
      <c r="O144">
        <f t="shared" si="15"/>
        <v>-0.2346980803600052</v>
      </c>
      <c r="P144">
        <f t="shared" si="16"/>
        <v>0.4920547580970509</v>
      </c>
      <c r="Q144">
        <f t="shared" si="17"/>
        <v>1.1433019196399947</v>
      </c>
      <c r="R144">
        <f t="shared" si="18"/>
        <v>0.4920547580970509</v>
      </c>
    </row>
    <row r="145" spans="13:18" x14ac:dyDescent="0.25">
      <c r="M145">
        <v>142</v>
      </c>
      <c r="N145">
        <f t="shared" si="19"/>
        <v>2.4783675378319479</v>
      </c>
      <c r="O145">
        <f t="shared" si="15"/>
        <v>-0.23797924758923</v>
      </c>
      <c r="P145">
        <f t="shared" si="16"/>
        <v>0.48792976554834883</v>
      </c>
      <c r="Q145">
        <f t="shared" si="17"/>
        <v>1.1400207524107699</v>
      </c>
      <c r="R145">
        <f t="shared" si="18"/>
        <v>0.48792976554834883</v>
      </c>
    </row>
    <row r="146" spans="13:18" x14ac:dyDescent="0.25">
      <c r="M146">
        <v>143</v>
      </c>
      <c r="N146">
        <f t="shared" si="19"/>
        <v>2.4958208303518914</v>
      </c>
      <c r="O146">
        <f t="shared" si="15"/>
        <v>-0.24118792403428246</v>
      </c>
      <c r="P146">
        <f t="shared" si="16"/>
        <v>0.48374813699191854</v>
      </c>
      <c r="Q146">
        <f t="shared" si="17"/>
        <v>1.1368120759657174</v>
      </c>
      <c r="R146">
        <f t="shared" si="18"/>
        <v>0.48374813699191854</v>
      </c>
    </row>
    <row r="147" spans="13:18" x14ac:dyDescent="0.25">
      <c r="M147">
        <v>144</v>
      </c>
      <c r="N147">
        <f t="shared" si="19"/>
        <v>2.5132741228718345</v>
      </c>
      <c r="O147">
        <f t="shared" si="15"/>
        <v>-0.24432313230123409</v>
      </c>
      <c r="P147">
        <f t="shared" si="16"/>
        <v>0.47951114619232693</v>
      </c>
      <c r="Q147">
        <f t="shared" si="17"/>
        <v>1.1336768676987659</v>
      </c>
      <c r="R147">
        <f t="shared" si="18"/>
        <v>0.47951114619232693</v>
      </c>
    </row>
    <row r="148" spans="13:18" x14ac:dyDescent="0.25">
      <c r="M148">
        <v>145</v>
      </c>
      <c r="N148">
        <f t="shared" si="19"/>
        <v>2.530727415391778</v>
      </c>
      <c r="O148">
        <f t="shared" si="15"/>
        <v>-0.24738391737527554</v>
      </c>
      <c r="P148">
        <f t="shared" si="16"/>
        <v>0.47522008377801583</v>
      </c>
      <c r="Q148">
        <f t="shared" si="17"/>
        <v>1.1306160826247242</v>
      </c>
      <c r="R148">
        <f t="shared" si="18"/>
        <v>0.47522008377801583</v>
      </c>
    </row>
    <row r="149" spans="13:18" x14ac:dyDescent="0.25">
      <c r="M149">
        <v>146</v>
      </c>
      <c r="N149">
        <f t="shared" si="19"/>
        <v>2.5481807079117211</v>
      </c>
      <c r="O149">
        <f t="shared" si="15"/>
        <v>-0.25036934691162255</v>
      </c>
      <c r="P149">
        <f t="shared" si="16"/>
        <v>0.47087625684816559</v>
      </c>
      <c r="Q149">
        <f t="shared" si="17"/>
        <v>1.1276306530883773</v>
      </c>
      <c r="R149">
        <f t="shared" si="18"/>
        <v>0.47087625684816559</v>
      </c>
    </row>
    <row r="150" spans="13:18" x14ac:dyDescent="0.25">
      <c r="M150">
        <v>147</v>
      </c>
      <c r="N150">
        <f t="shared" si="19"/>
        <v>2.5656340004316642</v>
      </c>
      <c r="O150">
        <f t="shared" si="15"/>
        <v>-0.25327851151951802</v>
      </c>
      <c r="P150">
        <f t="shared" si="16"/>
        <v>0.46648098857453824</v>
      </c>
      <c r="Q150">
        <f t="shared" si="17"/>
        <v>1.1247214884804819</v>
      </c>
      <c r="R150">
        <f t="shared" si="18"/>
        <v>0.46648098857453824</v>
      </c>
    </row>
    <row r="151" spans="13:18" x14ac:dyDescent="0.25">
      <c r="M151">
        <v>148</v>
      </c>
      <c r="N151">
        <f t="shared" si="19"/>
        <v>2.5830872929516078</v>
      </c>
      <c r="O151">
        <f t="shared" si="15"/>
        <v>-0.25611052503924064</v>
      </c>
      <c r="P151">
        <f t="shared" si="16"/>
        <v>0.46203561779842783</v>
      </c>
      <c r="Q151">
        <f t="shared" si="17"/>
        <v>1.1218894749607593</v>
      </c>
      <c r="R151">
        <f t="shared" si="18"/>
        <v>0.46203561779842783</v>
      </c>
    </row>
    <row r="152" spans="13:18" x14ac:dyDescent="0.25">
      <c r="M152">
        <v>149</v>
      </c>
      <c r="N152">
        <f t="shared" si="19"/>
        <v>2.6005405854715509</v>
      </c>
      <c r="O152">
        <f t="shared" si="15"/>
        <v>-0.25886452481203787</v>
      </c>
      <c r="P152">
        <f t="shared" si="16"/>
        <v>0.45754149862283644</v>
      </c>
      <c r="Q152">
        <f t="shared" si="17"/>
        <v>1.1191354751879621</v>
      </c>
      <c r="R152">
        <f t="shared" si="18"/>
        <v>0.45754149862283644</v>
      </c>
    </row>
    <row r="153" spans="13:18" x14ac:dyDescent="0.25">
      <c r="M153">
        <v>150</v>
      </c>
      <c r="N153">
        <f t="shared" si="19"/>
        <v>2.6179938779914944</v>
      </c>
      <c r="O153">
        <f t="shared" si="15"/>
        <v>-0.26153967194290051</v>
      </c>
      <c r="P153">
        <f t="shared" si="16"/>
        <v>0.45299999999999996</v>
      </c>
      <c r="Q153">
        <f t="shared" si="17"/>
        <v>1.1164603280570993</v>
      </c>
      <c r="R153">
        <f t="shared" si="18"/>
        <v>0.45299999999999996</v>
      </c>
    </row>
    <row r="154" spans="13:18" x14ac:dyDescent="0.25">
      <c r="M154">
        <v>151</v>
      </c>
      <c r="N154">
        <f t="shared" si="19"/>
        <v>2.6354471705114375</v>
      </c>
      <c r="O154">
        <f t="shared" si="15"/>
        <v>-0.26413515155609751</v>
      </c>
      <c r="P154">
        <f t="shared" si="16"/>
        <v>0.44841250531439381</v>
      </c>
      <c r="Q154">
        <f t="shared" si="17"/>
        <v>1.1138648484439024</v>
      </c>
      <c r="R154">
        <f t="shared" si="18"/>
        <v>0.44841250531439381</v>
      </c>
    </row>
    <row r="155" spans="13:18" x14ac:dyDescent="0.25">
      <c r="M155">
        <v>152</v>
      </c>
      <c r="N155">
        <f t="shared" si="19"/>
        <v>2.6529004630313811</v>
      </c>
      <c r="O155">
        <f t="shared" si="15"/>
        <v>-0.26665017304339594</v>
      </c>
      <c r="P155">
        <f t="shared" si="16"/>
        <v>0.44378041196133899</v>
      </c>
      <c r="Q155">
        <f t="shared" si="17"/>
        <v>1.111349826956604</v>
      </c>
      <c r="R155">
        <f t="shared" si="18"/>
        <v>0.44378041196133899</v>
      </c>
    </row>
    <row r="156" spans="13:18" x14ac:dyDescent="0.25">
      <c r="M156">
        <v>153</v>
      </c>
      <c r="N156">
        <f t="shared" si="19"/>
        <v>2.6703537555513241</v>
      </c>
      <c r="O156">
        <f t="shared" si="15"/>
        <v>-0.26908397030488707</v>
      </c>
      <c r="P156">
        <f t="shared" si="16"/>
        <v>0.43910513092134318</v>
      </c>
      <c r="Q156">
        <f t="shared" si="17"/>
        <v>1.1089160296951128</v>
      </c>
      <c r="R156">
        <f t="shared" si="18"/>
        <v>0.43910513092134318</v>
      </c>
    </row>
    <row r="157" spans="13:18" x14ac:dyDescent="0.25">
      <c r="M157">
        <v>154</v>
      </c>
      <c r="N157">
        <f t="shared" si="19"/>
        <v>2.6878070480712677</v>
      </c>
      <c r="O157">
        <f t="shared" si="15"/>
        <v>-0.27143580198234846</v>
      </c>
      <c r="P157">
        <f t="shared" si="16"/>
        <v>0.43438808633030135</v>
      </c>
      <c r="Q157">
        <f t="shared" si="17"/>
        <v>1.1065641980176515</v>
      </c>
      <c r="R157">
        <f t="shared" si="18"/>
        <v>0.43438808633030135</v>
      </c>
    </row>
    <row r="158" spans="13:18" x14ac:dyDescent="0.25">
      <c r="M158">
        <v>155</v>
      </c>
      <c r="N158">
        <f t="shared" si="19"/>
        <v>2.7052603405912108</v>
      </c>
      <c r="O158">
        <f t="shared" si="15"/>
        <v>-0.27370495168506825</v>
      </c>
      <c r="P158">
        <f t="shared" si="16"/>
        <v>0.42963071504569122</v>
      </c>
      <c r="Q158">
        <f t="shared" si="17"/>
        <v>1.1042950483149316</v>
      </c>
      <c r="R158">
        <f t="shared" si="18"/>
        <v>0.42963071504569122</v>
      </c>
    </row>
    <row r="159" spans="13:18" x14ac:dyDescent="0.25">
      <c r="M159">
        <v>156</v>
      </c>
      <c r="N159">
        <f t="shared" si="19"/>
        <v>2.7227136331111539</v>
      </c>
      <c r="O159">
        <f t="shared" si="15"/>
        <v>-0.27589072820806543</v>
      </c>
      <c r="P159">
        <f t="shared" si="16"/>
        <v>0.4248344662088917</v>
      </c>
      <c r="Q159">
        <f t="shared" si="17"/>
        <v>1.1021092717919345</v>
      </c>
      <c r="R159">
        <f t="shared" si="18"/>
        <v>0.4248344662088917</v>
      </c>
    </row>
    <row r="160" spans="13:18" x14ac:dyDescent="0.25">
      <c r="M160">
        <v>157</v>
      </c>
      <c r="N160">
        <f t="shared" si="19"/>
        <v>2.7401669256310974</v>
      </c>
      <c r="O160">
        <f t="shared" si="15"/>
        <v>-0.27799246574263697</v>
      </c>
      <c r="P160">
        <f t="shared" si="16"/>
        <v>0.42000080080376068</v>
      </c>
      <c r="Q160">
        <f t="shared" si="17"/>
        <v>1.100007534257363</v>
      </c>
      <c r="R160">
        <f t="shared" si="18"/>
        <v>0.42000080080376068</v>
      </c>
    </row>
    <row r="161" spans="13:18" x14ac:dyDescent="0.25">
      <c r="M161">
        <v>158</v>
      </c>
      <c r="N161">
        <f t="shared" si="19"/>
        <v>2.7576202181510405</v>
      </c>
      <c r="O161">
        <f t="shared" si="15"/>
        <v>-0.28000952407916974</v>
      </c>
      <c r="P161">
        <f t="shared" si="16"/>
        <v>0.41513119121160547</v>
      </c>
      <c r="Q161">
        <f t="shared" si="17"/>
        <v>1.0979904759208301</v>
      </c>
      <c r="R161">
        <f t="shared" si="18"/>
        <v>0.41513119121160547</v>
      </c>
    </row>
    <row r="162" spans="13:18" x14ac:dyDescent="0.25">
      <c r="M162">
        <v>159</v>
      </c>
      <c r="N162">
        <f t="shared" si="19"/>
        <v>2.7750735106709841</v>
      </c>
      <c r="O162">
        <f t="shared" si="15"/>
        <v>-0.28194128880215491</v>
      </c>
      <c r="P162">
        <f t="shared" si="16"/>
        <v>0.41022712076268064</v>
      </c>
      <c r="Q162">
        <f t="shared" si="17"/>
        <v>1.096058711197845</v>
      </c>
      <c r="R162">
        <f t="shared" si="18"/>
        <v>0.41022712076268064</v>
      </c>
    </row>
    <row r="163" spans="13:18" x14ac:dyDescent="0.25">
      <c r="M163">
        <v>160</v>
      </c>
      <c r="N163">
        <f t="shared" si="19"/>
        <v>2.7925268031909272</v>
      </c>
      <c r="O163">
        <f t="shared" si="15"/>
        <v>-0.28378717147734428</v>
      </c>
      <c r="P163">
        <f t="shared" si="16"/>
        <v>0.40529008328435201</v>
      </c>
      <c r="Q163">
        <f t="shared" si="17"/>
        <v>1.0942128285226556</v>
      </c>
      <c r="R163">
        <f t="shared" si="18"/>
        <v>0.40529008328435201</v>
      </c>
    </row>
    <row r="164" spans="13:18" x14ac:dyDescent="0.25">
      <c r="M164">
        <v>161</v>
      </c>
      <c r="N164">
        <f t="shared" si="19"/>
        <v>2.8099800957108707</v>
      </c>
      <c r="O164">
        <f t="shared" si="15"/>
        <v>-0.28554660983099367</v>
      </c>
      <c r="P164">
        <f t="shared" si="16"/>
        <v>0.40032158264606127</v>
      </c>
      <c r="Q164">
        <f t="shared" si="17"/>
        <v>1.0924533901690063</v>
      </c>
      <c r="R164">
        <f t="shared" si="18"/>
        <v>0.40032158264606127</v>
      </c>
    </row>
    <row r="165" spans="13:18" x14ac:dyDescent="0.25">
      <c r="M165">
        <v>162</v>
      </c>
      <c r="N165">
        <f t="shared" si="19"/>
        <v>2.8274333882308138</v>
      </c>
      <c r="O165">
        <f t="shared" si="15"/>
        <v>-0.28721906792113638</v>
      </c>
      <c r="P165">
        <f t="shared" si="16"/>
        <v>0.39532313230123411</v>
      </c>
      <c r="Q165">
        <f t="shared" si="17"/>
        <v>1.0907809320788635</v>
      </c>
      <c r="R165">
        <f t="shared" si="18"/>
        <v>0.39532313230123411</v>
      </c>
    </row>
    <row r="166" spans="13:18" x14ac:dyDescent="0.25">
      <c r="M166">
        <v>163</v>
      </c>
      <c r="N166">
        <f t="shared" si="19"/>
        <v>2.8448866807507573</v>
      </c>
      <c r="O166">
        <f t="shared" si="15"/>
        <v>-0.28880403630083673</v>
      </c>
      <c r="P166">
        <f t="shared" si="16"/>
        <v>0.39029625482626645</v>
      </c>
      <c r="Q166">
        <f t="shared" si="17"/>
        <v>1.0891959636991633</v>
      </c>
      <c r="R166">
        <f t="shared" si="18"/>
        <v>0.39029625482626645</v>
      </c>
    </row>
    <row r="167" spans="13:18" x14ac:dyDescent="0.25">
      <c r="M167">
        <v>164</v>
      </c>
      <c r="N167">
        <f t="shared" si="19"/>
        <v>2.8623399732707004</v>
      </c>
      <c r="O167">
        <f t="shared" si="15"/>
        <v>-0.29030103217337228</v>
      </c>
      <c r="P167">
        <f t="shared" si="16"/>
        <v>0.38524248145673373</v>
      </c>
      <c r="Q167">
        <f t="shared" si="17"/>
        <v>1.0876989678266276</v>
      </c>
      <c r="R167">
        <f t="shared" si="18"/>
        <v>0.38524248145673373</v>
      </c>
    </row>
    <row r="168" spans="13:18" x14ac:dyDescent="0.25">
      <c r="M168">
        <v>165</v>
      </c>
      <c r="N168">
        <f t="shared" si="19"/>
        <v>2.8797932657906435</v>
      </c>
      <c r="O168">
        <f t="shared" si="15"/>
        <v>-0.29170959953929859</v>
      </c>
      <c r="P168">
        <f t="shared" si="16"/>
        <v>0.38016335162096132</v>
      </c>
      <c r="Q168">
        <f t="shared" si="17"/>
        <v>1.0862904004607012</v>
      </c>
      <c r="R168">
        <f t="shared" si="18"/>
        <v>0.38016335162096132</v>
      </c>
    </row>
    <row r="169" spans="13:18" x14ac:dyDescent="0.25">
      <c r="M169">
        <v>166</v>
      </c>
      <c r="N169">
        <f t="shared" si="19"/>
        <v>2.8972465583105871</v>
      </c>
      <c r="O169">
        <f t="shared" si="15"/>
        <v>-0.29302930933535093</v>
      </c>
      <c r="P169">
        <f t="shared" si="16"/>
        <v>0.37506041247109967</v>
      </c>
      <c r="Q169">
        <f t="shared" si="17"/>
        <v>1.084970690664649</v>
      </c>
      <c r="R169">
        <f t="shared" si="18"/>
        <v>0.37506041247109967</v>
      </c>
    </row>
    <row r="170" spans="13:18" x14ac:dyDescent="0.25">
      <c r="M170">
        <v>167</v>
      </c>
      <c r="N170">
        <f t="shared" si="19"/>
        <v>2.9146998508305302</v>
      </c>
      <c r="O170">
        <f t="shared" si="15"/>
        <v>-0.294259759565141</v>
      </c>
      <c r="P170">
        <f t="shared" si="16"/>
        <v>0.36993521841184729</v>
      </c>
      <c r="Q170">
        <f t="shared" si="17"/>
        <v>1.0837402404348588</v>
      </c>
      <c r="R170">
        <f t="shared" si="18"/>
        <v>0.36993521841184729</v>
      </c>
    </row>
    <row r="171" spans="13:18" x14ac:dyDescent="0.25">
      <c r="M171">
        <v>168</v>
      </c>
      <c r="N171">
        <f t="shared" si="19"/>
        <v>2.9321531433504737</v>
      </c>
      <c r="O171">
        <f t="shared" si="15"/>
        <v>-0.2954005754216093</v>
      </c>
      <c r="P171">
        <f t="shared" si="16"/>
        <v>0.36478933062696328</v>
      </c>
      <c r="Q171">
        <f t="shared" si="17"/>
        <v>1.0825994245783905</v>
      </c>
      <c r="R171">
        <f t="shared" si="18"/>
        <v>0.36478933062696328</v>
      </c>
    </row>
    <row r="172" spans="13:18" x14ac:dyDescent="0.25">
      <c r="M172">
        <v>169</v>
      </c>
      <c r="N172">
        <f t="shared" si="19"/>
        <v>2.9496064358704168</v>
      </c>
      <c r="O172">
        <f t="shared" si="15"/>
        <v>-0.29645140940119452</v>
      </c>
      <c r="P172">
        <f t="shared" si="16"/>
        <v>0.35962431660371658</v>
      </c>
      <c r="Q172">
        <f t="shared" si="17"/>
        <v>1.0815485905988054</v>
      </c>
      <c r="R172">
        <f t="shared" si="18"/>
        <v>0.35962431660371658</v>
      </c>
    </row>
    <row r="173" spans="13:18" x14ac:dyDescent="0.25">
      <c r="M173">
        <v>170</v>
      </c>
      <c r="N173">
        <f t="shared" si="19"/>
        <v>2.9670597283903604</v>
      </c>
      <c r="O173">
        <f t="shared" si="15"/>
        <v>-0.2974119414096868</v>
      </c>
      <c r="P173">
        <f t="shared" si="16"/>
        <v>0.35444174965541292</v>
      </c>
      <c r="Q173">
        <f t="shared" si="17"/>
        <v>1.0805880585903131</v>
      </c>
      <c r="R173">
        <f t="shared" si="18"/>
        <v>0.35444174965541292</v>
      </c>
    </row>
    <row r="174" spans="13:18" x14ac:dyDescent="0.25">
      <c r="M174">
        <v>171</v>
      </c>
      <c r="N174">
        <f t="shared" si="19"/>
        <v>2.9845130209103035</v>
      </c>
      <c r="O174">
        <f t="shared" si="15"/>
        <v>-0.29828187885973156</v>
      </c>
      <c r="P174">
        <f t="shared" si="16"/>
        <v>0.34924320844214973</v>
      </c>
      <c r="Q174">
        <f t="shared" si="17"/>
        <v>1.0797181211402682</v>
      </c>
      <c r="R174">
        <f t="shared" si="18"/>
        <v>0.34924320844214973</v>
      </c>
    </row>
    <row r="175" spans="13:18" x14ac:dyDescent="0.25">
      <c r="M175">
        <v>172</v>
      </c>
      <c r="N175">
        <f t="shared" si="19"/>
        <v>3.001966313430247</v>
      </c>
      <c r="O175">
        <f t="shared" si="15"/>
        <v>-0.29906095675995426</v>
      </c>
      <c r="P175">
        <f t="shared" si="16"/>
        <v>0.34403027648993972</v>
      </c>
      <c r="Q175">
        <f t="shared" si="17"/>
        <v>1.0789390432400456</v>
      </c>
      <c r="R175">
        <f t="shared" si="18"/>
        <v>0.34403027648993972</v>
      </c>
    </row>
    <row r="176" spans="13:18" x14ac:dyDescent="0.25">
      <c r="M176">
        <v>173</v>
      </c>
      <c r="N176">
        <f t="shared" si="19"/>
        <v>3.0194196059501901</v>
      </c>
      <c r="O176">
        <f t="shared" si="15"/>
        <v>-0.29974893779567924</v>
      </c>
      <c r="P176">
        <f t="shared" si="16"/>
        <v>0.33880454170835456</v>
      </c>
      <c r="Q176">
        <f t="shared" si="17"/>
        <v>1.0782510622043207</v>
      </c>
      <c r="R176">
        <f t="shared" si="18"/>
        <v>0.33880454170835456</v>
      </c>
    </row>
    <row r="177" spans="13:18" x14ac:dyDescent="0.25">
      <c r="M177">
        <v>174</v>
      </c>
      <c r="N177">
        <f t="shared" si="19"/>
        <v>3.0368728984701332</v>
      </c>
      <c r="O177">
        <f t="shared" si="15"/>
        <v>-0.30034561240121854</v>
      </c>
      <c r="P177">
        <f t="shared" si="16"/>
        <v>0.33356759590683144</v>
      </c>
      <c r="Q177">
        <f t="shared" si="17"/>
        <v>1.0776543875987814</v>
      </c>
      <c r="R177">
        <f t="shared" si="18"/>
        <v>0.33356759590683144</v>
      </c>
    </row>
    <row r="178" spans="13:18" x14ac:dyDescent="0.25">
      <c r="M178">
        <v>175</v>
      </c>
      <c r="N178">
        <f t="shared" si="19"/>
        <v>3.0543261909900767</v>
      </c>
      <c r="O178">
        <f t="shared" si="15"/>
        <v>-0.30085079882370713</v>
      </c>
      <c r="P178">
        <f t="shared" si="16"/>
        <v>0.32832103430979276</v>
      </c>
      <c r="Q178">
        <f t="shared" si="17"/>
        <v>1.0771492011762929</v>
      </c>
      <c r="R178">
        <f t="shared" si="18"/>
        <v>0.32832103430979276</v>
      </c>
    </row>
    <row r="179" spans="13:18" x14ac:dyDescent="0.25">
      <c r="M179">
        <v>176</v>
      </c>
      <c r="N179">
        <f t="shared" si="19"/>
        <v>3.0717794835100198</v>
      </c>
      <c r="O179">
        <f t="shared" si="15"/>
        <v>-0.3012643431784669</v>
      </c>
      <c r="P179">
        <f t="shared" si="16"/>
        <v>0.3230664550707259</v>
      </c>
      <c r="Q179">
        <f t="shared" si="17"/>
        <v>1.0767356568215329</v>
      </c>
      <c r="R179">
        <f t="shared" si="18"/>
        <v>0.3230664550707259</v>
      </c>
    </row>
    <row r="180" spans="13:18" x14ac:dyDescent="0.25">
      <c r="M180">
        <v>177</v>
      </c>
      <c r="N180">
        <f t="shared" si="19"/>
        <v>3.0892327760299634</v>
      </c>
      <c r="O180">
        <f t="shared" si="15"/>
        <v>-0.30158611949588127</v>
      </c>
      <c r="P180">
        <f t="shared" si="16"/>
        <v>0.31780545878536903</v>
      </c>
      <c r="Q180">
        <f t="shared" si="17"/>
        <v>1.0764138805041186</v>
      </c>
      <c r="R180">
        <f t="shared" si="18"/>
        <v>0.31780545878536903</v>
      </c>
    </row>
    <row r="181" spans="13:18" x14ac:dyDescent="0.25">
      <c r="M181">
        <v>178</v>
      </c>
      <c r="N181">
        <f t="shared" si="19"/>
        <v>3.1066860685499065</v>
      </c>
      <c r="O181">
        <f t="shared" si="15"/>
        <v>-0.3018160297597669</v>
      </c>
      <c r="P181">
        <f t="shared" si="16"/>
        <v>0.31253964800415535</v>
      </c>
      <c r="Q181">
        <f t="shared" si="17"/>
        <v>1.0761839702402329</v>
      </c>
      <c r="R181">
        <f t="shared" si="18"/>
        <v>0.31253964800415535</v>
      </c>
    </row>
    <row r="182" spans="13:18" x14ac:dyDescent="0.25">
      <c r="M182">
        <v>179</v>
      </c>
      <c r="N182">
        <f t="shared" si="19"/>
        <v>3.12413936106985</v>
      </c>
      <c r="O182">
        <f t="shared" si="15"/>
        <v>-0.30195400393723015</v>
      </c>
      <c r="P182">
        <f t="shared" si="16"/>
        <v>0.30727062674405958</v>
      </c>
      <c r="Q182">
        <f t="shared" si="17"/>
        <v>1.0760459960627697</v>
      </c>
      <c r="R182">
        <f t="shared" si="18"/>
        <v>0.30727062674405958</v>
      </c>
    </row>
    <row r="183" spans="13:18" x14ac:dyDescent="0.25">
      <c r="M183">
        <v>180</v>
      </c>
      <c r="N183">
        <f t="shared" si="19"/>
        <v>3.1415926535897931</v>
      </c>
      <c r="O183">
        <f t="shared" si="15"/>
        <v>-0.30199999999999999</v>
      </c>
      <c r="P183">
        <f t="shared" si="16"/>
        <v>0.30200000000000005</v>
      </c>
      <c r="Q183">
        <f t="shared" si="17"/>
        <v>1.0759999999999998</v>
      </c>
      <c r="R183">
        <f t="shared" si="18"/>
        <v>0.30200000000000005</v>
      </c>
    </row>
    <row r="184" spans="13:18" x14ac:dyDescent="0.25">
      <c r="M184">
        <v>181</v>
      </c>
      <c r="N184">
        <f t="shared" si="19"/>
        <v>3.1590459461097367</v>
      </c>
      <c r="O184">
        <f t="shared" si="15"/>
        <v>-0.30195400393723015</v>
      </c>
      <c r="P184">
        <f t="shared" si="16"/>
        <v>0.29672937325594034</v>
      </c>
      <c r="Q184">
        <f t="shared" si="17"/>
        <v>1.0760459960627697</v>
      </c>
      <c r="R184">
        <f t="shared" si="18"/>
        <v>0.29672937325594034</v>
      </c>
    </row>
    <row r="185" spans="13:18" x14ac:dyDescent="0.25">
      <c r="M185">
        <v>182</v>
      </c>
      <c r="N185">
        <f t="shared" si="19"/>
        <v>3.1764992386296798</v>
      </c>
      <c r="O185">
        <f t="shared" si="15"/>
        <v>-0.3018160297597669</v>
      </c>
      <c r="P185">
        <f t="shared" si="16"/>
        <v>0.29146035199584475</v>
      </c>
      <c r="Q185">
        <f t="shared" si="17"/>
        <v>1.0761839702402329</v>
      </c>
      <c r="R185">
        <f t="shared" si="18"/>
        <v>0.29146035199584475</v>
      </c>
    </row>
    <row r="186" spans="13:18" x14ac:dyDescent="0.25">
      <c r="M186">
        <v>183</v>
      </c>
      <c r="N186">
        <f t="shared" si="19"/>
        <v>3.1939525311496229</v>
      </c>
      <c r="O186">
        <f t="shared" si="15"/>
        <v>-0.30158611949588127</v>
      </c>
      <c r="P186">
        <f t="shared" si="16"/>
        <v>0.28619454121463106</v>
      </c>
      <c r="Q186">
        <f t="shared" si="17"/>
        <v>1.0764138805041186</v>
      </c>
      <c r="R186">
        <f t="shared" si="18"/>
        <v>0.28619454121463106</v>
      </c>
    </row>
    <row r="187" spans="13:18" x14ac:dyDescent="0.25">
      <c r="M187">
        <v>184</v>
      </c>
      <c r="N187">
        <f t="shared" si="19"/>
        <v>3.2114058236695664</v>
      </c>
      <c r="O187">
        <f t="shared" si="15"/>
        <v>-0.3012643431784669</v>
      </c>
      <c r="P187">
        <f t="shared" si="16"/>
        <v>0.28093354492927414</v>
      </c>
      <c r="Q187">
        <f t="shared" si="17"/>
        <v>1.0767356568215329</v>
      </c>
      <c r="R187">
        <f t="shared" si="18"/>
        <v>0.28093354492927414</v>
      </c>
    </row>
    <row r="188" spans="13:18" x14ac:dyDescent="0.25">
      <c r="M188">
        <v>185</v>
      </c>
      <c r="N188">
        <f t="shared" si="19"/>
        <v>3.2288591161895095</v>
      </c>
      <c r="O188">
        <f t="shared" si="15"/>
        <v>-0.30085079882370713</v>
      </c>
      <c r="P188">
        <f t="shared" si="16"/>
        <v>0.27567896569020728</v>
      </c>
      <c r="Q188">
        <f t="shared" si="17"/>
        <v>1.0771492011762929</v>
      </c>
      <c r="R188">
        <f t="shared" si="18"/>
        <v>0.27567896569020728</v>
      </c>
    </row>
    <row r="189" spans="13:18" x14ac:dyDescent="0.25">
      <c r="M189">
        <v>186</v>
      </c>
      <c r="N189">
        <f t="shared" si="19"/>
        <v>3.246312408709453</v>
      </c>
      <c r="O189">
        <f t="shared" si="15"/>
        <v>-0.30034561240121854</v>
      </c>
      <c r="P189">
        <f t="shared" si="16"/>
        <v>0.27043240409316865</v>
      </c>
      <c r="Q189">
        <f t="shared" si="17"/>
        <v>1.0776543875987814</v>
      </c>
      <c r="R189">
        <f t="shared" si="18"/>
        <v>0.27043240409316865</v>
      </c>
    </row>
    <row r="190" spans="13:18" x14ac:dyDescent="0.25">
      <c r="M190">
        <v>187</v>
      </c>
      <c r="N190">
        <f t="shared" si="19"/>
        <v>3.2637657012293961</v>
      </c>
      <c r="O190">
        <f t="shared" si="15"/>
        <v>-0.29974893779567924</v>
      </c>
      <c r="P190">
        <f t="shared" si="16"/>
        <v>0.26519545829164548</v>
      </c>
      <c r="Q190">
        <f t="shared" si="17"/>
        <v>1.0782510622043207</v>
      </c>
      <c r="R190">
        <f t="shared" si="18"/>
        <v>0.26519545829164548</v>
      </c>
    </row>
    <row r="191" spans="13:18" x14ac:dyDescent="0.25">
      <c r="M191">
        <v>188</v>
      </c>
      <c r="N191">
        <f t="shared" si="19"/>
        <v>3.2812189937493397</v>
      </c>
      <c r="O191">
        <f t="shared" si="15"/>
        <v>-0.2990609567599542</v>
      </c>
      <c r="P191">
        <f t="shared" si="16"/>
        <v>0.2599697235100602</v>
      </c>
      <c r="Q191">
        <f t="shared" si="17"/>
        <v>1.0789390432400456</v>
      </c>
      <c r="R191">
        <f t="shared" si="18"/>
        <v>0.2599697235100602</v>
      </c>
    </row>
    <row r="192" spans="13:18" x14ac:dyDescent="0.25">
      <c r="M192">
        <v>189</v>
      </c>
      <c r="N192">
        <f t="shared" si="19"/>
        <v>3.2986722862692828</v>
      </c>
      <c r="O192">
        <f t="shared" si="15"/>
        <v>-0.29828187885973162</v>
      </c>
      <c r="P192">
        <f t="shared" si="16"/>
        <v>0.2547567915578503</v>
      </c>
      <c r="Q192">
        <f t="shared" si="17"/>
        <v>1.0797181211402682</v>
      </c>
      <c r="R192">
        <f t="shared" si="18"/>
        <v>0.2547567915578503</v>
      </c>
    </row>
    <row r="193" spans="13:18" x14ac:dyDescent="0.25">
      <c r="M193">
        <v>190</v>
      </c>
      <c r="N193">
        <f t="shared" si="19"/>
        <v>3.3161255787892263</v>
      </c>
      <c r="O193">
        <f t="shared" si="15"/>
        <v>-0.2974119414096868</v>
      </c>
      <c r="P193">
        <f t="shared" si="16"/>
        <v>0.24955825034458701</v>
      </c>
      <c r="Q193">
        <f t="shared" si="17"/>
        <v>1.0805880585903131</v>
      </c>
      <c r="R193">
        <f t="shared" si="18"/>
        <v>0.24955825034458701</v>
      </c>
    </row>
    <row r="194" spans="13:18" x14ac:dyDescent="0.25">
      <c r="M194">
        <v>191</v>
      </c>
      <c r="N194">
        <f t="shared" si="19"/>
        <v>3.3335788713091694</v>
      </c>
      <c r="O194">
        <f t="shared" si="15"/>
        <v>-0.29645140940119452</v>
      </c>
      <c r="P194">
        <f t="shared" si="16"/>
        <v>0.24437568339628349</v>
      </c>
      <c r="Q194">
        <f t="shared" si="17"/>
        <v>1.0815485905988054</v>
      </c>
      <c r="R194">
        <f t="shared" si="18"/>
        <v>0.24437568339628349</v>
      </c>
    </row>
    <row r="195" spans="13:18" x14ac:dyDescent="0.25">
      <c r="M195">
        <v>192</v>
      </c>
      <c r="N195">
        <f t="shared" si="19"/>
        <v>3.351032163829113</v>
      </c>
      <c r="O195">
        <f t="shared" si="15"/>
        <v>-0.2954005754216093</v>
      </c>
      <c r="P195">
        <f t="shared" si="16"/>
        <v>0.23921066937303662</v>
      </c>
      <c r="Q195">
        <f t="shared" si="17"/>
        <v>1.0825994245783905</v>
      </c>
      <c r="R195">
        <f t="shared" si="18"/>
        <v>0.23921066937303662</v>
      </c>
    </row>
    <row r="196" spans="13:18" x14ac:dyDescent="0.25">
      <c r="M196">
        <v>193</v>
      </c>
      <c r="N196">
        <f t="shared" si="19"/>
        <v>3.3684854563490561</v>
      </c>
      <c r="O196">
        <f t="shared" ref="O196:O259" si="20">J$3*COS(N196)</f>
        <v>-0.29425975956514105</v>
      </c>
      <c r="P196">
        <f t="shared" ref="P196:P259" si="21">J$3*SIN(N196)+J$3</f>
        <v>0.23406478158815278</v>
      </c>
      <c r="Q196">
        <f t="shared" ref="Q196:Q259" si="22">J$3*COS(N196)+J$4</f>
        <v>1.0837402404348588</v>
      </c>
      <c r="R196">
        <f t="shared" ref="R196:R259" si="23">J$3*SIN(N196)+J$3</f>
        <v>0.23406478158815278</v>
      </c>
    </row>
    <row r="197" spans="13:18" x14ac:dyDescent="0.25">
      <c r="M197">
        <v>194</v>
      </c>
      <c r="N197">
        <f t="shared" si="19"/>
        <v>3.3859387488689991</v>
      </c>
      <c r="O197">
        <f t="shared" si="20"/>
        <v>-0.29302930933535093</v>
      </c>
      <c r="P197">
        <f t="shared" si="21"/>
        <v>0.22893958752890042</v>
      </c>
      <c r="Q197">
        <f t="shared" si="22"/>
        <v>1.084970690664649</v>
      </c>
      <c r="R197">
        <f t="shared" si="23"/>
        <v>0.22893958752890042</v>
      </c>
    </row>
    <row r="198" spans="13:18" x14ac:dyDescent="0.25">
      <c r="M198">
        <v>195</v>
      </c>
      <c r="N198">
        <f t="shared" ref="N198:N261" si="24">RADIANS(M198)</f>
        <v>3.4033920413889427</v>
      </c>
      <c r="O198">
        <f t="shared" si="20"/>
        <v>-0.29170959953929865</v>
      </c>
      <c r="P198">
        <f t="shared" si="21"/>
        <v>0.22383664837903872</v>
      </c>
      <c r="Q198">
        <f t="shared" si="22"/>
        <v>1.0862904004607012</v>
      </c>
      <c r="R198">
        <f t="shared" si="23"/>
        <v>0.22383664837903872</v>
      </c>
    </row>
    <row r="199" spans="13:18" x14ac:dyDescent="0.25">
      <c r="M199">
        <v>196</v>
      </c>
      <c r="N199">
        <f t="shared" si="24"/>
        <v>3.4208453339088858</v>
      </c>
      <c r="O199">
        <f t="shared" si="20"/>
        <v>-0.29030103217337228</v>
      </c>
      <c r="P199">
        <f t="shared" si="21"/>
        <v>0.2187575185432663</v>
      </c>
      <c r="Q199">
        <f t="shared" si="22"/>
        <v>1.0876989678266276</v>
      </c>
      <c r="R199">
        <f t="shared" si="23"/>
        <v>0.2187575185432663</v>
      </c>
    </row>
    <row r="200" spans="13:18" x14ac:dyDescent="0.25">
      <c r="M200">
        <v>197</v>
      </c>
      <c r="N200">
        <f t="shared" si="24"/>
        <v>3.4382986264288293</v>
      </c>
      <c r="O200">
        <f t="shared" si="20"/>
        <v>-0.28880403630083668</v>
      </c>
      <c r="P200">
        <f t="shared" si="21"/>
        <v>0.21370374517373347</v>
      </c>
      <c r="Q200">
        <f t="shared" si="22"/>
        <v>1.0891959636991633</v>
      </c>
      <c r="R200">
        <f t="shared" si="23"/>
        <v>0.21370374517373347</v>
      </c>
    </row>
    <row r="201" spans="13:18" x14ac:dyDescent="0.25">
      <c r="M201">
        <v>198</v>
      </c>
      <c r="N201">
        <f t="shared" si="24"/>
        <v>3.4557519189487724</v>
      </c>
      <c r="O201">
        <f t="shared" si="20"/>
        <v>-0.28721906792113638</v>
      </c>
      <c r="P201">
        <f t="shared" si="21"/>
        <v>0.20867686769876592</v>
      </c>
      <c r="Q201">
        <f t="shared" si="22"/>
        <v>1.0907809320788635</v>
      </c>
      <c r="R201">
        <f t="shared" si="23"/>
        <v>0.20867686769876592</v>
      </c>
    </row>
    <row r="202" spans="13:18" x14ac:dyDescent="0.25">
      <c r="M202">
        <v>199</v>
      </c>
      <c r="N202">
        <f t="shared" si="24"/>
        <v>3.473205211468716</v>
      </c>
      <c r="O202">
        <f t="shared" si="20"/>
        <v>-0.28554660983099367</v>
      </c>
      <c r="P202">
        <f t="shared" si="21"/>
        <v>0.20367841735393866</v>
      </c>
      <c r="Q202">
        <f t="shared" si="22"/>
        <v>1.0924533901690063</v>
      </c>
      <c r="R202">
        <f t="shared" si="23"/>
        <v>0.20367841735393866</v>
      </c>
    </row>
    <row r="203" spans="13:18" x14ac:dyDescent="0.25">
      <c r="M203">
        <v>200</v>
      </c>
      <c r="N203">
        <f t="shared" si="24"/>
        <v>3.4906585039886591</v>
      </c>
      <c r="O203">
        <f t="shared" si="20"/>
        <v>-0.28378717147734434</v>
      </c>
      <c r="P203">
        <f t="shared" si="21"/>
        <v>0.19870991671564806</v>
      </c>
      <c r="Q203">
        <f t="shared" si="22"/>
        <v>1.0942128285226556</v>
      </c>
      <c r="R203">
        <f t="shared" si="23"/>
        <v>0.19870991671564806</v>
      </c>
    </row>
    <row r="204" spans="13:18" x14ac:dyDescent="0.25">
      <c r="M204">
        <v>201</v>
      </c>
      <c r="N204">
        <f t="shared" si="24"/>
        <v>3.5081117965086026</v>
      </c>
      <c r="O204">
        <f t="shared" si="20"/>
        <v>-0.28194128880215491</v>
      </c>
      <c r="P204">
        <f t="shared" si="21"/>
        <v>0.19377287923731926</v>
      </c>
      <c r="Q204">
        <f t="shared" si="22"/>
        <v>1.096058711197845</v>
      </c>
      <c r="R204">
        <f t="shared" si="23"/>
        <v>0.19377287923731926</v>
      </c>
    </row>
    <row r="205" spans="13:18" x14ac:dyDescent="0.25">
      <c r="M205">
        <v>202</v>
      </c>
      <c r="N205">
        <f t="shared" si="24"/>
        <v>3.5255650890285457</v>
      </c>
      <c r="O205">
        <f t="shared" si="20"/>
        <v>-0.28000952407916979</v>
      </c>
      <c r="P205">
        <f t="shared" si="21"/>
        <v>0.18886880878839457</v>
      </c>
      <c r="Q205">
        <f t="shared" si="22"/>
        <v>1.0979904759208301</v>
      </c>
      <c r="R205">
        <f t="shared" si="23"/>
        <v>0.18886880878839457</v>
      </c>
    </row>
    <row r="206" spans="13:18" x14ac:dyDescent="0.25">
      <c r="M206">
        <v>203</v>
      </c>
      <c r="N206">
        <f t="shared" si="24"/>
        <v>3.5430183815484888</v>
      </c>
      <c r="O206">
        <f t="shared" si="20"/>
        <v>-0.27799246574263697</v>
      </c>
      <c r="P206">
        <f t="shared" si="21"/>
        <v>0.18399919919623939</v>
      </c>
      <c r="Q206">
        <f t="shared" si="22"/>
        <v>1.100007534257363</v>
      </c>
      <c r="R206">
        <f t="shared" si="23"/>
        <v>0.18399919919623939</v>
      </c>
    </row>
    <row r="207" spans="13:18" x14ac:dyDescent="0.25">
      <c r="M207">
        <v>204</v>
      </c>
      <c r="N207">
        <f t="shared" si="24"/>
        <v>3.5604716740684323</v>
      </c>
      <c r="O207">
        <f t="shared" si="20"/>
        <v>-0.27589072820806543</v>
      </c>
      <c r="P207">
        <f t="shared" si="21"/>
        <v>0.17916553379110833</v>
      </c>
      <c r="Q207">
        <f t="shared" si="22"/>
        <v>1.1021092717919345</v>
      </c>
      <c r="R207">
        <f t="shared" si="23"/>
        <v>0.17916553379110833</v>
      </c>
    </row>
    <row r="208" spans="13:18" x14ac:dyDescent="0.25">
      <c r="M208">
        <v>205</v>
      </c>
      <c r="N208">
        <f t="shared" si="24"/>
        <v>3.5779249665883754</v>
      </c>
      <c r="O208">
        <f t="shared" si="20"/>
        <v>-0.27370495168506831</v>
      </c>
      <c r="P208">
        <f t="shared" si="21"/>
        <v>0.17436928495430881</v>
      </c>
      <c r="Q208">
        <f t="shared" si="22"/>
        <v>1.1042950483149316</v>
      </c>
      <c r="R208">
        <f t="shared" si="23"/>
        <v>0.17436928495430881</v>
      </c>
    </row>
    <row r="209" spans="13:18" x14ac:dyDescent="0.25">
      <c r="M209">
        <v>206</v>
      </c>
      <c r="N209">
        <f t="shared" si="24"/>
        <v>3.595378259108319</v>
      </c>
      <c r="O209">
        <f t="shared" si="20"/>
        <v>-0.2714358019823484</v>
      </c>
      <c r="P209">
        <f t="shared" si="21"/>
        <v>0.16961191366969861</v>
      </c>
      <c r="Q209">
        <f t="shared" si="22"/>
        <v>1.1065641980176515</v>
      </c>
      <c r="R209">
        <f t="shared" si="23"/>
        <v>0.16961191366969861</v>
      </c>
    </row>
    <row r="210" spans="13:18" x14ac:dyDescent="0.25">
      <c r="M210">
        <v>207</v>
      </c>
      <c r="N210">
        <f t="shared" si="24"/>
        <v>3.6128315516282621</v>
      </c>
      <c r="O210">
        <f t="shared" si="20"/>
        <v>-0.26908397030488712</v>
      </c>
      <c r="P210">
        <f t="shared" si="21"/>
        <v>0.16489486907865689</v>
      </c>
      <c r="Q210">
        <f t="shared" si="22"/>
        <v>1.1089160296951128</v>
      </c>
      <c r="R210">
        <f t="shared" si="23"/>
        <v>0.16489486907865689</v>
      </c>
    </row>
    <row r="211" spans="13:18" x14ac:dyDescent="0.25">
      <c r="M211">
        <v>208</v>
      </c>
      <c r="N211">
        <f t="shared" si="24"/>
        <v>3.6302848441482056</v>
      </c>
      <c r="O211">
        <f t="shared" si="20"/>
        <v>-0.26665017304339589</v>
      </c>
      <c r="P211">
        <f t="shared" si="21"/>
        <v>0.16021958803866096</v>
      </c>
      <c r="Q211">
        <f t="shared" si="22"/>
        <v>1.111349826956604</v>
      </c>
      <c r="R211">
        <f t="shared" si="23"/>
        <v>0.16021958803866096</v>
      </c>
    </row>
    <row r="212" spans="13:18" x14ac:dyDescent="0.25">
      <c r="M212">
        <v>209</v>
      </c>
      <c r="N212">
        <f t="shared" si="24"/>
        <v>3.6477381366681487</v>
      </c>
      <c r="O212">
        <f t="shared" si="20"/>
        <v>-0.26413515155609751</v>
      </c>
      <c r="P212">
        <f t="shared" si="21"/>
        <v>0.15558749468560623</v>
      </c>
      <c r="Q212">
        <f t="shared" si="22"/>
        <v>1.1138648484439024</v>
      </c>
      <c r="R212">
        <f t="shared" si="23"/>
        <v>0.15558749468560623</v>
      </c>
    </row>
    <row r="213" spans="13:18" x14ac:dyDescent="0.25">
      <c r="M213">
        <v>210</v>
      </c>
      <c r="N213">
        <f t="shared" si="24"/>
        <v>3.6651914291880923</v>
      </c>
      <c r="O213">
        <f t="shared" si="20"/>
        <v>-0.26153967194290045</v>
      </c>
      <c r="P213">
        <f t="shared" si="21"/>
        <v>0.15099999999999997</v>
      </c>
      <c r="Q213">
        <f t="shared" si="22"/>
        <v>1.1164603280570995</v>
      </c>
      <c r="R213">
        <f t="shared" si="23"/>
        <v>0.15099999999999997</v>
      </c>
    </row>
    <row r="214" spans="13:18" x14ac:dyDescent="0.25">
      <c r="M214">
        <v>211</v>
      </c>
      <c r="N214">
        <f t="shared" si="24"/>
        <v>3.6826447217080354</v>
      </c>
      <c r="O214">
        <f t="shared" si="20"/>
        <v>-0.25886452481203792</v>
      </c>
      <c r="P214">
        <f t="shared" si="21"/>
        <v>0.14645850137716365</v>
      </c>
      <c r="Q214">
        <f t="shared" si="22"/>
        <v>1.1191354751879619</v>
      </c>
      <c r="R214">
        <f t="shared" si="23"/>
        <v>0.14645850137716365</v>
      </c>
    </row>
    <row r="215" spans="13:18" x14ac:dyDescent="0.25">
      <c r="M215">
        <v>212</v>
      </c>
      <c r="N215">
        <f t="shared" si="24"/>
        <v>3.7000980142279785</v>
      </c>
      <c r="O215">
        <f t="shared" si="20"/>
        <v>-0.25611052503924064</v>
      </c>
      <c r="P215">
        <f t="shared" si="21"/>
        <v>0.14196438220157215</v>
      </c>
      <c r="Q215">
        <f t="shared" si="22"/>
        <v>1.1218894749607593</v>
      </c>
      <c r="R215">
        <f t="shared" si="23"/>
        <v>0.14196438220157215</v>
      </c>
    </row>
    <row r="216" spans="13:18" x14ac:dyDescent="0.25">
      <c r="M216">
        <v>213</v>
      </c>
      <c r="N216">
        <f t="shared" si="24"/>
        <v>3.717551306747922</v>
      </c>
      <c r="O216">
        <f t="shared" si="20"/>
        <v>-0.25327851151951808</v>
      </c>
      <c r="P216">
        <f t="shared" si="21"/>
        <v>0.13751901142546183</v>
      </c>
      <c r="Q216">
        <f t="shared" si="22"/>
        <v>1.1247214884804819</v>
      </c>
      <c r="R216">
        <f t="shared" si="23"/>
        <v>0.13751901142546183</v>
      </c>
    </row>
    <row r="217" spans="13:18" x14ac:dyDescent="0.25">
      <c r="M217">
        <v>214</v>
      </c>
      <c r="N217">
        <f t="shared" si="24"/>
        <v>3.7350045992678651</v>
      </c>
      <c r="O217">
        <f t="shared" si="20"/>
        <v>-0.2503693469116226</v>
      </c>
      <c r="P217">
        <f t="shared" si="21"/>
        <v>0.13312374315183451</v>
      </c>
      <c r="Q217">
        <f t="shared" si="22"/>
        <v>1.1276306530883773</v>
      </c>
      <c r="R217">
        <f t="shared" si="23"/>
        <v>0.13312374315183451</v>
      </c>
    </row>
    <row r="218" spans="13:18" x14ac:dyDescent="0.25">
      <c r="M218">
        <v>215</v>
      </c>
      <c r="N218">
        <f t="shared" si="24"/>
        <v>3.7524578917878086</v>
      </c>
      <c r="O218">
        <f t="shared" si="20"/>
        <v>-0.24738391737527551</v>
      </c>
      <c r="P218">
        <f t="shared" si="21"/>
        <v>0.12877991622198406</v>
      </c>
      <c r="Q218">
        <f t="shared" si="22"/>
        <v>1.1306160826247245</v>
      </c>
      <c r="R218">
        <f t="shared" si="23"/>
        <v>0.12877991622198406</v>
      </c>
    </row>
    <row r="219" spans="13:18" x14ac:dyDescent="0.25">
      <c r="M219">
        <v>216</v>
      </c>
      <c r="N219">
        <f t="shared" si="24"/>
        <v>3.7699111843077517</v>
      </c>
      <c r="O219">
        <f t="shared" si="20"/>
        <v>-0.24432313230123415</v>
      </c>
      <c r="P219">
        <f t="shared" si="21"/>
        <v>0.12448885380767313</v>
      </c>
      <c r="Q219">
        <f t="shared" si="22"/>
        <v>1.1336768676987656</v>
      </c>
      <c r="R219">
        <f t="shared" si="23"/>
        <v>0.12448885380767313</v>
      </c>
    </row>
    <row r="220" spans="13:18" x14ac:dyDescent="0.25">
      <c r="M220">
        <v>217</v>
      </c>
      <c r="N220">
        <f t="shared" si="24"/>
        <v>3.7873644768276953</v>
      </c>
      <c r="O220">
        <f t="shared" si="20"/>
        <v>-0.24118792403428244</v>
      </c>
      <c r="P220">
        <f t="shared" si="21"/>
        <v>0.12025186300808138</v>
      </c>
      <c r="Q220">
        <f t="shared" si="22"/>
        <v>1.1368120759657174</v>
      </c>
      <c r="R220">
        <f t="shared" si="23"/>
        <v>0.12025186300808138</v>
      </c>
    </row>
    <row r="221" spans="13:18" x14ac:dyDescent="0.25">
      <c r="M221">
        <v>218</v>
      </c>
      <c r="N221">
        <f t="shared" si="24"/>
        <v>3.8048177693476384</v>
      </c>
      <c r="O221">
        <f t="shared" si="20"/>
        <v>-0.23797924758923003</v>
      </c>
      <c r="P221">
        <f t="shared" si="21"/>
        <v>0.11607023445165124</v>
      </c>
      <c r="Q221">
        <f t="shared" si="22"/>
        <v>1.1400207524107699</v>
      </c>
      <c r="R221">
        <f t="shared" si="23"/>
        <v>0.11607023445165124</v>
      </c>
    </row>
    <row r="222" spans="13:18" x14ac:dyDescent="0.25">
      <c r="M222">
        <v>219</v>
      </c>
      <c r="N222">
        <f t="shared" si="24"/>
        <v>3.8222710618675819</v>
      </c>
      <c r="O222">
        <f t="shared" si="20"/>
        <v>-0.23469808036000517</v>
      </c>
      <c r="P222">
        <f t="shared" si="21"/>
        <v>0.11194524190294905</v>
      </c>
      <c r="Q222">
        <f t="shared" si="22"/>
        <v>1.1433019196399947</v>
      </c>
      <c r="R222">
        <f t="shared" si="23"/>
        <v>0.11194524190294905</v>
      </c>
    </row>
    <row r="223" spans="13:18" x14ac:dyDescent="0.25">
      <c r="M223">
        <v>220</v>
      </c>
      <c r="N223">
        <f t="shared" si="24"/>
        <v>3.839724354387525</v>
      </c>
      <c r="O223">
        <f t="shared" si="20"/>
        <v>-0.23134542182193135</v>
      </c>
      <c r="P223">
        <f t="shared" si="21"/>
        <v>0.10787814187466513</v>
      </c>
      <c r="Q223">
        <f t="shared" si="22"/>
        <v>1.1466545781780686</v>
      </c>
      <c r="R223">
        <f t="shared" si="23"/>
        <v>0.10787814187466513</v>
      </c>
    </row>
    <row r="224" spans="13:18" x14ac:dyDescent="0.25">
      <c r="M224">
        <v>221</v>
      </c>
      <c r="N224">
        <f t="shared" si="24"/>
        <v>3.8571776469074681</v>
      </c>
      <c r="O224">
        <f t="shared" si="20"/>
        <v>-0.22792229322727717</v>
      </c>
      <c r="P224">
        <f t="shared" si="21"/>
        <v>0.10387017324486686</v>
      </c>
      <c r="Q224">
        <f t="shared" si="22"/>
        <v>1.1500777067727228</v>
      </c>
      <c r="R224">
        <f t="shared" si="23"/>
        <v>0.10387017324486686</v>
      </c>
    </row>
    <row r="225" spans="13:18" x14ac:dyDescent="0.25">
      <c r="M225">
        <v>222</v>
      </c>
      <c r="N225">
        <f t="shared" si="24"/>
        <v>3.8746309394274117</v>
      </c>
      <c r="O225">
        <f t="shared" si="20"/>
        <v>-0.22442973729417307</v>
      </c>
      <c r="P225">
        <f t="shared" si="21"/>
        <v>9.9922556879624813E-2</v>
      </c>
      <c r="Q225">
        <f t="shared" si="22"/>
        <v>1.1535702627058269</v>
      </c>
      <c r="R225">
        <f t="shared" si="23"/>
        <v>9.9922556879624813E-2</v>
      </c>
    </row>
    <row r="226" spans="13:18" x14ac:dyDescent="0.25">
      <c r="M226">
        <v>223</v>
      </c>
      <c r="N226">
        <f t="shared" si="24"/>
        <v>3.8920842319473548</v>
      </c>
      <c r="O226">
        <f t="shared" si="20"/>
        <v>-0.22086881788898952</v>
      </c>
      <c r="P226">
        <f t="shared" si="21"/>
        <v>9.6036495261125482E-2</v>
      </c>
      <c r="Q226">
        <f t="shared" si="22"/>
        <v>1.1571311821110104</v>
      </c>
      <c r="R226">
        <f t="shared" si="23"/>
        <v>9.6036495261125482E-2</v>
      </c>
    </row>
    <row r="227" spans="13:18" x14ac:dyDescent="0.25">
      <c r="M227">
        <v>224</v>
      </c>
      <c r="N227">
        <f t="shared" si="24"/>
        <v>3.9095375244672983</v>
      </c>
      <c r="O227">
        <f t="shared" si="20"/>
        <v>-0.21724061970227262</v>
      </c>
      <c r="P227">
        <f t="shared" si="21"/>
        <v>9.2213172121382803E-2</v>
      </c>
      <c r="Q227">
        <f t="shared" si="22"/>
        <v>1.1607593802977272</v>
      </c>
      <c r="R227">
        <f t="shared" si="23"/>
        <v>9.2213172121382803E-2</v>
      </c>
    </row>
    <row r="228" spans="13:18" x14ac:dyDescent="0.25">
      <c r="M228">
        <v>225</v>
      </c>
      <c r="N228">
        <f t="shared" si="24"/>
        <v>3.9269908169872414</v>
      </c>
      <c r="O228">
        <f t="shared" si="20"/>
        <v>-0.2135462479183374</v>
      </c>
      <c r="P228">
        <f t="shared" si="21"/>
        <v>8.8453752081662673E-2</v>
      </c>
      <c r="Q228">
        <f t="shared" si="22"/>
        <v>1.1644537520816625</v>
      </c>
      <c r="R228">
        <f t="shared" si="23"/>
        <v>8.8453752081662673E-2</v>
      </c>
    </row>
    <row r="229" spans="13:18" x14ac:dyDescent="0.25">
      <c r="M229">
        <v>226</v>
      </c>
      <c r="N229">
        <f t="shared" si="24"/>
        <v>3.9444441095071849</v>
      </c>
      <c r="O229">
        <f t="shared" si="20"/>
        <v>-0.20978682787861716</v>
      </c>
      <c r="P229">
        <f t="shared" si="21"/>
        <v>8.4759380297727338E-2</v>
      </c>
      <c r="Q229">
        <f t="shared" si="22"/>
        <v>1.1682131721213826</v>
      </c>
      <c r="R229">
        <f t="shared" si="23"/>
        <v>8.4759380297727338E-2</v>
      </c>
    </row>
    <row r="230" spans="13:18" x14ac:dyDescent="0.25">
      <c r="M230">
        <v>227</v>
      </c>
      <c r="N230">
        <f t="shared" si="24"/>
        <v>3.961897402027128</v>
      </c>
      <c r="O230">
        <f t="shared" si="20"/>
        <v>-0.20596350473887456</v>
      </c>
      <c r="P230">
        <f t="shared" si="21"/>
        <v>8.113118211101053E-2</v>
      </c>
      <c r="Q230">
        <f t="shared" si="22"/>
        <v>1.1720364952611253</v>
      </c>
      <c r="R230">
        <f t="shared" si="23"/>
        <v>8.113118211101053E-2</v>
      </c>
    </row>
    <row r="231" spans="13:18" x14ac:dyDescent="0.25">
      <c r="M231">
        <v>228</v>
      </c>
      <c r="N231">
        <f t="shared" si="24"/>
        <v>3.9793506945470716</v>
      </c>
      <c r="O231">
        <f t="shared" si="20"/>
        <v>-0.20207744312037515</v>
      </c>
      <c r="P231">
        <f t="shared" si="21"/>
        <v>7.7570262705826898E-2</v>
      </c>
      <c r="Q231">
        <f t="shared" si="22"/>
        <v>1.1759225568796248</v>
      </c>
      <c r="R231">
        <f t="shared" si="23"/>
        <v>7.7570262705826898E-2</v>
      </c>
    </row>
    <row r="232" spans="13:18" x14ac:dyDescent="0.25">
      <c r="M232">
        <v>229</v>
      </c>
      <c r="N232">
        <f t="shared" si="24"/>
        <v>3.9968039870670147</v>
      </c>
      <c r="O232">
        <f t="shared" si="20"/>
        <v>-0.19812982675513319</v>
      </c>
      <c r="P232">
        <f t="shared" si="21"/>
        <v>7.4077706772722851E-2</v>
      </c>
      <c r="Q232">
        <f t="shared" si="22"/>
        <v>1.1798701732448666</v>
      </c>
      <c r="R232">
        <f t="shared" si="23"/>
        <v>7.4077706772722851E-2</v>
      </c>
    </row>
    <row r="233" spans="13:18" x14ac:dyDescent="0.25">
      <c r="M233">
        <v>230</v>
      </c>
      <c r="N233">
        <f t="shared" si="24"/>
        <v>4.0142572795869578</v>
      </c>
      <c r="O233">
        <f t="shared" si="20"/>
        <v>-0.19412185812533492</v>
      </c>
      <c r="P233">
        <f t="shared" si="21"/>
        <v>7.0654578178068667E-2</v>
      </c>
      <c r="Q233">
        <f t="shared" si="22"/>
        <v>1.1838781418746649</v>
      </c>
      <c r="R233">
        <f t="shared" si="23"/>
        <v>7.0654578178068667E-2</v>
      </c>
    </row>
    <row r="234" spans="13:18" x14ac:dyDescent="0.25">
      <c r="M234">
        <v>231</v>
      </c>
      <c r="N234">
        <f t="shared" si="24"/>
        <v>4.0317105721069009</v>
      </c>
      <c r="O234">
        <f t="shared" si="20"/>
        <v>-0.19005475809705102</v>
      </c>
      <c r="P234">
        <f t="shared" si="21"/>
        <v>6.7301919639994878E-2</v>
      </c>
      <c r="Q234">
        <f t="shared" si="22"/>
        <v>1.1879452419029488</v>
      </c>
      <c r="R234">
        <f t="shared" si="23"/>
        <v>6.7301919639994878E-2</v>
      </c>
    </row>
    <row r="235" spans="13:18" x14ac:dyDescent="0.25">
      <c r="M235">
        <v>232</v>
      </c>
      <c r="N235">
        <f t="shared" si="24"/>
        <v>4.0491638646268449</v>
      </c>
      <c r="O235">
        <f t="shared" si="20"/>
        <v>-0.18592976554834872</v>
      </c>
      <c r="P235">
        <f t="shared" si="21"/>
        <v>6.4020752410769904E-2</v>
      </c>
      <c r="Q235">
        <f t="shared" si="22"/>
        <v>1.1920702344516512</v>
      </c>
      <c r="R235">
        <f t="shared" si="23"/>
        <v>6.4020752410769904E-2</v>
      </c>
    </row>
    <row r="236" spans="13:18" x14ac:dyDescent="0.25">
      <c r="M236">
        <v>233</v>
      </c>
      <c r="N236">
        <f t="shared" si="24"/>
        <v>4.066617157146788</v>
      </c>
      <c r="O236">
        <f t="shared" si="20"/>
        <v>-0.18174813699191858</v>
      </c>
      <c r="P236">
        <f t="shared" si="21"/>
        <v>6.0812075965717555E-2</v>
      </c>
      <c r="Q236">
        <f t="shared" si="22"/>
        <v>1.1962518630080814</v>
      </c>
      <c r="R236">
        <f t="shared" si="23"/>
        <v>6.0812075965717555E-2</v>
      </c>
    </row>
    <row r="237" spans="13:18" x14ac:dyDescent="0.25">
      <c r="M237">
        <v>234</v>
      </c>
      <c r="N237">
        <f t="shared" si="24"/>
        <v>4.0840704496667311</v>
      </c>
      <c r="O237">
        <f t="shared" si="20"/>
        <v>-0.17751114619232691</v>
      </c>
      <c r="P237">
        <f t="shared" si="21"/>
        <v>5.7676867698765899E-2</v>
      </c>
      <c r="Q237">
        <f t="shared" si="22"/>
        <v>1.200488853807673</v>
      </c>
      <c r="R237">
        <f t="shared" si="23"/>
        <v>5.7676867698765899E-2</v>
      </c>
    </row>
    <row r="238" spans="13:18" x14ac:dyDescent="0.25">
      <c r="M238">
        <v>235</v>
      </c>
      <c r="N238">
        <f t="shared" si="24"/>
        <v>4.1015237421866741</v>
      </c>
      <c r="O238">
        <f t="shared" si="20"/>
        <v>-0.17322008377801601</v>
      </c>
      <c r="P238">
        <f t="shared" si="21"/>
        <v>5.4616082624724532E-2</v>
      </c>
      <c r="Q238">
        <f t="shared" si="22"/>
        <v>1.2047799162219839</v>
      </c>
      <c r="R238">
        <f t="shared" si="23"/>
        <v>5.4616082624724532E-2</v>
      </c>
    </row>
    <row r="239" spans="13:18" x14ac:dyDescent="0.25">
      <c r="M239">
        <v>236</v>
      </c>
      <c r="N239">
        <f t="shared" si="24"/>
        <v>4.1189770347066181</v>
      </c>
      <c r="O239">
        <f t="shared" si="20"/>
        <v>-0.16887625684816546</v>
      </c>
      <c r="P239">
        <f t="shared" si="21"/>
        <v>5.1630653088377387E-2</v>
      </c>
      <c r="Q239">
        <f t="shared" si="22"/>
        <v>1.2091237431518345</v>
      </c>
      <c r="R239">
        <f t="shared" si="23"/>
        <v>5.1630653088377387E-2</v>
      </c>
    </row>
    <row r="240" spans="13:18" x14ac:dyDescent="0.25">
      <c r="M240">
        <v>237</v>
      </c>
      <c r="N240">
        <f t="shared" si="24"/>
        <v>4.1364303272265612</v>
      </c>
      <c r="O240">
        <f t="shared" si="20"/>
        <v>-0.16448098857453813</v>
      </c>
      <c r="P240">
        <f t="shared" si="21"/>
        <v>4.8721488480481911E-2</v>
      </c>
      <c r="Q240">
        <f t="shared" si="22"/>
        <v>1.2135190114254617</v>
      </c>
      <c r="R240">
        <f t="shared" si="23"/>
        <v>4.8721488480481911E-2</v>
      </c>
    </row>
    <row r="241" spans="13:18" x14ac:dyDescent="0.25">
      <c r="M241">
        <v>238</v>
      </c>
      <c r="N241">
        <f t="shared" si="24"/>
        <v>4.1538836197465043</v>
      </c>
      <c r="O241">
        <f t="shared" si="20"/>
        <v>-0.1600356177984279</v>
      </c>
      <c r="P241">
        <f t="shared" si="21"/>
        <v>4.5889474960759347E-2</v>
      </c>
      <c r="Q241">
        <f t="shared" si="22"/>
        <v>1.217964382201572</v>
      </c>
      <c r="R241">
        <f t="shared" si="23"/>
        <v>4.5889474960759347E-2</v>
      </c>
    </row>
    <row r="242" spans="13:18" x14ac:dyDescent="0.25">
      <c r="M242">
        <v>239</v>
      </c>
      <c r="N242">
        <f t="shared" si="24"/>
        <v>4.1713369122664474</v>
      </c>
      <c r="O242">
        <f t="shared" si="20"/>
        <v>-0.15554149862283645</v>
      </c>
      <c r="P242">
        <f t="shared" si="21"/>
        <v>4.3135475187962125E-2</v>
      </c>
      <c r="Q242">
        <f t="shared" si="22"/>
        <v>1.2224585013771634</v>
      </c>
      <c r="R242">
        <f t="shared" si="23"/>
        <v>4.3135475187962125E-2</v>
      </c>
    </row>
    <row r="243" spans="13:18" x14ac:dyDescent="0.25">
      <c r="M243">
        <v>240</v>
      </c>
      <c r="N243">
        <f t="shared" si="24"/>
        <v>4.1887902047863905</v>
      </c>
      <c r="O243">
        <f t="shared" si="20"/>
        <v>-0.15100000000000013</v>
      </c>
      <c r="P243">
        <f t="shared" si="21"/>
        <v>4.0460328057099593E-2</v>
      </c>
      <c r="Q243">
        <f t="shared" si="22"/>
        <v>1.2269999999999999</v>
      </c>
      <c r="R243">
        <f t="shared" si="23"/>
        <v>4.0460328057099593E-2</v>
      </c>
    </row>
    <row r="244" spans="13:18" x14ac:dyDescent="0.25">
      <c r="M244">
        <v>241</v>
      </c>
      <c r="N244">
        <f t="shared" si="24"/>
        <v>4.2062434973063345</v>
      </c>
      <c r="O244">
        <f t="shared" si="20"/>
        <v>-0.14641250531439373</v>
      </c>
      <c r="P244">
        <f t="shared" si="21"/>
        <v>3.7864848443902421E-2</v>
      </c>
      <c r="Q244">
        <f t="shared" si="22"/>
        <v>1.2315874946856062</v>
      </c>
      <c r="R244">
        <f t="shared" si="23"/>
        <v>3.7864848443902421E-2</v>
      </c>
    </row>
    <row r="245" spans="13:18" x14ac:dyDescent="0.25">
      <c r="M245">
        <v>242</v>
      </c>
      <c r="N245">
        <f t="shared" si="24"/>
        <v>4.2236967898262776</v>
      </c>
      <c r="O245">
        <f t="shared" si="20"/>
        <v>-0.141780411961339</v>
      </c>
      <c r="P245">
        <f t="shared" si="21"/>
        <v>3.5349826956604047E-2</v>
      </c>
      <c r="Q245">
        <f t="shared" si="22"/>
        <v>1.2362195880386608</v>
      </c>
      <c r="R245">
        <f t="shared" si="23"/>
        <v>3.5349826956604047E-2</v>
      </c>
    </row>
    <row r="246" spans="13:18" x14ac:dyDescent="0.25">
      <c r="M246">
        <v>243</v>
      </c>
      <c r="N246">
        <f t="shared" si="24"/>
        <v>4.2411500823462207</v>
      </c>
      <c r="O246">
        <f t="shared" si="20"/>
        <v>-0.13710513092134316</v>
      </c>
      <c r="P246">
        <f t="shared" si="21"/>
        <v>3.2916029695112925E-2</v>
      </c>
      <c r="Q246">
        <f t="shared" si="22"/>
        <v>1.2408948690786568</v>
      </c>
      <c r="R246">
        <f t="shared" si="23"/>
        <v>3.2916029695112925E-2</v>
      </c>
    </row>
    <row r="247" spans="13:18" x14ac:dyDescent="0.25">
      <c r="M247">
        <v>244</v>
      </c>
      <c r="N247">
        <f t="shared" si="24"/>
        <v>4.2586033748661638</v>
      </c>
      <c r="O247">
        <f t="shared" si="20"/>
        <v>-0.13238808633030147</v>
      </c>
      <c r="P247">
        <f t="shared" si="21"/>
        <v>3.0564198017651645E-2</v>
      </c>
      <c r="Q247">
        <f t="shared" si="22"/>
        <v>1.2456119136696984</v>
      </c>
      <c r="R247">
        <f t="shared" si="23"/>
        <v>3.0564198017651645E-2</v>
      </c>
    </row>
    <row r="248" spans="13:18" x14ac:dyDescent="0.25">
      <c r="M248">
        <v>245</v>
      </c>
      <c r="N248">
        <f t="shared" si="24"/>
        <v>4.2760566673861078</v>
      </c>
      <c r="O248">
        <f t="shared" si="20"/>
        <v>-0.12763071504569115</v>
      </c>
      <c r="P248">
        <f t="shared" si="21"/>
        <v>2.8295048314931681E-2</v>
      </c>
      <c r="Q248">
        <f t="shared" si="22"/>
        <v>1.2503692849543087</v>
      </c>
      <c r="R248">
        <f t="shared" si="23"/>
        <v>2.8295048314931681E-2</v>
      </c>
    </row>
    <row r="249" spans="13:18" x14ac:dyDescent="0.25">
      <c r="M249">
        <v>246</v>
      </c>
      <c r="N249">
        <f t="shared" si="24"/>
        <v>4.2935099599060509</v>
      </c>
      <c r="O249">
        <f t="shared" si="20"/>
        <v>-0.12283446620889163</v>
      </c>
      <c r="P249">
        <f t="shared" si="21"/>
        <v>2.6109271791934507E-2</v>
      </c>
      <c r="Q249">
        <f t="shared" si="22"/>
        <v>1.2551655337911083</v>
      </c>
      <c r="R249">
        <f t="shared" si="23"/>
        <v>2.6109271791934507E-2</v>
      </c>
    </row>
    <row r="250" spans="13:18" x14ac:dyDescent="0.25">
      <c r="M250">
        <v>247</v>
      </c>
      <c r="N250">
        <f t="shared" si="24"/>
        <v>4.310963252425994</v>
      </c>
      <c r="O250">
        <f t="shared" si="20"/>
        <v>-0.11800080080376069</v>
      </c>
      <c r="P250">
        <f t="shared" si="21"/>
        <v>2.4007534257363017E-2</v>
      </c>
      <c r="Q250">
        <f t="shared" si="22"/>
        <v>1.2599991991962392</v>
      </c>
      <c r="R250">
        <f t="shared" si="23"/>
        <v>2.4007534257363017E-2</v>
      </c>
    </row>
    <row r="251" spans="13:18" x14ac:dyDescent="0.25">
      <c r="M251">
        <v>248</v>
      </c>
      <c r="N251">
        <f t="shared" si="24"/>
        <v>4.3284165449459371</v>
      </c>
      <c r="O251">
        <f t="shared" si="20"/>
        <v>-0.1131311912116055</v>
      </c>
      <c r="P251">
        <f t="shared" si="21"/>
        <v>2.1990475920830255E-2</v>
      </c>
      <c r="Q251">
        <f t="shared" si="22"/>
        <v>1.2648688087883944</v>
      </c>
      <c r="R251">
        <f t="shared" si="23"/>
        <v>2.1990475920830255E-2</v>
      </c>
    </row>
    <row r="252" spans="13:18" x14ac:dyDescent="0.25">
      <c r="M252">
        <v>249</v>
      </c>
      <c r="N252">
        <f t="shared" si="24"/>
        <v>4.3458698374658802</v>
      </c>
      <c r="O252">
        <f t="shared" si="20"/>
        <v>-0.10822712076268082</v>
      </c>
      <c r="P252">
        <f t="shared" si="21"/>
        <v>2.005871119784508E-2</v>
      </c>
      <c r="Q252">
        <f t="shared" si="22"/>
        <v>1.2697728792373191</v>
      </c>
      <c r="R252">
        <f t="shared" si="23"/>
        <v>2.005871119784508E-2</v>
      </c>
    </row>
    <row r="253" spans="13:18" x14ac:dyDescent="0.25">
      <c r="M253">
        <v>250</v>
      </c>
      <c r="N253">
        <f t="shared" si="24"/>
        <v>4.3633231299858242</v>
      </c>
      <c r="O253">
        <f t="shared" si="20"/>
        <v>-0.10329008328435189</v>
      </c>
      <c r="P253">
        <f t="shared" si="21"/>
        <v>1.8212828522655655E-2</v>
      </c>
      <c r="Q253">
        <f t="shared" si="22"/>
        <v>1.2747099167156479</v>
      </c>
      <c r="R253">
        <f t="shared" si="23"/>
        <v>1.8212828522655655E-2</v>
      </c>
    </row>
    <row r="254" spans="13:18" x14ac:dyDescent="0.25">
      <c r="M254">
        <v>251</v>
      </c>
      <c r="N254">
        <f t="shared" si="24"/>
        <v>4.3807764225057673</v>
      </c>
      <c r="O254">
        <f t="shared" si="20"/>
        <v>-9.8321582646061306E-2</v>
      </c>
      <c r="P254">
        <f t="shared" si="21"/>
        <v>1.6453390169006321E-2</v>
      </c>
      <c r="Q254">
        <f t="shared" si="22"/>
        <v>1.2796784173539386</v>
      </c>
      <c r="R254">
        <f t="shared" si="23"/>
        <v>1.6453390169006321E-2</v>
      </c>
    </row>
    <row r="255" spans="13:18" x14ac:dyDescent="0.25">
      <c r="M255">
        <v>252</v>
      </c>
      <c r="N255">
        <f t="shared" si="24"/>
        <v>4.3982297150257104</v>
      </c>
      <c r="O255">
        <f t="shared" si="20"/>
        <v>-9.3323132301234166E-2</v>
      </c>
      <c r="P255">
        <f t="shared" si="21"/>
        <v>1.4780932078863607E-2</v>
      </c>
      <c r="Q255">
        <f t="shared" si="22"/>
        <v>1.2846768676987657</v>
      </c>
      <c r="R255">
        <f t="shared" si="23"/>
        <v>1.4780932078863607E-2</v>
      </c>
    </row>
    <row r="256" spans="13:18" x14ac:dyDescent="0.25">
      <c r="M256">
        <v>253</v>
      </c>
      <c r="N256">
        <f t="shared" si="24"/>
        <v>4.4156830075456535</v>
      </c>
      <c r="O256">
        <f t="shared" si="20"/>
        <v>-8.8296254826266601E-2</v>
      </c>
      <c r="P256">
        <f t="shared" si="21"/>
        <v>1.3195963699163316E-2</v>
      </c>
      <c r="Q256">
        <f t="shared" si="22"/>
        <v>1.2897037451737332</v>
      </c>
      <c r="R256">
        <f t="shared" si="23"/>
        <v>1.3195963699163316E-2</v>
      </c>
    </row>
    <row r="257" spans="13:18" x14ac:dyDescent="0.25">
      <c r="M257">
        <v>254</v>
      </c>
      <c r="N257">
        <f t="shared" si="24"/>
        <v>4.4331363000655974</v>
      </c>
      <c r="O257">
        <f t="shared" si="20"/>
        <v>-8.3242481456733658E-2</v>
      </c>
      <c r="P257">
        <f t="shared" si="21"/>
        <v>1.169896782662766E-2</v>
      </c>
      <c r="Q257">
        <f t="shared" si="22"/>
        <v>1.2947575185432663</v>
      </c>
      <c r="R257">
        <f t="shared" si="23"/>
        <v>1.169896782662766E-2</v>
      </c>
    </row>
    <row r="258" spans="13:18" x14ac:dyDescent="0.25">
      <c r="M258">
        <v>255</v>
      </c>
      <c r="N258">
        <f t="shared" si="24"/>
        <v>4.4505895925855405</v>
      </c>
      <c r="O258">
        <f t="shared" si="20"/>
        <v>-7.8163351620961233E-2</v>
      </c>
      <c r="P258">
        <f t="shared" si="21"/>
        <v>1.0290400460701343E-2</v>
      </c>
      <c r="Q258">
        <f t="shared" si="22"/>
        <v>1.2998366483790387</v>
      </c>
      <c r="R258">
        <f t="shared" si="23"/>
        <v>1.0290400460701343E-2</v>
      </c>
    </row>
    <row r="259" spans="13:18" x14ac:dyDescent="0.25">
      <c r="M259">
        <v>256</v>
      </c>
      <c r="N259">
        <f t="shared" si="24"/>
        <v>4.4680428851054836</v>
      </c>
      <c r="O259">
        <f t="shared" si="20"/>
        <v>-7.3060412471099664E-2</v>
      </c>
      <c r="P259">
        <f t="shared" si="21"/>
        <v>8.9706906646490614E-3</v>
      </c>
      <c r="Q259">
        <f t="shared" si="22"/>
        <v>1.3049395875289003</v>
      </c>
      <c r="R259">
        <f t="shared" si="23"/>
        <v>8.9706906646490614E-3</v>
      </c>
    </row>
    <row r="260" spans="13:18" x14ac:dyDescent="0.25">
      <c r="M260">
        <v>257</v>
      </c>
      <c r="N260">
        <f t="shared" si="24"/>
        <v>4.4854961776254267</v>
      </c>
      <c r="O260">
        <f t="shared" ref="O260:O323" si="25">J$3*COS(N260)</f>
        <v>-6.7935218411847298E-2</v>
      </c>
      <c r="P260">
        <f t="shared" ref="P260:P323" si="26">J$3*SIN(N260)+J$3</f>
        <v>7.7402404348589915E-3</v>
      </c>
      <c r="Q260">
        <f t="shared" ref="Q260:Q323" si="27">J$3*COS(N260)+J$4</f>
        <v>1.3100647815881525</v>
      </c>
      <c r="R260">
        <f t="shared" ref="R260:R323" si="28">J$3*SIN(N260)+J$3</f>
        <v>7.7402404348589915E-3</v>
      </c>
    </row>
    <row r="261" spans="13:18" x14ac:dyDescent="0.25">
      <c r="M261">
        <v>258</v>
      </c>
      <c r="N261">
        <f t="shared" si="24"/>
        <v>4.5029494701453698</v>
      </c>
      <c r="O261">
        <f t="shared" si="25"/>
        <v>-6.2789330626963458E-2</v>
      </c>
      <c r="P261">
        <f t="shared" si="26"/>
        <v>6.5994245783906891E-3</v>
      </c>
      <c r="Q261">
        <f t="shared" si="27"/>
        <v>1.3152106693730365</v>
      </c>
      <c r="R261">
        <f t="shared" si="28"/>
        <v>6.5994245783906891E-3</v>
      </c>
    </row>
    <row r="262" spans="13:18" x14ac:dyDescent="0.25">
      <c r="M262">
        <v>259</v>
      </c>
      <c r="N262">
        <f t="shared" ref="N262:N325" si="29">RADIANS(M262)</f>
        <v>4.5204027626653138</v>
      </c>
      <c r="O262">
        <f t="shared" si="25"/>
        <v>-5.7624316603716468E-2</v>
      </c>
      <c r="P262">
        <f t="shared" si="26"/>
        <v>5.5485905988054696E-3</v>
      </c>
      <c r="Q262">
        <f t="shared" si="27"/>
        <v>1.3203756833962834</v>
      </c>
      <c r="R262">
        <f t="shared" si="28"/>
        <v>5.5485905988054696E-3</v>
      </c>
    </row>
    <row r="263" spans="13:18" x14ac:dyDescent="0.25">
      <c r="M263">
        <v>260</v>
      </c>
      <c r="N263">
        <f t="shared" si="29"/>
        <v>4.5378560551852569</v>
      </c>
      <c r="O263">
        <f t="shared" si="25"/>
        <v>-5.2441749655412956E-2</v>
      </c>
      <c r="P263">
        <f t="shared" si="26"/>
        <v>4.5880585903131932E-3</v>
      </c>
      <c r="Q263">
        <f t="shared" si="27"/>
        <v>1.3255582503445869</v>
      </c>
      <c r="R263">
        <f t="shared" si="28"/>
        <v>4.5880585903131932E-3</v>
      </c>
    </row>
    <row r="264" spans="13:18" x14ac:dyDescent="0.25">
      <c r="M264">
        <v>261</v>
      </c>
      <c r="N264">
        <f t="shared" si="29"/>
        <v>4.5553093477052</v>
      </c>
      <c r="O264">
        <f t="shared" si="25"/>
        <v>-4.724320844214977E-2</v>
      </c>
      <c r="P264">
        <f t="shared" si="26"/>
        <v>3.7181211402684267E-3</v>
      </c>
      <c r="Q264">
        <f t="shared" si="27"/>
        <v>1.3307567915578502</v>
      </c>
      <c r="R264">
        <f t="shared" si="28"/>
        <v>3.7181211402684267E-3</v>
      </c>
    </row>
    <row r="265" spans="13:18" x14ac:dyDescent="0.25">
      <c r="M265">
        <v>262</v>
      </c>
      <c r="N265">
        <f t="shared" si="29"/>
        <v>4.5727626402251431</v>
      </c>
      <c r="O265">
        <f t="shared" si="25"/>
        <v>-4.2030276489939879E-2</v>
      </c>
      <c r="P265">
        <f t="shared" si="26"/>
        <v>2.9390432400457911E-3</v>
      </c>
      <c r="Q265">
        <f t="shared" si="27"/>
        <v>1.33596972351006</v>
      </c>
      <c r="R265">
        <f t="shared" si="28"/>
        <v>2.9390432400457911E-3</v>
      </c>
    </row>
    <row r="266" spans="13:18" x14ac:dyDescent="0.25">
      <c r="M266">
        <v>263</v>
      </c>
      <c r="N266">
        <f t="shared" si="29"/>
        <v>4.5902159327450871</v>
      </c>
      <c r="O266">
        <f t="shared" si="25"/>
        <v>-3.6804541708354448E-2</v>
      </c>
      <c r="P266">
        <f t="shared" si="26"/>
        <v>2.2510622043207529E-3</v>
      </c>
      <c r="Q266">
        <f t="shared" si="27"/>
        <v>1.3411954582916454</v>
      </c>
      <c r="R266">
        <f t="shared" si="28"/>
        <v>2.2510622043207529E-3</v>
      </c>
    </row>
    <row r="267" spans="13:18" x14ac:dyDescent="0.25">
      <c r="M267">
        <v>264</v>
      </c>
      <c r="N267">
        <f t="shared" si="29"/>
        <v>4.6076692252650302</v>
      </c>
      <c r="O267">
        <f t="shared" si="25"/>
        <v>-3.1567595906831315E-2</v>
      </c>
      <c r="P267">
        <f t="shared" si="26"/>
        <v>1.6543875987814483E-3</v>
      </c>
      <c r="Q267">
        <f t="shared" si="27"/>
        <v>1.3464324040931686</v>
      </c>
      <c r="R267">
        <f t="shared" si="28"/>
        <v>1.6543875987814483E-3</v>
      </c>
    </row>
    <row r="268" spans="13:18" x14ac:dyDescent="0.25">
      <c r="M268">
        <v>265</v>
      </c>
      <c r="N268">
        <f t="shared" si="29"/>
        <v>4.6251225177849733</v>
      </c>
      <c r="O268">
        <f t="shared" si="25"/>
        <v>-2.6321034309792789E-2</v>
      </c>
      <c r="P268">
        <f t="shared" si="26"/>
        <v>1.1492011762928578E-3</v>
      </c>
      <c r="Q268">
        <f t="shared" si="27"/>
        <v>1.3516789656902071</v>
      </c>
      <c r="R268">
        <f t="shared" si="28"/>
        <v>1.1492011762928578E-3</v>
      </c>
    </row>
    <row r="269" spans="13:18" x14ac:dyDescent="0.25">
      <c r="M269">
        <v>266</v>
      </c>
      <c r="N269">
        <f t="shared" si="29"/>
        <v>4.6425758103049164</v>
      </c>
      <c r="O269">
        <f t="shared" si="25"/>
        <v>-2.1066455070725923E-2</v>
      </c>
      <c r="P269">
        <f t="shared" si="26"/>
        <v>7.3565682153309275E-4</v>
      </c>
      <c r="Q269">
        <f t="shared" si="27"/>
        <v>1.3569335449292739</v>
      </c>
      <c r="R269">
        <f t="shared" si="28"/>
        <v>7.3565682153309275E-4</v>
      </c>
    </row>
    <row r="270" spans="13:18" x14ac:dyDescent="0.25">
      <c r="M270">
        <v>267</v>
      </c>
      <c r="N270">
        <f t="shared" si="29"/>
        <v>4.6600291028248595</v>
      </c>
      <c r="O270">
        <f t="shared" si="25"/>
        <v>-1.5805458785369181E-2</v>
      </c>
      <c r="P270">
        <f t="shared" si="26"/>
        <v>4.1388050411872435E-4</v>
      </c>
      <c r="Q270">
        <f t="shared" si="27"/>
        <v>1.3621945412146308</v>
      </c>
      <c r="R270">
        <f t="shared" si="28"/>
        <v>4.1388050411872435E-4</v>
      </c>
    </row>
    <row r="271" spans="13:18" x14ac:dyDescent="0.25">
      <c r="M271">
        <v>268</v>
      </c>
      <c r="N271">
        <f t="shared" si="29"/>
        <v>4.6774823953448035</v>
      </c>
      <c r="O271">
        <f t="shared" si="25"/>
        <v>-1.0539648004155229E-2</v>
      </c>
      <c r="P271">
        <f t="shared" si="26"/>
        <v>1.8397024023308894E-4</v>
      </c>
      <c r="Q271">
        <f t="shared" si="27"/>
        <v>1.3674603519958446</v>
      </c>
      <c r="R271">
        <f t="shared" si="28"/>
        <v>1.8397024023308894E-4</v>
      </c>
    </row>
    <row r="272" spans="13:18" x14ac:dyDescent="0.25">
      <c r="M272">
        <v>269</v>
      </c>
      <c r="N272">
        <f t="shared" si="29"/>
        <v>4.6949356878647466</v>
      </c>
      <c r="O272">
        <f t="shared" si="25"/>
        <v>-5.2706267440596165E-3</v>
      </c>
      <c r="P272">
        <f t="shared" si="26"/>
        <v>4.5996062769837476E-5</v>
      </c>
      <c r="Q272">
        <f t="shared" si="27"/>
        <v>1.3727293732559402</v>
      </c>
      <c r="R272">
        <f t="shared" si="28"/>
        <v>4.5996062769837476E-5</v>
      </c>
    </row>
    <row r="273" spans="13:18" x14ac:dyDescent="0.25">
      <c r="M273">
        <v>270</v>
      </c>
      <c r="N273">
        <f t="shared" si="29"/>
        <v>4.7123889803846897</v>
      </c>
      <c r="O273">
        <f t="shared" si="25"/>
        <v>-5.5499225007360485E-17</v>
      </c>
      <c r="P273">
        <f t="shared" si="26"/>
        <v>0</v>
      </c>
      <c r="Q273">
        <f t="shared" si="27"/>
        <v>1.3779999999999999</v>
      </c>
      <c r="R273">
        <f t="shared" si="28"/>
        <v>0</v>
      </c>
    </row>
    <row r="274" spans="13:18" x14ac:dyDescent="0.25">
      <c r="M274">
        <v>271</v>
      </c>
      <c r="N274">
        <f t="shared" si="29"/>
        <v>4.7298422729046328</v>
      </c>
      <c r="O274">
        <f t="shared" si="25"/>
        <v>5.2706267440595055E-3</v>
      </c>
      <c r="P274">
        <f t="shared" si="26"/>
        <v>4.5996062769837476E-5</v>
      </c>
      <c r="Q274">
        <f t="shared" si="27"/>
        <v>1.3832706267440593</v>
      </c>
      <c r="R274">
        <f t="shared" si="28"/>
        <v>4.5996062769837476E-5</v>
      </c>
    </row>
    <row r="275" spans="13:18" x14ac:dyDescent="0.25">
      <c r="M275">
        <v>272</v>
      </c>
      <c r="N275">
        <f t="shared" si="29"/>
        <v>4.7472955654245768</v>
      </c>
      <c r="O275">
        <f t="shared" si="25"/>
        <v>1.0539648004155387E-2</v>
      </c>
      <c r="P275">
        <f t="shared" si="26"/>
        <v>1.8397024023308894E-4</v>
      </c>
      <c r="Q275">
        <f t="shared" si="27"/>
        <v>1.3885396480041552</v>
      </c>
      <c r="R275">
        <f t="shared" si="28"/>
        <v>1.8397024023308894E-4</v>
      </c>
    </row>
    <row r="276" spans="13:18" x14ac:dyDescent="0.25">
      <c r="M276">
        <v>273</v>
      </c>
      <c r="N276">
        <f t="shared" si="29"/>
        <v>4.7647488579445199</v>
      </c>
      <c r="O276">
        <f t="shared" si="25"/>
        <v>1.580545878536907E-2</v>
      </c>
      <c r="P276">
        <f t="shared" si="26"/>
        <v>4.1388050411872435E-4</v>
      </c>
      <c r="Q276">
        <f t="shared" si="27"/>
        <v>1.393805458785369</v>
      </c>
      <c r="R276">
        <f t="shared" si="28"/>
        <v>4.1388050411872435E-4</v>
      </c>
    </row>
    <row r="277" spans="13:18" x14ac:dyDescent="0.25">
      <c r="M277">
        <v>274</v>
      </c>
      <c r="N277">
        <f t="shared" si="29"/>
        <v>4.782202150464463</v>
      </c>
      <c r="O277">
        <f t="shared" si="25"/>
        <v>2.1066455070725815E-2</v>
      </c>
      <c r="P277">
        <f t="shared" si="26"/>
        <v>7.3565682153303724E-4</v>
      </c>
      <c r="Q277">
        <f t="shared" si="27"/>
        <v>1.3990664550707257</v>
      </c>
      <c r="R277">
        <f t="shared" si="28"/>
        <v>7.3565682153303724E-4</v>
      </c>
    </row>
    <row r="278" spans="13:18" x14ac:dyDescent="0.25">
      <c r="M278">
        <v>275</v>
      </c>
      <c r="N278">
        <f t="shared" si="29"/>
        <v>4.7996554429844061</v>
      </c>
      <c r="O278">
        <f t="shared" si="25"/>
        <v>2.6321034309792681E-2</v>
      </c>
      <c r="P278">
        <f t="shared" si="26"/>
        <v>1.1492011762928578E-3</v>
      </c>
      <c r="Q278">
        <f t="shared" si="27"/>
        <v>1.4043210343097925</v>
      </c>
      <c r="R278">
        <f t="shared" si="28"/>
        <v>1.1492011762928578E-3</v>
      </c>
    </row>
    <row r="279" spans="13:18" x14ac:dyDescent="0.25">
      <c r="M279">
        <v>276</v>
      </c>
      <c r="N279">
        <f t="shared" si="29"/>
        <v>4.8171087355043491</v>
      </c>
      <c r="O279">
        <f t="shared" si="25"/>
        <v>3.1567595906831197E-2</v>
      </c>
      <c r="P279">
        <f t="shared" si="26"/>
        <v>1.6543875987814483E-3</v>
      </c>
      <c r="Q279">
        <f t="shared" si="27"/>
        <v>1.409567595906831</v>
      </c>
      <c r="R279">
        <f t="shared" si="28"/>
        <v>1.6543875987814483E-3</v>
      </c>
    </row>
    <row r="280" spans="13:18" x14ac:dyDescent="0.25">
      <c r="M280">
        <v>277</v>
      </c>
      <c r="N280">
        <f t="shared" si="29"/>
        <v>4.8345620280242931</v>
      </c>
      <c r="O280">
        <f t="shared" si="25"/>
        <v>3.68045417083546E-2</v>
      </c>
      <c r="P280">
        <f t="shared" si="26"/>
        <v>2.2510622043207529E-3</v>
      </c>
      <c r="Q280">
        <f t="shared" si="27"/>
        <v>1.4148045417083546</v>
      </c>
      <c r="R280">
        <f t="shared" si="28"/>
        <v>2.2510622043207529E-3</v>
      </c>
    </row>
    <row r="281" spans="13:18" x14ac:dyDescent="0.25">
      <c r="M281">
        <v>278</v>
      </c>
      <c r="N281">
        <f t="shared" si="29"/>
        <v>4.8520153205442362</v>
      </c>
      <c r="O281">
        <f t="shared" si="25"/>
        <v>4.2030276489939768E-2</v>
      </c>
      <c r="P281">
        <f t="shared" si="26"/>
        <v>2.9390432400457356E-3</v>
      </c>
      <c r="Q281">
        <f t="shared" si="27"/>
        <v>1.4200302764899397</v>
      </c>
      <c r="R281">
        <f t="shared" si="28"/>
        <v>2.9390432400457356E-3</v>
      </c>
    </row>
    <row r="282" spans="13:18" x14ac:dyDescent="0.25">
      <c r="M282">
        <v>279</v>
      </c>
      <c r="N282">
        <f t="shared" si="29"/>
        <v>4.8694686130641793</v>
      </c>
      <c r="O282">
        <f t="shared" si="25"/>
        <v>4.7243208442149659E-2</v>
      </c>
      <c r="P282">
        <f t="shared" si="26"/>
        <v>3.7181211402683711E-3</v>
      </c>
      <c r="Q282">
        <f t="shared" si="27"/>
        <v>1.4252432084421496</v>
      </c>
      <c r="R282">
        <f t="shared" si="28"/>
        <v>3.7181211402683711E-3</v>
      </c>
    </row>
    <row r="283" spans="13:18" x14ac:dyDescent="0.25">
      <c r="M283">
        <v>280</v>
      </c>
      <c r="N283">
        <f t="shared" si="29"/>
        <v>4.8869219055841224</v>
      </c>
      <c r="O283">
        <f t="shared" si="25"/>
        <v>5.2441749655412852E-2</v>
      </c>
      <c r="P283">
        <f t="shared" si="26"/>
        <v>4.5880585903131377E-3</v>
      </c>
      <c r="Q283">
        <f t="shared" si="27"/>
        <v>1.4304417496554127</v>
      </c>
      <c r="R283">
        <f t="shared" si="28"/>
        <v>4.5880585903131377E-3</v>
      </c>
    </row>
    <row r="284" spans="13:18" x14ac:dyDescent="0.25">
      <c r="M284">
        <v>281</v>
      </c>
      <c r="N284">
        <f t="shared" si="29"/>
        <v>4.9043751981040664</v>
      </c>
      <c r="O284">
        <f t="shared" si="25"/>
        <v>5.762431660371662E-2</v>
      </c>
      <c r="P284">
        <f t="shared" si="26"/>
        <v>5.5485905988055251E-3</v>
      </c>
      <c r="Q284">
        <f t="shared" si="27"/>
        <v>1.4356243166037166</v>
      </c>
      <c r="R284">
        <f t="shared" si="28"/>
        <v>5.5485905988055251E-3</v>
      </c>
    </row>
    <row r="285" spans="13:18" x14ac:dyDescent="0.25">
      <c r="M285">
        <v>282</v>
      </c>
      <c r="N285">
        <f t="shared" si="29"/>
        <v>4.9218284906240095</v>
      </c>
      <c r="O285">
        <f t="shared" si="25"/>
        <v>6.2789330626963347E-2</v>
      </c>
      <c r="P285">
        <f t="shared" si="26"/>
        <v>6.5994245783906891E-3</v>
      </c>
      <c r="Q285">
        <f t="shared" si="27"/>
        <v>1.4407893306269632</v>
      </c>
      <c r="R285">
        <f t="shared" si="28"/>
        <v>6.5994245783906891E-3</v>
      </c>
    </row>
    <row r="286" spans="13:18" x14ac:dyDescent="0.25">
      <c r="M286">
        <v>283</v>
      </c>
      <c r="N286">
        <f t="shared" si="29"/>
        <v>4.9392817831439526</v>
      </c>
      <c r="O286">
        <f t="shared" si="25"/>
        <v>6.7935218411847201E-2</v>
      </c>
      <c r="P286">
        <f t="shared" si="26"/>
        <v>7.740240434858936E-3</v>
      </c>
      <c r="Q286">
        <f t="shared" si="27"/>
        <v>1.445935218411847</v>
      </c>
      <c r="R286">
        <f t="shared" si="28"/>
        <v>7.740240434858936E-3</v>
      </c>
    </row>
    <row r="287" spans="13:18" x14ac:dyDescent="0.25">
      <c r="M287">
        <v>284</v>
      </c>
      <c r="N287">
        <f t="shared" si="29"/>
        <v>4.9567350756638957</v>
      </c>
      <c r="O287">
        <f t="shared" si="25"/>
        <v>7.3060412471099567E-2</v>
      </c>
      <c r="P287">
        <f t="shared" si="26"/>
        <v>8.9706906646490059E-3</v>
      </c>
      <c r="Q287">
        <f t="shared" si="27"/>
        <v>1.4510604124710995</v>
      </c>
      <c r="R287">
        <f t="shared" si="28"/>
        <v>8.9706906646490059E-3</v>
      </c>
    </row>
    <row r="288" spans="13:18" x14ac:dyDescent="0.25">
      <c r="M288">
        <v>285</v>
      </c>
      <c r="N288">
        <f t="shared" si="29"/>
        <v>4.9741883681838388</v>
      </c>
      <c r="O288">
        <f t="shared" si="25"/>
        <v>7.8163351620961122E-2</v>
      </c>
      <c r="P288">
        <f t="shared" si="26"/>
        <v>1.0290400460701343E-2</v>
      </c>
      <c r="Q288">
        <f t="shared" si="27"/>
        <v>1.4561633516209611</v>
      </c>
      <c r="R288">
        <f t="shared" si="28"/>
        <v>1.0290400460701343E-2</v>
      </c>
    </row>
    <row r="289" spans="13:18" x14ac:dyDescent="0.25">
      <c r="M289">
        <v>286</v>
      </c>
      <c r="N289">
        <f t="shared" si="29"/>
        <v>4.9916416607037828</v>
      </c>
      <c r="O289">
        <f t="shared" si="25"/>
        <v>8.3242481456733811E-2</v>
      </c>
      <c r="P289">
        <f t="shared" si="26"/>
        <v>1.1698967826627715E-2</v>
      </c>
      <c r="Q289">
        <f t="shared" si="27"/>
        <v>1.4612424814567337</v>
      </c>
      <c r="R289">
        <f t="shared" si="28"/>
        <v>1.1698967826627715E-2</v>
      </c>
    </row>
    <row r="290" spans="13:18" x14ac:dyDescent="0.25">
      <c r="M290">
        <v>287</v>
      </c>
      <c r="N290">
        <f t="shared" si="29"/>
        <v>5.0090949532237259</v>
      </c>
      <c r="O290">
        <f t="shared" si="25"/>
        <v>8.829625482626649E-2</v>
      </c>
      <c r="P290">
        <f t="shared" si="26"/>
        <v>1.3195963699163316E-2</v>
      </c>
      <c r="Q290">
        <f t="shared" si="27"/>
        <v>1.4662962548262664</v>
      </c>
      <c r="R290">
        <f t="shared" si="28"/>
        <v>1.3195963699163316E-2</v>
      </c>
    </row>
    <row r="291" spans="13:18" x14ac:dyDescent="0.25">
      <c r="M291">
        <v>288</v>
      </c>
      <c r="N291">
        <f t="shared" si="29"/>
        <v>5.026548245743669</v>
      </c>
      <c r="O291">
        <f t="shared" si="25"/>
        <v>9.3323132301234055E-2</v>
      </c>
      <c r="P291">
        <f t="shared" si="26"/>
        <v>1.4780932078863607E-2</v>
      </c>
      <c r="Q291">
        <f t="shared" si="27"/>
        <v>1.4713231323012339</v>
      </c>
      <c r="R291">
        <f t="shared" si="28"/>
        <v>1.4780932078863607E-2</v>
      </c>
    </row>
    <row r="292" spans="13:18" x14ac:dyDescent="0.25">
      <c r="M292">
        <v>289</v>
      </c>
      <c r="N292">
        <f t="shared" si="29"/>
        <v>5.0440015382636121</v>
      </c>
      <c r="O292">
        <f t="shared" si="25"/>
        <v>9.8321582646061209E-2</v>
      </c>
      <c r="P292">
        <f t="shared" si="26"/>
        <v>1.6453390169006266E-2</v>
      </c>
      <c r="Q292">
        <f t="shared" si="27"/>
        <v>1.4763215826460612</v>
      </c>
      <c r="R292">
        <f t="shared" si="28"/>
        <v>1.6453390169006266E-2</v>
      </c>
    </row>
    <row r="293" spans="13:18" x14ac:dyDescent="0.25">
      <c r="M293">
        <v>290</v>
      </c>
      <c r="N293">
        <f t="shared" si="29"/>
        <v>5.0614548307835561</v>
      </c>
      <c r="O293">
        <f t="shared" si="25"/>
        <v>0.10329008328435203</v>
      </c>
      <c r="P293">
        <f t="shared" si="26"/>
        <v>1.8212828522655711E-2</v>
      </c>
      <c r="Q293">
        <f t="shared" si="27"/>
        <v>1.4812900832843519</v>
      </c>
      <c r="R293">
        <f t="shared" si="28"/>
        <v>1.8212828522655711E-2</v>
      </c>
    </row>
    <row r="294" spans="13:18" x14ac:dyDescent="0.25">
      <c r="M294">
        <v>291</v>
      </c>
      <c r="N294">
        <f t="shared" si="29"/>
        <v>5.0789081233034992</v>
      </c>
      <c r="O294">
        <f t="shared" si="25"/>
        <v>0.10822712076268071</v>
      </c>
      <c r="P294">
        <f t="shared" si="26"/>
        <v>2.005871119784508E-2</v>
      </c>
      <c r="Q294">
        <f t="shared" si="27"/>
        <v>1.4862271207626807</v>
      </c>
      <c r="R294">
        <f t="shared" si="28"/>
        <v>2.005871119784508E-2</v>
      </c>
    </row>
    <row r="295" spans="13:18" x14ac:dyDescent="0.25">
      <c r="M295">
        <v>292</v>
      </c>
      <c r="N295">
        <f t="shared" si="29"/>
        <v>5.0963614158234423</v>
      </c>
      <c r="O295">
        <f t="shared" si="25"/>
        <v>0.11313119121160541</v>
      </c>
      <c r="P295">
        <f t="shared" si="26"/>
        <v>2.1990475920830199E-2</v>
      </c>
      <c r="Q295">
        <f t="shared" si="27"/>
        <v>1.4911311912116052</v>
      </c>
      <c r="R295">
        <f t="shared" si="28"/>
        <v>2.1990475920830199E-2</v>
      </c>
    </row>
    <row r="296" spans="13:18" x14ac:dyDescent="0.25">
      <c r="M296">
        <v>293</v>
      </c>
      <c r="N296">
        <f t="shared" si="29"/>
        <v>5.1138147083433854</v>
      </c>
      <c r="O296">
        <f t="shared" si="25"/>
        <v>0.11800080080376059</v>
      </c>
      <c r="P296">
        <f t="shared" si="26"/>
        <v>2.4007534257362961E-2</v>
      </c>
      <c r="Q296">
        <f t="shared" si="27"/>
        <v>1.4960008008037604</v>
      </c>
      <c r="R296">
        <f t="shared" si="28"/>
        <v>2.4007534257362961E-2</v>
      </c>
    </row>
    <row r="297" spans="13:18" x14ac:dyDescent="0.25">
      <c r="M297">
        <v>294</v>
      </c>
      <c r="N297">
        <f t="shared" si="29"/>
        <v>5.1312680008633285</v>
      </c>
      <c r="O297">
        <f t="shared" si="25"/>
        <v>0.12283446620889152</v>
      </c>
      <c r="P297">
        <f t="shared" si="26"/>
        <v>2.6109271791934452E-2</v>
      </c>
      <c r="Q297">
        <f t="shared" si="27"/>
        <v>1.5008344662088915</v>
      </c>
      <c r="R297">
        <f t="shared" si="28"/>
        <v>2.6109271791934452E-2</v>
      </c>
    </row>
    <row r="298" spans="13:18" x14ac:dyDescent="0.25">
      <c r="M298">
        <v>295</v>
      </c>
      <c r="N298">
        <f t="shared" si="29"/>
        <v>5.1487212933832724</v>
      </c>
      <c r="O298">
        <f t="shared" si="25"/>
        <v>0.12763071504569129</v>
      </c>
      <c r="P298">
        <f t="shared" si="26"/>
        <v>2.8295048314931737E-2</v>
      </c>
      <c r="Q298">
        <f t="shared" si="27"/>
        <v>1.5056307150456911</v>
      </c>
      <c r="R298">
        <f t="shared" si="28"/>
        <v>2.8295048314931737E-2</v>
      </c>
    </row>
    <row r="299" spans="13:18" x14ac:dyDescent="0.25">
      <c r="M299">
        <v>296</v>
      </c>
      <c r="N299">
        <f t="shared" si="29"/>
        <v>5.1661745859032155</v>
      </c>
      <c r="O299">
        <f t="shared" si="25"/>
        <v>0.13238808633030139</v>
      </c>
      <c r="P299">
        <f t="shared" si="26"/>
        <v>3.0564198017651534E-2</v>
      </c>
      <c r="Q299">
        <f t="shared" si="27"/>
        <v>1.5103880863303012</v>
      </c>
      <c r="R299">
        <f t="shared" si="28"/>
        <v>3.0564198017651534E-2</v>
      </c>
    </row>
    <row r="300" spans="13:18" x14ac:dyDescent="0.25">
      <c r="M300">
        <v>297</v>
      </c>
      <c r="N300">
        <f t="shared" si="29"/>
        <v>5.1836278784231586</v>
      </c>
      <c r="O300">
        <f t="shared" si="25"/>
        <v>0.13710513092134308</v>
      </c>
      <c r="P300">
        <f t="shared" si="26"/>
        <v>3.2916029695112869E-2</v>
      </c>
      <c r="Q300">
        <f t="shared" si="27"/>
        <v>1.515105130921343</v>
      </c>
      <c r="R300">
        <f t="shared" si="28"/>
        <v>3.2916029695112869E-2</v>
      </c>
    </row>
    <row r="301" spans="13:18" x14ac:dyDescent="0.25">
      <c r="M301">
        <v>298</v>
      </c>
      <c r="N301">
        <f t="shared" si="29"/>
        <v>5.2010811709431017</v>
      </c>
      <c r="O301">
        <f t="shared" si="25"/>
        <v>0.14178041196133889</v>
      </c>
      <c r="P301">
        <f t="shared" si="26"/>
        <v>3.5349826956603991E-2</v>
      </c>
      <c r="Q301">
        <f t="shared" si="27"/>
        <v>1.5197804119613387</v>
      </c>
      <c r="R301">
        <f t="shared" si="28"/>
        <v>3.5349826956603991E-2</v>
      </c>
    </row>
    <row r="302" spans="13:18" x14ac:dyDescent="0.25">
      <c r="M302">
        <v>299</v>
      </c>
      <c r="N302">
        <f t="shared" si="29"/>
        <v>5.2185344634630457</v>
      </c>
      <c r="O302">
        <f t="shared" si="25"/>
        <v>0.14641250531439384</v>
      </c>
      <c r="P302">
        <f t="shared" si="26"/>
        <v>3.7864848443902532E-2</v>
      </c>
      <c r="Q302">
        <f t="shared" si="27"/>
        <v>1.5244125053143938</v>
      </c>
      <c r="R302">
        <f t="shared" si="28"/>
        <v>3.7864848443902532E-2</v>
      </c>
    </row>
    <row r="303" spans="13:18" x14ac:dyDescent="0.25">
      <c r="M303">
        <v>300</v>
      </c>
      <c r="N303">
        <f t="shared" si="29"/>
        <v>5.2359877559829888</v>
      </c>
      <c r="O303">
        <f t="shared" si="25"/>
        <v>0.15100000000000002</v>
      </c>
      <c r="P303">
        <f t="shared" si="26"/>
        <v>4.0460328057099537E-2</v>
      </c>
      <c r="Q303">
        <f t="shared" si="27"/>
        <v>1.5289999999999999</v>
      </c>
      <c r="R303">
        <f t="shared" si="28"/>
        <v>4.0460328057099537E-2</v>
      </c>
    </row>
    <row r="304" spans="13:18" x14ac:dyDescent="0.25">
      <c r="M304">
        <v>301</v>
      </c>
      <c r="N304">
        <f t="shared" si="29"/>
        <v>5.2534410485029319</v>
      </c>
      <c r="O304">
        <f t="shared" si="25"/>
        <v>0.15554149862283634</v>
      </c>
      <c r="P304">
        <f t="shared" si="26"/>
        <v>4.3135475187962069E-2</v>
      </c>
      <c r="Q304">
        <f t="shared" si="27"/>
        <v>1.5335414986228362</v>
      </c>
      <c r="R304">
        <f t="shared" si="28"/>
        <v>4.3135475187962069E-2</v>
      </c>
    </row>
    <row r="305" spans="13:18" x14ac:dyDescent="0.25">
      <c r="M305">
        <v>302</v>
      </c>
      <c r="N305">
        <f t="shared" si="29"/>
        <v>5.270894341022875</v>
      </c>
      <c r="O305">
        <f t="shared" si="25"/>
        <v>0.16003561779842781</v>
      </c>
      <c r="P305">
        <f t="shared" si="26"/>
        <v>4.5889474960759291E-2</v>
      </c>
      <c r="Q305">
        <f t="shared" si="27"/>
        <v>1.5380356177984278</v>
      </c>
      <c r="R305">
        <f t="shared" si="28"/>
        <v>4.5889474960759291E-2</v>
      </c>
    </row>
    <row r="306" spans="13:18" x14ac:dyDescent="0.25">
      <c r="M306">
        <v>303</v>
      </c>
      <c r="N306">
        <f t="shared" si="29"/>
        <v>5.2883476335428181</v>
      </c>
      <c r="O306">
        <f t="shared" si="25"/>
        <v>0.16448098857453805</v>
      </c>
      <c r="P306">
        <f t="shared" si="26"/>
        <v>4.8721488480481856E-2</v>
      </c>
      <c r="Q306">
        <f t="shared" si="27"/>
        <v>1.5424809885745379</v>
      </c>
      <c r="R306">
        <f t="shared" si="28"/>
        <v>4.8721488480481856E-2</v>
      </c>
    </row>
    <row r="307" spans="13:18" x14ac:dyDescent="0.25">
      <c r="M307">
        <v>304</v>
      </c>
      <c r="N307">
        <f t="shared" si="29"/>
        <v>5.3058009260627621</v>
      </c>
      <c r="O307">
        <f t="shared" si="25"/>
        <v>0.1688762568481656</v>
      </c>
      <c r="P307">
        <f t="shared" si="26"/>
        <v>5.1630653088377443E-2</v>
      </c>
      <c r="Q307">
        <f t="shared" si="27"/>
        <v>1.5468762568481655</v>
      </c>
      <c r="R307">
        <f t="shared" si="28"/>
        <v>5.1630653088377443E-2</v>
      </c>
    </row>
    <row r="308" spans="13:18" x14ac:dyDescent="0.25">
      <c r="M308">
        <v>305</v>
      </c>
      <c r="N308">
        <f t="shared" si="29"/>
        <v>5.3232542185827052</v>
      </c>
      <c r="O308">
        <f t="shared" si="25"/>
        <v>0.1732200837780159</v>
      </c>
      <c r="P308">
        <f t="shared" si="26"/>
        <v>5.4616082624724477E-2</v>
      </c>
      <c r="Q308">
        <f t="shared" si="27"/>
        <v>1.5512200837780159</v>
      </c>
      <c r="R308">
        <f t="shared" si="28"/>
        <v>5.4616082624724477E-2</v>
      </c>
    </row>
    <row r="309" spans="13:18" x14ac:dyDescent="0.25">
      <c r="M309">
        <v>306</v>
      </c>
      <c r="N309">
        <f t="shared" si="29"/>
        <v>5.3407075111026483</v>
      </c>
      <c r="O309">
        <f t="shared" si="25"/>
        <v>0.1775111461923268</v>
      </c>
      <c r="P309">
        <f t="shared" si="26"/>
        <v>5.7676867698765844E-2</v>
      </c>
      <c r="Q309">
        <f t="shared" si="27"/>
        <v>1.5555111461923268</v>
      </c>
      <c r="R309">
        <f t="shared" si="28"/>
        <v>5.7676867698765844E-2</v>
      </c>
    </row>
    <row r="310" spans="13:18" x14ac:dyDescent="0.25">
      <c r="M310">
        <v>307</v>
      </c>
      <c r="N310">
        <f t="shared" si="29"/>
        <v>5.3581608036225914</v>
      </c>
      <c r="O310">
        <f t="shared" si="25"/>
        <v>0.18174813699191847</v>
      </c>
      <c r="P310">
        <f t="shared" si="26"/>
        <v>6.0812075965717499E-2</v>
      </c>
      <c r="Q310">
        <f t="shared" si="27"/>
        <v>1.5597481369919184</v>
      </c>
      <c r="R310">
        <f t="shared" si="28"/>
        <v>6.0812075965717499E-2</v>
      </c>
    </row>
    <row r="311" spans="13:18" x14ac:dyDescent="0.25">
      <c r="M311">
        <v>308</v>
      </c>
      <c r="N311">
        <f t="shared" si="29"/>
        <v>5.3756140961425354</v>
      </c>
      <c r="O311">
        <f t="shared" si="25"/>
        <v>0.18592976554834886</v>
      </c>
      <c r="P311">
        <f t="shared" si="26"/>
        <v>6.4020752410770015E-2</v>
      </c>
      <c r="Q311">
        <f t="shared" si="27"/>
        <v>1.5639297655483488</v>
      </c>
      <c r="R311">
        <f t="shared" si="28"/>
        <v>6.4020752410770015E-2</v>
      </c>
    </row>
    <row r="312" spans="13:18" x14ac:dyDescent="0.25">
      <c r="M312">
        <v>309</v>
      </c>
      <c r="N312">
        <f t="shared" si="29"/>
        <v>5.3930673886624785</v>
      </c>
      <c r="O312">
        <f t="shared" si="25"/>
        <v>0.19005475809705091</v>
      </c>
      <c r="P312">
        <f t="shared" si="26"/>
        <v>6.7301919639994823E-2</v>
      </c>
      <c r="Q312">
        <f t="shared" si="27"/>
        <v>1.5680547580970507</v>
      </c>
      <c r="R312">
        <f t="shared" si="28"/>
        <v>6.7301919639994823E-2</v>
      </c>
    </row>
    <row r="313" spans="13:18" x14ac:dyDescent="0.25">
      <c r="M313">
        <v>310</v>
      </c>
      <c r="N313">
        <f t="shared" si="29"/>
        <v>5.4105206811824216</v>
      </c>
      <c r="O313">
        <f t="shared" si="25"/>
        <v>0.19412185812533486</v>
      </c>
      <c r="P313">
        <f t="shared" si="26"/>
        <v>7.0654578178068611E-2</v>
      </c>
      <c r="Q313">
        <f t="shared" si="27"/>
        <v>1.5721218581253347</v>
      </c>
      <c r="R313">
        <f t="shared" si="28"/>
        <v>7.0654578178068611E-2</v>
      </c>
    </row>
    <row r="314" spans="13:18" x14ac:dyDescent="0.25">
      <c r="M314">
        <v>311</v>
      </c>
      <c r="N314">
        <f t="shared" si="29"/>
        <v>5.4279739737023647</v>
      </c>
      <c r="O314">
        <f t="shared" si="25"/>
        <v>0.19812982675513313</v>
      </c>
      <c r="P314">
        <f t="shared" si="26"/>
        <v>7.4077706772722796E-2</v>
      </c>
      <c r="Q314">
        <f t="shared" si="27"/>
        <v>1.5761298267551331</v>
      </c>
      <c r="R314">
        <f t="shared" si="28"/>
        <v>7.4077706772722796E-2</v>
      </c>
    </row>
    <row r="315" spans="13:18" x14ac:dyDescent="0.25">
      <c r="M315">
        <v>312</v>
      </c>
      <c r="N315">
        <f t="shared" si="29"/>
        <v>5.4454272662223078</v>
      </c>
      <c r="O315">
        <f t="shared" si="25"/>
        <v>0.20207744312037504</v>
      </c>
      <c r="P315">
        <f t="shared" si="26"/>
        <v>7.7570262705826842E-2</v>
      </c>
      <c r="Q315">
        <f t="shared" si="27"/>
        <v>1.580077443120375</v>
      </c>
      <c r="R315">
        <f t="shared" si="28"/>
        <v>7.7570262705826842E-2</v>
      </c>
    </row>
    <row r="316" spans="13:18" x14ac:dyDescent="0.25">
      <c r="M316">
        <v>313</v>
      </c>
      <c r="N316">
        <f t="shared" si="29"/>
        <v>5.4628805587422518</v>
      </c>
      <c r="O316">
        <f t="shared" si="25"/>
        <v>0.20596350473887456</v>
      </c>
      <c r="P316">
        <f t="shared" si="26"/>
        <v>8.1131182111010558E-2</v>
      </c>
      <c r="Q316">
        <f t="shared" si="27"/>
        <v>1.5839635047388745</v>
      </c>
      <c r="R316">
        <f t="shared" si="28"/>
        <v>8.1131182111010558E-2</v>
      </c>
    </row>
    <row r="317" spans="13:18" x14ac:dyDescent="0.25">
      <c r="M317">
        <v>314</v>
      </c>
      <c r="N317">
        <f t="shared" si="29"/>
        <v>5.4803338512621949</v>
      </c>
      <c r="O317">
        <f t="shared" si="25"/>
        <v>0.20978682787861716</v>
      </c>
      <c r="P317">
        <f t="shared" si="26"/>
        <v>8.4759380297727338E-2</v>
      </c>
      <c r="Q317">
        <f t="shared" si="27"/>
        <v>1.5877868278786171</v>
      </c>
      <c r="R317">
        <f t="shared" si="28"/>
        <v>8.4759380297727338E-2</v>
      </c>
    </row>
    <row r="318" spans="13:18" x14ac:dyDescent="0.25">
      <c r="M318">
        <v>315</v>
      </c>
      <c r="N318">
        <f t="shared" si="29"/>
        <v>5.497787143782138</v>
      </c>
      <c r="O318">
        <f t="shared" si="25"/>
        <v>0.21354624791833729</v>
      </c>
      <c r="P318">
        <f t="shared" si="26"/>
        <v>8.845375208166259E-2</v>
      </c>
      <c r="Q318">
        <f t="shared" si="27"/>
        <v>1.5915462479183371</v>
      </c>
      <c r="R318">
        <f t="shared" si="28"/>
        <v>8.845375208166259E-2</v>
      </c>
    </row>
    <row r="319" spans="13:18" x14ac:dyDescent="0.25">
      <c r="M319">
        <v>316</v>
      </c>
      <c r="N319">
        <f t="shared" si="29"/>
        <v>5.5152404363020811</v>
      </c>
      <c r="O319">
        <f t="shared" si="25"/>
        <v>0.21724061970227254</v>
      </c>
      <c r="P319">
        <f t="shared" si="26"/>
        <v>9.2213172121382719E-2</v>
      </c>
      <c r="Q319">
        <f t="shared" si="27"/>
        <v>1.5952406197022724</v>
      </c>
      <c r="R319">
        <f t="shared" si="28"/>
        <v>9.2213172121382719E-2</v>
      </c>
    </row>
    <row r="320" spans="13:18" x14ac:dyDescent="0.25">
      <c r="M320">
        <v>317</v>
      </c>
      <c r="N320">
        <f t="shared" si="29"/>
        <v>5.532693728822025</v>
      </c>
      <c r="O320">
        <f t="shared" si="25"/>
        <v>0.22086881788898954</v>
      </c>
      <c r="P320">
        <f t="shared" si="26"/>
        <v>9.6036495261125537E-2</v>
      </c>
      <c r="Q320">
        <f t="shared" si="27"/>
        <v>1.5988688178889894</v>
      </c>
      <c r="R320">
        <f t="shared" si="28"/>
        <v>9.6036495261125537E-2</v>
      </c>
    </row>
    <row r="321" spans="13:18" x14ac:dyDescent="0.25">
      <c r="M321">
        <v>318</v>
      </c>
      <c r="N321">
        <f t="shared" si="29"/>
        <v>5.5501470213419681</v>
      </c>
      <c r="O321">
        <f t="shared" si="25"/>
        <v>0.22442973729417307</v>
      </c>
      <c r="P321">
        <f t="shared" si="26"/>
        <v>9.9922556879624841E-2</v>
      </c>
      <c r="Q321">
        <f t="shared" si="27"/>
        <v>1.6024297372941729</v>
      </c>
      <c r="R321">
        <f t="shared" si="28"/>
        <v>9.9922556879624841E-2</v>
      </c>
    </row>
    <row r="322" spans="13:18" x14ac:dyDescent="0.25">
      <c r="M322">
        <v>319</v>
      </c>
      <c r="N322">
        <f t="shared" si="29"/>
        <v>5.5676003138619112</v>
      </c>
      <c r="O322">
        <f t="shared" si="25"/>
        <v>0.22792229322727711</v>
      </c>
      <c r="P322">
        <f t="shared" si="26"/>
        <v>0.10387017324486678</v>
      </c>
      <c r="Q322">
        <f t="shared" si="27"/>
        <v>1.605922293227277</v>
      </c>
      <c r="R322">
        <f t="shared" si="28"/>
        <v>0.10387017324486678</v>
      </c>
    </row>
    <row r="323" spans="13:18" x14ac:dyDescent="0.25">
      <c r="M323">
        <v>320</v>
      </c>
      <c r="N323">
        <f t="shared" si="29"/>
        <v>5.5850536063818543</v>
      </c>
      <c r="O323">
        <f t="shared" si="25"/>
        <v>0.2313454218219313</v>
      </c>
      <c r="P323">
        <f t="shared" si="26"/>
        <v>0.10787814187466505</v>
      </c>
      <c r="Q323">
        <f t="shared" si="27"/>
        <v>1.6093454218219312</v>
      </c>
      <c r="R323">
        <f t="shared" si="28"/>
        <v>0.10787814187466505</v>
      </c>
    </row>
    <row r="324" spans="13:18" x14ac:dyDescent="0.25">
      <c r="M324">
        <v>321</v>
      </c>
      <c r="N324">
        <f t="shared" si="29"/>
        <v>5.6025068989017974</v>
      </c>
      <c r="O324">
        <f t="shared" ref="O324:O363" si="30">J$3*COS(N324)</f>
        <v>0.23469808036000511</v>
      </c>
      <c r="P324">
        <f t="shared" ref="P324:P363" si="31">J$3*SIN(N324)+J$3</f>
        <v>0.11194524190294897</v>
      </c>
      <c r="Q324">
        <f t="shared" ref="Q324:Q363" si="32">J$3*COS(N324)+J$4</f>
        <v>1.6126980803600051</v>
      </c>
      <c r="R324">
        <f t="shared" ref="R324:R363" si="33">J$3*SIN(N324)+J$3</f>
        <v>0.11194524190294897</v>
      </c>
    </row>
    <row r="325" spans="13:18" x14ac:dyDescent="0.25">
      <c r="M325">
        <v>322</v>
      </c>
      <c r="N325">
        <f t="shared" si="29"/>
        <v>5.6199601914217414</v>
      </c>
      <c r="O325">
        <f t="shared" si="30"/>
        <v>0.23797924758923003</v>
      </c>
      <c r="P325">
        <f t="shared" si="31"/>
        <v>0.11607023445165124</v>
      </c>
      <c r="Q325">
        <f t="shared" si="32"/>
        <v>1.6159792475892298</v>
      </c>
      <c r="R325">
        <f t="shared" si="33"/>
        <v>0.11607023445165124</v>
      </c>
    </row>
    <row r="326" spans="13:18" x14ac:dyDescent="0.25">
      <c r="M326">
        <v>323</v>
      </c>
      <c r="N326">
        <f t="shared" ref="N326:N363" si="34">RADIANS(M326)</f>
        <v>5.6374134839416845</v>
      </c>
      <c r="O326">
        <f t="shared" si="30"/>
        <v>0.24118792403428244</v>
      </c>
      <c r="P326">
        <f t="shared" si="31"/>
        <v>0.12025186300808141</v>
      </c>
      <c r="Q326">
        <f t="shared" si="32"/>
        <v>1.6191879240342824</v>
      </c>
      <c r="R326">
        <f t="shared" si="33"/>
        <v>0.12025186300808141</v>
      </c>
    </row>
    <row r="327" spans="13:18" x14ac:dyDescent="0.25">
      <c r="M327">
        <v>324</v>
      </c>
      <c r="N327">
        <f t="shared" si="34"/>
        <v>5.6548667764616276</v>
      </c>
      <c r="O327">
        <f t="shared" si="30"/>
        <v>0.24432313230123409</v>
      </c>
      <c r="P327">
        <f t="shared" si="31"/>
        <v>0.12448885380767305</v>
      </c>
      <c r="Q327">
        <f t="shared" si="32"/>
        <v>1.6223231323012339</v>
      </c>
      <c r="R327">
        <f t="shared" si="33"/>
        <v>0.12448885380767305</v>
      </c>
    </row>
    <row r="328" spans="13:18" x14ac:dyDescent="0.25">
      <c r="M328">
        <v>325</v>
      </c>
      <c r="N328">
        <f t="shared" si="34"/>
        <v>5.6723200689815707</v>
      </c>
      <c r="O328">
        <f t="shared" si="30"/>
        <v>0.24738391737527546</v>
      </c>
      <c r="P328">
        <f t="shared" si="31"/>
        <v>0.12877991622198395</v>
      </c>
      <c r="Q328">
        <f t="shared" si="32"/>
        <v>1.6253839173752753</v>
      </c>
      <c r="R328">
        <f t="shared" si="33"/>
        <v>0.12877991622198395</v>
      </c>
    </row>
    <row r="329" spans="13:18" x14ac:dyDescent="0.25">
      <c r="M329">
        <v>326</v>
      </c>
      <c r="N329">
        <f t="shared" si="34"/>
        <v>5.6897733615015147</v>
      </c>
      <c r="O329">
        <f t="shared" si="30"/>
        <v>0.2503693469116226</v>
      </c>
      <c r="P329">
        <f t="shared" si="31"/>
        <v>0.13312374315183453</v>
      </c>
      <c r="Q329">
        <f t="shared" si="32"/>
        <v>1.6283693469116225</v>
      </c>
      <c r="R329">
        <f t="shared" si="33"/>
        <v>0.13312374315183453</v>
      </c>
    </row>
    <row r="330" spans="13:18" x14ac:dyDescent="0.25">
      <c r="M330">
        <v>327</v>
      </c>
      <c r="N330">
        <f t="shared" si="34"/>
        <v>5.7072266540214578</v>
      </c>
      <c r="O330">
        <f t="shared" si="30"/>
        <v>0.25327851151951808</v>
      </c>
      <c r="P330">
        <f t="shared" si="31"/>
        <v>0.13751901142546186</v>
      </c>
      <c r="Q330">
        <f t="shared" si="32"/>
        <v>1.6312785115195179</v>
      </c>
      <c r="R330">
        <f t="shared" si="33"/>
        <v>0.13751901142546186</v>
      </c>
    </row>
    <row r="331" spans="13:18" x14ac:dyDescent="0.25">
      <c r="M331">
        <v>328</v>
      </c>
      <c r="N331">
        <f t="shared" si="34"/>
        <v>5.7246799465414009</v>
      </c>
      <c r="O331">
        <f t="shared" si="30"/>
        <v>0.25611052503924064</v>
      </c>
      <c r="P331">
        <f t="shared" si="31"/>
        <v>0.14196438220157209</v>
      </c>
      <c r="Q331">
        <f t="shared" si="32"/>
        <v>1.6341105250392405</v>
      </c>
      <c r="R331">
        <f t="shared" si="33"/>
        <v>0.14196438220157209</v>
      </c>
    </row>
    <row r="332" spans="13:18" x14ac:dyDescent="0.25">
      <c r="M332">
        <v>329</v>
      </c>
      <c r="N332">
        <f t="shared" si="34"/>
        <v>5.742133239061344</v>
      </c>
      <c r="O332">
        <f t="shared" si="30"/>
        <v>0.25886452481203787</v>
      </c>
      <c r="P332">
        <f t="shared" si="31"/>
        <v>0.14645850137716354</v>
      </c>
      <c r="Q332">
        <f t="shared" si="32"/>
        <v>1.6368645248120377</v>
      </c>
      <c r="R332">
        <f t="shared" si="33"/>
        <v>0.14645850137716354</v>
      </c>
    </row>
    <row r="333" spans="13:18" x14ac:dyDescent="0.25">
      <c r="M333">
        <v>330</v>
      </c>
      <c r="N333">
        <f t="shared" si="34"/>
        <v>5.7595865315812871</v>
      </c>
      <c r="O333">
        <f t="shared" si="30"/>
        <v>0.2615396719429004</v>
      </c>
      <c r="P333">
        <f t="shared" si="31"/>
        <v>0.15099999999999986</v>
      </c>
      <c r="Q333">
        <f t="shared" si="32"/>
        <v>1.6395396719429003</v>
      </c>
      <c r="R333">
        <f t="shared" si="33"/>
        <v>0.15099999999999986</v>
      </c>
    </row>
    <row r="334" spans="13:18" x14ac:dyDescent="0.25">
      <c r="M334">
        <v>331</v>
      </c>
      <c r="N334">
        <f t="shared" si="34"/>
        <v>5.7770398241012311</v>
      </c>
      <c r="O334">
        <f t="shared" si="30"/>
        <v>0.26413515155609751</v>
      </c>
      <c r="P334">
        <f t="shared" si="31"/>
        <v>0.15558749468560626</v>
      </c>
      <c r="Q334">
        <f t="shared" si="32"/>
        <v>1.6421351515560973</v>
      </c>
      <c r="R334">
        <f t="shared" si="33"/>
        <v>0.15558749468560626</v>
      </c>
    </row>
    <row r="335" spans="13:18" x14ac:dyDescent="0.25">
      <c r="M335">
        <v>332</v>
      </c>
      <c r="N335">
        <f t="shared" si="34"/>
        <v>5.7944931166211742</v>
      </c>
      <c r="O335">
        <f t="shared" si="30"/>
        <v>0.26665017304339589</v>
      </c>
      <c r="P335">
        <f t="shared" si="31"/>
        <v>0.16021958803866096</v>
      </c>
      <c r="Q335">
        <f t="shared" si="32"/>
        <v>1.6446501730433958</v>
      </c>
      <c r="R335">
        <f t="shared" si="33"/>
        <v>0.16021958803866096</v>
      </c>
    </row>
    <row r="336" spans="13:18" x14ac:dyDescent="0.25">
      <c r="M336">
        <v>333</v>
      </c>
      <c r="N336">
        <f t="shared" si="34"/>
        <v>5.8119464091411173</v>
      </c>
      <c r="O336">
        <f t="shared" si="30"/>
        <v>0.26908397030488707</v>
      </c>
      <c r="P336">
        <f t="shared" si="31"/>
        <v>0.1648948690786568</v>
      </c>
      <c r="Q336">
        <f t="shared" si="32"/>
        <v>1.647083970304887</v>
      </c>
      <c r="R336">
        <f t="shared" si="33"/>
        <v>0.1648948690786568</v>
      </c>
    </row>
    <row r="337" spans="13:18" x14ac:dyDescent="0.25">
      <c r="M337">
        <v>334</v>
      </c>
      <c r="N337">
        <f t="shared" si="34"/>
        <v>5.8293997016610604</v>
      </c>
      <c r="O337">
        <f t="shared" si="30"/>
        <v>0.27143580198234835</v>
      </c>
      <c r="P337">
        <f t="shared" si="31"/>
        <v>0.16961191366969849</v>
      </c>
      <c r="Q337">
        <f t="shared" si="32"/>
        <v>1.6494358019823483</v>
      </c>
      <c r="R337">
        <f t="shared" si="33"/>
        <v>0.16961191366969849</v>
      </c>
    </row>
    <row r="338" spans="13:18" x14ac:dyDescent="0.25">
      <c r="M338">
        <v>335</v>
      </c>
      <c r="N338">
        <f t="shared" si="34"/>
        <v>5.8468529941810043</v>
      </c>
      <c r="O338">
        <f t="shared" si="30"/>
        <v>0.27370495168506831</v>
      </c>
      <c r="P338">
        <f t="shared" si="31"/>
        <v>0.17436928495430884</v>
      </c>
      <c r="Q338">
        <f t="shared" si="32"/>
        <v>1.6517049516850681</v>
      </c>
      <c r="R338">
        <f t="shared" si="33"/>
        <v>0.17436928495430884</v>
      </c>
    </row>
    <row r="339" spans="13:18" x14ac:dyDescent="0.25">
      <c r="M339">
        <v>336</v>
      </c>
      <c r="N339">
        <f t="shared" si="34"/>
        <v>5.8643062867009474</v>
      </c>
      <c r="O339">
        <f t="shared" si="30"/>
        <v>0.27589072820806548</v>
      </c>
      <c r="P339">
        <f t="shared" si="31"/>
        <v>0.17916553379110833</v>
      </c>
      <c r="Q339">
        <f t="shared" si="32"/>
        <v>1.6538907282080655</v>
      </c>
      <c r="R339">
        <f t="shared" si="33"/>
        <v>0.17916553379110833</v>
      </c>
    </row>
    <row r="340" spans="13:18" x14ac:dyDescent="0.25">
      <c r="M340">
        <v>337</v>
      </c>
      <c r="N340">
        <f t="shared" si="34"/>
        <v>5.8817595792208905</v>
      </c>
      <c r="O340">
        <f t="shared" si="30"/>
        <v>0.27799246574263697</v>
      </c>
      <c r="P340">
        <f t="shared" si="31"/>
        <v>0.18399919919623928</v>
      </c>
      <c r="Q340">
        <f t="shared" si="32"/>
        <v>1.6559924657426368</v>
      </c>
      <c r="R340">
        <f t="shared" si="33"/>
        <v>0.18399919919623928</v>
      </c>
    </row>
    <row r="341" spans="13:18" x14ac:dyDescent="0.25">
      <c r="M341">
        <v>338</v>
      </c>
      <c r="N341">
        <f t="shared" si="34"/>
        <v>5.8992128717408336</v>
      </c>
      <c r="O341">
        <f t="shared" si="30"/>
        <v>0.28000952407916974</v>
      </c>
      <c r="P341">
        <f t="shared" si="31"/>
        <v>0.18886880878839446</v>
      </c>
      <c r="Q341">
        <f t="shared" si="32"/>
        <v>1.6580095240791697</v>
      </c>
      <c r="R341">
        <f t="shared" si="33"/>
        <v>0.18886880878839446</v>
      </c>
    </row>
    <row r="342" spans="13:18" x14ac:dyDescent="0.25">
      <c r="M342">
        <v>339</v>
      </c>
      <c r="N342">
        <f t="shared" si="34"/>
        <v>5.9166661642607767</v>
      </c>
      <c r="O342">
        <f t="shared" si="30"/>
        <v>0.28194128880215485</v>
      </c>
      <c r="P342">
        <f t="shared" si="31"/>
        <v>0.19377287923731917</v>
      </c>
      <c r="Q342">
        <f t="shared" si="32"/>
        <v>1.6599412888021547</v>
      </c>
      <c r="R342">
        <f t="shared" si="33"/>
        <v>0.19377287923731917</v>
      </c>
    </row>
    <row r="343" spans="13:18" x14ac:dyDescent="0.25">
      <c r="M343">
        <v>340</v>
      </c>
      <c r="N343">
        <f t="shared" si="34"/>
        <v>5.9341194567807207</v>
      </c>
      <c r="O343">
        <f t="shared" si="30"/>
        <v>0.28378717147734434</v>
      </c>
      <c r="P343">
        <f t="shared" si="31"/>
        <v>0.19870991671564808</v>
      </c>
      <c r="Q343">
        <f t="shared" si="32"/>
        <v>1.6617871714773442</v>
      </c>
      <c r="R343">
        <f t="shared" si="33"/>
        <v>0.19870991671564808</v>
      </c>
    </row>
    <row r="344" spans="13:18" x14ac:dyDescent="0.25">
      <c r="M344">
        <v>341</v>
      </c>
      <c r="N344">
        <f t="shared" si="34"/>
        <v>5.9515727493006638</v>
      </c>
      <c r="O344">
        <f t="shared" si="30"/>
        <v>0.28554660983099367</v>
      </c>
      <c r="P344">
        <f t="shared" si="31"/>
        <v>0.20367841735393866</v>
      </c>
      <c r="Q344">
        <f t="shared" si="32"/>
        <v>1.6635466098309935</v>
      </c>
      <c r="R344">
        <f t="shared" si="33"/>
        <v>0.20367841735393866</v>
      </c>
    </row>
    <row r="345" spans="13:18" x14ac:dyDescent="0.25">
      <c r="M345">
        <v>342</v>
      </c>
      <c r="N345">
        <f t="shared" si="34"/>
        <v>5.9690260418206069</v>
      </c>
      <c r="O345">
        <f t="shared" si="30"/>
        <v>0.28721906792113638</v>
      </c>
      <c r="P345">
        <f t="shared" si="31"/>
        <v>0.20867686769876581</v>
      </c>
      <c r="Q345">
        <f t="shared" si="32"/>
        <v>1.6652190679211363</v>
      </c>
      <c r="R345">
        <f t="shared" si="33"/>
        <v>0.20867686769876581</v>
      </c>
    </row>
    <row r="346" spans="13:18" x14ac:dyDescent="0.25">
      <c r="M346">
        <v>343</v>
      </c>
      <c r="N346">
        <f t="shared" si="34"/>
        <v>5.98647933434055</v>
      </c>
      <c r="O346">
        <f t="shared" si="30"/>
        <v>0.28880403630083668</v>
      </c>
      <c r="P346">
        <f t="shared" si="31"/>
        <v>0.21370374517373336</v>
      </c>
      <c r="Q346">
        <f t="shared" si="32"/>
        <v>1.6668040363008365</v>
      </c>
      <c r="R346">
        <f t="shared" si="33"/>
        <v>0.21370374517373336</v>
      </c>
    </row>
    <row r="347" spans="13:18" x14ac:dyDescent="0.25">
      <c r="M347">
        <v>344</v>
      </c>
      <c r="N347">
        <f t="shared" si="34"/>
        <v>6.003932626860494</v>
      </c>
      <c r="O347">
        <f t="shared" si="30"/>
        <v>0.29030103217337228</v>
      </c>
      <c r="P347">
        <f t="shared" si="31"/>
        <v>0.2187575185432663</v>
      </c>
      <c r="Q347">
        <f t="shared" si="32"/>
        <v>1.6683010321733722</v>
      </c>
      <c r="R347">
        <f t="shared" si="33"/>
        <v>0.2187575185432663</v>
      </c>
    </row>
    <row r="348" spans="13:18" x14ac:dyDescent="0.25">
      <c r="M348">
        <v>345</v>
      </c>
      <c r="N348">
        <f t="shared" si="34"/>
        <v>6.0213859193804371</v>
      </c>
      <c r="O348">
        <f t="shared" si="30"/>
        <v>0.29170959953929865</v>
      </c>
      <c r="P348">
        <f t="shared" si="31"/>
        <v>0.22383664837903874</v>
      </c>
      <c r="Q348">
        <f t="shared" si="32"/>
        <v>1.6697095995392985</v>
      </c>
      <c r="R348">
        <f t="shared" si="33"/>
        <v>0.22383664837903874</v>
      </c>
    </row>
    <row r="349" spans="13:18" x14ac:dyDescent="0.25">
      <c r="M349">
        <v>346</v>
      </c>
      <c r="N349">
        <f t="shared" si="34"/>
        <v>6.0388392119003802</v>
      </c>
      <c r="O349">
        <f t="shared" si="30"/>
        <v>0.29302930933535093</v>
      </c>
      <c r="P349">
        <f t="shared" si="31"/>
        <v>0.22893958752890031</v>
      </c>
      <c r="Q349">
        <f t="shared" si="32"/>
        <v>1.6710293093353508</v>
      </c>
      <c r="R349">
        <f t="shared" si="33"/>
        <v>0.22893958752890031</v>
      </c>
    </row>
    <row r="350" spans="13:18" x14ac:dyDescent="0.25">
      <c r="M350">
        <v>347</v>
      </c>
      <c r="N350">
        <f t="shared" si="34"/>
        <v>6.0562925044203233</v>
      </c>
      <c r="O350">
        <f t="shared" si="30"/>
        <v>0.294259759565141</v>
      </c>
      <c r="P350">
        <f t="shared" si="31"/>
        <v>0.23406478158815266</v>
      </c>
      <c r="Q350">
        <f t="shared" si="32"/>
        <v>1.6722597595651409</v>
      </c>
      <c r="R350">
        <f t="shared" si="33"/>
        <v>0.23406478158815266</v>
      </c>
    </row>
    <row r="351" spans="13:18" x14ac:dyDescent="0.25">
      <c r="M351">
        <v>348</v>
      </c>
      <c r="N351">
        <f t="shared" si="34"/>
        <v>6.0737457969402664</v>
      </c>
      <c r="O351">
        <f t="shared" si="30"/>
        <v>0.2954005754216093</v>
      </c>
      <c r="P351">
        <f t="shared" si="31"/>
        <v>0.23921066937303651</v>
      </c>
      <c r="Q351">
        <f t="shared" si="32"/>
        <v>1.6734005754216092</v>
      </c>
      <c r="R351">
        <f t="shared" si="33"/>
        <v>0.23921066937303651</v>
      </c>
    </row>
    <row r="352" spans="13:18" x14ac:dyDescent="0.25">
      <c r="M352">
        <v>349</v>
      </c>
      <c r="N352">
        <f t="shared" si="34"/>
        <v>6.0911990894602104</v>
      </c>
      <c r="O352">
        <f t="shared" si="30"/>
        <v>0.29645140940119452</v>
      </c>
      <c r="P352">
        <f t="shared" si="31"/>
        <v>0.24437568339628352</v>
      </c>
      <c r="Q352">
        <f t="shared" si="32"/>
        <v>1.6744514094011944</v>
      </c>
      <c r="R352">
        <f t="shared" si="33"/>
        <v>0.24437568339628352</v>
      </c>
    </row>
    <row r="353" spans="13:18" x14ac:dyDescent="0.25">
      <c r="M353">
        <v>350</v>
      </c>
      <c r="N353">
        <f t="shared" si="34"/>
        <v>6.1086523819801535</v>
      </c>
      <c r="O353">
        <f t="shared" si="30"/>
        <v>0.2974119414096868</v>
      </c>
      <c r="P353">
        <f t="shared" si="31"/>
        <v>0.24955825034458701</v>
      </c>
      <c r="Q353">
        <f t="shared" si="32"/>
        <v>1.6754119414096866</v>
      </c>
      <c r="R353">
        <f t="shared" si="33"/>
        <v>0.24955825034458701</v>
      </c>
    </row>
    <row r="354" spans="13:18" x14ac:dyDescent="0.25">
      <c r="M354">
        <v>351</v>
      </c>
      <c r="N354">
        <f t="shared" si="34"/>
        <v>6.1261056745000966</v>
      </c>
      <c r="O354">
        <f t="shared" si="30"/>
        <v>0.29828187885973156</v>
      </c>
      <c r="P354">
        <f t="shared" si="31"/>
        <v>0.25475679155785019</v>
      </c>
      <c r="Q354">
        <f t="shared" si="32"/>
        <v>1.6762818788597316</v>
      </c>
      <c r="R354">
        <f t="shared" si="33"/>
        <v>0.25475679155785019</v>
      </c>
    </row>
    <row r="355" spans="13:18" x14ac:dyDescent="0.25">
      <c r="M355">
        <v>352</v>
      </c>
      <c r="N355">
        <f t="shared" si="34"/>
        <v>6.1435589670200397</v>
      </c>
      <c r="O355">
        <f t="shared" si="30"/>
        <v>0.2990609567599542</v>
      </c>
      <c r="P355">
        <f t="shared" si="31"/>
        <v>0.25996972351006009</v>
      </c>
      <c r="Q355">
        <f t="shared" si="32"/>
        <v>1.6770609567599541</v>
      </c>
      <c r="R355">
        <f t="shared" si="33"/>
        <v>0.25996972351006009</v>
      </c>
    </row>
    <row r="356" spans="13:18" x14ac:dyDescent="0.25">
      <c r="M356">
        <v>353</v>
      </c>
      <c r="N356">
        <f t="shared" si="34"/>
        <v>6.1610122595399837</v>
      </c>
      <c r="O356">
        <f t="shared" si="30"/>
        <v>0.29974893779567924</v>
      </c>
      <c r="P356">
        <f t="shared" si="31"/>
        <v>0.26519545829164554</v>
      </c>
      <c r="Q356">
        <f t="shared" si="32"/>
        <v>1.6777489377956791</v>
      </c>
      <c r="R356">
        <f t="shared" si="33"/>
        <v>0.26519545829164554</v>
      </c>
    </row>
    <row r="357" spans="13:18" x14ac:dyDescent="0.25">
      <c r="M357">
        <v>354</v>
      </c>
      <c r="N357">
        <f t="shared" si="34"/>
        <v>6.1784655520599268</v>
      </c>
      <c r="O357">
        <f t="shared" si="30"/>
        <v>0.30034561240121854</v>
      </c>
      <c r="P357">
        <f t="shared" si="31"/>
        <v>0.27043240409316865</v>
      </c>
      <c r="Q357">
        <f t="shared" si="32"/>
        <v>1.6783456124012184</v>
      </c>
      <c r="R357">
        <f t="shared" si="33"/>
        <v>0.27043240409316865</v>
      </c>
    </row>
    <row r="358" spans="13:18" x14ac:dyDescent="0.25">
      <c r="M358">
        <v>355</v>
      </c>
      <c r="N358">
        <f t="shared" si="34"/>
        <v>6.1959188445798699</v>
      </c>
      <c r="O358">
        <f t="shared" si="30"/>
        <v>0.30085079882370713</v>
      </c>
      <c r="P358">
        <f t="shared" si="31"/>
        <v>0.27567896569020717</v>
      </c>
      <c r="Q358">
        <f t="shared" si="32"/>
        <v>1.6788507988237069</v>
      </c>
      <c r="R358">
        <f t="shared" si="33"/>
        <v>0.27567896569020717</v>
      </c>
    </row>
    <row r="359" spans="13:18" x14ac:dyDescent="0.25">
      <c r="M359">
        <v>356</v>
      </c>
      <c r="N359">
        <f t="shared" si="34"/>
        <v>6.213372137099813</v>
      </c>
      <c r="O359">
        <f t="shared" si="30"/>
        <v>0.3012643431784669</v>
      </c>
      <c r="P359">
        <f t="shared" si="31"/>
        <v>0.28093354492927403</v>
      </c>
      <c r="Q359">
        <f t="shared" si="32"/>
        <v>1.6792643431784668</v>
      </c>
      <c r="R359">
        <f t="shared" si="33"/>
        <v>0.28093354492927403</v>
      </c>
    </row>
    <row r="360" spans="13:18" x14ac:dyDescent="0.25">
      <c r="M360">
        <v>357</v>
      </c>
      <c r="N360">
        <f t="shared" si="34"/>
        <v>6.2308254296197561</v>
      </c>
      <c r="O360">
        <f t="shared" si="30"/>
        <v>0.30158611949588127</v>
      </c>
      <c r="P360">
        <f t="shared" si="31"/>
        <v>0.28619454121463078</v>
      </c>
      <c r="Q360">
        <f t="shared" si="32"/>
        <v>1.6795861194958812</v>
      </c>
      <c r="R360">
        <f t="shared" si="33"/>
        <v>0.28619454121463078</v>
      </c>
    </row>
    <row r="361" spans="13:18" x14ac:dyDescent="0.25">
      <c r="M361">
        <v>358</v>
      </c>
      <c r="N361">
        <f t="shared" si="34"/>
        <v>6.2482787221397</v>
      </c>
      <c r="O361">
        <f t="shared" si="30"/>
        <v>0.3018160297597669</v>
      </c>
      <c r="P361">
        <f t="shared" si="31"/>
        <v>0.29146035199584475</v>
      </c>
      <c r="Q361">
        <f t="shared" si="32"/>
        <v>1.6798160297597668</v>
      </c>
      <c r="R361">
        <f t="shared" si="33"/>
        <v>0.29146035199584475</v>
      </c>
    </row>
    <row r="362" spans="13:18" x14ac:dyDescent="0.25">
      <c r="M362">
        <v>359</v>
      </c>
      <c r="N362">
        <f t="shared" si="34"/>
        <v>6.2657320146596431</v>
      </c>
      <c r="O362">
        <f t="shared" si="30"/>
        <v>0.30195400393723015</v>
      </c>
      <c r="P362">
        <f t="shared" si="31"/>
        <v>0.29672937325594034</v>
      </c>
      <c r="Q362">
        <f t="shared" si="32"/>
        <v>1.67995400393723</v>
      </c>
      <c r="R362">
        <f t="shared" si="33"/>
        <v>0.29672937325594034</v>
      </c>
    </row>
    <row r="363" spans="13:18" x14ac:dyDescent="0.25">
      <c r="M363">
        <v>360</v>
      </c>
      <c r="N363">
        <f t="shared" si="34"/>
        <v>6.2831853071795862</v>
      </c>
      <c r="O363">
        <f t="shared" si="30"/>
        <v>0.30199999999999999</v>
      </c>
      <c r="P363">
        <f t="shared" si="31"/>
        <v>0.30199999999999994</v>
      </c>
      <c r="Q363">
        <f t="shared" si="32"/>
        <v>1.68</v>
      </c>
      <c r="R363">
        <f t="shared" si="33"/>
        <v>0.30199999999999994</v>
      </c>
    </row>
  </sheetData>
  <mergeCells count="12">
    <mergeCell ref="AL2:AM2"/>
    <mergeCell ref="AO2:AP2"/>
    <mergeCell ref="Z2:AA2"/>
    <mergeCell ref="AF2:AG2"/>
    <mergeCell ref="AI2:AJ2"/>
    <mergeCell ref="AC2:AD2"/>
    <mergeCell ref="D4:D5"/>
    <mergeCell ref="W2:X2"/>
    <mergeCell ref="O1:P1"/>
    <mergeCell ref="Q1:R1"/>
    <mergeCell ref="T2:U2"/>
    <mergeCell ref="D2:D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AM363"/>
  <sheetViews>
    <sheetView topLeftCell="E1" zoomScaleNormal="100" workbookViewId="0">
      <selection activeCell="J16" sqref="J16"/>
    </sheetView>
  </sheetViews>
  <sheetFormatPr defaultRowHeight="15" x14ac:dyDescent="0.25"/>
  <cols>
    <col min="4" max="4" width="14.5703125" bestFit="1" customWidth="1"/>
    <col min="9" max="9" width="17" bestFit="1" customWidth="1"/>
    <col min="13" max="18" width="0" hidden="1" customWidth="1"/>
  </cols>
  <sheetData>
    <row r="1" spans="4:39" x14ac:dyDescent="0.25">
      <c r="O1" s="99" t="s">
        <v>20</v>
      </c>
      <c r="P1" s="99"/>
      <c r="Q1" s="99" t="s">
        <v>22</v>
      </c>
      <c r="R1" s="99"/>
    </row>
    <row r="2" spans="4:39" x14ac:dyDescent="0.25">
      <c r="D2" s="99" t="s">
        <v>42</v>
      </c>
      <c r="E2" t="s">
        <v>28</v>
      </c>
      <c r="F2" s="2">
        <f>CoG!C16</f>
        <v>0.83520833333333333</v>
      </c>
      <c r="G2" t="s">
        <v>43</v>
      </c>
      <c r="I2" t="s">
        <v>44</v>
      </c>
      <c r="J2" s="2">
        <f>'Bike Data'!B10</f>
        <v>0.33100000000000002</v>
      </c>
      <c r="K2" t="s">
        <v>43</v>
      </c>
      <c r="M2" t="s">
        <v>45</v>
      </c>
      <c r="N2" t="s">
        <v>46</v>
      </c>
      <c r="O2" t="s">
        <v>28</v>
      </c>
      <c r="P2" t="s">
        <v>30</v>
      </c>
      <c r="Q2" t="s">
        <v>28</v>
      </c>
      <c r="R2" t="s">
        <v>30</v>
      </c>
      <c r="T2" s="99" t="s">
        <v>47</v>
      </c>
      <c r="U2" s="99"/>
      <c r="W2" s="99" t="s">
        <v>48</v>
      </c>
      <c r="X2" s="99"/>
      <c r="Z2" s="99" t="s">
        <v>49</v>
      </c>
      <c r="AA2" s="99"/>
      <c r="AC2" s="99" t="s">
        <v>59</v>
      </c>
      <c r="AD2" s="99"/>
      <c r="AF2" s="99" t="s">
        <v>60</v>
      </c>
      <c r="AG2" s="99"/>
      <c r="AI2" s="99" t="s">
        <v>62</v>
      </c>
      <c r="AJ2" s="99"/>
      <c r="AL2" s="99" t="s">
        <v>63</v>
      </c>
      <c r="AM2" s="99"/>
    </row>
    <row r="3" spans="4:39" x14ac:dyDescent="0.25">
      <c r="D3" s="99"/>
      <c r="E3" t="s">
        <v>30</v>
      </c>
      <c r="F3" s="3">
        <f>CoG!C17</f>
        <v>0.47138935915353714</v>
      </c>
      <c r="G3" t="s">
        <v>43</v>
      </c>
      <c r="I3" t="s">
        <v>50</v>
      </c>
      <c r="J3">
        <f>'Bike Data'!B11</f>
        <v>0.31900000000000001</v>
      </c>
      <c r="K3" t="s">
        <v>43</v>
      </c>
      <c r="M3">
        <v>0</v>
      </c>
      <c r="N3">
        <v>0</v>
      </c>
      <c r="O3">
        <f>J$3*COS(N3)</f>
        <v>0.31900000000000001</v>
      </c>
      <c r="P3">
        <f>J$3*SIN(N3)+J$3</f>
        <v>0.31900000000000001</v>
      </c>
      <c r="Q3">
        <f>J$3*COS(N3)+J$4</f>
        <v>1.796</v>
      </c>
      <c r="R3">
        <f>J$3*SIN(N3)+J$3</f>
        <v>0.31900000000000001</v>
      </c>
      <c r="T3" s="65">
        <f>J4</f>
        <v>1.4770000000000001</v>
      </c>
      <c r="U3">
        <v>0</v>
      </c>
      <c r="W3">
        <f>W8</f>
        <v>2.6779934934988491E-2</v>
      </c>
      <c r="X3">
        <f>X8</f>
        <v>0.31747834755372767</v>
      </c>
      <c r="Z3" s="75">
        <f>J4</f>
        <v>1.4770000000000001</v>
      </c>
      <c r="AA3">
        <f>J3</f>
        <v>0.31900000000000001</v>
      </c>
      <c r="AC3">
        <f>W4+J9*COS(RADIANS(J5))</f>
        <v>0.44436531274960023</v>
      </c>
      <c r="AD3">
        <f>X4-J9*SIN(RADIANS(J5))</f>
        <v>1.1047892457487556</v>
      </c>
      <c r="AF3">
        <f>AC4</f>
        <v>0.39929313792869242</v>
      </c>
      <c r="AG3">
        <f>AD4</f>
        <v>1.0155227959654607</v>
      </c>
      <c r="AI3">
        <f>AC3</f>
        <v>0.44436531274960023</v>
      </c>
      <c r="AJ3">
        <f>AD3</f>
        <v>1.1047892457487556</v>
      </c>
      <c r="AL3" s="75">
        <f>Z4</f>
        <v>0.93916446850555135</v>
      </c>
      <c r="AM3">
        <f>AA4</f>
        <v>0.47322185695316921</v>
      </c>
    </row>
    <row r="4" spans="4:39" x14ac:dyDescent="0.25">
      <c r="D4" s="99" t="s">
        <v>51</v>
      </c>
      <c r="E4" t="s">
        <v>28</v>
      </c>
      <c r="F4" s="3">
        <f>CoG!D16</f>
        <v>0.94267352941176474</v>
      </c>
      <c r="G4" t="s">
        <v>43</v>
      </c>
      <c r="I4" t="s">
        <v>52</v>
      </c>
      <c r="J4" s="1">
        <f>'Bike Data'!B9</f>
        <v>1.4770000000000001</v>
      </c>
      <c r="K4" t="s">
        <v>43</v>
      </c>
      <c r="M4">
        <v>1</v>
      </c>
      <c r="N4">
        <f>RADIANS(M4)</f>
        <v>1.7453292519943295E-2</v>
      </c>
      <c r="O4">
        <f t="shared" ref="O4:O67" si="0">J$3*COS(N4)</f>
        <v>0.31895141475488881</v>
      </c>
      <c r="P4">
        <f t="shared" ref="P4:P67" si="1">J$3*SIN(N4)+J$3</f>
        <v>0.32456731765349345</v>
      </c>
      <c r="Q4">
        <f t="shared" ref="Q4:Q67" si="2">J$3*COS(N4)+J$4</f>
        <v>1.795951414754889</v>
      </c>
      <c r="R4">
        <f t="shared" ref="R4:R67" si="3">J$3*SIN(N4)+J$3</f>
        <v>0.32456731765349345</v>
      </c>
      <c r="T4" s="4">
        <f>T3-0.03</f>
        <v>1.4470000000000001</v>
      </c>
      <c r="U4">
        <f>U3+0.03</f>
        <v>0.03</v>
      </c>
      <c r="W4">
        <f>W3+J8*SIN(RADIANS(J5))</f>
        <v>0.42294136480160943</v>
      </c>
      <c r="X4">
        <f>X7+J8*COS(RADIANS(J5))</f>
        <v>1.1156065677057734</v>
      </c>
      <c r="Z4" s="75">
        <f>Z3-J7*COS(RADIANS(J6))</f>
        <v>0.93916446850555135</v>
      </c>
      <c r="AA4" s="76">
        <f>AA3+J7*SIN(RADIANS(J6))</f>
        <v>0.47322185695316921</v>
      </c>
      <c r="AC4">
        <f>AC3-0.1*SIN(RADIANS(J5))</f>
        <v>0.39929313792869242</v>
      </c>
      <c r="AD4">
        <f>AD3-0.1*COS(RADIANS(J5))</f>
        <v>1.0155227959654607</v>
      </c>
      <c r="AF4">
        <f>AF3-(AG3-AG4)*TAN(RADIANS(J5))</f>
        <v>-0.11346189047771243</v>
      </c>
      <c r="AG4">
        <v>0</v>
      </c>
      <c r="AI4" s="75">
        <f>Z4</f>
        <v>0.93916446850555135</v>
      </c>
      <c r="AJ4" s="2">
        <v>0.73</v>
      </c>
      <c r="AL4" s="75">
        <f>Z4</f>
        <v>0.93916446850555135</v>
      </c>
      <c r="AM4" s="2">
        <f>0.73</f>
        <v>0.73</v>
      </c>
    </row>
    <row r="5" spans="4:39" x14ac:dyDescent="0.25">
      <c r="D5" s="99"/>
      <c r="E5" t="s">
        <v>30</v>
      </c>
      <c r="F5" s="3">
        <f>CoG!D17</f>
        <v>0.90366852559515842</v>
      </c>
      <c r="G5" t="s">
        <v>43</v>
      </c>
      <c r="I5" t="s">
        <v>48</v>
      </c>
      <c r="J5">
        <f>'Bike Data'!D9</f>
        <v>26.79</v>
      </c>
      <c r="M5">
        <v>2</v>
      </c>
      <c r="N5">
        <f>RADIANS(M5)</f>
        <v>3.4906585039886591E-2</v>
      </c>
      <c r="O5">
        <f t="shared" si="0"/>
        <v>0.31880567381909153</v>
      </c>
      <c r="P5">
        <f t="shared" si="1"/>
        <v>0.3301329394480978</v>
      </c>
      <c r="Q5">
        <f t="shared" si="2"/>
        <v>1.7958056738190917</v>
      </c>
      <c r="R5">
        <f t="shared" si="3"/>
        <v>0.3301329394480978</v>
      </c>
      <c r="T5" s="4">
        <f t="shared" ref="T5:T38" si="4">T4-0.03</f>
        <v>1.417</v>
      </c>
      <c r="U5">
        <f t="shared" ref="U5:U38" si="5">U4+0.03</f>
        <v>0.06</v>
      </c>
    </row>
    <row r="6" spans="4:39" x14ac:dyDescent="0.25">
      <c r="I6" t="s">
        <v>54</v>
      </c>
      <c r="J6">
        <f>'Bike Data'!B13</f>
        <v>16</v>
      </c>
      <c r="M6">
        <v>3</v>
      </c>
      <c r="N6">
        <f t="shared" ref="N6:N69" si="6">RADIANS(M6)</f>
        <v>5.235987755982989E-2</v>
      </c>
      <c r="O6">
        <f t="shared" si="0"/>
        <v>0.31856282158670907</v>
      </c>
      <c r="P6">
        <f t="shared" si="1"/>
        <v>0.33569517004149907</v>
      </c>
      <c r="Q6">
        <f t="shared" si="2"/>
        <v>1.7955628215867092</v>
      </c>
      <c r="R6">
        <f t="shared" si="3"/>
        <v>0.33569517004149907</v>
      </c>
      <c r="T6" s="4">
        <f t="shared" si="4"/>
        <v>1.387</v>
      </c>
      <c r="U6">
        <f t="shared" si="5"/>
        <v>0.09</v>
      </c>
      <c r="W6" s="99" t="s">
        <v>64</v>
      </c>
      <c r="X6" s="99"/>
    </row>
    <row r="7" spans="4:39" x14ac:dyDescent="0.25">
      <c r="I7" t="s">
        <v>55</v>
      </c>
      <c r="J7">
        <f>'Bike Data'!B12</f>
        <v>0.55950999999999995</v>
      </c>
      <c r="M7">
        <v>4</v>
      </c>
      <c r="N7">
        <f t="shared" si="6"/>
        <v>6.9813170079773182E-2</v>
      </c>
      <c r="O7">
        <f t="shared" si="0"/>
        <v>0.31822293203288393</v>
      </c>
      <c r="P7">
        <f t="shared" si="1"/>
        <v>0.34125231512437598</v>
      </c>
      <c r="Q7">
        <f t="shared" si="2"/>
        <v>1.7952229320328841</v>
      </c>
      <c r="R7">
        <f t="shared" si="3"/>
        <v>0.34125231512437598</v>
      </c>
      <c r="T7" s="4">
        <f t="shared" si="4"/>
        <v>1.357</v>
      </c>
      <c r="U7">
        <f t="shared" si="5"/>
        <v>0.12</v>
      </c>
      <c r="W7">
        <v>0</v>
      </c>
      <c r="X7" s="2">
        <f>J2</f>
        <v>0.33100000000000002</v>
      </c>
    </row>
    <row r="8" spans="4:39" x14ac:dyDescent="0.25">
      <c r="I8" t="s">
        <v>10</v>
      </c>
      <c r="J8" s="2">
        <f>'Bike Data'!D12</f>
        <v>0.87894899999999998</v>
      </c>
      <c r="M8">
        <v>5</v>
      </c>
      <c r="N8">
        <f t="shared" si="6"/>
        <v>8.7266462599716474E-2</v>
      </c>
      <c r="O8">
        <f t="shared" si="0"/>
        <v>0.31778610869126683</v>
      </c>
      <c r="P8">
        <f t="shared" si="1"/>
        <v>0.34680268193650299</v>
      </c>
      <c r="Q8">
        <f t="shared" si="2"/>
        <v>1.7947861086912669</v>
      </c>
      <c r="R8">
        <f t="shared" si="3"/>
        <v>0.34680268193650299</v>
      </c>
      <c r="T8" s="4">
        <f t="shared" si="4"/>
        <v>1.327</v>
      </c>
      <c r="U8">
        <f t="shared" si="5"/>
        <v>0.15</v>
      </c>
      <c r="W8">
        <f>0.03*COS(RADIANS(J5))</f>
        <v>2.6779934934988491E-2</v>
      </c>
      <c r="X8">
        <f>X7-0.03*SIN(RADIANS(J5))</f>
        <v>0.31747834755372767</v>
      </c>
    </row>
    <row r="9" spans="4:39" x14ac:dyDescent="0.25">
      <c r="I9" t="s">
        <v>59</v>
      </c>
      <c r="J9">
        <f>'Bike Data'!D10</f>
        <v>2.4E-2</v>
      </c>
      <c r="M9">
        <v>6</v>
      </c>
      <c r="N9">
        <f t="shared" si="6"/>
        <v>0.10471975511965978</v>
      </c>
      <c r="O9">
        <f t="shared" si="0"/>
        <v>0.31725248462247918</v>
      </c>
      <c r="P9">
        <f t="shared" si="1"/>
        <v>0.35234457978238148</v>
      </c>
      <c r="Q9">
        <f t="shared" si="2"/>
        <v>1.7942524846224792</v>
      </c>
      <c r="R9">
        <f t="shared" si="3"/>
        <v>0.35234457978238148</v>
      </c>
      <c r="T9" s="4">
        <f t="shared" si="4"/>
        <v>1.2969999999999999</v>
      </c>
      <c r="U9">
        <f t="shared" si="5"/>
        <v>0.18</v>
      </c>
    </row>
    <row r="10" spans="4:39" x14ac:dyDescent="0.25">
      <c r="I10" t="s">
        <v>61</v>
      </c>
      <c r="J10">
        <f>ABS(AF4)</f>
        <v>0.11346189047771243</v>
      </c>
      <c r="M10">
        <v>7</v>
      </c>
      <c r="N10">
        <f t="shared" si="6"/>
        <v>0.12217304763960307</v>
      </c>
      <c r="O10">
        <f t="shared" si="0"/>
        <v>0.31662222237358173</v>
      </c>
      <c r="P10">
        <f t="shared" si="1"/>
        <v>0.35787632054624208</v>
      </c>
      <c r="Q10">
        <f t="shared" si="2"/>
        <v>1.7936222223735818</v>
      </c>
      <c r="R10">
        <f t="shared" si="3"/>
        <v>0.35787632054624208</v>
      </c>
      <c r="T10" s="4">
        <f t="shared" si="4"/>
        <v>1.2669999999999999</v>
      </c>
      <c r="U10">
        <f t="shared" si="5"/>
        <v>0.21</v>
      </c>
    </row>
    <row r="11" spans="4:39" x14ac:dyDescent="0.25">
      <c r="I11" t="s">
        <v>67</v>
      </c>
      <c r="J11">
        <f>J10*COS(RADIANS(J5))</f>
        <v>0.10128340148646432</v>
      </c>
      <c r="M11">
        <v>8</v>
      </c>
      <c r="N11">
        <f t="shared" si="6"/>
        <v>0.13962634015954636</v>
      </c>
      <c r="O11">
        <f t="shared" si="0"/>
        <v>0.31589551392856097</v>
      </c>
      <c r="P11">
        <f t="shared" si="1"/>
        <v>0.36339621920626086</v>
      </c>
      <c r="Q11">
        <f t="shared" si="2"/>
        <v>1.7928955139285612</v>
      </c>
      <c r="R11">
        <f t="shared" si="3"/>
        <v>0.36339621920626086</v>
      </c>
      <c r="T11" s="4">
        <f t="shared" si="4"/>
        <v>1.2369999999999999</v>
      </c>
      <c r="U11">
        <f t="shared" si="5"/>
        <v>0.24</v>
      </c>
    </row>
    <row r="12" spans="4:39" x14ac:dyDescent="0.25">
      <c r="I12" t="s">
        <v>68</v>
      </c>
      <c r="J12" s="75">
        <f>J4+J10</f>
        <v>1.5904618904777126</v>
      </c>
      <c r="M12">
        <v>9</v>
      </c>
      <c r="N12">
        <f t="shared" si="6"/>
        <v>0.15707963267948966</v>
      </c>
      <c r="O12">
        <f t="shared" si="0"/>
        <v>0.31507258064984894</v>
      </c>
      <c r="P12">
        <f t="shared" si="1"/>
        <v>0.36890259434783368</v>
      </c>
      <c r="Q12">
        <f t="shared" si="2"/>
        <v>1.792072580649849</v>
      </c>
      <c r="R12">
        <f t="shared" si="3"/>
        <v>0.36890259434783368</v>
      </c>
      <c r="T12" s="4">
        <f t="shared" si="4"/>
        <v>1.2069999999999999</v>
      </c>
      <c r="U12">
        <f t="shared" si="5"/>
        <v>0.27</v>
      </c>
    </row>
    <row r="13" spans="4:39" x14ac:dyDescent="0.25">
      <c r="I13" t="s">
        <v>69</v>
      </c>
      <c r="J13">
        <f>J12*COS(RADIANS(J5))</f>
        <v>1.4197488647857313</v>
      </c>
      <c r="M13">
        <v>10</v>
      </c>
      <c r="N13">
        <f t="shared" si="6"/>
        <v>0.17453292519943295</v>
      </c>
      <c r="O13">
        <f t="shared" si="0"/>
        <v>0.31415367321089438</v>
      </c>
      <c r="P13">
        <f t="shared" si="1"/>
        <v>0.3743937686757508</v>
      </c>
      <c r="Q13">
        <f t="shared" si="2"/>
        <v>1.7911536732108946</v>
      </c>
      <c r="R13">
        <f t="shared" si="3"/>
        <v>0.3743937686757508</v>
      </c>
      <c r="T13" s="4">
        <f t="shared" si="4"/>
        <v>1.1769999999999998</v>
      </c>
      <c r="U13">
        <f t="shared" si="5"/>
        <v>0.30000000000000004</v>
      </c>
    </row>
    <row r="14" spans="4:39" x14ac:dyDescent="0.25">
      <c r="I14" t="s">
        <v>70</v>
      </c>
      <c r="J14">
        <f>J11/J13</f>
        <v>7.1338955781979116E-2</v>
      </c>
      <c r="M14">
        <v>11</v>
      </c>
      <c r="N14">
        <f t="shared" si="6"/>
        <v>0.19198621771937624</v>
      </c>
      <c r="O14">
        <f t="shared" si="0"/>
        <v>0.3131390715198048</v>
      </c>
      <c r="P14">
        <f t="shared" si="1"/>
        <v>0.37986806952511781</v>
      </c>
      <c r="Q14">
        <f t="shared" si="2"/>
        <v>1.7901390715198049</v>
      </c>
      <c r="R14">
        <f t="shared" si="3"/>
        <v>0.37986806952511781</v>
      </c>
      <c r="T14" s="4">
        <f t="shared" si="4"/>
        <v>1.1469999999999998</v>
      </c>
      <c r="U14">
        <f t="shared" si="5"/>
        <v>0.33000000000000007</v>
      </c>
    </row>
    <row r="15" spans="4:39" x14ac:dyDescent="0.25">
      <c r="I15" t="s">
        <v>71</v>
      </c>
      <c r="J15">
        <f>J14*(CoG!C13/CoG!C14)</f>
        <v>8.5787351889721725E-2</v>
      </c>
      <c r="M15">
        <v>12</v>
      </c>
      <c r="N15">
        <f t="shared" si="6"/>
        <v>0.20943951023931956</v>
      </c>
      <c r="O15">
        <f t="shared" si="0"/>
        <v>0.31202908463408402</v>
      </c>
      <c r="P15">
        <f t="shared" si="1"/>
        <v>0.38532382937086523</v>
      </c>
      <c r="Q15">
        <f t="shared" si="2"/>
        <v>1.7890290846340842</v>
      </c>
      <c r="R15">
        <f t="shared" si="3"/>
        <v>0.38532382937086523</v>
      </c>
      <c r="T15" s="4">
        <f t="shared" si="4"/>
        <v>1.1169999999999998</v>
      </c>
      <c r="U15">
        <f t="shared" si="5"/>
        <v>0.3600000000000001</v>
      </c>
    </row>
    <row r="16" spans="4:39" x14ac:dyDescent="0.25">
      <c r="I16" t="s">
        <v>72</v>
      </c>
      <c r="J16">
        <f>J14*(CoG!D13/CoG!D14)</f>
        <v>9.7978186105629542E-2</v>
      </c>
      <c r="M16">
        <v>13</v>
      </c>
      <c r="N16">
        <f t="shared" si="6"/>
        <v>0.22689280275926285</v>
      </c>
      <c r="O16">
        <f t="shared" si="0"/>
        <v>0.31082405066649005</v>
      </c>
      <c r="P16">
        <f t="shared" si="1"/>
        <v>0.39075938633569296</v>
      </c>
      <c r="Q16">
        <f t="shared" si="2"/>
        <v>1.7878240506664902</v>
      </c>
      <c r="R16">
        <f t="shared" si="3"/>
        <v>0.39075938633569296</v>
      </c>
      <c r="T16" s="4">
        <f t="shared" si="4"/>
        <v>1.0869999999999997</v>
      </c>
      <c r="U16">
        <f t="shared" si="5"/>
        <v>0.39000000000000012</v>
      </c>
    </row>
    <row r="17" spans="13:21" x14ac:dyDescent="0.25">
      <c r="M17">
        <v>14</v>
      </c>
      <c r="N17">
        <f t="shared" si="6"/>
        <v>0.24434609527920614</v>
      </c>
      <c r="O17">
        <f t="shared" si="0"/>
        <v>0.30952433668204288</v>
      </c>
      <c r="P17">
        <f t="shared" si="1"/>
        <v>0.39617308469629403</v>
      </c>
      <c r="Q17">
        <f t="shared" si="2"/>
        <v>1.7865243366820429</v>
      </c>
      <c r="R17">
        <f t="shared" si="3"/>
        <v>0.39617308469629403</v>
      </c>
      <c r="T17" s="4">
        <f t="shared" si="4"/>
        <v>1.0569999999999997</v>
      </c>
      <c r="U17">
        <f t="shared" si="5"/>
        <v>0.42000000000000015</v>
      </c>
    </row>
    <row r="18" spans="13:21" x14ac:dyDescent="0.25">
      <c r="M18">
        <v>15</v>
      </c>
      <c r="N18">
        <f t="shared" si="6"/>
        <v>0.26179938779914941</v>
      </c>
      <c r="O18">
        <f t="shared" si="0"/>
        <v>0.3081303385862128</v>
      </c>
      <c r="P18">
        <f t="shared" si="1"/>
        <v>0.40156327538770414</v>
      </c>
      <c r="Q18">
        <f t="shared" si="2"/>
        <v>1.785130338586213</v>
      </c>
      <c r="R18">
        <f t="shared" si="3"/>
        <v>0.40156327538770414</v>
      </c>
      <c r="T18" s="4">
        <f t="shared" si="4"/>
        <v>1.0269999999999997</v>
      </c>
      <c r="U18">
        <f t="shared" si="5"/>
        <v>0.45000000000000018</v>
      </c>
    </row>
    <row r="19" spans="13:21" x14ac:dyDescent="0.25">
      <c r="M19">
        <v>16</v>
      </c>
      <c r="N19">
        <f t="shared" si="6"/>
        <v>0.27925268031909273</v>
      </c>
      <c r="O19">
        <f t="shared" si="0"/>
        <v>0.30664248100432373</v>
      </c>
      <c r="P19">
        <f t="shared" si="1"/>
        <v>0.40692831650562272</v>
      </c>
      <c r="Q19">
        <f t="shared" si="2"/>
        <v>1.7836424810043239</v>
      </c>
      <c r="R19">
        <f t="shared" si="3"/>
        <v>0.40692831650562272</v>
      </c>
      <c r="T19" s="4">
        <f t="shared" si="4"/>
        <v>0.99699999999999966</v>
      </c>
      <c r="U19">
        <f t="shared" si="5"/>
        <v>0.4800000000000002</v>
      </c>
    </row>
    <row r="20" spans="13:21" x14ac:dyDescent="0.25">
      <c r="M20">
        <v>17</v>
      </c>
      <c r="N20">
        <f t="shared" si="6"/>
        <v>0.29670597283903605</v>
      </c>
      <c r="O20">
        <f t="shared" si="0"/>
        <v>0.3050612171522083</v>
      </c>
      <c r="P20">
        <f t="shared" si="1"/>
        <v>0.41226657380655302</v>
      </c>
      <c r="Q20">
        <f t="shared" si="2"/>
        <v>1.7820612171522083</v>
      </c>
      <c r="R20">
        <f t="shared" si="3"/>
        <v>0.41226657380655302</v>
      </c>
      <c r="T20" s="4">
        <f t="shared" si="4"/>
        <v>0.96699999999999964</v>
      </c>
      <c r="U20">
        <f t="shared" si="5"/>
        <v>0.51000000000000023</v>
      </c>
    </row>
    <row r="21" spans="13:21" x14ac:dyDescent="0.25">
      <c r="M21">
        <v>18</v>
      </c>
      <c r="N21">
        <f t="shared" si="6"/>
        <v>0.31415926535897931</v>
      </c>
      <c r="O21">
        <f t="shared" si="0"/>
        <v>0.30338702869815398</v>
      </c>
      <c r="P21">
        <f t="shared" si="1"/>
        <v>0.41757642120560823</v>
      </c>
      <c r="Q21">
        <f t="shared" si="2"/>
        <v>1.780387028698154</v>
      </c>
      <c r="R21">
        <f t="shared" si="3"/>
        <v>0.41757642120560823</v>
      </c>
      <c r="T21" s="4">
        <f t="shared" si="4"/>
        <v>0.93699999999999961</v>
      </c>
      <c r="U21">
        <f t="shared" si="5"/>
        <v>0.54000000000000026</v>
      </c>
    </row>
    <row r="22" spans="13:21" x14ac:dyDescent="0.25">
      <c r="M22">
        <v>19</v>
      </c>
      <c r="N22">
        <f t="shared" si="6"/>
        <v>0.33161255787892263</v>
      </c>
      <c r="O22">
        <f t="shared" si="0"/>
        <v>0.30162042561618208</v>
      </c>
      <c r="P22">
        <f t="shared" si="1"/>
        <v>0.42285624127183297</v>
      </c>
      <c r="Q22">
        <f t="shared" si="2"/>
        <v>1.7786204256161822</v>
      </c>
      <c r="R22">
        <f t="shared" si="3"/>
        <v>0.42285624127183297</v>
      </c>
      <c r="T22" s="4">
        <f t="shared" si="4"/>
        <v>0.90699999999999958</v>
      </c>
      <c r="U22">
        <f t="shared" si="5"/>
        <v>0.57000000000000028</v>
      </c>
    </row>
    <row r="23" spans="13:21" x14ac:dyDescent="0.25">
      <c r="M23">
        <v>20</v>
      </c>
      <c r="N23">
        <f t="shared" si="6"/>
        <v>0.3490658503988659</v>
      </c>
      <c r="O23">
        <f t="shared" si="0"/>
        <v>0.29976194603070477</v>
      </c>
      <c r="P23">
        <f t="shared" si="1"/>
        <v>0.42810442572088836</v>
      </c>
      <c r="Q23">
        <f t="shared" si="2"/>
        <v>1.7767619460307049</v>
      </c>
      <c r="R23">
        <f t="shared" si="3"/>
        <v>0.42810442572088836</v>
      </c>
      <c r="T23" s="4">
        <f t="shared" si="4"/>
        <v>0.87699999999999956</v>
      </c>
      <c r="U23">
        <f t="shared" si="5"/>
        <v>0.60000000000000031</v>
      </c>
    </row>
    <row r="24" spans="13:21" x14ac:dyDescent="0.25">
      <c r="M24">
        <v>21</v>
      </c>
      <c r="N24">
        <f t="shared" si="6"/>
        <v>0.36651914291880922</v>
      </c>
      <c r="O24">
        <f t="shared" si="0"/>
        <v>0.29781215605260736</v>
      </c>
      <c r="P24">
        <f t="shared" si="1"/>
        <v>0.43331937590495079</v>
      </c>
      <c r="Q24">
        <f t="shared" si="2"/>
        <v>1.7748121560526076</v>
      </c>
      <c r="R24">
        <f t="shared" si="3"/>
        <v>0.43331937590495079</v>
      </c>
      <c r="T24" s="4">
        <f t="shared" si="4"/>
        <v>0.84699999999999953</v>
      </c>
      <c r="U24">
        <f t="shared" si="5"/>
        <v>0.63000000000000034</v>
      </c>
    </row>
    <row r="25" spans="13:21" x14ac:dyDescent="0.25">
      <c r="M25">
        <v>22</v>
      </c>
      <c r="N25">
        <f t="shared" si="6"/>
        <v>0.38397243543875248</v>
      </c>
      <c r="O25">
        <f t="shared" si="0"/>
        <v>0.29577164960680519</v>
      </c>
      <c r="P25">
        <f t="shared" si="1"/>
        <v>0.43849950329967591</v>
      </c>
      <c r="Q25">
        <f t="shared" si="2"/>
        <v>1.7727716496068053</v>
      </c>
      <c r="R25">
        <f t="shared" si="3"/>
        <v>0.43849950329967591</v>
      </c>
      <c r="T25" s="4">
        <f t="shared" si="4"/>
        <v>0.8169999999999995</v>
      </c>
      <c r="U25">
        <f t="shared" si="5"/>
        <v>0.66000000000000036</v>
      </c>
    </row>
    <row r="26" spans="13:21" x14ac:dyDescent="0.25">
      <c r="M26">
        <v>23</v>
      </c>
      <c r="N26">
        <f t="shared" si="6"/>
        <v>0.4014257279586958</v>
      </c>
      <c r="O26">
        <f t="shared" si="0"/>
        <v>0.29364104825132847</v>
      </c>
      <c r="P26">
        <f t="shared" si="1"/>
        <v>0.44364322998807837</v>
      </c>
      <c r="Q26">
        <f t="shared" si="2"/>
        <v>1.7706410482513286</v>
      </c>
      <c r="R26">
        <f t="shared" si="3"/>
        <v>0.44364322998807837</v>
      </c>
      <c r="T26" s="4">
        <f t="shared" si="4"/>
        <v>0.78699999999999948</v>
      </c>
      <c r="U26">
        <f t="shared" si="5"/>
        <v>0.69000000000000039</v>
      </c>
    </row>
    <row r="27" spans="13:21" x14ac:dyDescent="0.25">
      <c r="M27">
        <v>24</v>
      </c>
      <c r="N27">
        <f t="shared" si="6"/>
        <v>0.41887902047863912</v>
      </c>
      <c r="O27">
        <f t="shared" si="0"/>
        <v>0.29142100098798968</v>
      </c>
      <c r="P27">
        <f t="shared" si="1"/>
        <v>0.44874898914118028</v>
      </c>
      <c r="Q27">
        <f t="shared" si="2"/>
        <v>1.7684210009879897</v>
      </c>
      <c r="R27">
        <f t="shared" si="3"/>
        <v>0.44874898914118028</v>
      </c>
      <c r="T27" s="4">
        <f t="shared" si="4"/>
        <v>0.75699999999999945</v>
      </c>
      <c r="U27">
        <f t="shared" si="5"/>
        <v>0.72000000000000042</v>
      </c>
    </row>
    <row r="28" spans="13:21" x14ac:dyDescent="0.25">
      <c r="M28">
        <v>25</v>
      </c>
      <c r="N28">
        <f t="shared" si="6"/>
        <v>0.43633231299858238</v>
      </c>
      <c r="O28">
        <f t="shared" si="0"/>
        <v>0.28911218406469136</v>
      </c>
      <c r="P28">
        <f t="shared" si="1"/>
        <v>0.45381522549528314</v>
      </c>
      <c r="Q28">
        <f t="shared" si="2"/>
        <v>1.7661121840646914</v>
      </c>
      <c r="R28">
        <f t="shared" si="3"/>
        <v>0.45381522549528314</v>
      </c>
      <c r="T28" s="4">
        <f t="shared" si="4"/>
        <v>0.72699999999999942</v>
      </c>
      <c r="U28">
        <f t="shared" si="5"/>
        <v>0.75000000000000044</v>
      </c>
    </row>
    <row r="29" spans="13:21" x14ac:dyDescent="0.25">
      <c r="M29">
        <v>26</v>
      </c>
      <c r="N29">
        <f t="shared" si="6"/>
        <v>0.4537856055185257</v>
      </c>
      <c r="O29">
        <f t="shared" si="0"/>
        <v>0.2867153007694343</v>
      </c>
      <c r="P29">
        <f t="shared" si="1"/>
        <v>0.45884039582571567</v>
      </c>
      <c r="Q29">
        <f t="shared" si="2"/>
        <v>1.7637153007694344</v>
      </c>
      <c r="R29">
        <f t="shared" si="3"/>
        <v>0.45884039582571567</v>
      </c>
      <c r="T29" s="4">
        <f t="shared" si="4"/>
        <v>0.6969999999999994</v>
      </c>
      <c r="U29">
        <f t="shared" si="5"/>
        <v>0.78000000000000047</v>
      </c>
    </row>
    <row r="30" spans="13:21" x14ac:dyDescent="0.25">
      <c r="M30">
        <v>27</v>
      </c>
      <c r="N30">
        <f t="shared" si="6"/>
        <v>0.47123889803846897</v>
      </c>
      <c r="O30">
        <f t="shared" si="0"/>
        <v>0.28423108121608937</v>
      </c>
      <c r="P30">
        <f t="shared" si="1"/>
        <v>0.46382296941691542</v>
      </c>
      <c r="Q30">
        <f t="shared" si="2"/>
        <v>1.7612310812160894</v>
      </c>
      <c r="R30">
        <f t="shared" si="3"/>
        <v>0.46382296941691542</v>
      </c>
      <c r="T30" s="4">
        <f t="shared" si="4"/>
        <v>0.66699999999999937</v>
      </c>
      <c r="U30">
        <f t="shared" si="5"/>
        <v>0.8100000000000005</v>
      </c>
    </row>
    <row r="31" spans="13:21" x14ac:dyDescent="0.25">
      <c r="M31">
        <v>28</v>
      </c>
      <c r="N31">
        <f t="shared" si="6"/>
        <v>0.48869219055841229</v>
      </c>
      <c r="O31">
        <f t="shared" si="0"/>
        <v>0.28166028212199773</v>
      </c>
      <c r="P31">
        <f t="shared" si="1"/>
        <v>0.46876142852869918</v>
      </c>
      <c r="Q31">
        <f t="shared" si="2"/>
        <v>1.7586602821219979</v>
      </c>
      <c r="R31">
        <f t="shared" si="3"/>
        <v>0.46876142852869918</v>
      </c>
      <c r="T31" s="4">
        <f t="shared" si="4"/>
        <v>0.63699999999999934</v>
      </c>
      <c r="U31">
        <f t="shared" si="5"/>
        <v>0.84000000000000052</v>
      </c>
    </row>
    <row r="32" spans="13:21" x14ac:dyDescent="0.25">
      <c r="M32">
        <v>29</v>
      </c>
      <c r="N32">
        <f t="shared" si="6"/>
        <v>0.50614548307835561</v>
      </c>
      <c r="O32">
        <f t="shared" si="0"/>
        <v>0.27900368657746727</v>
      </c>
      <c r="P32">
        <f t="shared" si="1"/>
        <v>0.47365426885858153</v>
      </c>
      <c r="Q32">
        <f t="shared" si="2"/>
        <v>1.7560036865774673</v>
      </c>
      <c r="R32">
        <f t="shared" si="3"/>
        <v>0.47365426885858153</v>
      </c>
      <c r="T32" s="4">
        <f t="shared" si="4"/>
        <v>0.60699999999999932</v>
      </c>
      <c r="U32">
        <f t="shared" si="5"/>
        <v>0.87000000000000055</v>
      </c>
    </row>
    <row r="33" spans="13:21" x14ac:dyDescent="0.25">
      <c r="M33">
        <v>30</v>
      </c>
      <c r="N33">
        <f t="shared" si="6"/>
        <v>0.52359877559829882</v>
      </c>
      <c r="O33">
        <f t="shared" si="0"/>
        <v>0.27626210380723593</v>
      </c>
      <c r="P33">
        <f t="shared" si="1"/>
        <v>0.47849999999999998</v>
      </c>
      <c r="Q33">
        <f t="shared" si="2"/>
        <v>1.753262103807236</v>
      </c>
      <c r="R33">
        <f t="shared" si="3"/>
        <v>0.47849999999999998</v>
      </c>
      <c r="T33" s="4">
        <f t="shared" si="4"/>
        <v>0.57699999999999929</v>
      </c>
      <c r="U33">
        <f t="shared" si="5"/>
        <v>0.90000000000000058</v>
      </c>
    </row>
    <row r="34" spans="13:21" x14ac:dyDescent="0.25">
      <c r="M34">
        <v>31</v>
      </c>
      <c r="N34">
        <f t="shared" si="6"/>
        <v>0.54105206811824214</v>
      </c>
      <c r="O34">
        <f t="shared" si="0"/>
        <v>0.27343636892397383</v>
      </c>
      <c r="P34">
        <f t="shared" si="1"/>
        <v>0.48329714589630729</v>
      </c>
      <c r="Q34">
        <f t="shared" si="2"/>
        <v>1.7504363689239739</v>
      </c>
      <c r="R34">
        <f t="shared" si="3"/>
        <v>0.48329714589630729</v>
      </c>
      <c r="T34" s="4">
        <f t="shared" si="4"/>
        <v>0.54699999999999926</v>
      </c>
      <c r="U34">
        <f t="shared" si="5"/>
        <v>0.9300000000000006</v>
      </c>
    </row>
    <row r="35" spans="13:21" x14ac:dyDescent="0.25">
      <c r="M35">
        <v>32</v>
      </c>
      <c r="N35">
        <f t="shared" si="6"/>
        <v>0.55850536063818546</v>
      </c>
      <c r="O35">
        <f t="shared" si="0"/>
        <v>0.27052734267389988</v>
      </c>
      <c r="P35">
        <f t="shared" si="1"/>
        <v>0.48804424529039236</v>
      </c>
      <c r="Q35">
        <f t="shared" si="2"/>
        <v>1.7475273426739</v>
      </c>
      <c r="R35">
        <f t="shared" si="3"/>
        <v>0.48804424529039236</v>
      </c>
      <c r="T35" s="4">
        <f t="shared" si="4"/>
        <v>0.51699999999999924</v>
      </c>
      <c r="U35">
        <f t="shared" si="5"/>
        <v>0.96000000000000063</v>
      </c>
    </row>
    <row r="36" spans="13:21" x14ac:dyDescent="0.25">
      <c r="M36">
        <v>33</v>
      </c>
      <c r="N36">
        <f t="shared" si="6"/>
        <v>0.57595865315812877</v>
      </c>
      <c r="O36">
        <f t="shared" si="0"/>
        <v>0.2675359111745903</v>
      </c>
      <c r="P36">
        <f t="shared" si="1"/>
        <v>0.49273985216979366</v>
      </c>
      <c r="Q36">
        <f t="shared" si="2"/>
        <v>1.7445359111745904</v>
      </c>
      <c r="R36">
        <f t="shared" si="3"/>
        <v>0.49273985216979366</v>
      </c>
      <c r="T36" s="4">
        <f t="shared" si="4"/>
        <v>0.48699999999999921</v>
      </c>
      <c r="U36">
        <f t="shared" si="5"/>
        <v>0.99000000000000066</v>
      </c>
    </row>
    <row r="37" spans="13:21" x14ac:dyDescent="0.25">
      <c r="M37">
        <v>34</v>
      </c>
      <c r="N37">
        <f t="shared" si="6"/>
        <v>0.59341194567807209</v>
      </c>
      <c r="O37">
        <f t="shared" si="0"/>
        <v>0.26446298564505827</v>
      </c>
      <c r="P37">
        <f t="shared" si="1"/>
        <v>0.49738253620716827</v>
      </c>
      <c r="Q37">
        <f t="shared" si="2"/>
        <v>1.7414629856450583</v>
      </c>
      <c r="R37">
        <f t="shared" si="3"/>
        <v>0.49738253620716827</v>
      </c>
      <c r="T37" s="4">
        <f t="shared" si="4"/>
        <v>0.45699999999999918</v>
      </c>
      <c r="U37">
        <f t="shared" si="5"/>
        <v>1.0200000000000007</v>
      </c>
    </row>
    <row r="38" spans="13:21" x14ac:dyDescent="0.25">
      <c r="M38">
        <v>35</v>
      </c>
      <c r="N38">
        <f t="shared" si="6"/>
        <v>0.6108652381980153</v>
      </c>
      <c r="O38">
        <f t="shared" si="0"/>
        <v>0.26130950212818838</v>
      </c>
      <c r="P38">
        <f t="shared" si="1"/>
        <v>0.50197088319598371</v>
      </c>
      <c r="Q38">
        <f t="shared" si="2"/>
        <v>1.7383095021281885</v>
      </c>
      <c r="R38">
        <f t="shared" si="3"/>
        <v>0.50197088319598371</v>
      </c>
      <c r="T38" s="4">
        <f t="shared" si="4"/>
        <v>0.42699999999999916</v>
      </c>
      <c r="U38">
        <f t="shared" si="5"/>
        <v>1.0500000000000007</v>
      </c>
    </row>
    <row r="39" spans="13:21" x14ac:dyDescent="0.25">
      <c r="M39">
        <v>36</v>
      </c>
      <c r="N39">
        <f t="shared" si="6"/>
        <v>0.62831853071795862</v>
      </c>
      <c r="O39">
        <f t="shared" si="0"/>
        <v>0.25807642120560825</v>
      </c>
      <c r="P39">
        <f t="shared" si="1"/>
        <v>0.50650349548129892</v>
      </c>
      <c r="Q39">
        <f t="shared" si="2"/>
        <v>1.7350764212056085</v>
      </c>
      <c r="R39">
        <f t="shared" si="3"/>
        <v>0.50650349548129892</v>
      </c>
      <c r="T39" s="4"/>
    </row>
    <row r="40" spans="13:21" x14ac:dyDescent="0.25">
      <c r="M40">
        <v>37</v>
      </c>
      <c r="N40">
        <f t="shared" si="6"/>
        <v>0.64577182323790194</v>
      </c>
      <c r="O40">
        <f t="shared" si="0"/>
        <v>0.2547647277050864</v>
      </c>
      <c r="P40">
        <f t="shared" si="1"/>
        <v>0.51097899238550337</v>
      </c>
      <c r="Q40">
        <f t="shared" si="2"/>
        <v>1.7317647277050865</v>
      </c>
      <c r="R40">
        <f t="shared" si="3"/>
        <v>0.51097899238550337</v>
      </c>
      <c r="T40" s="4"/>
    </row>
    <row r="41" spans="13:21" x14ac:dyDescent="0.25">
      <c r="M41">
        <v>38</v>
      </c>
      <c r="N41">
        <f t="shared" si="6"/>
        <v>0.66322511575784526</v>
      </c>
      <c r="O41">
        <f t="shared" si="0"/>
        <v>0.25137543040054428</v>
      </c>
      <c r="P41">
        <f t="shared" si="1"/>
        <v>0.51539601062888507</v>
      </c>
      <c r="Q41">
        <f t="shared" si="2"/>
        <v>1.7283754304005443</v>
      </c>
      <c r="R41">
        <f t="shared" si="3"/>
        <v>0.51539601062888507</v>
      </c>
      <c r="T41" s="4"/>
    </row>
    <row r="42" spans="13:21" x14ac:dyDescent="0.25">
      <c r="M42">
        <v>39</v>
      </c>
      <c r="N42">
        <f t="shared" si="6"/>
        <v>0.68067840827778847</v>
      </c>
      <c r="O42">
        <f t="shared" si="0"/>
        <v>0.24790956170477371</v>
      </c>
      <c r="P42">
        <f t="shared" si="1"/>
        <v>0.51975320474489817</v>
      </c>
      <c r="Q42">
        <f t="shared" si="2"/>
        <v>1.7249095617047738</v>
      </c>
      <c r="R42">
        <f t="shared" si="3"/>
        <v>0.51975320474489817</v>
      </c>
      <c r="T42" s="4"/>
    </row>
    <row r="43" spans="13:21" x14ac:dyDescent="0.25">
      <c r="M43">
        <v>40</v>
      </c>
      <c r="N43">
        <f t="shared" si="6"/>
        <v>0.69813170079773179</v>
      </c>
      <c r="O43">
        <f t="shared" si="0"/>
        <v>0.244368177354954</v>
      </c>
      <c r="P43">
        <f t="shared" si="1"/>
        <v>0.52404924749000603</v>
      </c>
      <c r="Q43">
        <f t="shared" si="2"/>
        <v>1.7213681773549541</v>
      </c>
      <c r="R43">
        <f t="shared" si="3"/>
        <v>0.52404924749000603</v>
      </c>
      <c r="T43" s="4"/>
    </row>
    <row r="44" spans="13:21" x14ac:dyDescent="0.25">
      <c r="M44">
        <v>41</v>
      </c>
      <c r="N44">
        <f t="shared" si="6"/>
        <v>0.71558499331767511</v>
      </c>
      <c r="O44">
        <f t="shared" si="0"/>
        <v>0.24075235609106427</v>
      </c>
      <c r="P44">
        <f t="shared" si="1"/>
        <v>0.52828283024797185</v>
      </c>
      <c r="Q44">
        <f t="shared" si="2"/>
        <v>1.7177523560910644</v>
      </c>
      <c r="R44">
        <f t="shared" si="3"/>
        <v>0.52828283024797185</v>
      </c>
      <c r="T44" s="4"/>
    </row>
    <row r="45" spans="13:21" x14ac:dyDescent="0.25">
      <c r="M45">
        <v>42</v>
      </c>
      <c r="N45">
        <f t="shared" si="6"/>
        <v>0.73303828583761843</v>
      </c>
      <c r="O45">
        <f t="shared" si="0"/>
        <v>0.23706319932728878</v>
      </c>
      <c r="P45">
        <f t="shared" si="1"/>
        <v>0.53245266342847575</v>
      </c>
      <c r="Q45">
        <f t="shared" si="2"/>
        <v>1.7140631993272888</v>
      </c>
      <c r="R45">
        <f t="shared" si="3"/>
        <v>0.53245266342847575</v>
      </c>
      <c r="T45" s="4"/>
    </row>
    <row r="46" spans="13:21" x14ac:dyDescent="0.25">
      <c r="M46">
        <v>43</v>
      </c>
      <c r="N46">
        <f t="shared" si="6"/>
        <v>0.75049157835756175</v>
      </c>
      <c r="O46">
        <f t="shared" si="0"/>
        <v>0.23330183081651537</v>
      </c>
      <c r="P46">
        <f t="shared" si="1"/>
        <v>0.53655747685993704</v>
      </c>
      <c r="Q46">
        <f t="shared" si="2"/>
        <v>1.7103018308165154</v>
      </c>
      <c r="R46">
        <f t="shared" si="3"/>
        <v>0.53655747685993704</v>
      </c>
      <c r="T46" s="4"/>
    </row>
    <row r="47" spans="13:21" x14ac:dyDescent="0.25">
      <c r="M47">
        <v>44</v>
      </c>
      <c r="N47">
        <f t="shared" si="6"/>
        <v>0.76794487087750496</v>
      </c>
      <c r="O47">
        <f t="shared" si="0"/>
        <v>0.22946939630802973</v>
      </c>
      <c r="P47">
        <f t="shared" si="1"/>
        <v>0.54059602017642017</v>
      </c>
      <c r="Q47">
        <f t="shared" si="2"/>
        <v>1.7064693963080297</v>
      </c>
      <c r="R47">
        <f t="shared" si="3"/>
        <v>0.54059602017642017</v>
      </c>
      <c r="T47" s="4"/>
    </row>
    <row r="48" spans="13:21" x14ac:dyDescent="0.25">
      <c r="M48">
        <v>45</v>
      </c>
      <c r="N48">
        <f t="shared" si="6"/>
        <v>0.78539816339744828</v>
      </c>
      <c r="O48">
        <f t="shared" si="0"/>
        <v>0.22556706319850867</v>
      </c>
      <c r="P48">
        <f t="shared" si="1"/>
        <v>0.54456706319850867</v>
      </c>
      <c r="Q48">
        <f t="shared" si="2"/>
        <v>1.7025670631985088</v>
      </c>
      <c r="R48">
        <f t="shared" si="3"/>
        <v>0.54456706319850867</v>
      </c>
      <c r="T48" s="4"/>
    </row>
    <row r="49" spans="13:20" x14ac:dyDescent="0.25">
      <c r="M49">
        <v>46</v>
      </c>
      <c r="N49">
        <f t="shared" si="6"/>
        <v>0.8028514559173916</v>
      </c>
      <c r="O49">
        <f t="shared" si="0"/>
        <v>0.22159602017642013</v>
      </c>
      <c r="P49">
        <f t="shared" si="1"/>
        <v>0.54846939630802971</v>
      </c>
      <c r="Q49">
        <f t="shared" si="2"/>
        <v>1.6985960201764203</v>
      </c>
      <c r="R49">
        <f t="shared" si="3"/>
        <v>0.54846939630802971</v>
      </c>
      <c r="T49" s="4"/>
    </row>
    <row r="50" spans="13:20" x14ac:dyDescent="0.25">
      <c r="M50">
        <v>47</v>
      </c>
      <c r="N50">
        <f t="shared" si="6"/>
        <v>0.82030474843733492</v>
      </c>
      <c r="O50">
        <f t="shared" si="0"/>
        <v>0.21755747685993701</v>
      </c>
      <c r="P50">
        <f t="shared" si="1"/>
        <v>0.5523018308165154</v>
      </c>
      <c r="Q50">
        <f t="shared" si="2"/>
        <v>1.6945574768599372</v>
      </c>
      <c r="R50">
        <f t="shared" si="3"/>
        <v>0.5523018308165154</v>
      </c>
      <c r="T50" s="4"/>
    </row>
    <row r="51" spans="13:20" x14ac:dyDescent="0.25">
      <c r="M51">
        <v>48</v>
      </c>
      <c r="N51">
        <f t="shared" si="6"/>
        <v>0.83775804095727824</v>
      </c>
      <c r="O51">
        <f t="shared" si="0"/>
        <v>0.21345266342847577</v>
      </c>
      <c r="P51">
        <f t="shared" si="1"/>
        <v>0.55606319932728876</v>
      </c>
      <c r="Q51">
        <f t="shared" si="2"/>
        <v>1.6904526634284758</v>
      </c>
      <c r="R51">
        <f t="shared" si="3"/>
        <v>0.55606319932728876</v>
      </c>
      <c r="T51" s="4"/>
    </row>
    <row r="52" spans="13:20" x14ac:dyDescent="0.25">
      <c r="M52">
        <v>49</v>
      </c>
      <c r="N52">
        <f t="shared" si="6"/>
        <v>0.85521133347722145</v>
      </c>
      <c r="O52">
        <f t="shared" si="0"/>
        <v>0.20928283024797181</v>
      </c>
      <c r="P52">
        <f t="shared" si="1"/>
        <v>0.55975235609106422</v>
      </c>
      <c r="Q52">
        <f t="shared" si="2"/>
        <v>1.686282830247972</v>
      </c>
      <c r="R52">
        <f t="shared" si="3"/>
        <v>0.55975235609106422</v>
      </c>
      <c r="T52" s="4"/>
    </row>
    <row r="53" spans="13:20" x14ac:dyDescent="0.25">
      <c r="M53">
        <v>50</v>
      </c>
      <c r="N53">
        <f t="shared" si="6"/>
        <v>0.87266462599716477</v>
      </c>
      <c r="O53">
        <f t="shared" si="0"/>
        <v>0.20504924749000605</v>
      </c>
      <c r="P53">
        <f t="shared" si="1"/>
        <v>0.56336817735495404</v>
      </c>
      <c r="Q53">
        <f t="shared" si="2"/>
        <v>1.6820492474900062</v>
      </c>
      <c r="R53">
        <f t="shared" si="3"/>
        <v>0.56336817735495404</v>
      </c>
      <c r="T53" s="4"/>
    </row>
    <row r="54" spans="13:20" x14ac:dyDescent="0.25">
      <c r="M54">
        <v>51</v>
      </c>
      <c r="N54">
        <f t="shared" si="6"/>
        <v>0.89011791851710809</v>
      </c>
      <c r="O54">
        <f t="shared" si="0"/>
        <v>0.20075320474489816</v>
      </c>
      <c r="P54">
        <f t="shared" si="1"/>
        <v>0.56690956170477369</v>
      </c>
      <c r="Q54">
        <f t="shared" si="2"/>
        <v>1.6777532047448982</v>
      </c>
      <c r="R54">
        <f t="shared" si="3"/>
        <v>0.56690956170477369</v>
      </c>
      <c r="T54" s="4"/>
    </row>
    <row r="55" spans="13:20" x14ac:dyDescent="0.25">
      <c r="M55">
        <v>52</v>
      </c>
      <c r="N55">
        <f t="shared" si="6"/>
        <v>0.90757121103705141</v>
      </c>
      <c r="O55">
        <f t="shared" si="0"/>
        <v>0.19639601062888501</v>
      </c>
      <c r="P55">
        <f t="shared" si="1"/>
        <v>0.57037543040054439</v>
      </c>
      <c r="Q55">
        <f t="shared" si="2"/>
        <v>1.6733960106288852</v>
      </c>
      <c r="R55">
        <f t="shared" si="3"/>
        <v>0.57037543040054439</v>
      </c>
      <c r="T55" s="4"/>
    </row>
    <row r="56" spans="13:20" x14ac:dyDescent="0.25">
      <c r="M56">
        <v>53</v>
      </c>
      <c r="N56">
        <f t="shared" si="6"/>
        <v>0.92502450355699462</v>
      </c>
      <c r="O56">
        <f t="shared" si="0"/>
        <v>0.19197899238550345</v>
      </c>
      <c r="P56">
        <f t="shared" si="1"/>
        <v>0.57376472770508635</v>
      </c>
      <c r="Q56">
        <f t="shared" si="2"/>
        <v>1.6689789923855036</v>
      </c>
      <c r="R56">
        <f t="shared" si="3"/>
        <v>0.57376472770508635</v>
      </c>
      <c r="T56" s="4"/>
    </row>
    <row r="57" spans="13:20" x14ac:dyDescent="0.25">
      <c r="M57">
        <v>54</v>
      </c>
      <c r="N57">
        <f t="shared" si="6"/>
        <v>0.94247779607693793</v>
      </c>
      <c r="O57">
        <f t="shared" si="0"/>
        <v>0.18750349548129894</v>
      </c>
      <c r="P57">
        <f t="shared" si="1"/>
        <v>0.57707642120560831</v>
      </c>
      <c r="Q57">
        <f t="shared" si="2"/>
        <v>1.6645034954812989</v>
      </c>
      <c r="R57">
        <f t="shared" si="3"/>
        <v>0.57707642120560831</v>
      </c>
      <c r="T57" s="4"/>
    </row>
    <row r="58" spans="13:20" x14ac:dyDescent="0.25">
      <c r="M58">
        <v>55</v>
      </c>
      <c r="N58">
        <f t="shared" si="6"/>
        <v>0.95993108859688125</v>
      </c>
      <c r="O58">
        <f t="shared" si="0"/>
        <v>0.18297088319598373</v>
      </c>
      <c r="P58">
        <f t="shared" si="1"/>
        <v>0.58030950212818833</v>
      </c>
      <c r="Q58">
        <f t="shared" si="2"/>
        <v>1.6599708831959838</v>
      </c>
      <c r="R58">
        <f t="shared" si="3"/>
        <v>0.58030950212818833</v>
      </c>
      <c r="T58" s="4"/>
    </row>
    <row r="59" spans="13:20" x14ac:dyDescent="0.25">
      <c r="M59">
        <v>56</v>
      </c>
      <c r="N59">
        <f t="shared" si="6"/>
        <v>0.97738438111682457</v>
      </c>
      <c r="O59">
        <f t="shared" si="0"/>
        <v>0.17838253620716824</v>
      </c>
      <c r="P59">
        <f t="shared" si="1"/>
        <v>0.58346298564505839</v>
      </c>
      <c r="Q59">
        <f t="shared" si="2"/>
        <v>1.6553825362071684</v>
      </c>
      <c r="R59">
        <f t="shared" si="3"/>
        <v>0.58346298564505839</v>
      </c>
      <c r="T59" s="4"/>
    </row>
    <row r="60" spans="13:20" x14ac:dyDescent="0.25">
      <c r="M60">
        <v>57</v>
      </c>
      <c r="N60">
        <f t="shared" si="6"/>
        <v>0.99483767363676789</v>
      </c>
      <c r="O60">
        <f t="shared" si="0"/>
        <v>0.17373985216979365</v>
      </c>
      <c r="P60">
        <f t="shared" si="1"/>
        <v>0.58653591117459025</v>
      </c>
      <c r="Q60">
        <f t="shared" si="2"/>
        <v>1.6507398521697938</v>
      </c>
      <c r="R60">
        <f t="shared" si="3"/>
        <v>0.58653591117459025</v>
      </c>
      <c r="T60" s="4"/>
    </row>
    <row r="61" spans="13:20" x14ac:dyDescent="0.25">
      <c r="M61">
        <v>58</v>
      </c>
      <c r="N61">
        <f t="shared" si="6"/>
        <v>1.0122909661567112</v>
      </c>
      <c r="O61">
        <f t="shared" si="0"/>
        <v>0.16904424529039236</v>
      </c>
      <c r="P61">
        <f t="shared" si="1"/>
        <v>0.58952734267389983</v>
      </c>
      <c r="Q61">
        <f t="shared" si="2"/>
        <v>1.6460442452903925</v>
      </c>
      <c r="R61">
        <f t="shared" si="3"/>
        <v>0.58952734267389983</v>
      </c>
      <c r="T61" s="4"/>
    </row>
    <row r="62" spans="13:20" x14ac:dyDescent="0.25">
      <c r="M62">
        <v>59</v>
      </c>
      <c r="N62">
        <f t="shared" si="6"/>
        <v>1.0297442586766545</v>
      </c>
      <c r="O62">
        <f t="shared" si="0"/>
        <v>0.16429714589630728</v>
      </c>
      <c r="P62">
        <f t="shared" si="1"/>
        <v>0.59243636892397378</v>
      </c>
      <c r="Q62">
        <f t="shared" si="2"/>
        <v>1.6412971458963073</v>
      </c>
      <c r="R62">
        <f t="shared" si="3"/>
        <v>0.59243636892397378</v>
      </c>
      <c r="T62" s="4"/>
    </row>
    <row r="63" spans="13:20" x14ac:dyDescent="0.25">
      <c r="M63">
        <v>60</v>
      </c>
      <c r="N63">
        <f t="shared" si="6"/>
        <v>1.0471975511965976</v>
      </c>
      <c r="O63">
        <f t="shared" si="0"/>
        <v>0.15950000000000003</v>
      </c>
      <c r="P63">
        <f t="shared" si="1"/>
        <v>0.59526210380723588</v>
      </c>
      <c r="Q63">
        <f t="shared" si="2"/>
        <v>1.6365000000000001</v>
      </c>
      <c r="R63">
        <f t="shared" si="3"/>
        <v>0.59526210380723588</v>
      </c>
      <c r="T63" s="4"/>
    </row>
    <row r="64" spans="13:20" x14ac:dyDescent="0.25">
      <c r="M64">
        <v>61</v>
      </c>
      <c r="N64">
        <f t="shared" si="6"/>
        <v>1.064650843716541</v>
      </c>
      <c r="O64">
        <f t="shared" si="0"/>
        <v>0.15465426885858155</v>
      </c>
      <c r="P64">
        <f t="shared" si="1"/>
        <v>0.59800368657746727</v>
      </c>
      <c r="Q64">
        <f t="shared" si="2"/>
        <v>1.6316542688585816</v>
      </c>
      <c r="R64">
        <f t="shared" si="3"/>
        <v>0.59800368657746727</v>
      </c>
      <c r="T64" s="4"/>
    </row>
    <row r="65" spans="13:20" x14ac:dyDescent="0.25">
      <c r="M65">
        <v>62</v>
      </c>
      <c r="N65">
        <f t="shared" si="6"/>
        <v>1.0821041362364843</v>
      </c>
      <c r="O65">
        <f t="shared" si="0"/>
        <v>0.1497614285286992</v>
      </c>
      <c r="P65">
        <f t="shared" si="1"/>
        <v>0.60066028212199774</v>
      </c>
      <c r="Q65">
        <f t="shared" si="2"/>
        <v>1.6267614285286993</v>
      </c>
      <c r="R65">
        <f t="shared" si="3"/>
        <v>0.60066028212199774</v>
      </c>
      <c r="T65" s="4"/>
    </row>
    <row r="66" spans="13:20" x14ac:dyDescent="0.25">
      <c r="M66">
        <v>63</v>
      </c>
      <c r="N66">
        <f t="shared" si="6"/>
        <v>1.0995574287564276</v>
      </c>
      <c r="O66">
        <f t="shared" si="0"/>
        <v>0.14482296941691544</v>
      </c>
      <c r="P66">
        <f t="shared" si="1"/>
        <v>0.60323108121608926</v>
      </c>
      <c r="Q66">
        <f t="shared" si="2"/>
        <v>1.6218229694169155</v>
      </c>
      <c r="R66">
        <f t="shared" si="3"/>
        <v>0.60323108121608926</v>
      </c>
      <c r="T66" s="4"/>
    </row>
    <row r="67" spans="13:20" x14ac:dyDescent="0.25">
      <c r="M67">
        <v>64</v>
      </c>
      <c r="N67">
        <f t="shared" si="6"/>
        <v>1.1170107212763709</v>
      </c>
      <c r="O67">
        <f t="shared" si="0"/>
        <v>0.13984039582571572</v>
      </c>
      <c r="P67">
        <f t="shared" si="1"/>
        <v>0.60571530076943425</v>
      </c>
      <c r="Q67">
        <f t="shared" si="2"/>
        <v>1.6168403958257158</v>
      </c>
      <c r="R67">
        <f t="shared" si="3"/>
        <v>0.60571530076943425</v>
      </c>
      <c r="T67" s="4"/>
    </row>
    <row r="68" spans="13:20" x14ac:dyDescent="0.25">
      <c r="M68">
        <v>65</v>
      </c>
      <c r="N68">
        <f t="shared" si="6"/>
        <v>1.1344640137963142</v>
      </c>
      <c r="O68">
        <f t="shared" ref="O68:O131" si="7">J$3*COS(N68)</f>
        <v>0.13481522549528313</v>
      </c>
      <c r="P68">
        <f t="shared" ref="P68:P131" si="8">J$3*SIN(N68)+J$3</f>
        <v>0.60811218406469136</v>
      </c>
      <c r="Q68">
        <f t="shared" ref="Q68:Q131" si="9">J$3*COS(N68)+J$4</f>
        <v>1.6118152254952833</v>
      </c>
      <c r="R68">
        <f t="shared" ref="R68:R131" si="10">J$3*SIN(N68)+J$3</f>
        <v>0.60811218406469136</v>
      </c>
      <c r="T68" s="4"/>
    </row>
    <row r="69" spans="13:20" x14ac:dyDescent="0.25">
      <c r="M69">
        <v>66</v>
      </c>
      <c r="N69">
        <f t="shared" si="6"/>
        <v>1.1519173063162575</v>
      </c>
      <c r="O69">
        <f t="shared" si="7"/>
        <v>0.12974898914118027</v>
      </c>
      <c r="P69">
        <f t="shared" si="8"/>
        <v>0.61042100098798968</v>
      </c>
      <c r="Q69">
        <f t="shared" si="9"/>
        <v>1.6067489891411804</v>
      </c>
      <c r="R69">
        <f t="shared" si="10"/>
        <v>0.61042100098798968</v>
      </c>
      <c r="T69" s="4"/>
    </row>
    <row r="70" spans="13:20" x14ac:dyDescent="0.25">
      <c r="M70">
        <v>67</v>
      </c>
      <c r="N70">
        <f t="shared" ref="N70:N133" si="11">RADIANS(M70)</f>
        <v>1.1693705988362009</v>
      </c>
      <c r="O70">
        <f t="shared" si="7"/>
        <v>0.12464322998807832</v>
      </c>
      <c r="P70">
        <f t="shared" si="8"/>
        <v>0.61264104825132848</v>
      </c>
      <c r="Q70">
        <f t="shared" si="9"/>
        <v>1.6016432299880785</v>
      </c>
      <c r="R70">
        <f t="shared" si="10"/>
        <v>0.61264104825132848</v>
      </c>
      <c r="T70" s="4"/>
    </row>
    <row r="71" spans="13:20" x14ac:dyDescent="0.25">
      <c r="M71">
        <v>68</v>
      </c>
      <c r="N71">
        <f t="shared" si="11"/>
        <v>1.1868238913561442</v>
      </c>
      <c r="O71">
        <f t="shared" si="7"/>
        <v>0.11949950329967592</v>
      </c>
      <c r="P71">
        <f t="shared" si="8"/>
        <v>0.61477164960680519</v>
      </c>
      <c r="Q71">
        <f t="shared" si="9"/>
        <v>1.596499503299676</v>
      </c>
      <c r="R71">
        <f t="shared" si="10"/>
        <v>0.61477164960680519</v>
      </c>
      <c r="T71" s="4"/>
    </row>
    <row r="72" spans="13:20" x14ac:dyDescent="0.25">
      <c r="M72">
        <v>69</v>
      </c>
      <c r="N72">
        <f t="shared" si="11"/>
        <v>1.2042771838760873</v>
      </c>
      <c r="O72">
        <f t="shared" si="7"/>
        <v>0.11431937590495082</v>
      </c>
      <c r="P72">
        <f t="shared" si="8"/>
        <v>0.61681215605260742</v>
      </c>
      <c r="Q72">
        <f t="shared" si="9"/>
        <v>1.5913193759049509</v>
      </c>
      <c r="R72">
        <f t="shared" si="10"/>
        <v>0.61681215605260742</v>
      </c>
      <c r="T72" s="4"/>
    </row>
    <row r="73" spans="13:20" x14ac:dyDescent="0.25">
      <c r="M73">
        <v>70</v>
      </c>
      <c r="N73">
        <f t="shared" si="11"/>
        <v>1.2217304763960306</v>
      </c>
      <c r="O73">
        <f t="shared" si="7"/>
        <v>0.10910442572088835</v>
      </c>
      <c r="P73">
        <f t="shared" si="8"/>
        <v>0.61876194603070478</v>
      </c>
      <c r="Q73">
        <f t="shared" si="9"/>
        <v>1.5861044257208885</v>
      </c>
      <c r="R73">
        <f t="shared" si="10"/>
        <v>0.61876194603070478</v>
      </c>
      <c r="T73" s="4"/>
    </row>
    <row r="74" spans="13:20" x14ac:dyDescent="0.25">
      <c r="M74">
        <v>71</v>
      </c>
      <c r="N74">
        <f t="shared" si="11"/>
        <v>1.2391837689159739</v>
      </c>
      <c r="O74">
        <f t="shared" si="7"/>
        <v>0.103856241271833</v>
      </c>
      <c r="P74">
        <f t="shared" si="8"/>
        <v>0.62062042561618203</v>
      </c>
      <c r="Q74">
        <f t="shared" si="9"/>
        <v>1.580856241271833</v>
      </c>
      <c r="R74">
        <f t="shared" si="10"/>
        <v>0.62062042561618203</v>
      </c>
      <c r="T74" s="4"/>
    </row>
    <row r="75" spans="13:20" x14ac:dyDescent="0.25">
      <c r="M75">
        <v>72</v>
      </c>
      <c r="N75">
        <f t="shared" si="11"/>
        <v>1.2566370614359172</v>
      </c>
      <c r="O75">
        <f t="shared" si="7"/>
        <v>9.8576421205608236E-2</v>
      </c>
      <c r="P75">
        <f t="shared" si="8"/>
        <v>0.62238702869815399</v>
      </c>
      <c r="Q75">
        <f t="shared" si="9"/>
        <v>1.5755764212056083</v>
      </c>
      <c r="R75">
        <f t="shared" si="10"/>
        <v>0.62238702869815399</v>
      </c>
      <c r="T75" s="4"/>
    </row>
    <row r="76" spans="13:20" x14ac:dyDescent="0.25">
      <c r="M76">
        <v>73</v>
      </c>
      <c r="N76">
        <f t="shared" si="11"/>
        <v>1.2740903539558606</v>
      </c>
      <c r="O76">
        <f t="shared" si="7"/>
        <v>9.3266573806553024E-2</v>
      </c>
      <c r="P76">
        <f t="shared" si="8"/>
        <v>0.6240612171522083</v>
      </c>
      <c r="Q76">
        <f t="shared" si="9"/>
        <v>1.5702665738065531</v>
      </c>
      <c r="R76">
        <f t="shared" si="10"/>
        <v>0.6240612171522083</v>
      </c>
      <c r="T76" s="4"/>
    </row>
    <row r="77" spans="13:20" x14ac:dyDescent="0.25">
      <c r="M77">
        <v>74</v>
      </c>
      <c r="N77">
        <f t="shared" si="11"/>
        <v>1.2915436464758039</v>
      </c>
      <c r="O77">
        <f t="shared" si="7"/>
        <v>8.7928316505622731E-2</v>
      </c>
      <c r="P77">
        <f t="shared" si="8"/>
        <v>0.62564248100432374</v>
      </c>
      <c r="Q77">
        <f t="shared" si="9"/>
        <v>1.5649283165056229</v>
      </c>
      <c r="R77">
        <f t="shared" si="10"/>
        <v>0.62564248100432374</v>
      </c>
      <c r="T77" s="4"/>
    </row>
    <row r="78" spans="13:20" x14ac:dyDescent="0.25">
      <c r="M78">
        <v>75</v>
      </c>
      <c r="N78">
        <f t="shared" si="11"/>
        <v>1.3089969389957472</v>
      </c>
      <c r="O78">
        <f t="shared" si="7"/>
        <v>8.2563275387704124E-2</v>
      </c>
      <c r="P78">
        <f t="shared" si="8"/>
        <v>0.62713033858621281</v>
      </c>
      <c r="Q78">
        <f t="shared" si="9"/>
        <v>1.5595632753877042</v>
      </c>
      <c r="R78">
        <f t="shared" si="10"/>
        <v>0.62713033858621281</v>
      </c>
      <c r="T78" s="4"/>
    </row>
    <row r="79" spans="13:20" x14ac:dyDescent="0.25">
      <c r="M79">
        <v>76</v>
      </c>
      <c r="N79">
        <f t="shared" si="11"/>
        <v>1.3264502315156905</v>
      </c>
      <c r="O79">
        <f t="shared" si="7"/>
        <v>7.7173084696293984E-2</v>
      </c>
      <c r="P79">
        <f t="shared" si="8"/>
        <v>0.62852433668204288</v>
      </c>
      <c r="Q79">
        <f t="shared" si="9"/>
        <v>1.554173084696294</v>
      </c>
      <c r="R79">
        <f t="shared" si="10"/>
        <v>0.62852433668204288</v>
      </c>
      <c r="T79" s="4"/>
    </row>
    <row r="80" spans="13:20" x14ac:dyDescent="0.25">
      <c r="M80">
        <v>77</v>
      </c>
      <c r="N80">
        <f t="shared" si="11"/>
        <v>1.3439035240356338</v>
      </c>
      <c r="O80">
        <f t="shared" si="7"/>
        <v>7.1759386335692912E-2</v>
      </c>
      <c r="P80">
        <f t="shared" si="8"/>
        <v>0.62982405066649005</v>
      </c>
      <c r="Q80">
        <f t="shared" si="9"/>
        <v>1.548759386335693</v>
      </c>
      <c r="R80">
        <f t="shared" si="10"/>
        <v>0.62982405066649005</v>
      </c>
      <c r="T80" s="4"/>
    </row>
    <row r="81" spans="13:20" x14ac:dyDescent="0.25">
      <c r="M81">
        <v>78</v>
      </c>
      <c r="N81">
        <f t="shared" si="11"/>
        <v>1.3613568165555769</v>
      </c>
      <c r="O81">
        <f t="shared" si="7"/>
        <v>6.632382937086527E-2</v>
      </c>
      <c r="P81">
        <f t="shared" si="8"/>
        <v>0.63102908463408403</v>
      </c>
      <c r="Q81">
        <f t="shared" si="9"/>
        <v>1.5433238293708653</v>
      </c>
      <c r="R81">
        <f t="shared" si="10"/>
        <v>0.63102908463408403</v>
      </c>
      <c r="T81" s="4"/>
    </row>
    <row r="82" spans="13:20" x14ac:dyDescent="0.25">
      <c r="M82">
        <v>79</v>
      </c>
      <c r="N82">
        <f t="shared" si="11"/>
        <v>1.3788101090755203</v>
      </c>
      <c r="O82">
        <f t="shared" si="7"/>
        <v>6.0868069525117828E-2</v>
      </c>
      <c r="P82">
        <f t="shared" si="8"/>
        <v>0.63213907151980475</v>
      </c>
      <c r="Q82">
        <f t="shared" si="9"/>
        <v>1.5378680695251179</v>
      </c>
      <c r="R82">
        <f t="shared" si="10"/>
        <v>0.63213907151980475</v>
      </c>
      <c r="T82" s="4"/>
    </row>
    <row r="83" spans="13:20" x14ac:dyDescent="0.25">
      <c r="M83">
        <v>80</v>
      </c>
      <c r="N83">
        <f t="shared" si="11"/>
        <v>1.3962634015954636</v>
      </c>
      <c r="O83">
        <f t="shared" si="7"/>
        <v>5.5393768675750805E-2</v>
      </c>
      <c r="P83">
        <f t="shared" si="8"/>
        <v>0.63315367321089444</v>
      </c>
      <c r="Q83">
        <f t="shared" si="9"/>
        <v>1.5323937686757509</v>
      </c>
      <c r="R83">
        <f t="shared" si="10"/>
        <v>0.63315367321089444</v>
      </c>
      <c r="T83" s="4"/>
    </row>
    <row r="84" spans="13:20" x14ac:dyDescent="0.25">
      <c r="M84">
        <v>81</v>
      </c>
      <c r="N84">
        <f t="shared" si="11"/>
        <v>1.4137166941154069</v>
      </c>
      <c r="O84">
        <f t="shared" si="7"/>
        <v>4.9902594347833666E-2</v>
      </c>
      <c r="P84">
        <f t="shared" si="8"/>
        <v>0.63407258064984895</v>
      </c>
      <c r="Q84">
        <f t="shared" si="9"/>
        <v>1.5269025943478338</v>
      </c>
      <c r="R84">
        <f t="shared" si="10"/>
        <v>0.63407258064984895</v>
      </c>
      <c r="T84" s="4"/>
    </row>
    <row r="85" spans="13:20" x14ac:dyDescent="0.25">
      <c r="M85">
        <v>82</v>
      </c>
      <c r="N85">
        <f t="shared" si="11"/>
        <v>1.4311699866353502</v>
      </c>
      <c r="O85">
        <f t="shared" si="7"/>
        <v>4.4396219206260884E-2</v>
      </c>
      <c r="P85">
        <f t="shared" si="8"/>
        <v>0.63489551392856103</v>
      </c>
      <c r="Q85">
        <f t="shared" si="9"/>
        <v>1.5213962192062609</v>
      </c>
      <c r="R85">
        <f t="shared" si="10"/>
        <v>0.63489551392856103</v>
      </c>
      <c r="T85" s="4"/>
    </row>
    <row r="86" spans="13:20" x14ac:dyDescent="0.25">
      <c r="M86">
        <v>83</v>
      </c>
      <c r="N86">
        <f t="shared" si="11"/>
        <v>1.4486232791552935</v>
      </c>
      <c r="O86">
        <f t="shared" si="7"/>
        <v>3.8876320546242051E-2</v>
      </c>
      <c r="P86">
        <f t="shared" si="8"/>
        <v>0.63562222237358168</v>
      </c>
      <c r="Q86">
        <f t="shared" si="9"/>
        <v>1.5158763205462422</v>
      </c>
      <c r="R86">
        <f t="shared" si="10"/>
        <v>0.63562222237358168</v>
      </c>
      <c r="T86" s="4"/>
    </row>
    <row r="87" spans="13:20" x14ac:dyDescent="0.25">
      <c r="M87">
        <v>84</v>
      </c>
      <c r="N87">
        <f t="shared" si="11"/>
        <v>1.4660765716752369</v>
      </c>
      <c r="O87">
        <f t="shared" si="7"/>
        <v>3.334457978238145E-2</v>
      </c>
      <c r="P87">
        <f t="shared" si="8"/>
        <v>0.63625248462247919</v>
      </c>
      <c r="Q87">
        <f t="shared" si="9"/>
        <v>1.5103445797823816</v>
      </c>
      <c r="R87">
        <f t="shared" si="10"/>
        <v>0.63625248462247919</v>
      </c>
      <c r="T87" s="4"/>
    </row>
    <row r="88" spans="13:20" x14ac:dyDescent="0.25">
      <c r="M88">
        <v>85</v>
      </c>
      <c r="N88">
        <f t="shared" si="11"/>
        <v>1.4835298641951802</v>
      </c>
      <c r="O88">
        <f t="shared" si="7"/>
        <v>2.7802681936502947E-2</v>
      </c>
      <c r="P88">
        <f t="shared" si="8"/>
        <v>0.63678610869126684</v>
      </c>
      <c r="Q88">
        <f t="shared" si="9"/>
        <v>1.504802681936503</v>
      </c>
      <c r="R88">
        <f t="shared" si="10"/>
        <v>0.63678610869126684</v>
      </c>
      <c r="T88" s="4"/>
    </row>
    <row r="89" spans="13:20" x14ac:dyDescent="0.25">
      <c r="M89">
        <v>86</v>
      </c>
      <c r="N89">
        <f t="shared" si="11"/>
        <v>1.5009831567151235</v>
      </c>
      <c r="O89">
        <f t="shared" si="7"/>
        <v>2.2252315124375949E-2</v>
      </c>
      <c r="P89">
        <f t="shared" si="8"/>
        <v>0.63722293203288394</v>
      </c>
      <c r="Q89">
        <f t="shared" si="9"/>
        <v>1.499252315124376</v>
      </c>
      <c r="R89">
        <f t="shared" si="10"/>
        <v>0.63722293203288394</v>
      </c>
      <c r="T89" s="4"/>
    </row>
    <row r="90" spans="13:20" x14ac:dyDescent="0.25">
      <c r="M90">
        <v>87</v>
      </c>
      <c r="N90">
        <f t="shared" si="11"/>
        <v>1.5184364492350666</v>
      </c>
      <c r="O90">
        <f t="shared" si="7"/>
        <v>1.6695170041499126E-2</v>
      </c>
      <c r="P90">
        <f t="shared" si="8"/>
        <v>0.63756282158670907</v>
      </c>
      <c r="Q90">
        <f t="shared" si="9"/>
        <v>1.4936951700414993</v>
      </c>
      <c r="R90">
        <f t="shared" si="10"/>
        <v>0.63756282158670907</v>
      </c>
      <c r="T90" s="4"/>
    </row>
    <row r="91" spans="13:20" x14ac:dyDescent="0.25">
      <c r="M91">
        <v>88</v>
      </c>
      <c r="N91">
        <f t="shared" si="11"/>
        <v>1.5358897417550099</v>
      </c>
      <c r="O91">
        <f t="shared" si="7"/>
        <v>1.1132939448097845E-2</v>
      </c>
      <c r="P91">
        <f t="shared" si="8"/>
        <v>0.63780567381909159</v>
      </c>
      <c r="Q91">
        <f t="shared" si="9"/>
        <v>1.488132939448098</v>
      </c>
      <c r="R91">
        <f t="shared" si="10"/>
        <v>0.63780567381909159</v>
      </c>
      <c r="T91" s="4"/>
    </row>
    <row r="92" spans="13:20" x14ac:dyDescent="0.25">
      <c r="M92">
        <v>89</v>
      </c>
      <c r="N92">
        <f t="shared" si="11"/>
        <v>1.5533430342749532</v>
      </c>
      <c r="O92">
        <f t="shared" si="7"/>
        <v>5.5673176534934681E-3</v>
      </c>
      <c r="P92">
        <f t="shared" si="8"/>
        <v>0.63795141475488881</v>
      </c>
      <c r="Q92">
        <f t="shared" si="9"/>
        <v>1.4825673176534935</v>
      </c>
      <c r="R92">
        <f t="shared" si="10"/>
        <v>0.63795141475488881</v>
      </c>
      <c r="T92" s="4"/>
    </row>
    <row r="93" spans="13:20" x14ac:dyDescent="0.25">
      <c r="M93">
        <v>90</v>
      </c>
      <c r="N93">
        <f t="shared" si="11"/>
        <v>1.5707963267948966</v>
      </c>
      <c r="O93">
        <f t="shared" si="7"/>
        <v>1.9541117855792491E-17</v>
      </c>
      <c r="P93">
        <f t="shared" si="8"/>
        <v>0.63800000000000001</v>
      </c>
      <c r="Q93">
        <f t="shared" si="9"/>
        <v>1.4770000000000001</v>
      </c>
      <c r="R93">
        <f t="shared" si="10"/>
        <v>0.63800000000000001</v>
      </c>
      <c r="T93" s="4"/>
    </row>
    <row r="94" spans="13:20" x14ac:dyDescent="0.25">
      <c r="M94">
        <v>91</v>
      </c>
      <c r="N94">
        <f t="shared" si="11"/>
        <v>1.5882496193148399</v>
      </c>
      <c r="O94">
        <f t="shared" si="7"/>
        <v>-5.5673176534934291E-3</v>
      </c>
      <c r="P94">
        <f t="shared" si="8"/>
        <v>0.63795141475488881</v>
      </c>
      <c r="Q94">
        <f t="shared" si="9"/>
        <v>1.4714326823465067</v>
      </c>
      <c r="R94">
        <f t="shared" si="10"/>
        <v>0.63795141475488881</v>
      </c>
      <c r="T94" s="4"/>
    </row>
    <row r="95" spans="13:20" x14ac:dyDescent="0.25">
      <c r="M95">
        <v>92</v>
      </c>
      <c r="N95">
        <f t="shared" si="11"/>
        <v>1.6057029118347832</v>
      </c>
      <c r="O95">
        <f t="shared" si="7"/>
        <v>-1.1132939448097805E-2</v>
      </c>
      <c r="P95">
        <f t="shared" si="8"/>
        <v>0.63780567381909159</v>
      </c>
      <c r="Q95">
        <f t="shared" si="9"/>
        <v>1.4658670605519022</v>
      </c>
      <c r="R95">
        <f t="shared" si="10"/>
        <v>0.63780567381909159</v>
      </c>
      <c r="T95" s="4"/>
    </row>
    <row r="96" spans="13:20" x14ac:dyDescent="0.25">
      <c r="M96">
        <v>93</v>
      </c>
      <c r="N96">
        <f t="shared" si="11"/>
        <v>1.6231562043547265</v>
      </c>
      <c r="O96">
        <f t="shared" si="7"/>
        <v>-1.6695170041499084E-2</v>
      </c>
      <c r="P96">
        <f t="shared" si="8"/>
        <v>0.63756282158670907</v>
      </c>
      <c r="Q96">
        <f t="shared" si="9"/>
        <v>1.4603048299585011</v>
      </c>
      <c r="R96">
        <f t="shared" si="10"/>
        <v>0.63756282158670907</v>
      </c>
      <c r="T96" s="4"/>
    </row>
    <row r="97" spans="13:20" x14ac:dyDescent="0.25">
      <c r="M97">
        <v>94</v>
      </c>
      <c r="N97">
        <f t="shared" si="11"/>
        <v>1.6406094968746698</v>
      </c>
      <c r="O97">
        <f t="shared" si="7"/>
        <v>-2.225231512437598E-2</v>
      </c>
      <c r="P97">
        <f t="shared" si="8"/>
        <v>0.63722293203288394</v>
      </c>
      <c r="Q97">
        <f t="shared" si="9"/>
        <v>1.454747684875624</v>
      </c>
      <c r="R97">
        <f t="shared" si="10"/>
        <v>0.63722293203288394</v>
      </c>
      <c r="T97" s="4"/>
    </row>
    <row r="98" spans="13:20" x14ac:dyDescent="0.25">
      <c r="M98">
        <v>95</v>
      </c>
      <c r="N98">
        <f t="shared" si="11"/>
        <v>1.6580627893946132</v>
      </c>
      <c r="O98">
        <f t="shared" si="7"/>
        <v>-2.7802681936502979E-2</v>
      </c>
      <c r="P98">
        <f t="shared" si="8"/>
        <v>0.63678610869126684</v>
      </c>
      <c r="Q98">
        <f t="shared" si="9"/>
        <v>1.4491973180634972</v>
      </c>
      <c r="R98">
        <f t="shared" si="10"/>
        <v>0.63678610869126684</v>
      </c>
      <c r="T98" s="4"/>
    </row>
    <row r="99" spans="13:20" x14ac:dyDescent="0.25">
      <c r="M99">
        <v>96</v>
      </c>
      <c r="N99">
        <f t="shared" si="11"/>
        <v>1.6755160819145565</v>
      </c>
      <c r="O99">
        <f t="shared" si="7"/>
        <v>-3.3344579782381485E-2</v>
      </c>
      <c r="P99">
        <f t="shared" si="8"/>
        <v>0.63625248462247919</v>
      </c>
      <c r="Q99">
        <f t="shared" si="9"/>
        <v>1.4436554202176186</v>
      </c>
      <c r="R99">
        <f t="shared" si="10"/>
        <v>0.63625248462247919</v>
      </c>
      <c r="T99" s="4"/>
    </row>
    <row r="100" spans="13:20" x14ac:dyDescent="0.25">
      <c r="M100">
        <v>97</v>
      </c>
      <c r="N100">
        <f t="shared" si="11"/>
        <v>1.6929693744344996</v>
      </c>
      <c r="O100">
        <f t="shared" si="7"/>
        <v>-3.8876320546242009E-2</v>
      </c>
      <c r="P100">
        <f t="shared" si="8"/>
        <v>0.63562222237358168</v>
      </c>
      <c r="Q100">
        <f t="shared" si="9"/>
        <v>1.4381236794537582</v>
      </c>
      <c r="R100">
        <f t="shared" si="10"/>
        <v>0.63562222237358168</v>
      </c>
      <c r="T100" s="4"/>
    </row>
    <row r="101" spans="13:20" x14ac:dyDescent="0.25">
      <c r="M101">
        <v>98</v>
      </c>
      <c r="N101">
        <f t="shared" si="11"/>
        <v>1.7104226669544429</v>
      </c>
      <c r="O101">
        <f t="shared" si="7"/>
        <v>-4.4396219206260849E-2</v>
      </c>
      <c r="P101">
        <f t="shared" si="8"/>
        <v>0.63489551392856103</v>
      </c>
      <c r="Q101">
        <f t="shared" si="9"/>
        <v>1.4326037807937393</v>
      </c>
      <c r="R101">
        <f t="shared" si="10"/>
        <v>0.63489551392856103</v>
      </c>
      <c r="T101" s="4"/>
    </row>
    <row r="102" spans="13:20" x14ac:dyDescent="0.25">
      <c r="M102">
        <v>99</v>
      </c>
      <c r="N102">
        <f t="shared" si="11"/>
        <v>1.7278759594743862</v>
      </c>
      <c r="O102">
        <f t="shared" si="7"/>
        <v>-4.9902594347833631E-2</v>
      </c>
      <c r="P102">
        <f t="shared" si="8"/>
        <v>0.63407258064984895</v>
      </c>
      <c r="Q102">
        <f t="shared" si="9"/>
        <v>1.4270974056521664</v>
      </c>
      <c r="R102">
        <f t="shared" si="10"/>
        <v>0.63407258064984895</v>
      </c>
      <c r="T102" s="4"/>
    </row>
    <row r="103" spans="13:20" x14ac:dyDescent="0.25">
      <c r="M103">
        <v>100</v>
      </c>
      <c r="N103">
        <f t="shared" si="11"/>
        <v>1.7453292519943295</v>
      </c>
      <c r="O103">
        <f t="shared" si="7"/>
        <v>-5.5393768675750771E-2</v>
      </c>
      <c r="P103">
        <f t="shared" si="8"/>
        <v>0.63315367321089444</v>
      </c>
      <c r="Q103">
        <f t="shared" si="9"/>
        <v>1.4216062313242492</v>
      </c>
      <c r="R103">
        <f t="shared" si="10"/>
        <v>0.63315367321089444</v>
      </c>
      <c r="T103" s="4"/>
    </row>
    <row r="104" spans="13:20" x14ac:dyDescent="0.25">
      <c r="M104">
        <v>101</v>
      </c>
      <c r="N104">
        <f t="shared" si="11"/>
        <v>1.7627825445142729</v>
      </c>
      <c r="O104">
        <f t="shared" si="7"/>
        <v>-6.0868069525117793E-2</v>
      </c>
      <c r="P104">
        <f t="shared" si="8"/>
        <v>0.63213907151980475</v>
      </c>
      <c r="Q104">
        <f t="shared" si="9"/>
        <v>1.4161319304748823</v>
      </c>
      <c r="R104">
        <f t="shared" si="10"/>
        <v>0.63213907151980475</v>
      </c>
    </row>
    <row r="105" spans="13:20" x14ac:dyDescent="0.25">
      <c r="M105">
        <v>102</v>
      </c>
      <c r="N105">
        <f t="shared" si="11"/>
        <v>1.7802358370342162</v>
      </c>
      <c r="O105">
        <f t="shared" si="7"/>
        <v>-6.6323829370865228E-2</v>
      </c>
      <c r="P105">
        <f t="shared" si="8"/>
        <v>0.63102908463408403</v>
      </c>
      <c r="Q105">
        <f t="shared" si="9"/>
        <v>1.4106761706291349</v>
      </c>
      <c r="R105">
        <f t="shared" si="10"/>
        <v>0.63102908463408403</v>
      </c>
    </row>
    <row r="106" spans="13:20" x14ac:dyDescent="0.25">
      <c r="M106">
        <v>103</v>
      </c>
      <c r="N106">
        <f t="shared" si="11"/>
        <v>1.7976891295541595</v>
      </c>
      <c r="O106">
        <f t="shared" si="7"/>
        <v>-7.175938633569294E-2</v>
      </c>
      <c r="P106">
        <f t="shared" si="8"/>
        <v>0.62982405066649005</v>
      </c>
      <c r="Q106">
        <f t="shared" si="9"/>
        <v>1.4052406136643072</v>
      </c>
      <c r="R106">
        <f t="shared" si="10"/>
        <v>0.62982405066649005</v>
      </c>
    </row>
    <row r="107" spans="13:20" x14ac:dyDescent="0.25">
      <c r="M107">
        <v>104</v>
      </c>
      <c r="N107">
        <f t="shared" si="11"/>
        <v>1.8151424220741028</v>
      </c>
      <c r="O107">
        <f t="shared" si="7"/>
        <v>-7.7173084696294025E-2</v>
      </c>
      <c r="P107">
        <f t="shared" si="8"/>
        <v>0.62852433668204288</v>
      </c>
      <c r="Q107">
        <f t="shared" si="9"/>
        <v>1.3998269153037062</v>
      </c>
      <c r="R107">
        <f t="shared" si="10"/>
        <v>0.62852433668204288</v>
      </c>
    </row>
    <row r="108" spans="13:20" x14ac:dyDescent="0.25">
      <c r="M108">
        <v>105</v>
      </c>
      <c r="N108">
        <f t="shared" si="11"/>
        <v>1.8325957145940461</v>
      </c>
      <c r="O108">
        <f t="shared" si="7"/>
        <v>-8.2563275387704152E-2</v>
      </c>
      <c r="P108">
        <f t="shared" si="8"/>
        <v>0.62713033858621281</v>
      </c>
      <c r="Q108">
        <f t="shared" si="9"/>
        <v>1.394436724612296</v>
      </c>
      <c r="R108">
        <f t="shared" si="10"/>
        <v>0.62713033858621281</v>
      </c>
    </row>
    <row r="109" spans="13:20" x14ac:dyDescent="0.25">
      <c r="M109">
        <v>106</v>
      </c>
      <c r="N109">
        <f t="shared" si="11"/>
        <v>1.8500490071139892</v>
      </c>
      <c r="O109">
        <f t="shared" si="7"/>
        <v>-8.7928316505622703E-2</v>
      </c>
      <c r="P109">
        <f t="shared" si="8"/>
        <v>0.62564248100432374</v>
      </c>
      <c r="Q109">
        <f t="shared" si="9"/>
        <v>1.3890716834943775</v>
      </c>
      <c r="R109">
        <f t="shared" si="10"/>
        <v>0.62564248100432374</v>
      </c>
    </row>
    <row r="110" spans="13:20" x14ac:dyDescent="0.25">
      <c r="M110">
        <v>107</v>
      </c>
      <c r="N110">
        <f t="shared" si="11"/>
        <v>1.8675022996339325</v>
      </c>
      <c r="O110">
        <f t="shared" si="7"/>
        <v>-9.3266573806552996E-2</v>
      </c>
      <c r="P110">
        <f t="shared" si="8"/>
        <v>0.62406121715220841</v>
      </c>
      <c r="Q110">
        <f t="shared" si="9"/>
        <v>1.3837334261934471</v>
      </c>
      <c r="R110">
        <f t="shared" si="10"/>
        <v>0.62406121715220841</v>
      </c>
    </row>
    <row r="111" spans="13:20" x14ac:dyDescent="0.25">
      <c r="M111">
        <v>108</v>
      </c>
      <c r="N111">
        <f t="shared" si="11"/>
        <v>1.8849555921538759</v>
      </c>
      <c r="O111">
        <f t="shared" si="7"/>
        <v>-9.8576421205608208E-2</v>
      </c>
      <c r="P111">
        <f t="shared" si="8"/>
        <v>0.6223870286981541</v>
      </c>
      <c r="Q111">
        <f t="shared" si="9"/>
        <v>1.3784235787943919</v>
      </c>
      <c r="R111">
        <f t="shared" si="10"/>
        <v>0.6223870286981541</v>
      </c>
    </row>
    <row r="112" spans="13:20" x14ac:dyDescent="0.25">
      <c r="M112">
        <v>109</v>
      </c>
      <c r="N112">
        <f t="shared" si="11"/>
        <v>1.9024088846738192</v>
      </c>
      <c r="O112">
        <f t="shared" si="7"/>
        <v>-0.10385624127183297</v>
      </c>
      <c r="P112">
        <f t="shared" si="8"/>
        <v>0.62062042561618203</v>
      </c>
      <c r="Q112">
        <f t="shared" si="9"/>
        <v>1.3731437587281672</v>
      </c>
      <c r="R112">
        <f t="shared" si="10"/>
        <v>0.62062042561618203</v>
      </c>
    </row>
    <row r="113" spans="13:18" x14ac:dyDescent="0.25">
      <c r="M113">
        <v>110</v>
      </c>
      <c r="N113">
        <f t="shared" si="11"/>
        <v>1.9198621771937625</v>
      </c>
      <c r="O113">
        <f t="shared" si="7"/>
        <v>-0.10910442572088833</v>
      </c>
      <c r="P113">
        <f t="shared" si="8"/>
        <v>0.61876194603070478</v>
      </c>
      <c r="Q113">
        <f t="shared" si="9"/>
        <v>1.3678955742791117</v>
      </c>
      <c r="R113">
        <f t="shared" si="10"/>
        <v>0.61876194603070478</v>
      </c>
    </row>
    <row r="114" spans="13:18" x14ac:dyDescent="0.25">
      <c r="M114">
        <v>111</v>
      </c>
      <c r="N114">
        <f t="shared" si="11"/>
        <v>1.9373154697137058</v>
      </c>
      <c r="O114">
        <f t="shared" si="7"/>
        <v>-0.11431937590495078</v>
      </c>
      <c r="P114">
        <f t="shared" si="8"/>
        <v>0.61681215605260742</v>
      </c>
      <c r="Q114">
        <f t="shared" si="9"/>
        <v>1.3626806240950493</v>
      </c>
      <c r="R114">
        <f t="shared" si="10"/>
        <v>0.61681215605260742</v>
      </c>
    </row>
    <row r="115" spans="13:18" x14ac:dyDescent="0.25">
      <c r="M115">
        <v>112</v>
      </c>
      <c r="N115">
        <f t="shared" si="11"/>
        <v>1.9547687622336491</v>
      </c>
      <c r="O115">
        <f t="shared" si="7"/>
        <v>-0.11949950329967596</v>
      </c>
      <c r="P115">
        <f t="shared" si="8"/>
        <v>0.61477164960680519</v>
      </c>
      <c r="Q115">
        <f t="shared" si="9"/>
        <v>1.3575004967003241</v>
      </c>
      <c r="R115">
        <f t="shared" si="10"/>
        <v>0.61477164960680519</v>
      </c>
    </row>
    <row r="116" spans="13:18" x14ac:dyDescent="0.25">
      <c r="M116">
        <v>113</v>
      </c>
      <c r="N116">
        <f t="shared" si="11"/>
        <v>1.9722220547535925</v>
      </c>
      <c r="O116">
        <f t="shared" si="7"/>
        <v>-0.12464322998807834</v>
      </c>
      <c r="P116">
        <f t="shared" si="8"/>
        <v>0.61264104825132848</v>
      </c>
      <c r="Q116">
        <f t="shared" si="9"/>
        <v>1.3523567700119217</v>
      </c>
      <c r="R116">
        <f t="shared" si="10"/>
        <v>0.61264104825132848</v>
      </c>
    </row>
    <row r="117" spans="13:18" x14ac:dyDescent="0.25">
      <c r="M117">
        <v>114</v>
      </c>
      <c r="N117">
        <f t="shared" si="11"/>
        <v>1.9896753472735358</v>
      </c>
      <c r="O117">
        <f t="shared" si="7"/>
        <v>-0.1297489891411803</v>
      </c>
      <c r="P117">
        <f t="shared" si="8"/>
        <v>0.61042100098798968</v>
      </c>
      <c r="Q117">
        <f t="shared" si="9"/>
        <v>1.3472510108588198</v>
      </c>
      <c r="R117">
        <f t="shared" si="10"/>
        <v>0.61042100098798968</v>
      </c>
    </row>
    <row r="118" spans="13:18" x14ac:dyDescent="0.25">
      <c r="M118">
        <v>115</v>
      </c>
      <c r="N118">
        <f t="shared" si="11"/>
        <v>2.0071286397934789</v>
      </c>
      <c r="O118">
        <f t="shared" si="7"/>
        <v>-0.13481522549528308</v>
      </c>
      <c r="P118">
        <f t="shared" si="8"/>
        <v>0.60811218406469136</v>
      </c>
      <c r="Q118">
        <f t="shared" si="9"/>
        <v>1.3421847745047171</v>
      </c>
      <c r="R118">
        <f t="shared" si="10"/>
        <v>0.60811218406469136</v>
      </c>
    </row>
    <row r="119" spans="13:18" x14ac:dyDescent="0.25">
      <c r="M119">
        <v>116</v>
      </c>
      <c r="N119">
        <f t="shared" si="11"/>
        <v>2.0245819323134224</v>
      </c>
      <c r="O119">
        <f t="shared" si="7"/>
        <v>-0.13984039582571572</v>
      </c>
      <c r="P119">
        <f t="shared" si="8"/>
        <v>0.60571530076943425</v>
      </c>
      <c r="Q119">
        <f t="shared" si="9"/>
        <v>1.3371596041742844</v>
      </c>
      <c r="R119">
        <f t="shared" si="10"/>
        <v>0.60571530076943425</v>
      </c>
    </row>
    <row r="120" spans="13:18" x14ac:dyDescent="0.25">
      <c r="M120">
        <v>117</v>
      </c>
      <c r="N120">
        <f t="shared" si="11"/>
        <v>2.0420352248333655</v>
      </c>
      <c r="O120">
        <f t="shared" si="7"/>
        <v>-0.14482296941691539</v>
      </c>
      <c r="P120">
        <f t="shared" si="8"/>
        <v>0.60323108121608937</v>
      </c>
      <c r="Q120">
        <f t="shared" si="9"/>
        <v>1.3321770305830847</v>
      </c>
      <c r="R120">
        <f t="shared" si="10"/>
        <v>0.60323108121608937</v>
      </c>
    </row>
    <row r="121" spans="13:18" x14ac:dyDescent="0.25">
      <c r="M121">
        <v>118</v>
      </c>
      <c r="N121">
        <f t="shared" si="11"/>
        <v>2.0594885173533091</v>
      </c>
      <c r="O121">
        <f t="shared" si="7"/>
        <v>-0.1497614285286992</v>
      </c>
      <c r="P121">
        <f t="shared" si="8"/>
        <v>0.60066028212199774</v>
      </c>
      <c r="Q121">
        <f t="shared" si="9"/>
        <v>1.3272385714713009</v>
      </c>
      <c r="R121">
        <f t="shared" si="10"/>
        <v>0.60066028212199774</v>
      </c>
    </row>
    <row r="122" spans="13:18" x14ac:dyDescent="0.25">
      <c r="M122">
        <v>119</v>
      </c>
      <c r="N122">
        <f t="shared" si="11"/>
        <v>2.0769418098732522</v>
      </c>
      <c r="O122">
        <f t="shared" si="7"/>
        <v>-0.1546542688585815</v>
      </c>
      <c r="P122">
        <f t="shared" si="8"/>
        <v>0.59800368657746727</v>
      </c>
      <c r="Q122">
        <f t="shared" si="9"/>
        <v>1.3223457311414186</v>
      </c>
      <c r="R122">
        <f t="shared" si="10"/>
        <v>0.59800368657746727</v>
      </c>
    </row>
    <row r="123" spans="13:18" x14ac:dyDescent="0.25">
      <c r="M123">
        <v>120</v>
      </c>
      <c r="N123">
        <f t="shared" si="11"/>
        <v>2.0943951023931953</v>
      </c>
      <c r="O123">
        <f t="shared" si="7"/>
        <v>-0.15949999999999992</v>
      </c>
      <c r="P123">
        <f t="shared" si="8"/>
        <v>0.59526210380723588</v>
      </c>
      <c r="Q123">
        <f t="shared" si="9"/>
        <v>1.3175000000000001</v>
      </c>
      <c r="R123">
        <f t="shared" si="10"/>
        <v>0.59526210380723588</v>
      </c>
    </row>
    <row r="124" spans="13:18" x14ac:dyDescent="0.25">
      <c r="M124">
        <v>121</v>
      </c>
      <c r="N124">
        <f t="shared" si="11"/>
        <v>2.1118483949131388</v>
      </c>
      <c r="O124">
        <f t="shared" si="7"/>
        <v>-0.16429714589630731</v>
      </c>
      <c r="P124">
        <f t="shared" si="8"/>
        <v>0.59243636892397378</v>
      </c>
      <c r="Q124">
        <f t="shared" si="9"/>
        <v>1.3127028541036927</v>
      </c>
      <c r="R124">
        <f t="shared" si="10"/>
        <v>0.59243636892397378</v>
      </c>
    </row>
    <row r="125" spans="13:18" x14ac:dyDescent="0.25">
      <c r="M125">
        <v>122</v>
      </c>
      <c r="N125">
        <f t="shared" si="11"/>
        <v>2.1293016874330819</v>
      </c>
      <c r="O125">
        <f t="shared" si="7"/>
        <v>-0.16904424529039233</v>
      </c>
      <c r="P125">
        <f t="shared" si="8"/>
        <v>0.58952734267389995</v>
      </c>
      <c r="Q125">
        <f t="shared" si="9"/>
        <v>1.3079557547096077</v>
      </c>
      <c r="R125">
        <f t="shared" si="10"/>
        <v>0.58952734267389995</v>
      </c>
    </row>
    <row r="126" spans="13:18" x14ac:dyDescent="0.25">
      <c r="M126">
        <v>123</v>
      </c>
      <c r="N126">
        <f t="shared" si="11"/>
        <v>2.1467549799530254</v>
      </c>
      <c r="O126">
        <f t="shared" si="7"/>
        <v>-0.17373985216979365</v>
      </c>
      <c r="P126">
        <f t="shared" si="8"/>
        <v>0.58653591117459025</v>
      </c>
      <c r="Q126">
        <f t="shared" si="9"/>
        <v>1.3032601478302064</v>
      </c>
      <c r="R126">
        <f t="shared" si="10"/>
        <v>0.58653591117459025</v>
      </c>
    </row>
    <row r="127" spans="13:18" x14ac:dyDescent="0.25">
      <c r="M127">
        <v>124</v>
      </c>
      <c r="N127">
        <f t="shared" si="11"/>
        <v>2.1642082724729685</v>
      </c>
      <c r="O127">
        <f t="shared" si="7"/>
        <v>-0.17838253620716821</v>
      </c>
      <c r="P127">
        <f t="shared" si="8"/>
        <v>0.58346298564505839</v>
      </c>
      <c r="Q127">
        <f t="shared" si="9"/>
        <v>1.2986174637928318</v>
      </c>
      <c r="R127">
        <f t="shared" si="10"/>
        <v>0.58346298564505839</v>
      </c>
    </row>
    <row r="128" spans="13:18" x14ac:dyDescent="0.25">
      <c r="M128">
        <v>125</v>
      </c>
      <c r="N128">
        <f t="shared" si="11"/>
        <v>2.1816615649929121</v>
      </c>
      <c r="O128">
        <f t="shared" si="7"/>
        <v>-0.18297088319598373</v>
      </c>
      <c r="P128">
        <f t="shared" si="8"/>
        <v>0.58030950212818833</v>
      </c>
      <c r="Q128">
        <f t="shared" si="9"/>
        <v>1.2940291168040163</v>
      </c>
      <c r="R128">
        <f t="shared" si="10"/>
        <v>0.58030950212818833</v>
      </c>
    </row>
    <row r="129" spans="13:18" x14ac:dyDescent="0.25">
      <c r="M129">
        <v>126</v>
      </c>
      <c r="N129">
        <f t="shared" si="11"/>
        <v>2.1991148575128552</v>
      </c>
      <c r="O129">
        <f t="shared" si="7"/>
        <v>-0.18750349548129891</v>
      </c>
      <c r="P129">
        <f t="shared" si="8"/>
        <v>0.57707642120560831</v>
      </c>
      <c r="Q129">
        <f t="shared" si="9"/>
        <v>1.2894965045187012</v>
      </c>
      <c r="R129">
        <f t="shared" si="10"/>
        <v>0.57707642120560831</v>
      </c>
    </row>
    <row r="130" spans="13:18" x14ac:dyDescent="0.25">
      <c r="M130">
        <v>127</v>
      </c>
      <c r="N130">
        <f t="shared" si="11"/>
        <v>2.2165681500327987</v>
      </c>
      <c r="O130">
        <f t="shared" si="7"/>
        <v>-0.19197899238550345</v>
      </c>
      <c r="P130">
        <f t="shared" si="8"/>
        <v>0.57376472770508635</v>
      </c>
      <c r="Q130">
        <f t="shared" si="9"/>
        <v>1.2850210076144966</v>
      </c>
      <c r="R130">
        <f t="shared" si="10"/>
        <v>0.57376472770508635</v>
      </c>
    </row>
    <row r="131" spans="13:18" x14ac:dyDescent="0.25">
      <c r="M131">
        <v>128</v>
      </c>
      <c r="N131">
        <f t="shared" si="11"/>
        <v>2.2340214425527418</v>
      </c>
      <c r="O131">
        <f t="shared" si="7"/>
        <v>-0.19639601062888501</v>
      </c>
      <c r="P131">
        <f t="shared" si="8"/>
        <v>0.57037543040054439</v>
      </c>
      <c r="Q131">
        <f t="shared" si="9"/>
        <v>1.280603989371115</v>
      </c>
      <c r="R131">
        <f t="shared" si="10"/>
        <v>0.57037543040054439</v>
      </c>
    </row>
    <row r="132" spans="13:18" x14ac:dyDescent="0.25">
      <c r="M132">
        <v>129</v>
      </c>
      <c r="N132">
        <f t="shared" si="11"/>
        <v>2.2514747350726849</v>
      </c>
      <c r="O132">
        <f t="shared" ref="O132:O195" si="12">J$3*COS(N132)</f>
        <v>-0.20075320474489811</v>
      </c>
      <c r="P132">
        <f t="shared" ref="P132:P195" si="13">J$3*SIN(N132)+J$3</f>
        <v>0.5669095617047738</v>
      </c>
      <c r="Q132">
        <f t="shared" ref="Q132:Q195" si="14">J$3*COS(N132)+J$4</f>
        <v>1.276246795255102</v>
      </c>
      <c r="R132">
        <f t="shared" ref="R132:R195" si="15">J$3*SIN(N132)+J$3</f>
        <v>0.5669095617047738</v>
      </c>
    </row>
    <row r="133" spans="13:18" x14ac:dyDescent="0.25">
      <c r="M133">
        <v>130</v>
      </c>
      <c r="N133">
        <f t="shared" si="11"/>
        <v>2.2689280275926285</v>
      </c>
      <c r="O133">
        <f t="shared" si="12"/>
        <v>-0.20504924749000605</v>
      </c>
      <c r="P133">
        <f t="shared" si="13"/>
        <v>0.56336817735495404</v>
      </c>
      <c r="Q133">
        <f t="shared" si="14"/>
        <v>1.271950752509994</v>
      </c>
      <c r="R133">
        <f t="shared" si="15"/>
        <v>0.56336817735495404</v>
      </c>
    </row>
    <row r="134" spans="13:18" x14ac:dyDescent="0.25">
      <c r="M134">
        <v>131</v>
      </c>
      <c r="N134">
        <f t="shared" ref="N134:N197" si="16">RADIANS(M134)</f>
        <v>2.2863813201125716</v>
      </c>
      <c r="O134">
        <f t="shared" si="12"/>
        <v>-0.20928283024797179</v>
      </c>
      <c r="P134">
        <f t="shared" si="13"/>
        <v>0.55975235609106433</v>
      </c>
      <c r="Q134">
        <f t="shared" si="14"/>
        <v>1.2677171697520282</v>
      </c>
      <c r="R134">
        <f t="shared" si="15"/>
        <v>0.55975235609106433</v>
      </c>
    </row>
    <row r="135" spans="13:18" x14ac:dyDescent="0.25">
      <c r="M135">
        <v>132</v>
      </c>
      <c r="N135">
        <f t="shared" si="16"/>
        <v>2.3038346126325151</v>
      </c>
      <c r="O135">
        <f t="shared" si="12"/>
        <v>-0.21345266342847577</v>
      </c>
      <c r="P135">
        <f t="shared" si="13"/>
        <v>0.55606319932728876</v>
      </c>
      <c r="Q135">
        <f t="shared" si="14"/>
        <v>1.2635473365715244</v>
      </c>
      <c r="R135">
        <f t="shared" si="15"/>
        <v>0.55606319932728876</v>
      </c>
    </row>
    <row r="136" spans="13:18" x14ac:dyDescent="0.25">
      <c r="M136">
        <v>133</v>
      </c>
      <c r="N136">
        <f t="shared" si="16"/>
        <v>2.3212879051524582</v>
      </c>
      <c r="O136">
        <f t="shared" si="12"/>
        <v>-0.21755747685993698</v>
      </c>
      <c r="P136">
        <f t="shared" si="13"/>
        <v>0.5523018308165154</v>
      </c>
      <c r="Q136">
        <f t="shared" si="14"/>
        <v>1.2594425231400632</v>
      </c>
      <c r="R136">
        <f t="shared" si="15"/>
        <v>0.5523018308165154</v>
      </c>
    </row>
    <row r="137" spans="13:18" x14ac:dyDescent="0.25">
      <c r="M137">
        <v>134</v>
      </c>
      <c r="N137">
        <f t="shared" si="16"/>
        <v>2.3387411976724017</v>
      </c>
      <c r="O137">
        <f t="shared" si="12"/>
        <v>-0.22159602017642016</v>
      </c>
      <c r="P137">
        <f t="shared" si="13"/>
        <v>0.54846939630802971</v>
      </c>
      <c r="Q137">
        <f t="shared" si="14"/>
        <v>1.2554039798235799</v>
      </c>
      <c r="R137">
        <f t="shared" si="15"/>
        <v>0.54846939630802971</v>
      </c>
    </row>
    <row r="138" spans="13:18" x14ac:dyDescent="0.25">
      <c r="M138">
        <v>135</v>
      </c>
      <c r="N138">
        <f t="shared" si="16"/>
        <v>2.3561944901923448</v>
      </c>
      <c r="O138">
        <f t="shared" si="12"/>
        <v>-0.22556706319850864</v>
      </c>
      <c r="P138">
        <f t="shared" si="13"/>
        <v>0.54456706319850867</v>
      </c>
      <c r="Q138">
        <f t="shared" si="14"/>
        <v>1.2514329368014914</v>
      </c>
      <c r="R138">
        <f t="shared" si="15"/>
        <v>0.54456706319850867</v>
      </c>
    </row>
    <row r="139" spans="13:18" x14ac:dyDescent="0.25">
      <c r="M139">
        <v>136</v>
      </c>
      <c r="N139">
        <f t="shared" si="16"/>
        <v>2.3736477827122884</v>
      </c>
      <c r="O139">
        <f t="shared" si="12"/>
        <v>-0.22946939630802973</v>
      </c>
      <c r="P139">
        <f t="shared" si="13"/>
        <v>0.54059602017642017</v>
      </c>
      <c r="Q139">
        <f t="shared" si="14"/>
        <v>1.2475306036919704</v>
      </c>
      <c r="R139">
        <f t="shared" si="15"/>
        <v>0.54059602017642017</v>
      </c>
    </row>
    <row r="140" spans="13:18" x14ac:dyDescent="0.25">
      <c r="M140">
        <v>137</v>
      </c>
      <c r="N140">
        <f t="shared" si="16"/>
        <v>2.3911010752322315</v>
      </c>
      <c r="O140">
        <f t="shared" si="12"/>
        <v>-0.23330183081651537</v>
      </c>
      <c r="P140">
        <f t="shared" si="13"/>
        <v>0.53655747685993704</v>
      </c>
      <c r="Q140">
        <f t="shared" si="14"/>
        <v>1.2436981691834847</v>
      </c>
      <c r="R140">
        <f t="shared" si="15"/>
        <v>0.53655747685993704</v>
      </c>
    </row>
    <row r="141" spans="13:18" x14ac:dyDescent="0.25">
      <c r="M141">
        <v>138</v>
      </c>
      <c r="N141">
        <f t="shared" si="16"/>
        <v>2.4085543677521746</v>
      </c>
      <c r="O141">
        <f t="shared" si="12"/>
        <v>-0.2370631993272887</v>
      </c>
      <c r="P141">
        <f t="shared" si="13"/>
        <v>0.53245266342847586</v>
      </c>
      <c r="Q141">
        <f t="shared" si="14"/>
        <v>1.2399368006727114</v>
      </c>
      <c r="R141">
        <f t="shared" si="15"/>
        <v>0.53245266342847586</v>
      </c>
    </row>
    <row r="142" spans="13:18" x14ac:dyDescent="0.25">
      <c r="M142">
        <v>139</v>
      </c>
      <c r="N142">
        <f t="shared" si="16"/>
        <v>2.4260076602721181</v>
      </c>
      <c r="O142">
        <f t="shared" si="12"/>
        <v>-0.24075235609106427</v>
      </c>
      <c r="P142">
        <f t="shared" si="13"/>
        <v>0.52828283024797185</v>
      </c>
      <c r="Q142">
        <f t="shared" si="14"/>
        <v>1.2362476439089358</v>
      </c>
      <c r="R142">
        <f t="shared" si="15"/>
        <v>0.52828283024797185</v>
      </c>
    </row>
    <row r="143" spans="13:18" x14ac:dyDescent="0.25">
      <c r="M143">
        <v>140</v>
      </c>
      <c r="N143">
        <f t="shared" si="16"/>
        <v>2.4434609527920612</v>
      </c>
      <c r="O143">
        <f t="shared" si="12"/>
        <v>-0.24436817735495395</v>
      </c>
      <c r="P143">
        <f t="shared" si="13"/>
        <v>0.52404924749000614</v>
      </c>
      <c r="Q143">
        <f t="shared" si="14"/>
        <v>1.2326318226450461</v>
      </c>
      <c r="R143">
        <f t="shared" si="15"/>
        <v>0.52404924749000614</v>
      </c>
    </row>
    <row r="144" spans="13:18" x14ac:dyDescent="0.25">
      <c r="M144">
        <v>141</v>
      </c>
      <c r="N144">
        <f t="shared" si="16"/>
        <v>2.4609142453120048</v>
      </c>
      <c r="O144">
        <f t="shared" si="12"/>
        <v>-0.24790956170477371</v>
      </c>
      <c r="P144">
        <f t="shared" si="13"/>
        <v>0.51975320474489817</v>
      </c>
      <c r="Q144">
        <f t="shared" si="14"/>
        <v>1.2290904382952264</v>
      </c>
      <c r="R144">
        <f t="shared" si="15"/>
        <v>0.51975320474489817</v>
      </c>
    </row>
    <row r="145" spans="13:18" x14ac:dyDescent="0.25">
      <c r="M145">
        <v>142</v>
      </c>
      <c r="N145">
        <f t="shared" si="16"/>
        <v>2.4783675378319479</v>
      </c>
      <c r="O145">
        <f t="shared" si="12"/>
        <v>-0.25137543040054428</v>
      </c>
      <c r="P145">
        <f t="shared" si="13"/>
        <v>0.51539601062888507</v>
      </c>
      <c r="Q145">
        <f t="shared" si="14"/>
        <v>1.2256245695994559</v>
      </c>
      <c r="R145">
        <f t="shared" si="15"/>
        <v>0.51539601062888507</v>
      </c>
    </row>
    <row r="146" spans="13:18" x14ac:dyDescent="0.25">
      <c r="M146">
        <v>143</v>
      </c>
      <c r="N146">
        <f t="shared" si="16"/>
        <v>2.4958208303518914</v>
      </c>
      <c r="O146">
        <f t="shared" si="12"/>
        <v>-0.25476472770508646</v>
      </c>
      <c r="P146">
        <f t="shared" si="13"/>
        <v>0.51097899238550337</v>
      </c>
      <c r="Q146">
        <f t="shared" si="14"/>
        <v>1.2222352722949137</v>
      </c>
      <c r="R146">
        <f t="shared" si="15"/>
        <v>0.51097899238550337</v>
      </c>
    </row>
    <row r="147" spans="13:18" x14ac:dyDescent="0.25">
      <c r="M147">
        <v>144</v>
      </c>
      <c r="N147">
        <f t="shared" si="16"/>
        <v>2.5132741228718345</v>
      </c>
      <c r="O147">
        <f t="shared" si="12"/>
        <v>-0.2580764212056082</v>
      </c>
      <c r="P147">
        <f t="shared" si="13"/>
        <v>0.50650349548129903</v>
      </c>
      <c r="Q147">
        <f t="shared" si="14"/>
        <v>1.2189235787943919</v>
      </c>
      <c r="R147">
        <f t="shared" si="15"/>
        <v>0.50650349548129903</v>
      </c>
    </row>
    <row r="148" spans="13:18" x14ac:dyDescent="0.25">
      <c r="M148">
        <v>145</v>
      </c>
      <c r="N148">
        <f t="shared" si="16"/>
        <v>2.530727415391778</v>
      </c>
      <c r="O148">
        <f t="shared" si="12"/>
        <v>-0.26130950212818843</v>
      </c>
      <c r="P148">
        <f t="shared" si="13"/>
        <v>0.50197088319598371</v>
      </c>
      <c r="Q148">
        <f t="shared" si="14"/>
        <v>1.2156904978718117</v>
      </c>
      <c r="R148">
        <f t="shared" si="15"/>
        <v>0.50197088319598371</v>
      </c>
    </row>
    <row r="149" spans="13:18" x14ac:dyDescent="0.25">
      <c r="M149">
        <v>146</v>
      </c>
      <c r="N149">
        <f t="shared" si="16"/>
        <v>2.5481807079117211</v>
      </c>
      <c r="O149">
        <f t="shared" si="12"/>
        <v>-0.26446298564505827</v>
      </c>
      <c r="P149">
        <f t="shared" si="13"/>
        <v>0.49738253620716827</v>
      </c>
      <c r="Q149">
        <f t="shared" si="14"/>
        <v>1.2125370143549419</v>
      </c>
      <c r="R149">
        <f t="shared" si="15"/>
        <v>0.49738253620716827</v>
      </c>
    </row>
    <row r="150" spans="13:18" x14ac:dyDescent="0.25">
      <c r="M150">
        <v>147</v>
      </c>
      <c r="N150">
        <f t="shared" si="16"/>
        <v>2.5656340004316642</v>
      </c>
      <c r="O150">
        <f t="shared" si="12"/>
        <v>-0.26753591117459025</v>
      </c>
      <c r="P150">
        <f t="shared" si="13"/>
        <v>0.49273985216979371</v>
      </c>
      <c r="Q150">
        <f t="shared" si="14"/>
        <v>1.2094640888254098</v>
      </c>
      <c r="R150">
        <f t="shared" si="15"/>
        <v>0.49273985216979371</v>
      </c>
    </row>
    <row r="151" spans="13:18" x14ac:dyDescent="0.25">
      <c r="M151">
        <v>148</v>
      </c>
      <c r="N151">
        <f t="shared" si="16"/>
        <v>2.5830872929516078</v>
      </c>
      <c r="O151">
        <f t="shared" si="12"/>
        <v>-0.27052734267389988</v>
      </c>
      <c r="P151">
        <f t="shared" si="13"/>
        <v>0.48804424529039236</v>
      </c>
      <c r="Q151">
        <f t="shared" si="14"/>
        <v>1.2064726573261002</v>
      </c>
      <c r="R151">
        <f t="shared" si="15"/>
        <v>0.48804424529039236</v>
      </c>
    </row>
    <row r="152" spans="13:18" x14ac:dyDescent="0.25">
      <c r="M152">
        <v>149</v>
      </c>
      <c r="N152">
        <f t="shared" si="16"/>
        <v>2.6005405854715509</v>
      </c>
      <c r="O152">
        <f t="shared" si="12"/>
        <v>-0.27343636892397383</v>
      </c>
      <c r="P152">
        <f t="shared" si="13"/>
        <v>0.48329714589630735</v>
      </c>
      <c r="Q152">
        <f t="shared" si="14"/>
        <v>1.2035636310760263</v>
      </c>
      <c r="R152">
        <f t="shared" si="15"/>
        <v>0.48329714589630735</v>
      </c>
    </row>
    <row r="153" spans="13:18" x14ac:dyDescent="0.25">
      <c r="M153">
        <v>150</v>
      </c>
      <c r="N153">
        <f t="shared" si="16"/>
        <v>2.6179938779914944</v>
      </c>
      <c r="O153">
        <f t="shared" si="12"/>
        <v>-0.27626210380723593</v>
      </c>
      <c r="P153">
        <f t="shared" si="13"/>
        <v>0.47849999999999998</v>
      </c>
      <c r="Q153">
        <f t="shared" si="14"/>
        <v>1.2007378961927642</v>
      </c>
      <c r="R153">
        <f t="shared" si="15"/>
        <v>0.47849999999999998</v>
      </c>
    </row>
    <row r="154" spans="13:18" x14ac:dyDescent="0.25">
      <c r="M154">
        <v>151</v>
      </c>
      <c r="N154">
        <f t="shared" si="16"/>
        <v>2.6354471705114375</v>
      </c>
      <c r="O154">
        <f t="shared" si="12"/>
        <v>-0.27900368657746727</v>
      </c>
      <c r="P154">
        <f t="shared" si="13"/>
        <v>0.47365426885858153</v>
      </c>
      <c r="Q154">
        <f t="shared" si="14"/>
        <v>1.1979963134225329</v>
      </c>
      <c r="R154">
        <f t="shared" si="15"/>
        <v>0.47365426885858153</v>
      </c>
    </row>
    <row r="155" spans="13:18" x14ac:dyDescent="0.25">
      <c r="M155">
        <v>152</v>
      </c>
      <c r="N155">
        <f t="shared" si="16"/>
        <v>2.6529004630313811</v>
      </c>
      <c r="O155">
        <f t="shared" si="12"/>
        <v>-0.28166028212199773</v>
      </c>
      <c r="P155">
        <f t="shared" si="13"/>
        <v>0.46876142852869918</v>
      </c>
      <c r="Q155">
        <f t="shared" si="14"/>
        <v>1.1953397178780023</v>
      </c>
      <c r="R155">
        <f t="shared" si="15"/>
        <v>0.46876142852869918</v>
      </c>
    </row>
    <row r="156" spans="13:18" x14ac:dyDescent="0.25">
      <c r="M156">
        <v>153</v>
      </c>
      <c r="N156">
        <f t="shared" si="16"/>
        <v>2.6703537555513241</v>
      </c>
      <c r="O156">
        <f t="shared" si="12"/>
        <v>-0.28423108121608931</v>
      </c>
      <c r="P156">
        <f t="shared" si="13"/>
        <v>0.46382296941691548</v>
      </c>
      <c r="Q156">
        <f t="shared" si="14"/>
        <v>1.1927689187839108</v>
      </c>
      <c r="R156">
        <f t="shared" si="15"/>
        <v>0.46382296941691548</v>
      </c>
    </row>
    <row r="157" spans="13:18" x14ac:dyDescent="0.25">
      <c r="M157">
        <v>154</v>
      </c>
      <c r="N157">
        <f t="shared" si="16"/>
        <v>2.6878070480712677</v>
      </c>
      <c r="O157">
        <f t="shared" si="12"/>
        <v>-0.2867153007694343</v>
      </c>
      <c r="P157">
        <f t="shared" si="13"/>
        <v>0.45884039582571567</v>
      </c>
      <c r="Q157">
        <f t="shared" si="14"/>
        <v>1.1902846992305658</v>
      </c>
      <c r="R157">
        <f t="shared" si="15"/>
        <v>0.45884039582571567</v>
      </c>
    </row>
    <row r="158" spans="13:18" x14ac:dyDescent="0.25">
      <c r="M158">
        <v>155</v>
      </c>
      <c r="N158">
        <f t="shared" si="16"/>
        <v>2.7052603405912108</v>
      </c>
      <c r="O158">
        <f t="shared" si="12"/>
        <v>-0.28911218406469136</v>
      </c>
      <c r="P158">
        <f t="shared" si="13"/>
        <v>0.45381522549528314</v>
      </c>
      <c r="Q158">
        <f t="shared" si="14"/>
        <v>1.1878878159353088</v>
      </c>
      <c r="R158">
        <f t="shared" si="15"/>
        <v>0.45381522549528314</v>
      </c>
    </row>
    <row r="159" spans="13:18" x14ac:dyDescent="0.25">
      <c r="M159">
        <v>156</v>
      </c>
      <c r="N159">
        <f t="shared" si="16"/>
        <v>2.7227136331111539</v>
      </c>
      <c r="O159">
        <f t="shared" si="12"/>
        <v>-0.29142100098798962</v>
      </c>
      <c r="P159">
        <f t="shared" si="13"/>
        <v>0.44874898914118033</v>
      </c>
      <c r="Q159">
        <f t="shared" si="14"/>
        <v>1.1855789990120105</v>
      </c>
      <c r="R159">
        <f t="shared" si="15"/>
        <v>0.44874898914118033</v>
      </c>
    </row>
    <row r="160" spans="13:18" x14ac:dyDescent="0.25">
      <c r="M160">
        <v>157</v>
      </c>
      <c r="N160">
        <f t="shared" si="16"/>
        <v>2.7401669256310974</v>
      </c>
      <c r="O160">
        <f t="shared" si="12"/>
        <v>-0.29364104825132847</v>
      </c>
      <c r="P160">
        <f t="shared" si="13"/>
        <v>0.44364322998807837</v>
      </c>
      <c r="Q160">
        <f t="shared" si="14"/>
        <v>1.1833589517486716</v>
      </c>
      <c r="R160">
        <f t="shared" si="15"/>
        <v>0.44364322998807837</v>
      </c>
    </row>
    <row r="161" spans="13:18" x14ac:dyDescent="0.25">
      <c r="M161">
        <v>158</v>
      </c>
      <c r="N161">
        <f t="shared" si="16"/>
        <v>2.7576202181510405</v>
      </c>
      <c r="O161">
        <f t="shared" si="12"/>
        <v>-0.29577164960680513</v>
      </c>
      <c r="P161">
        <f t="shared" si="13"/>
        <v>0.43849950329967602</v>
      </c>
      <c r="Q161">
        <f t="shared" si="14"/>
        <v>1.1812283503931948</v>
      </c>
      <c r="R161">
        <f t="shared" si="15"/>
        <v>0.43849950329967602</v>
      </c>
    </row>
    <row r="162" spans="13:18" x14ac:dyDescent="0.25">
      <c r="M162">
        <v>159</v>
      </c>
      <c r="N162">
        <f t="shared" si="16"/>
        <v>2.7750735106709841</v>
      </c>
      <c r="O162">
        <f t="shared" si="12"/>
        <v>-0.29781215605260736</v>
      </c>
      <c r="P162">
        <f t="shared" si="13"/>
        <v>0.43331937590495079</v>
      </c>
      <c r="Q162">
        <f t="shared" si="14"/>
        <v>1.1791878439473926</v>
      </c>
      <c r="R162">
        <f t="shared" si="15"/>
        <v>0.43331937590495079</v>
      </c>
    </row>
    <row r="163" spans="13:18" x14ac:dyDescent="0.25">
      <c r="M163">
        <v>160</v>
      </c>
      <c r="N163">
        <f t="shared" si="16"/>
        <v>2.7925268031909272</v>
      </c>
      <c r="O163">
        <f t="shared" si="12"/>
        <v>-0.29976194603070477</v>
      </c>
      <c r="P163">
        <f t="shared" si="13"/>
        <v>0.42810442572088836</v>
      </c>
      <c r="Q163">
        <f t="shared" si="14"/>
        <v>1.1772380539692953</v>
      </c>
      <c r="R163">
        <f t="shared" si="15"/>
        <v>0.42810442572088836</v>
      </c>
    </row>
    <row r="164" spans="13:18" x14ac:dyDescent="0.25">
      <c r="M164">
        <v>161</v>
      </c>
      <c r="N164">
        <f t="shared" si="16"/>
        <v>2.8099800957108707</v>
      </c>
      <c r="O164">
        <f t="shared" si="12"/>
        <v>-0.30162042561618208</v>
      </c>
      <c r="P164">
        <f t="shared" si="13"/>
        <v>0.42285624127183297</v>
      </c>
      <c r="Q164">
        <f t="shared" si="14"/>
        <v>1.175379574383818</v>
      </c>
      <c r="R164">
        <f t="shared" si="15"/>
        <v>0.42285624127183297</v>
      </c>
    </row>
    <row r="165" spans="13:18" x14ac:dyDescent="0.25">
      <c r="M165">
        <v>162</v>
      </c>
      <c r="N165">
        <f t="shared" si="16"/>
        <v>2.8274333882308138</v>
      </c>
      <c r="O165">
        <f t="shared" si="12"/>
        <v>-0.30338702869815398</v>
      </c>
      <c r="P165">
        <f t="shared" si="13"/>
        <v>0.41757642120560823</v>
      </c>
      <c r="Q165">
        <f t="shared" si="14"/>
        <v>1.1736129713018462</v>
      </c>
      <c r="R165">
        <f t="shared" si="15"/>
        <v>0.41757642120560823</v>
      </c>
    </row>
    <row r="166" spans="13:18" x14ac:dyDescent="0.25">
      <c r="M166">
        <v>163</v>
      </c>
      <c r="N166">
        <f t="shared" si="16"/>
        <v>2.8448866807507573</v>
      </c>
      <c r="O166">
        <f t="shared" si="12"/>
        <v>-0.30506121715220835</v>
      </c>
      <c r="P166">
        <f t="shared" si="13"/>
        <v>0.41226657380655296</v>
      </c>
      <c r="Q166">
        <f t="shared" si="14"/>
        <v>1.1719387828477918</v>
      </c>
      <c r="R166">
        <f t="shared" si="15"/>
        <v>0.41226657380655296</v>
      </c>
    </row>
    <row r="167" spans="13:18" x14ac:dyDescent="0.25">
      <c r="M167">
        <v>164</v>
      </c>
      <c r="N167">
        <f t="shared" si="16"/>
        <v>2.8623399732707004</v>
      </c>
      <c r="O167">
        <f t="shared" si="12"/>
        <v>-0.30664248100432373</v>
      </c>
      <c r="P167">
        <f t="shared" si="13"/>
        <v>0.40692831650562278</v>
      </c>
      <c r="Q167">
        <f t="shared" si="14"/>
        <v>1.1703575189956763</v>
      </c>
      <c r="R167">
        <f t="shared" si="15"/>
        <v>0.40692831650562278</v>
      </c>
    </row>
    <row r="168" spans="13:18" x14ac:dyDescent="0.25">
      <c r="M168">
        <v>165</v>
      </c>
      <c r="N168">
        <f t="shared" si="16"/>
        <v>2.8797932657906435</v>
      </c>
      <c r="O168">
        <f t="shared" si="12"/>
        <v>-0.30813033858621275</v>
      </c>
      <c r="P168">
        <f t="shared" si="13"/>
        <v>0.4015632753877042</v>
      </c>
      <c r="Q168">
        <f t="shared" si="14"/>
        <v>1.1688696614137872</v>
      </c>
      <c r="R168">
        <f t="shared" si="15"/>
        <v>0.4015632753877042</v>
      </c>
    </row>
    <row r="169" spans="13:18" x14ac:dyDescent="0.25">
      <c r="M169">
        <v>166</v>
      </c>
      <c r="N169">
        <f t="shared" si="16"/>
        <v>2.8972465583105871</v>
      </c>
      <c r="O169">
        <f t="shared" si="12"/>
        <v>-0.30952433668204288</v>
      </c>
      <c r="P169">
        <f t="shared" si="13"/>
        <v>0.39617308469629403</v>
      </c>
      <c r="Q169">
        <f t="shared" si="14"/>
        <v>1.1674756633179573</v>
      </c>
      <c r="R169">
        <f t="shared" si="15"/>
        <v>0.39617308469629403</v>
      </c>
    </row>
    <row r="170" spans="13:18" x14ac:dyDescent="0.25">
      <c r="M170">
        <v>167</v>
      </c>
      <c r="N170">
        <f t="shared" si="16"/>
        <v>2.9146998508305302</v>
      </c>
      <c r="O170">
        <f t="shared" si="12"/>
        <v>-0.31082405066648999</v>
      </c>
      <c r="P170">
        <f t="shared" si="13"/>
        <v>0.39075938633569302</v>
      </c>
      <c r="Q170">
        <f t="shared" si="14"/>
        <v>1.16617594933351</v>
      </c>
      <c r="R170">
        <f t="shared" si="15"/>
        <v>0.39075938633569302</v>
      </c>
    </row>
    <row r="171" spans="13:18" x14ac:dyDescent="0.25">
      <c r="M171">
        <v>168</v>
      </c>
      <c r="N171">
        <f t="shared" si="16"/>
        <v>2.9321531433504737</v>
      </c>
      <c r="O171">
        <f t="shared" si="12"/>
        <v>-0.31202908463408402</v>
      </c>
      <c r="P171">
        <f t="shared" si="13"/>
        <v>0.38532382937086523</v>
      </c>
      <c r="Q171">
        <f t="shared" si="14"/>
        <v>1.164970915365916</v>
      </c>
      <c r="R171">
        <f t="shared" si="15"/>
        <v>0.38532382937086523</v>
      </c>
    </row>
    <row r="172" spans="13:18" x14ac:dyDescent="0.25">
      <c r="M172">
        <v>169</v>
      </c>
      <c r="N172">
        <f t="shared" si="16"/>
        <v>2.9496064358704168</v>
      </c>
      <c r="O172">
        <f t="shared" si="12"/>
        <v>-0.3131390715198048</v>
      </c>
      <c r="P172">
        <f t="shared" si="13"/>
        <v>0.37986806952511787</v>
      </c>
      <c r="Q172">
        <f t="shared" si="14"/>
        <v>1.1638609284801953</v>
      </c>
      <c r="R172">
        <f t="shared" si="15"/>
        <v>0.37986806952511787</v>
      </c>
    </row>
    <row r="173" spans="13:18" x14ac:dyDescent="0.25">
      <c r="M173">
        <v>170</v>
      </c>
      <c r="N173">
        <f t="shared" si="16"/>
        <v>2.9670597283903604</v>
      </c>
      <c r="O173">
        <f t="shared" si="12"/>
        <v>-0.31415367321089438</v>
      </c>
      <c r="P173">
        <f t="shared" si="13"/>
        <v>0.37439376867575075</v>
      </c>
      <c r="Q173">
        <f t="shared" si="14"/>
        <v>1.1628463267891056</v>
      </c>
      <c r="R173">
        <f t="shared" si="15"/>
        <v>0.37439376867575075</v>
      </c>
    </row>
    <row r="174" spans="13:18" x14ac:dyDescent="0.25">
      <c r="M174">
        <v>171</v>
      </c>
      <c r="N174">
        <f t="shared" si="16"/>
        <v>2.9845130209103035</v>
      </c>
      <c r="O174">
        <f t="shared" si="12"/>
        <v>-0.31507258064984894</v>
      </c>
      <c r="P174">
        <f t="shared" si="13"/>
        <v>0.36890259434783368</v>
      </c>
      <c r="Q174">
        <f t="shared" si="14"/>
        <v>1.1619274193501512</v>
      </c>
      <c r="R174">
        <f t="shared" si="15"/>
        <v>0.36890259434783368</v>
      </c>
    </row>
    <row r="175" spans="13:18" x14ac:dyDescent="0.25">
      <c r="M175">
        <v>172</v>
      </c>
      <c r="N175">
        <f t="shared" si="16"/>
        <v>3.001966313430247</v>
      </c>
      <c r="O175">
        <f t="shared" si="12"/>
        <v>-0.31589551392856097</v>
      </c>
      <c r="P175">
        <f t="shared" si="13"/>
        <v>0.36339621920626086</v>
      </c>
      <c r="Q175">
        <f t="shared" si="14"/>
        <v>1.161104486071439</v>
      </c>
      <c r="R175">
        <f t="shared" si="15"/>
        <v>0.36339621920626086</v>
      </c>
    </row>
    <row r="176" spans="13:18" x14ac:dyDescent="0.25">
      <c r="M176">
        <v>173</v>
      </c>
      <c r="N176">
        <f t="shared" si="16"/>
        <v>3.0194196059501901</v>
      </c>
      <c r="O176">
        <f t="shared" si="12"/>
        <v>-0.31662222237358173</v>
      </c>
      <c r="P176">
        <f t="shared" si="13"/>
        <v>0.35787632054624208</v>
      </c>
      <c r="Q176">
        <f t="shared" si="14"/>
        <v>1.1603777776264184</v>
      </c>
      <c r="R176">
        <f t="shared" si="15"/>
        <v>0.35787632054624208</v>
      </c>
    </row>
    <row r="177" spans="13:18" x14ac:dyDescent="0.25">
      <c r="M177">
        <v>174</v>
      </c>
      <c r="N177">
        <f t="shared" si="16"/>
        <v>3.0368728984701332</v>
      </c>
      <c r="O177">
        <f t="shared" si="12"/>
        <v>-0.31725248462247918</v>
      </c>
      <c r="P177">
        <f t="shared" si="13"/>
        <v>0.35234457978238154</v>
      </c>
      <c r="Q177">
        <f t="shared" si="14"/>
        <v>1.159747515377521</v>
      </c>
      <c r="R177">
        <f t="shared" si="15"/>
        <v>0.35234457978238154</v>
      </c>
    </row>
    <row r="178" spans="13:18" x14ac:dyDescent="0.25">
      <c r="M178">
        <v>175</v>
      </c>
      <c r="N178">
        <f t="shared" si="16"/>
        <v>3.0543261909900767</v>
      </c>
      <c r="O178">
        <f t="shared" si="12"/>
        <v>-0.31778610869126683</v>
      </c>
      <c r="P178">
        <f t="shared" si="13"/>
        <v>0.34680268193650299</v>
      </c>
      <c r="Q178">
        <f t="shared" si="14"/>
        <v>1.1592138913087333</v>
      </c>
      <c r="R178">
        <f t="shared" si="15"/>
        <v>0.34680268193650299</v>
      </c>
    </row>
    <row r="179" spans="13:18" x14ac:dyDescent="0.25">
      <c r="M179">
        <v>176</v>
      </c>
      <c r="N179">
        <f t="shared" si="16"/>
        <v>3.0717794835100198</v>
      </c>
      <c r="O179">
        <f t="shared" si="12"/>
        <v>-0.31822293203288393</v>
      </c>
      <c r="P179">
        <f t="shared" si="13"/>
        <v>0.34125231512437604</v>
      </c>
      <c r="Q179">
        <f t="shared" si="14"/>
        <v>1.1587770679671161</v>
      </c>
      <c r="R179">
        <f t="shared" si="15"/>
        <v>0.34125231512437604</v>
      </c>
    </row>
    <row r="180" spans="13:18" x14ac:dyDescent="0.25">
      <c r="M180">
        <v>177</v>
      </c>
      <c r="N180">
        <f t="shared" si="16"/>
        <v>3.0892327760299634</v>
      </c>
      <c r="O180">
        <f t="shared" si="12"/>
        <v>-0.31856282158670907</v>
      </c>
      <c r="P180">
        <f t="shared" si="13"/>
        <v>0.33569517004149907</v>
      </c>
      <c r="Q180">
        <f t="shared" si="14"/>
        <v>1.158437178413291</v>
      </c>
      <c r="R180">
        <f t="shared" si="15"/>
        <v>0.33569517004149907</v>
      </c>
    </row>
    <row r="181" spans="13:18" x14ac:dyDescent="0.25">
      <c r="M181">
        <v>178</v>
      </c>
      <c r="N181">
        <f t="shared" si="16"/>
        <v>3.1066860685499065</v>
      </c>
      <c r="O181">
        <f t="shared" si="12"/>
        <v>-0.31880567381909153</v>
      </c>
      <c r="P181">
        <f t="shared" si="13"/>
        <v>0.33013293944809785</v>
      </c>
      <c r="Q181">
        <f t="shared" si="14"/>
        <v>1.1581943261809085</v>
      </c>
      <c r="R181">
        <f t="shared" si="15"/>
        <v>0.33013293944809785</v>
      </c>
    </row>
    <row r="182" spans="13:18" x14ac:dyDescent="0.25">
      <c r="M182">
        <v>179</v>
      </c>
      <c r="N182">
        <f t="shared" si="16"/>
        <v>3.12413936106985</v>
      </c>
      <c r="O182">
        <f t="shared" si="12"/>
        <v>-0.31895141475488881</v>
      </c>
      <c r="P182">
        <f t="shared" si="13"/>
        <v>0.32456731765349345</v>
      </c>
      <c r="Q182">
        <f t="shared" si="14"/>
        <v>1.1580485852451112</v>
      </c>
      <c r="R182">
        <f t="shared" si="15"/>
        <v>0.32456731765349345</v>
      </c>
    </row>
    <row r="183" spans="13:18" x14ac:dyDescent="0.25">
      <c r="M183">
        <v>180</v>
      </c>
      <c r="N183">
        <f t="shared" si="16"/>
        <v>3.1415926535897931</v>
      </c>
      <c r="O183">
        <f t="shared" si="12"/>
        <v>-0.31900000000000001</v>
      </c>
      <c r="P183">
        <f t="shared" si="13"/>
        <v>0.31900000000000006</v>
      </c>
      <c r="Q183">
        <f t="shared" si="14"/>
        <v>1.1580000000000001</v>
      </c>
      <c r="R183">
        <f t="shared" si="15"/>
        <v>0.31900000000000006</v>
      </c>
    </row>
    <row r="184" spans="13:18" x14ac:dyDescent="0.25">
      <c r="M184">
        <v>181</v>
      </c>
      <c r="N184">
        <f t="shared" si="16"/>
        <v>3.1590459461097367</v>
      </c>
      <c r="O184">
        <f t="shared" si="12"/>
        <v>-0.31895141475488881</v>
      </c>
      <c r="P184">
        <f t="shared" si="13"/>
        <v>0.31343268234650651</v>
      </c>
      <c r="Q184">
        <f t="shared" si="14"/>
        <v>1.1580485852451112</v>
      </c>
      <c r="R184">
        <f t="shared" si="15"/>
        <v>0.31343268234650651</v>
      </c>
    </row>
    <row r="185" spans="13:18" x14ac:dyDescent="0.25">
      <c r="M185">
        <v>182</v>
      </c>
      <c r="N185">
        <f t="shared" si="16"/>
        <v>3.1764992386296798</v>
      </c>
      <c r="O185">
        <f t="shared" si="12"/>
        <v>-0.31880567381909153</v>
      </c>
      <c r="P185">
        <f t="shared" si="13"/>
        <v>0.30786706055190222</v>
      </c>
      <c r="Q185">
        <f t="shared" si="14"/>
        <v>1.1581943261809085</v>
      </c>
      <c r="R185">
        <f t="shared" si="15"/>
        <v>0.30786706055190222</v>
      </c>
    </row>
    <row r="186" spans="13:18" x14ac:dyDescent="0.25">
      <c r="M186">
        <v>183</v>
      </c>
      <c r="N186">
        <f t="shared" si="16"/>
        <v>3.1939525311496229</v>
      </c>
      <c r="O186">
        <f t="shared" si="12"/>
        <v>-0.31856282158670907</v>
      </c>
      <c r="P186">
        <f t="shared" si="13"/>
        <v>0.302304829958501</v>
      </c>
      <c r="Q186">
        <f t="shared" si="14"/>
        <v>1.158437178413291</v>
      </c>
      <c r="R186">
        <f t="shared" si="15"/>
        <v>0.302304829958501</v>
      </c>
    </row>
    <row r="187" spans="13:18" x14ac:dyDescent="0.25">
      <c r="M187">
        <v>184</v>
      </c>
      <c r="N187">
        <f t="shared" si="16"/>
        <v>3.2114058236695664</v>
      </c>
      <c r="O187">
        <f t="shared" si="12"/>
        <v>-0.31822293203288393</v>
      </c>
      <c r="P187">
        <f t="shared" si="13"/>
        <v>0.29674768487562403</v>
      </c>
      <c r="Q187">
        <f t="shared" si="14"/>
        <v>1.1587770679671161</v>
      </c>
      <c r="R187">
        <f t="shared" si="15"/>
        <v>0.29674768487562403</v>
      </c>
    </row>
    <row r="188" spans="13:18" x14ac:dyDescent="0.25">
      <c r="M188">
        <v>185</v>
      </c>
      <c r="N188">
        <f t="shared" si="16"/>
        <v>3.2288591161895095</v>
      </c>
      <c r="O188">
        <f t="shared" si="12"/>
        <v>-0.31778610869126683</v>
      </c>
      <c r="P188">
        <f t="shared" si="13"/>
        <v>0.29119731806349713</v>
      </c>
      <c r="Q188">
        <f t="shared" si="14"/>
        <v>1.1592138913087333</v>
      </c>
      <c r="R188">
        <f t="shared" si="15"/>
        <v>0.29119731806349713</v>
      </c>
    </row>
    <row r="189" spans="13:18" x14ac:dyDescent="0.25">
      <c r="M189">
        <v>186</v>
      </c>
      <c r="N189">
        <f t="shared" si="16"/>
        <v>3.246312408709453</v>
      </c>
      <c r="O189">
        <f t="shared" si="12"/>
        <v>-0.31725248462247918</v>
      </c>
      <c r="P189">
        <f t="shared" si="13"/>
        <v>0.28565542021761853</v>
      </c>
      <c r="Q189">
        <f t="shared" si="14"/>
        <v>1.159747515377521</v>
      </c>
      <c r="R189">
        <f t="shared" si="15"/>
        <v>0.28565542021761853</v>
      </c>
    </row>
    <row r="190" spans="13:18" x14ac:dyDescent="0.25">
      <c r="M190">
        <v>187</v>
      </c>
      <c r="N190">
        <f t="shared" si="16"/>
        <v>3.2637657012293961</v>
      </c>
      <c r="O190">
        <f t="shared" si="12"/>
        <v>-0.31662222237358173</v>
      </c>
      <c r="P190">
        <f t="shared" si="13"/>
        <v>0.28012367945375799</v>
      </c>
      <c r="Q190">
        <f t="shared" si="14"/>
        <v>1.1603777776264184</v>
      </c>
      <c r="R190">
        <f t="shared" si="15"/>
        <v>0.28012367945375799</v>
      </c>
    </row>
    <row r="191" spans="13:18" x14ac:dyDescent="0.25">
      <c r="M191">
        <v>188</v>
      </c>
      <c r="N191">
        <f t="shared" si="16"/>
        <v>3.2812189937493397</v>
      </c>
      <c r="O191">
        <f t="shared" si="12"/>
        <v>-0.31589551392856091</v>
      </c>
      <c r="P191">
        <f t="shared" si="13"/>
        <v>0.27460378079373909</v>
      </c>
      <c r="Q191">
        <f t="shared" si="14"/>
        <v>1.1611044860714392</v>
      </c>
      <c r="R191">
        <f t="shared" si="15"/>
        <v>0.27460378079373909</v>
      </c>
    </row>
    <row r="192" spans="13:18" x14ac:dyDescent="0.25">
      <c r="M192">
        <v>189</v>
      </c>
      <c r="N192">
        <f t="shared" si="16"/>
        <v>3.2986722862692828</v>
      </c>
      <c r="O192">
        <f t="shared" si="12"/>
        <v>-0.31507258064984894</v>
      </c>
      <c r="P192">
        <f t="shared" si="13"/>
        <v>0.26909740565216639</v>
      </c>
      <c r="Q192">
        <f t="shared" si="14"/>
        <v>1.1619274193501512</v>
      </c>
      <c r="R192">
        <f t="shared" si="15"/>
        <v>0.26909740565216639</v>
      </c>
    </row>
    <row r="193" spans="13:18" x14ac:dyDescent="0.25">
      <c r="M193">
        <v>190</v>
      </c>
      <c r="N193">
        <f t="shared" si="16"/>
        <v>3.3161255787892263</v>
      </c>
      <c r="O193">
        <f t="shared" si="12"/>
        <v>-0.31415367321089438</v>
      </c>
      <c r="P193">
        <f t="shared" si="13"/>
        <v>0.26360623132424921</v>
      </c>
      <c r="Q193">
        <f t="shared" si="14"/>
        <v>1.1628463267891056</v>
      </c>
      <c r="R193">
        <f t="shared" si="15"/>
        <v>0.26360623132424921</v>
      </c>
    </row>
    <row r="194" spans="13:18" x14ac:dyDescent="0.25">
      <c r="M194">
        <v>191</v>
      </c>
      <c r="N194">
        <f t="shared" si="16"/>
        <v>3.3335788713091694</v>
      </c>
      <c r="O194">
        <f t="shared" si="12"/>
        <v>-0.3131390715198048</v>
      </c>
      <c r="P194">
        <f t="shared" si="13"/>
        <v>0.25813193047488225</v>
      </c>
      <c r="Q194">
        <f t="shared" si="14"/>
        <v>1.1638609284801953</v>
      </c>
      <c r="R194">
        <f t="shared" si="15"/>
        <v>0.25813193047488225</v>
      </c>
    </row>
    <row r="195" spans="13:18" x14ac:dyDescent="0.25">
      <c r="M195">
        <v>192</v>
      </c>
      <c r="N195">
        <f t="shared" si="16"/>
        <v>3.351032163829113</v>
      </c>
      <c r="O195">
        <f t="shared" si="12"/>
        <v>-0.31202908463408396</v>
      </c>
      <c r="P195">
        <f t="shared" si="13"/>
        <v>0.25267617062913472</v>
      </c>
      <c r="Q195">
        <f t="shared" si="14"/>
        <v>1.1649709153659162</v>
      </c>
      <c r="R195">
        <f t="shared" si="15"/>
        <v>0.25267617062913472</v>
      </c>
    </row>
    <row r="196" spans="13:18" x14ac:dyDescent="0.25">
      <c r="M196">
        <v>193</v>
      </c>
      <c r="N196">
        <f t="shared" si="16"/>
        <v>3.3684854563490561</v>
      </c>
      <c r="O196">
        <f t="shared" ref="O196:O259" si="17">J$3*COS(N196)</f>
        <v>-0.31082405066649005</v>
      </c>
      <c r="P196">
        <f t="shared" ref="P196:P259" si="18">J$3*SIN(N196)+J$3</f>
        <v>0.24724061366430708</v>
      </c>
      <c r="Q196">
        <f t="shared" ref="Q196:Q259" si="19">J$3*COS(N196)+J$4</f>
        <v>1.16617594933351</v>
      </c>
      <c r="R196">
        <f t="shared" ref="R196:R259" si="20">J$3*SIN(N196)+J$3</f>
        <v>0.24724061366430708</v>
      </c>
    </row>
    <row r="197" spans="13:18" x14ac:dyDescent="0.25">
      <c r="M197">
        <v>194</v>
      </c>
      <c r="N197">
        <f t="shared" si="16"/>
        <v>3.3859387488689991</v>
      </c>
      <c r="O197">
        <f t="shared" si="17"/>
        <v>-0.30952433668204288</v>
      </c>
      <c r="P197">
        <f t="shared" si="18"/>
        <v>0.24182691530370606</v>
      </c>
      <c r="Q197">
        <f t="shared" si="19"/>
        <v>1.1674756633179573</v>
      </c>
      <c r="R197">
        <f t="shared" si="20"/>
        <v>0.24182691530370606</v>
      </c>
    </row>
    <row r="198" spans="13:18" x14ac:dyDescent="0.25">
      <c r="M198">
        <v>195</v>
      </c>
      <c r="N198">
        <f t="shared" ref="N198:N261" si="21">RADIANS(M198)</f>
        <v>3.4033920413889427</v>
      </c>
      <c r="O198">
        <f t="shared" si="17"/>
        <v>-0.3081303385862128</v>
      </c>
      <c r="P198">
        <f t="shared" si="18"/>
        <v>0.23643672461229587</v>
      </c>
      <c r="Q198">
        <f t="shared" si="19"/>
        <v>1.1688696614137872</v>
      </c>
      <c r="R198">
        <f t="shared" si="20"/>
        <v>0.23643672461229587</v>
      </c>
    </row>
    <row r="199" spans="13:18" x14ac:dyDescent="0.25">
      <c r="M199">
        <v>196</v>
      </c>
      <c r="N199">
        <f t="shared" si="21"/>
        <v>3.4208453339088858</v>
      </c>
      <c r="O199">
        <f t="shared" si="17"/>
        <v>-0.30664248100432373</v>
      </c>
      <c r="P199">
        <f t="shared" si="18"/>
        <v>0.23107168349437734</v>
      </c>
      <c r="Q199">
        <f t="shared" si="19"/>
        <v>1.1703575189956763</v>
      </c>
      <c r="R199">
        <f t="shared" si="20"/>
        <v>0.23107168349437734</v>
      </c>
    </row>
    <row r="200" spans="13:18" x14ac:dyDescent="0.25">
      <c r="M200">
        <v>197</v>
      </c>
      <c r="N200">
        <f t="shared" si="21"/>
        <v>3.4382986264288293</v>
      </c>
      <c r="O200">
        <f t="shared" si="17"/>
        <v>-0.3050612171522083</v>
      </c>
      <c r="P200">
        <f t="shared" si="18"/>
        <v>0.225733426193447</v>
      </c>
      <c r="Q200">
        <f t="shared" si="19"/>
        <v>1.1719387828477918</v>
      </c>
      <c r="R200">
        <f t="shared" si="20"/>
        <v>0.225733426193447</v>
      </c>
    </row>
    <row r="201" spans="13:18" x14ac:dyDescent="0.25">
      <c r="M201">
        <v>198</v>
      </c>
      <c r="N201">
        <f t="shared" si="21"/>
        <v>3.4557519189487724</v>
      </c>
      <c r="O201">
        <f t="shared" si="17"/>
        <v>-0.30338702869815404</v>
      </c>
      <c r="P201">
        <f t="shared" si="18"/>
        <v>0.22042357879439184</v>
      </c>
      <c r="Q201">
        <f t="shared" si="19"/>
        <v>1.1736129713018459</v>
      </c>
      <c r="R201">
        <f t="shared" si="20"/>
        <v>0.22042357879439184</v>
      </c>
    </row>
    <row r="202" spans="13:18" x14ac:dyDescent="0.25">
      <c r="M202">
        <v>199</v>
      </c>
      <c r="N202">
        <f t="shared" si="21"/>
        <v>3.473205211468716</v>
      </c>
      <c r="O202">
        <f t="shared" si="17"/>
        <v>-0.30162042561618202</v>
      </c>
      <c r="P202">
        <f t="shared" si="18"/>
        <v>0.21514375872816699</v>
      </c>
      <c r="Q202">
        <f t="shared" si="19"/>
        <v>1.175379574383818</v>
      </c>
      <c r="R202">
        <f t="shared" si="20"/>
        <v>0.21514375872816699</v>
      </c>
    </row>
    <row r="203" spans="13:18" x14ac:dyDescent="0.25">
      <c r="M203">
        <v>200</v>
      </c>
      <c r="N203">
        <f t="shared" si="21"/>
        <v>3.4906585039886591</v>
      </c>
      <c r="O203">
        <f t="shared" si="17"/>
        <v>-0.29976194603070477</v>
      </c>
      <c r="P203">
        <f t="shared" si="18"/>
        <v>0.20989557427911171</v>
      </c>
      <c r="Q203">
        <f t="shared" si="19"/>
        <v>1.1772380539692953</v>
      </c>
      <c r="R203">
        <f t="shared" si="20"/>
        <v>0.20989557427911171</v>
      </c>
    </row>
    <row r="204" spans="13:18" x14ac:dyDescent="0.25">
      <c r="M204">
        <v>201</v>
      </c>
      <c r="N204">
        <f t="shared" si="21"/>
        <v>3.5081117965086026</v>
      </c>
      <c r="O204">
        <f t="shared" si="17"/>
        <v>-0.29781215605260736</v>
      </c>
      <c r="P204">
        <f t="shared" si="18"/>
        <v>0.20468062409504917</v>
      </c>
      <c r="Q204">
        <f t="shared" si="19"/>
        <v>1.1791878439473926</v>
      </c>
      <c r="R204">
        <f t="shared" si="20"/>
        <v>0.20468062409504917</v>
      </c>
    </row>
    <row r="205" spans="13:18" x14ac:dyDescent="0.25">
      <c r="M205">
        <v>202</v>
      </c>
      <c r="N205">
        <f t="shared" si="21"/>
        <v>3.5255650890285457</v>
      </c>
      <c r="O205">
        <f t="shared" si="17"/>
        <v>-0.29577164960680519</v>
      </c>
      <c r="P205">
        <f t="shared" si="18"/>
        <v>0.19950049670032408</v>
      </c>
      <c r="Q205">
        <f t="shared" si="19"/>
        <v>1.1812283503931948</v>
      </c>
      <c r="R205">
        <f t="shared" si="20"/>
        <v>0.19950049670032408</v>
      </c>
    </row>
    <row r="206" spans="13:18" x14ac:dyDescent="0.25">
      <c r="M206">
        <v>203</v>
      </c>
      <c r="N206">
        <f t="shared" si="21"/>
        <v>3.5430183815484888</v>
      </c>
      <c r="O206">
        <f t="shared" si="17"/>
        <v>-0.29364104825132847</v>
      </c>
      <c r="P206">
        <f t="shared" si="18"/>
        <v>0.19435677001192175</v>
      </c>
      <c r="Q206">
        <f t="shared" si="19"/>
        <v>1.1833589517486716</v>
      </c>
      <c r="R206">
        <f t="shared" si="20"/>
        <v>0.19435677001192175</v>
      </c>
    </row>
    <row r="207" spans="13:18" x14ac:dyDescent="0.25">
      <c r="M207">
        <v>204</v>
      </c>
      <c r="N207">
        <f t="shared" si="21"/>
        <v>3.5604716740684323</v>
      </c>
      <c r="O207">
        <f t="shared" si="17"/>
        <v>-0.29142100098798968</v>
      </c>
      <c r="P207">
        <f t="shared" si="18"/>
        <v>0.18925101085881973</v>
      </c>
      <c r="Q207">
        <f t="shared" si="19"/>
        <v>1.1855789990120105</v>
      </c>
      <c r="R207">
        <f t="shared" si="20"/>
        <v>0.18925101085881973</v>
      </c>
    </row>
    <row r="208" spans="13:18" x14ac:dyDescent="0.25">
      <c r="M208">
        <v>205</v>
      </c>
      <c r="N208">
        <f t="shared" si="21"/>
        <v>3.5779249665883754</v>
      </c>
      <c r="O208">
        <f t="shared" si="17"/>
        <v>-0.28911218406469136</v>
      </c>
      <c r="P208">
        <f t="shared" si="18"/>
        <v>0.18418477450471693</v>
      </c>
      <c r="Q208">
        <f t="shared" si="19"/>
        <v>1.1878878159353088</v>
      </c>
      <c r="R208">
        <f t="shared" si="20"/>
        <v>0.18418477450471693</v>
      </c>
    </row>
    <row r="209" spans="13:18" x14ac:dyDescent="0.25">
      <c r="M209">
        <v>206</v>
      </c>
      <c r="N209">
        <f t="shared" si="21"/>
        <v>3.595378259108319</v>
      </c>
      <c r="O209">
        <f t="shared" si="17"/>
        <v>-0.28671530076943424</v>
      </c>
      <c r="P209">
        <f t="shared" si="18"/>
        <v>0.17915960417428428</v>
      </c>
      <c r="Q209">
        <f t="shared" si="19"/>
        <v>1.1902846992305658</v>
      </c>
      <c r="R209">
        <f t="shared" si="20"/>
        <v>0.17915960417428428</v>
      </c>
    </row>
    <row r="210" spans="13:18" x14ac:dyDescent="0.25">
      <c r="M210">
        <v>207</v>
      </c>
      <c r="N210">
        <f t="shared" si="21"/>
        <v>3.6128315516282621</v>
      </c>
      <c r="O210">
        <f t="shared" si="17"/>
        <v>-0.28423108121608937</v>
      </c>
      <c r="P210">
        <f t="shared" si="18"/>
        <v>0.17417703058308462</v>
      </c>
      <c r="Q210">
        <f t="shared" si="19"/>
        <v>1.1927689187839108</v>
      </c>
      <c r="R210">
        <f t="shared" si="20"/>
        <v>0.17417703058308462</v>
      </c>
    </row>
    <row r="211" spans="13:18" x14ac:dyDescent="0.25">
      <c r="M211">
        <v>208</v>
      </c>
      <c r="N211">
        <f t="shared" si="21"/>
        <v>3.6302848441482056</v>
      </c>
      <c r="O211">
        <f t="shared" si="17"/>
        <v>-0.28166028212199767</v>
      </c>
      <c r="P211">
        <f t="shared" si="18"/>
        <v>0.16923857147130081</v>
      </c>
      <c r="Q211">
        <f t="shared" si="19"/>
        <v>1.1953397178780025</v>
      </c>
      <c r="R211">
        <f t="shared" si="20"/>
        <v>0.16923857147130081</v>
      </c>
    </row>
    <row r="212" spans="13:18" x14ac:dyDescent="0.25">
      <c r="M212">
        <v>209</v>
      </c>
      <c r="N212">
        <f t="shared" si="21"/>
        <v>3.6477381366681487</v>
      </c>
      <c r="O212">
        <f t="shared" si="17"/>
        <v>-0.27900368657746727</v>
      </c>
      <c r="P212">
        <f t="shared" si="18"/>
        <v>0.16434573114141851</v>
      </c>
      <c r="Q212">
        <f t="shared" si="19"/>
        <v>1.1979963134225329</v>
      </c>
      <c r="R212">
        <f t="shared" si="20"/>
        <v>0.16434573114141851</v>
      </c>
    </row>
    <row r="213" spans="13:18" x14ac:dyDescent="0.25">
      <c r="M213">
        <v>210</v>
      </c>
      <c r="N213">
        <f t="shared" si="21"/>
        <v>3.6651914291880923</v>
      </c>
      <c r="O213">
        <f t="shared" si="17"/>
        <v>-0.27626210380723593</v>
      </c>
      <c r="P213">
        <f t="shared" si="18"/>
        <v>0.15949999999999998</v>
      </c>
      <c r="Q213">
        <f t="shared" si="19"/>
        <v>1.2007378961927642</v>
      </c>
      <c r="R213">
        <f t="shared" si="20"/>
        <v>0.15949999999999998</v>
      </c>
    </row>
    <row r="214" spans="13:18" x14ac:dyDescent="0.25">
      <c r="M214">
        <v>211</v>
      </c>
      <c r="N214">
        <f t="shared" si="21"/>
        <v>3.6826447217080354</v>
      </c>
      <c r="O214">
        <f t="shared" si="17"/>
        <v>-0.27343636892397383</v>
      </c>
      <c r="P214">
        <f t="shared" si="18"/>
        <v>0.15470285410369272</v>
      </c>
      <c r="Q214">
        <f t="shared" si="19"/>
        <v>1.2035636310760263</v>
      </c>
      <c r="R214">
        <f t="shared" si="20"/>
        <v>0.15470285410369272</v>
      </c>
    </row>
    <row r="215" spans="13:18" x14ac:dyDescent="0.25">
      <c r="M215">
        <v>212</v>
      </c>
      <c r="N215">
        <f t="shared" si="21"/>
        <v>3.7000980142279785</v>
      </c>
      <c r="O215">
        <f t="shared" si="17"/>
        <v>-0.27052734267389994</v>
      </c>
      <c r="P215">
        <f t="shared" si="18"/>
        <v>0.14995575470960767</v>
      </c>
      <c r="Q215">
        <f t="shared" si="19"/>
        <v>1.2064726573261002</v>
      </c>
      <c r="R215">
        <f t="shared" si="20"/>
        <v>0.14995575470960767</v>
      </c>
    </row>
    <row r="216" spans="13:18" x14ac:dyDescent="0.25">
      <c r="M216">
        <v>213</v>
      </c>
      <c r="N216">
        <f t="shared" si="21"/>
        <v>3.717551306747922</v>
      </c>
      <c r="O216">
        <f t="shared" si="17"/>
        <v>-0.2675359111745903</v>
      </c>
      <c r="P216">
        <f t="shared" si="18"/>
        <v>0.14526014783020635</v>
      </c>
      <c r="Q216">
        <f t="shared" si="19"/>
        <v>1.2094640888254098</v>
      </c>
      <c r="R216">
        <f t="shared" si="20"/>
        <v>0.14526014783020635</v>
      </c>
    </row>
    <row r="217" spans="13:18" x14ac:dyDescent="0.25">
      <c r="M217">
        <v>214</v>
      </c>
      <c r="N217">
        <f t="shared" si="21"/>
        <v>3.7350045992678651</v>
      </c>
      <c r="O217">
        <f t="shared" si="17"/>
        <v>-0.26446298564505838</v>
      </c>
      <c r="P217">
        <f t="shared" si="18"/>
        <v>0.1406174637928318</v>
      </c>
      <c r="Q217">
        <f t="shared" si="19"/>
        <v>1.2125370143549417</v>
      </c>
      <c r="R217">
        <f t="shared" si="20"/>
        <v>0.1406174637928318</v>
      </c>
    </row>
    <row r="218" spans="13:18" x14ac:dyDescent="0.25">
      <c r="M218">
        <v>215</v>
      </c>
      <c r="N218">
        <f t="shared" si="21"/>
        <v>3.7524578917878086</v>
      </c>
      <c r="O218">
        <f t="shared" si="17"/>
        <v>-0.26130950212818838</v>
      </c>
      <c r="P218">
        <f t="shared" si="18"/>
        <v>0.13602911680401628</v>
      </c>
      <c r="Q218">
        <f t="shared" si="19"/>
        <v>1.2156904978718117</v>
      </c>
      <c r="R218">
        <f t="shared" si="20"/>
        <v>0.13602911680401628</v>
      </c>
    </row>
    <row r="219" spans="13:18" x14ac:dyDescent="0.25">
      <c r="M219">
        <v>216</v>
      </c>
      <c r="N219">
        <f t="shared" si="21"/>
        <v>3.7699111843077517</v>
      </c>
      <c r="O219">
        <f t="shared" si="17"/>
        <v>-0.25807642120560825</v>
      </c>
      <c r="P219">
        <f t="shared" si="18"/>
        <v>0.1314965045187011</v>
      </c>
      <c r="Q219">
        <f t="shared" si="19"/>
        <v>1.2189235787943917</v>
      </c>
      <c r="R219">
        <f t="shared" si="20"/>
        <v>0.1314965045187011</v>
      </c>
    </row>
    <row r="220" spans="13:18" x14ac:dyDescent="0.25">
      <c r="M220">
        <v>217</v>
      </c>
      <c r="N220">
        <f t="shared" si="21"/>
        <v>3.7873644768276953</v>
      </c>
      <c r="O220">
        <f t="shared" si="17"/>
        <v>-0.2547647277050864</v>
      </c>
      <c r="P220">
        <f t="shared" si="18"/>
        <v>0.12702100761449656</v>
      </c>
      <c r="Q220">
        <f t="shared" si="19"/>
        <v>1.2222352722949137</v>
      </c>
      <c r="R220">
        <f t="shared" si="20"/>
        <v>0.12702100761449656</v>
      </c>
    </row>
    <row r="221" spans="13:18" x14ac:dyDescent="0.25">
      <c r="M221">
        <v>218</v>
      </c>
      <c r="N221">
        <f t="shared" si="21"/>
        <v>3.8048177693476384</v>
      </c>
      <c r="O221">
        <f t="shared" si="17"/>
        <v>-0.25137543040054433</v>
      </c>
      <c r="P221">
        <f t="shared" si="18"/>
        <v>0.12260398937111505</v>
      </c>
      <c r="Q221">
        <f t="shared" si="19"/>
        <v>1.2256245695994559</v>
      </c>
      <c r="R221">
        <f t="shared" si="20"/>
        <v>0.12260398937111505</v>
      </c>
    </row>
    <row r="222" spans="13:18" x14ac:dyDescent="0.25">
      <c r="M222">
        <v>219</v>
      </c>
      <c r="N222">
        <f t="shared" si="21"/>
        <v>3.8222710618675819</v>
      </c>
      <c r="O222">
        <f t="shared" si="17"/>
        <v>-0.24790956170477368</v>
      </c>
      <c r="P222">
        <f t="shared" si="18"/>
        <v>0.11824679525510182</v>
      </c>
      <c r="Q222">
        <f t="shared" si="19"/>
        <v>1.2290904382952264</v>
      </c>
      <c r="R222">
        <f t="shared" si="20"/>
        <v>0.11824679525510182</v>
      </c>
    </row>
    <row r="223" spans="13:18" x14ac:dyDescent="0.25">
      <c r="M223">
        <v>220</v>
      </c>
      <c r="N223">
        <f t="shared" si="21"/>
        <v>3.839724354387525</v>
      </c>
      <c r="O223">
        <f t="shared" si="17"/>
        <v>-0.244368177354954</v>
      </c>
      <c r="P223">
        <f t="shared" si="18"/>
        <v>0.11395075250999398</v>
      </c>
      <c r="Q223">
        <f t="shared" si="19"/>
        <v>1.2326318226450461</v>
      </c>
      <c r="R223">
        <f t="shared" si="20"/>
        <v>0.11395075250999398</v>
      </c>
    </row>
    <row r="224" spans="13:18" x14ac:dyDescent="0.25">
      <c r="M224">
        <v>221</v>
      </c>
      <c r="N224">
        <f t="shared" si="21"/>
        <v>3.8571776469074681</v>
      </c>
      <c r="O224">
        <f t="shared" si="17"/>
        <v>-0.24075235609106432</v>
      </c>
      <c r="P224">
        <f t="shared" si="18"/>
        <v>0.10971716975202825</v>
      </c>
      <c r="Q224">
        <f t="shared" si="19"/>
        <v>1.2362476439089358</v>
      </c>
      <c r="R224">
        <f t="shared" si="20"/>
        <v>0.10971716975202825</v>
      </c>
    </row>
    <row r="225" spans="13:18" x14ac:dyDescent="0.25">
      <c r="M225">
        <v>222</v>
      </c>
      <c r="N225">
        <f t="shared" si="21"/>
        <v>3.8746309394274117</v>
      </c>
      <c r="O225">
        <f t="shared" si="17"/>
        <v>-0.23706319932728878</v>
      </c>
      <c r="P225">
        <f t="shared" si="18"/>
        <v>0.10554733657152424</v>
      </c>
      <c r="Q225">
        <f t="shared" si="19"/>
        <v>1.2399368006727114</v>
      </c>
      <c r="R225">
        <f t="shared" si="20"/>
        <v>0.10554733657152424</v>
      </c>
    </row>
    <row r="226" spans="13:18" x14ac:dyDescent="0.25">
      <c r="M226">
        <v>223</v>
      </c>
      <c r="N226">
        <f t="shared" si="21"/>
        <v>3.8920842319473548</v>
      </c>
      <c r="O226">
        <f t="shared" si="17"/>
        <v>-0.23330183081651543</v>
      </c>
      <c r="P226">
        <f t="shared" si="18"/>
        <v>0.10144252314006302</v>
      </c>
      <c r="Q226">
        <f t="shared" si="19"/>
        <v>1.2436981691834847</v>
      </c>
      <c r="R226">
        <f t="shared" si="20"/>
        <v>0.10144252314006302</v>
      </c>
    </row>
    <row r="227" spans="13:18" x14ac:dyDescent="0.25">
      <c r="M227">
        <v>224</v>
      </c>
      <c r="N227">
        <f t="shared" si="21"/>
        <v>3.9095375244672983</v>
      </c>
      <c r="O227">
        <f t="shared" si="17"/>
        <v>-0.22946939630802971</v>
      </c>
      <c r="P227">
        <f t="shared" si="18"/>
        <v>9.7403979823579845E-2</v>
      </c>
      <c r="Q227">
        <f t="shared" si="19"/>
        <v>1.2475306036919704</v>
      </c>
      <c r="R227">
        <f t="shared" si="20"/>
        <v>9.7403979823579845E-2</v>
      </c>
    </row>
    <row r="228" spans="13:18" x14ac:dyDescent="0.25">
      <c r="M228">
        <v>225</v>
      </c>
      <c r="N228">
        <f t="shared" si="21"/>
        <v>3.9269908169872414</v>
      </c>
      <c r="O228">
        <f t="shared" si="17"/>
        <v>-0.22556706319850872</v>
      </c>
      <c r="P228">
        <f t="shared" si="18"/>
        <v>9.3432936801491367E-2</v>
      </c>
      <c r="Q228">
        <f t="shared" si="19"/>
        <v>1.2514329368014914</v>
      </c>
      <c r="R228">
        <f t="shared" si="20"/>
        <v>9.3432936801491367E-2</v>
      </c>
    </row>
    <row r="229" spans="13:18" x14ac:dyDescent="0.25">
      <c r="M229">
        <v>226</v>
      </c>
      <c r="N229">
        <f t="shared" si="21"/>
        <v>3.9444441095071849</v>
      </c>
      <c r="O229">
        <f t="shared" si="17"/>
        <v>-0.22159602017642013</v>
      </c>
      <c r="P229">
        <f t="shared" si="18"/>
        <v>8.9530603691970273E-2</v>
      </c>
      <c r="Q229">
        <f t="shared" si="19"/>
        <v>1.2554039798235799</v>
      </c>
      <c r="R229">
        <f t="shared" si="20"/>
        <v>8.9530603691970273E-2</v>
      </c>
    </row>
    <row r="230" spans="13:18" x14ac:dyDescent="0.25">
      <c r="M230">
        <v>227</v>
      </c>
      <c r="N230">
        <f t="shared" si="21"/>
        <v>3.961897402027128</v>
      </c>
      <c r="O230">
        <f t="shared" si="17"/>
        <v>-0.21755747685993707</v>
      </c>
      <c r="P230">
        <f t="shared" si="18"/>
        <v>8.5698169183484635E-2</v>
      </c>
      <c r="Q230">
        <f t="shared" si="19"/>
        <v>1.259442523140063</v>
      </c>
      <c r="R230">
        <f t="shared" si="20"/>
        <v>8.5698169183484635E-2</v>
      </c>
    </row>
    <row r="231" spans="13:18" x14ac:dyDescent="0.25">
      <c r="M231">
        <v>228</v>
      </c>
      <c r="N231">
        <f t="shared" si="21"/>
        <v>3.9793506945470716</v>
      </c>
      <c r="O231">
        <f t="shared" si="17"/>
        <v>-0.21345266342847574</v>
      </c>
      <c r="P231">
        <f t="shared" si="18"/>
        <v>8.1936800672711196E-2</v>
      </c>
      <c r="Q231">
        <f t="shared" si="19"/>
        <v>1.2635473365715244</v>
      </c>
      <c r="R231">
        <f t="shared" si="20"/>
        <v>8.1936800672711196E-2</v>
      </c>
    </row>
    <row r="232" spans="13:18" x14ac:dyDescent="0.25">
      <c r="M232">
        <v>229</v>
      </c>
      <c r="N232">
        <f t="shared" si="21"/>
        <v>3.9968039870670147</v>
      </c>
      <c r="O232">
        <f t="shared" si="17"/>
        <v>-0.20928283024797181</v>
      </c>
      <c r="P232">
        <f t="shared" si="18"/>
        <v>7.8247643908935738E-2</v>
      </c>
      <c r="Q232">
        <f t="shared" si="19"/>
        <v>1.2677171697520282</v>
      </c>
      <c r="R232">
        <f t="shared" si="20"/>
        <v>7.8247643908935738E-2</v>
      </c>
    </row>
    <row r="233" spans="13:18" x14ac:dyDescent="0.25">
      <c r="M233">
        <v>230</v>
      </c>
      <c r="N233">
        <f t="shared" si="21"/>
        <v>4.0142572795869578</v>
      </c>
      <c r="O233">
        <f t="shared" si="17"/>
        <v>-0.20504924749000611</v>
      </c>
      <c r="P233">
        <f t="shared" si="18"/>
        <v>7.4631822645046059E-2</v>
      </c>
      <c r="Q233">
        <f t="shared" si="19"/>
        <v>1.271950752509994</v>
      </c>
      <c r="R233">
        <f t="shared" si="20"/>
        <v>7.4631822645046059E-2</v>
      </c>
    </row>
    <row r="234" spans="13:18" x14ac:dyDescent="0.25">
      <c r="M234">
        <v>231</v>
      </c>
      <c r="N234">
        <f t="shared" si="21"/>
        <v>4.0317105721069009</v>
      </c>
      <c r="O234">
        <f t="shared" si="17"/>
        <v>-0.20075320474489827</v>
      </c>
      <c r="P234">
        <f t="shared" si="18"/>
        <v>7.1090438295226377E-2</v>
      </c>
      <c r="Q234">
        <f t="shared" si="19"/>
        <v>1.2762467952551018</v>
      </c>
      <c r="R234">
        <f t="shared" si="20"/>
        <v>7.1090438295226377E-2</v>
      </c>
    </row>
    <row r="235" spans="13:18" x14ac:dyDescent="0.25">
      <c r="M235">
        <v>232</v>
      </c>
      <c r="N235">
        <f t="shared" si="21"/>
        <v>4.0491638646268449</v>
      </c>
      <c r="O235">
        <f t="shared" si="17"/>
        <v>-0.19639601062888493</v>
      </c>
      <c r="P235">
        <f t="shared" si="18"/>
        <v>6.762456959945562E-2</v>
      </c>
      <c r="Q235">
        <f t="shared" si="19"/>
        <v>1.2806039893711152</v>
      </c>
      <c r="R235">
        <f t="shared" si="20"/>
        <v>6.762456959945562E-2</v>
      </c>
    </row>
    <row r="236" spans="13:18" x14ac:dyDescent="0.25">
      <c r="M236">
        <v>233</v>
      </c>
      <c r="N236">
        <f t="shared" si="21"/>
        <v>4.066617157146788</v>
      </c>
      <c r="O236">
        <f t="shared" si="17"/>
        <v>-0.19197899238550339</v>
      </c>
      <c r="P236">
        <f t="shared" si="18"/>
        <v>6.4235272294913603E-2</v>
      </c>
      <c r="Q236">
        <f t="shared" si="19"/>
        <v>1.2850210076144968</v>
      </c>
      <c r="R236">
        <f t="shared" si="20"/>
        <v>6.4235272294913603E-2</v>
      </c>
    </row>
    <row r="237" spans="13:18" x14ac:dyDescent="0.25">
      <c r="M237">
        <v>234</v>
      </c>
      <c r="N237">
        <f t="shared" si="21"/>
        <v>4.0840704496667311</v>
      </c>
      <c r="O237">
        <f t="shared" si="17"/>
        <v>-0.18750349548129897</v>
      </c>
      <c r="P237">
        <f t="shared" si="18"/>
        <v>6.0923578794391808E-2</v>
      </c>
      <c r="Q237">
        <f t="shared" si="19"/>
        <v>1.2894965045187012</v>
      </c>
      <c r="R237">
        <f t="shared" si="20"/>
        <v>6.0923578794391808E-2</v>
      </c>
    </row>
    <row r="238" spans="13:18" x14ac:dyDescent="0.25">
      <c r="M238">
        <v>235</v>
      </c>
      <c r="N238">
        <f t="shared" si="21"/>
        <v>4.1015237421866741</v>
      </c>
      <c r="O238">
        <f t="shared" si="17"/>
        <v>-0.18297088319598379</v>
      </c>
      <c r="P238">
        <f t="shared" si="18"/>
        <v>5.7690497871811686E-2</v>
      </c>
      <c r="Q238">
        <f t="shared" si="19"/>
        <v>1.2940291168040163</v>
      </c>
      <c r="R238">
        <f t="shared" si="20"/>
        <v>5.7690497871811686E-2</v>
      </c>
    </row>
    <row r="239" spans="13:18" x14ac:dyDescent="0.25">
      <c r="M239">
        <v>236</v>
      </c>
      <c r="N239">
        <f t="shared" si="21"/>
        <v>4.1189770347066181</v>
      </c>
      <c r="O239">
        <f t="shared" si="17"/>
        <v>-0.17838253620716815</v>
      </c>
      <c r="P239">
        <f t="shared" si="18"/>
        <v>5.4537014354941626E-2</v>
      </c>
      <c r="Q239">
        <f t="shared" si="19"/>
        <v>1.2986174637928318</v>
      </c>
      <c r="R239">
        <f t="shared" si="20"/>
        <v>5.4537014354941626E-2</v>
      </c>
    </row>
    <row r="240" spans="13:18" x14ac:dyDescent="0.25">
      <c r="M240">
        <v>237</v>
      </c>
      <c r="N240">
        <f t="shared" si="21"/>
        <v>4.1364303272265612</v>
      </c>
      <c r="O240">
        <f t="shared" si="17"/>
        <v>-0.1737398521697936</v>
      </c>
      <c r="P240">
        <f t="shared" si="18"/>
        <v>5.1464088825409704E-2</v>
      </c>
      <c r="Q240">
        <f t="shared" si="19"/>
        <v>1.3032601478302066</v>
      </c>
      <c r="R240">
        <f t="shared" si="20"/>
        <v>5.1464088825409704E-2</v>
      </c>
    </row>
    <row r="241" spans="13:18" x14ac:dyDescent="0.25">
      <c r="M241">
        <v>238</v>
      </c>
      <c r="N241">
        <f t="shared" si="21"/>
        <v>4.1538836197465043</v>
      </c>
      <c r="O241">
        <f t="shared" si="17"/>
        <v>-0.16904424529039241</v>
      </c>
      <c r="P241">
        <f t="shared" si="18"/>
        <v>4.8472657326100121E-2</v>
      </c>
      <c r="Q241">
        <f t="shared" si="19"/>
        <v>1.3079557547096077</v>
      </c>
      <c r="R241">
        <f t="shared" si="20"/>
        <v>4.8472657326100121E-2</v>
      </c>
    </row>
    <row r="242" spans="13:18" x14ac:dyDescent="0.25">
      <c r="M242">
        <v>239</v>
      </c>
      <c r="N242">
        <f t="shared" si="21"/>
        <v>4.1713369122664474</v>
      </c>
      <c r="O242">
        <f t="shared" si="17"/>
        <v>-0.16429714589630739</v>
      </c>
      <c r="P242">
        <f t="shared" si="18"/>
        <v>4.5563631076026234E-2</v>
      </c>
      <c r="Q242">
        <f t="shared" si="19"/>
        <v>1.3127028541036927</v>
      </c>
      <c r="R242">
        <f t="shared" si="20"/>
        <v>4.5563631076026234E-2</v>
      </c>
    </row>
    <row r="243" spans="13:18" x14ac:dyDescent="0.25">
      <c r="M243">
        <v>240</v>
      </c>
      <c r="N243">
        <f t="shared" si="21"/>
        <v>4.1887902047863905</v>
      </c>
      <c r="O243">
        <f t="shared" si="17"/>
        <v>-0.15950000000000014</v>
      </c>
      <c r="P243">
        <f t="shared" si="18"/>
        <v>4.2737896192764135E-2</v>
      </c>
      <c r="Q243">
        <f t="shared" si="19"/>
        <v>1.3174999999999999</v>
      </c>
      <c r="R243">
        <f t="shared" si="20"/>
        <v>4.2737896192764135E-2</v>
      </c>
    </row>
    <row r="244" spans="13:18" x14ac:dyDescent="0.25">
      <c r="M244">
        <v>241</v>
      </c>
      <c r="N244">
        <f t="shared" si="21"/>
        <v>4.2062434973063345</v>
      </c>
      <c r="O244">
        <f t="shared" si="17"/>
        <v>-0.15465426885858147</v>
      </c>
      <c r="P244">
        <f t="shared" si="18"/>
        <v>3.9996313422532681E-2</v>
      </c>
      <c r="Q244">
        <f t="shared" si="19"/>
        <v>1.3223457311414186</v>
      </c>
      <c r="R244">
        <f t="shared" si="20"/>
        <v>3.9996313422532681E-2</v>
      </c>
    </row>
    <row r="245" spans="13:18" x14ac:dyDescent="0.25">
      <c r="M245">
        <v>242</v>
      </c>
      <c r="N245">
        <f t="shared" si="21"/>
        <v>4.2236967898262776</v>
      </c>
      <c r="O245">
        <f t="shared" si="17"/>
        <v>-0.14976142852869914</v>
      </c>
      <c r="P245">
        <f t="shared" si="18"/>
        <v>3.7339717878002276E-2</v>
      </c>
      <c r="Q245">
        <f t="shared" si="19"/>
        <v>1.3272385714713009</v>
      </c>
      <c r="R245">
        <f t="shared" si="20"/>
        <v>3.7339717878002276E-2</v>
      </c>
    </row>
    <row r="246" spans="13:18" x14ac:dyDescent="0.25">
      <c r="M246">
        <v>243</v>
      </c>
      <c r="N246">
        <f t="shared" si="21"/>
        <v>4.2411500823462207</v>
      </c>
      <c r="O246">
        <f t="shared" si="17"/>
        <v>-0.14482296941691547</v>
      </c>
      <c r="P246">
        <f t="shared" si="18"/>
        <v>3.4768918783910696E-2</v>
      </c>
      <c r="Q246">
        <f t="shared" si="19"/>
        <v>1.3321770305830847</v>
      </c>
      <c r="R246">
        <f t="shared" si="20"/>
        <v>3.4768918783910696E-2</v>
      </c>
    </row>
    <row r="247" spans="13:18" x14ac:dyDescent="0.25">
      <c r="M247">
        <v>244</v>
      </c>
      <c r="N247">
        <f t="shared" si="21"/>
        <v>4.2586033748661638</v>
      </c>
      <c r="O247">
        <f t="shared" si="17"/>
        <v>-0.13984039582571581</v>
      </c>
      <c r="P247">
        <f t="shared" si="18"/>
        <v>3.2284699230565761E-2</v>
      </c>
      <c r="Q247">
        <f t="shared" si="19"/>
        <v>1.3371596041742844</v>
      </c>
      <c r="R247">
        <f t="shared" si="20"/>
        <v>3.2284699230565761E-2</v>
      </c>
    </row>
    <row r="248" spans="13:18" x14ac:dyDescent="0.25">
      <c r="M248">
        <v>245</v>
      </c>
      <c r="N248">
        <f t="shared" si="21"/>
        <v>4.2760566673861078</v>
      </c>
      <c r="O248">
        <f t="shared" si="17"/>
        <v>-0.13481522549528305</v>
      </c>
      <c r="P248">
        <f t="shared" si="18"/>
        <v>2.9887815935308648E-2</v>
      </c>
      <c r="Q248">
        <f t="shared" si="19"/>
        <v>1.3421847745047171</v>
      </c>
      <c r="R248">
        <f t="shared" si="20"/>
        <v>2.9887815935308648E-2</v>
      </c>
    </row>
    <row r="249" spans="13:18" x14ac:dyDescent="0.25">
      <c r="M249">
        <v>246</v>
      </c>
      <c r="N249">
        <f t="shared" si="21"/>
        <v>4.2935099599060509</v>
      </c>
      <c r="O249">
        <f t="shared" si="17"/>
        <v>-0.12974898914118024</v>
      </c>
      <c r="P249">
        <f t="shared" si="18"/>
        <v>2.7578999012010275E-2</v>
      </c>
      <c r="Q249">
        <f t="shared" si="19"/>
        <v>1.3472510108588198</v>
      </c>
      <c r="R249">
        <f t="shared" si="20"/>
        <v>2.7578999012010275E-2</v>
      </c>
    </row>
    <row r="250" spans="13:18" x14ac:dyDescent="0.25">
      <c r="M250">
        <v>247</v>
      </c>
      <c r="N250">
        <f t="shared" si="21"/>
        <v>4.310963252425994</v>
      </c>
      <c r="O250">
        <f t="shared" si="17"/>
        <v>-0.12464322998807835</v>
      </c>
      <c r="P250">
        <f t="shared" si="18"/>
        <v>2.5358951748671532E-2</v>
      </c>
      <c r="Q250">
        <f t="shared" si="19"/>
        <v>1.3523567700119217</v>
      </c>
      <c r="R250">
        <f t="shared" si="20"/>
        <v>2.5358951748671532E-2</v>
      </c>
    </row>
    <row r="251" spans="13:18" x14ac:dyDescent="0.25">
      <c r="M251">
        <v>248</v>
      </c>
      <c r="N251">
        <f t="shared" si="21"/>
        <v>4.3284165449459371</v>
      </c>
      <c r="O251">
        <f t="shared" si="17"/>
        <v>-0.11949950329967603</v>
      </c>
      <c r="P251">
        <f t="shared" si="18"/>
        <v>2.3228350393194874E-2</v>
      </c>
      <c r="Q251">
        <f t="shared" si="19"/>
        <v>1.3575004967003241</v>
      </c>
      <c r="R251">
        <f t="shared" si="20"/>
        <v>2.3228350393194874E-2</v>
      </c>
    </row>
    <row r="252" spans="13:18" x14ac:dyDescent="0.25">
      <c r="M252">
        <v>249</v>
      </c>
      <c r="N252">
        <f t="shared" si="21"/>
        <v>4.3458698374658802</v>
      </c>
      <c r="O252">
        <f t="shared" si="17"/>
        <v>-0.11431937590495093</v>
      </c>
      <c r="P252">
        <f t="shared" si="18"/>
        <v>2.1187843947392704E-2</v>
      </c>
      <c r="Q252">
        <f t="shared" si="19"/>
        <v>1.3626806240950491</v>
      </c>
      <c r="R252">
        <f t="shared" si="20"/>
        <v>2.1187843947392704E-2</v>
      </c>
    </row>
    <row r="253" spans="13:18" x14ac:dyDescent="0.25">
      <c r="M253">
        <v>250</v>
      </c>
      <c r="N253">
        <f t="shared" si="21"/>
        <v>4.3633231299858242</v>
      </c>
      <c r="O253">
        <f t="shared" si="17"/>
        <v>-0.10910442572088827</v>
      </c>
      <c r="P253">
        <f t="shared" si="18"/>
        <v>1.9238053969295232E-2</v>
      </c>
      <c r="Q253">
        <f t="shared" si="19"/>
        <v>1.3678955742791119</v>
      </c>
      <c r="R253">
        <f t="shared" si="20"/>
        <v>1.9238053969295232E-2</v>
      </c>
    </row>
    <row r="254" spans="13:18" x14ac:dyDescent="0.25">
      <c r="M254">
        <v>251</v>
      </c>
      <c r="N254">
        <f t="shared" si="21"/>
        <v>4.3807764225057673</v>
      </c>
      <c r="O254">
        <f t="shared" si="17"/>
        <v>-0.10385624127183297</v>
      </c>
      <c r="P254">
        <f t="shared" si="18"/>
        <v>1.7379574383817931E-2</v>
      </c>
      <c r="Q254">
        <f t="shared" si="19"/>
        <v>1.3731437587281672</v>
      </c>
      <c r="R254">
        <f t="shared" si="20"/>
        <v>1.7379574383817931E-2</v>
      </c>
    </row>
    <row r="255" spans="13:18" x14ac:dyDescent="0.25">
      <c r="M255">
        <v>252</v>
      </c>
      <c r="N255">
        <f t="shared" si="21"/>
        <v>4.3982297150257104</v>
      </c>
      <c r="O255">
        <f t="shared" si="17"/>
        <v>-9.8576421205608278E-2</v>
      </c>
      <c r="P255">
        <f t="shared" si="18"/>
        <v>1.5612971301846024E-2</v>
      </c>
      <c r="Q255">
        <f t="shared" si="19"/>
        <v>1.3784235787943917</v>
      </c>
      <c r="R255">
        <f t="shared" si="20"/>
        <v>1.5612971301846024E-2</v>
      </c>
    </row>
    <row r="256" spans="13:18" x14ac:dyDescent="0.25">
      <c r="M256">
        <v>253</v>
      </c>
      <c r="N256">
        <f t="shared" si="21"/>
        <v>4.4156830075456535</v>
      </c>
      <c r="O256">
        <f t="shared" si="17"/>
        <v>-9.3266573806553135E-2</v>
      </c>
      <c r="P256">
        <f t="shared" si="18"/>
        <v>1.3938782847791709E-2</v>
      </c>
      <c r="Q256">
        <f t="shared" si="19"/>
        <v>1.3837334261934469</v>
      </c>
      <c r="R256">
        <f t="shared" si="20"/>
        <v>1.3938782847791709E-2</v>
      </c>
    </row>
    <row r="257" spans="13:18" x14ac:dyDescent="0.25">
      <c r="M257">
        <v>254</v>
      </c>
      <c r="N257">
        <f t="shared" si="21"/>
        <v>4.4331363000655974</v>
      </c>
      <c r="O257">
        <f t="shared" si="17"/>
        <v>-8.7928316505622647E-2</v>
      </c>
      <c r="P257">
        <f t="shared" si="18"/>
        <v>1.235751899567622E-2</v>
      </c>
      <c r="Q257">
        <f t="shared" si="19"/>
        <v>1.3890716834943775</v>
      </c>
      <c r="R257">
        <f t="shared" si="20"/>
        <v>1.235751899567622E-2</v>
      </c>
    </row>
    <row r="258" spans="13:18" x14ac:dyDescent="0.25">
      <c r="M258">
        <v>255</v>
      </c>
      <c r="N258">
        <f t="shared" si="21"/>
        <v>4.4505895925855405</v>
      </c>
      <c r="O258">
        <f t="shared" si="17"/>
        <v>-8.2563275387704083E-2</v>
      </c>
      <c r="P258">
        <f t="shared" si="18"/>
        <v>1.0869661413787202E-2</v>
      </c>
      <c r="Q258">
        <f t="shared" si="19"/>
        <v>1.394436724612296</v>
      </c>
      <c r="R258">
        <f t="shared" si="20"/>
        <v>1.0869661413787202E-2</v>
      </c>
    </row>
    <row r="259" spans="13:18" x14ac:dyDescent="0.25">
      <c r="M259">
        <v>256</v>
      </c>
      <c r="N259">
        <f t="shared" si="21"/>
        <v>4.4680428851054836</v>
      </c>
      <c r="O259">
        <f t="shared" si="17"/>
        <v>-7.7173084696294025E-2</v>
      </c>
      <c r="P259">
        <f t="shared" si="18"/>
        <v>9.4756633179571281E-3</v>
      </c>
      <c r="Q259">
        <f t="shared" si="19"/>
        <v>1.3998269153037062</v>
      </c>
      <c r="R259">
        <f t="shared" si="20"/>
        <v>9.4756633179571281E-3</v>
      </c>
    </row>
    <row r="260" spans="13:18" x14ac:dyDescent="0.25">
      <c r="M260">
        <v>257</v>
      </c>
      <c r="N260">
        <f t="shared" si="21"/>
        <v>4.4854961776254267</v>
      </c>
      <c r="O260">
        <f t="shared" ref="O260:O323" si="22">J$3*COS(N260)</f>
        <v>-7.1759386335693023E-2</v>
      </c>
      <c r="P260">
        <f t="shared" ref="P260:P323" si="23">J$3*SIN(N260)+J$3</f>
        <v>8.1759493335100131E-3</v>
      </c>
      <c r="Q260">
        <f t="shared" ref="Q260:Q323" si="24">J$3*COS(N260)+J$4</f>
        <v>1.405240613664307</v>
      </c>
      <c r="R260">
        <f t="shared" ref="R260:R323" si="25">J$3*SIN(N260)+J$3</f>
        <v>8.1759493335100131E-3</v>
      </c>
    </row>
    <row r="261" spans="13:18" x14ac:dyDescent="0.25">
      <c r="M261">
        <v>258</v>
      </c>
      <c r="N261">
        <f t="shared" si="21"/>
        <v>4.5029494701453698</v>
      </c>
      <c r="O261">
        <f t="shared" si="22"/>
        <v>-6.6323829370865367E-2</v>
      </c>
      <c r="P261">
        <f t="shared" si="23"/>
        <v>6.9709153659160417E-3</v>
      </c>
      <c r="Q261">
        <f t="shared" si="24"/>
        <v>1.4106761706291346</v>
      </c>
      <c r="R261">
        <f t="shared" si="25"/>
        <v>6.9709153659160417E-3</v>
      </c>
    </row>
    <row r="262" spans="13:18" x14ac:dyDescent="0.25">
      <c r="M262">
        <v>259</v>
      </c>
      <c r="N262">
        <f t="shared" ref="N262:N325" si="26">RADIANS(M262)</f>
        <v>4.5204027626653138</v>
      </c>
      <c r="O262">
        <f t="shared" si="22"/>
        <v>-6.0868069525117731E-2</v>
      </c>
      <c r="P262">
        <f t="shared" si="23"/>
        <v>5.8609284801952044E-3</v>
      </c>
      <c r="Q262">
        <f t="shared" si="24"/>
        <v>1.4161319304748823</v>
      </c>
      <c r="R262">
        <f t="shared" si="25"/>
        <v>5.8609284801952044E-3</v>
      </c>
    </row>
    <row r="263" spans="13:18" x14ac:dyDescent="0.25">
      <c r="M263">
        <v>260</v>
      </c>
      <c r="N263">
        <f t="shared" si="26"/>
        <v>4.5378560551852569</v>
      </c>
      <c r="O263">
        <f t="shared" si="22"/>
        <v>-5.5393768675750778E-2</v>
      </c>
      <c r="P263">
        <f t="shared" si="23"/>
        <v>4.8463267891056261E-3</v>
      </c>
      <c r="Q263">
        <f t="shared" si="24"/>
        <v>1.4216062313242492</v>
      </c>
      <c r="R263">
        <f t="shared" si="25"/>
        <v>4.8463267891056261E-3</v>
      </c>
    </row>
    <row r="264" spans="13:18" x14ac:dyDescent="0.25">
      <c r="M264">
        <v>261</v>
      </c>
      <c r="N264">
        <f t="shared" si="26"/>
        <v>4.5553093477052</v>
      </c>
      <c r="O264">
        <f t="shared" si="22"/>
        <v>-4.9902594347833701E-2</v>
      </c>
      <c r="P264">
        <f t="shared" si="23"/>
        <v>3.9274193501510624E-3</v>
      </c>
      <c r="Q264">
        <f t="shared" si="24"/>
        <v>1.4270974056521664</v>
      </c>
      <c r="R264">
        <f t="shared" si="25"/>
        <v>3.9274193501510624E-3</v>
      </c>
    </row>
    <row r="265" spans="13:18" x14ac:dyDescent="0.25">
      <c r="M265">
        <v>262</v>
      </c>
      <c r="N265">
        <f t="shared" si="26"/>
        <v>4.5727626402251431</v>
      </c>
      <c r="O265">
        <f t="shared" si="22"/>
        <v>-4.4396219206261002E-2</v>
      </c>
      <c r="P265">
        <f t="shared" si="23"/>
        <v>3.1044860714390943E-3</v>
      </c>
      <c r="Q265">
        <f t="shared" si="24"/>
        <v>1.4326037807937391</v>
      </c>
      <c r="R265">
        <f t="shared" si="25"/>
        <v>3.1044860714390943E-3</v>
      </c>
    </row>
    <row r="266" spans="13:18" x14ac:dyDescent="0.25">
      <c r="M266">
        <v>263</v>
      </c>
      <c r="N266">
        <f t="shared" si="26"/>
        <v>4.5902159327450871</v>
      </c>
      <c r="O266">
        <f t="shared" si="22"/>
        <v>-3.8876320546241946E-2</v>
      </c>
      <c r="P266">
        <f t="shared" si="23"/>
        <v>2.3777776264182759E-3</v>
      </c>
      <c r="Q266">
        <f t="shared" si="24"/>
        <v>1.4381236794537582</v>
      </c>
      <c r="R266">
        <f t="shared" si="25"/>
        <v>2.3777776264182759E-3</v>
      </c>
    </row>
    <row r="267" spans="13:18" x14ac:dyDescent="0.25">
      <c r="M267">
        <v>264</v>
      </c>
      <c r="N267">
        <f t="shared" si="26"/>
        <v>4.6076692252650302</v>
      </c>
      <c r="O267">
        <f t="shared" si="22"/>
        <v>-3.3344579782381423E-2</v>
      </c>
      <c r="P267">
        <f t="shared" si="23"/>
        <v>1.7475153775207697E-3</v>
      </c>
      <c r="Q267">
        <f t="shared" si="24"/>
        <v>1.4436554202176186</v>
      </c>
      <c r="R267">
        <f t="shared" si="25"/>
        <v>1.7475153775207697E-3</v>
      </c>
    </row>
    <row r="268" spans="13:18" x14ac:dyDescent="0.25">
      <c r="M268">
        <v>265</v>
      </c>
      <c r="N268">
        <f t="shared" si="26"/>
        <v>4.6251225177849733</v>
      </c>
      <c r="O268">
        <f t="shared" si="22"/>
        <v>-2.7802681936502982E-2</v>
      </c>
      <c r="P268">
        <f t="shared" si="23"/>
        <v>1.2138913087331726E-3</v>
      </c>
      <c r="Q268">
        <f t="shared" si="24"/>
        <v>1.4491973180634972</v>
      </c>
      <c r="R268">
        <f t="shared" si="25"/>
        <v>1.2138913087331726E-3</v>
      </c>
    </row>
    <row r="269" spans="13:18" x14ac:dyDescent="0.25">
      <c r="M269">
        <v>266</v>
      </c>
      <c r="N269">
        <f t="shared" si="26"/>
        <v>4.6425758103049164</v>
      </c>
      <c r="O269">
        <f t="shared" si="22"/>
        <v>-2.225231512437606E-2</v>
      </c>
      <c r="P269">
        <f t="shared" si="23"/>
        <v>7.7706796711607407E-4</v>
      </c>
      <c r="Q269">
        <f t="shared" si="24"/>
        <v>1.454747684875624</v>
      </c>
      <c r="R269">
        <f t="shared" si="25"/>
        <v>7.7706796711607407E-4</v>
      </c>
    </row>
    <row r="270" spans="13:18" x14ac:dyDescent="0.25">
      <c r="M270">
        <v>267</v>
      </c>
      <c r="N270">
        <f t="shared" si="26"/>
        <v>4.6600291028248595</v>
      </c>
      <c r="O270">
        <f t="shared" si="22"/>
        <v>-1.6695170041499233E-2</v>
      </c>
      <c r="P270">
        <f t="shared" si="23"/>
        <v>4.3717841329093954E-4</v>
      </c>
      <c r="Q270">
        <f t="shared" si="24"/>
        <v>1.4603048299585009</v>
      </c>
      <c r="R270">
        <f t="shared" si="25"/>
        <v>4.3717841329093954E-4</v>
      </c>
    </row>
    <row r="271" spans="13:18" x14ac:dyDescent="0.25">
      <c r="M271">
        <v>268</v>
      </c>
      <c r="N271">
        <f t="shared" si="26"/>
        <v>4.6774823953448035</v>
      </c>
      <c r="O271">
        <f t="shared" si="22"/>
        <v>-1.1132939448097743E-2</v>
      </c>
      <c r="P271">
        <f t="shared" si="23"/>
        <v>1.9432618090847731E-4</v>
      </c>
      <c r="Q271">
        <f t="shared" si="24"/>
        <v>1.4658670605519024</v>
      </c>
      <c r="R271">
        <f t="shared" si="25"/>
        <v>1.9432618090847731E-4</v>
      </c>
    </row>
    <row r="272" spans="13:18" x14ac:dyDescent="0.25">
      <c r="M272">
        <v>269</v>
      </c>
      <c r="N272">
        <f t="shared" si="26"/>
        <v>4.6949356878647466</v>
      </c>
      <c r="O272">
        <f t="shared" si="22"/>
        <v>-5.567317653493436E-3</v>
      </c>
      <c r="P272">
        <f t="shared" si="23"/>
        <v>4.8585245111198994E-5</v>
      </c>
      <c r="Q272">
        <f t="shared" si="24"/>
        <v>1.4714326823465067</v>
      </c>
      <c r="R272">
        <f t="shared" si="25"/>
        <v>4.8585245111198994E-5</v>
      </c>
    </row>
    <row r="273" spans="13:18" x14ac:dyDescent="0.25">
      <c r="M273">
        <v>270</v>
      </c>
      <c r="N273">
        <f t="shared" si="26"/>
        <v>4.7123889803846897</v>
      </c>
      <c r="O273">
        <f t="shared" si="22"/>
        <v>-5.8623353567377472E-17</v>
      </c>
      <c r="P273">
        <f t="shared" si="23"/>
        <v>0</v>
      </c>
      <c r="Q273">
        <f t="shared" si="24"/>
        <v>1.4770000000000001</v>
      </c>
      <c r="R273">
        <f t="shared" si="25"/>
        <v>0</v>
      </c>
    </row>
    <row r="274" spans="13:18" x14ac:dyDescent="0.25">
      <c r="M274">
        <v>271</v>
      </c>
      <c r="N274">
        <f t="shared" si="26"/>
        <v>4.7298422729046328</v>
      </c>
      <c r="O274">
        <f t="shared" si="22"/>
        <v>5.5673176534933189E-3</v>
      </c>
      <c r="P274">
        <f t="shared" si="23"/>
        <v>4.8585245111198994E-5</v>
      </c>
      <c r="Q274">
        <f t="shared" si="24"/>
        <v>1.4825673176534935</v>
      </c>
      <c r="R274">
        <f t="shared" si="25"/>
        <v>4.8585245111198994E-5</v>
      </c>
    </row>
    <row r="275" spans="13:18" x14ac:dyDescent="0.25">
      <c r="M275">
        <v>272</v>
      </c>
      <c r="N275">
        <f t="shared" si="26"/>
        <v>4.7472955654245768</v>
      </c>
      <c r="O275">
        <f t="shared" si="22"/>
        <v>1.1132939448097909E-2</v>
      </c>
      <c r="P275">
        <f t="shared" si="23"/>
        <v>1.9432618090847731E-4</v>
      </c>
      <c r="Q275">
        <f t="shared" si="24"/>
        <v>1.488132939448098</v>
      </c>
      <c r="R275">
        <f t="shared" si="25"/>
        <v>1.9432618090847731E-4</v>
      </c>
    </row>
    <row r="276" spans="13:18" x14ac:dyDescent="0.25">
      <c r="M276">
        <v>273</v>
      </c>
      <c r="N276">
        <f t="shared" si="26"/>
        <v>4.7647488579445199</v>
      </c>
      <c r="O276">
        <f t="shared" si="22"/>
        <v>1.6695170041499119E-2</v>
      </c>
      <c r="P276">
        <f t="shared" si="23"/>
        <v>4.3717841329093954E-4</v>
      </c>
      <c r="Q276">
        <f t="shared" si="24"/>
        <v>1.4936951700414993</v>
      </c>
      <c r="R276">
        <f t="shared" si="25"/>
        <v>4.3717841329093954E-4</v>
      </c>
    </row>
    <row r="277" spans="13:18" x14ac:dyDescent="0.25">
      <c r="M277">
        <v>274</v>
      </c>
      <c r="N277">
        <f t="shared" si="26"/>
        <v>4.782202150464463</v>
      </c>
      <c r="O277">
        <f t="shared" si="22"/>
        <v>2.2252315124375945E-2</v>
      </c>
      <c r="P277">
        <f t="shared" si="23"/>
        <v>7.7706796711601855E-4</v>
      </c>
      <c r="Q277">
        <f t="shared" si="24"/>
        <v>1.499252315124376</v>
      </c>
      <c r="R277">
        <f t="shared" si="25"/>
        <v>7.7706796711601855E-4</v>
      </c>
    </row>
    <row r="278" spans="13:18" x14ac:dyDescent="0.25">
      <c r="M278">
        <v>275</v>
      </c>
      <c r="N278">
        <f t="shared" si="26"/>
        <v>4.7996554429844061</v>
      </c>
      <c r="O278">
        <f t="shared" si="22"/>
        <v>2.7802681936502868E-2</v>
      </c>
      <c r="P278">
        <f t="shared" si="23"/>
        <v>1.2138913087331726E-3</v>
      </c>
      <c r="Q278">
        <f t="shared" si="24"/>
        <v>1.504802681936503</v>
      </c>
      <c r="R278">
        <f t="shared" si="25"/>
        <v>1.2138913087331726E-3</v>
      </c>
    </row>
    <row r="279" spans="13:18" x14ac:dyDescent="0.25">
      <c r="M279">
        <v>276</v>
      </c>
      <c r="N279">
        <f t="shared" si="26"/>
        <v>4.8171087355043491</v>
      </c>
      <c r="O279">
        <f t="shared" si="22"/>
        <v>3.3344579782381305E-2</v>
      </c>
      <c r="P279">
        <f t="shared" si="23"/>
        <v>1.7475153775207697E-3</v>
      </c>
      <c r="Q279">
        <f t="shared" si="24"/>
        <v>1.5103445797823813</v>
      </c>
      <c r="R279">
        <f t="shared" si="25"/>
        <v>1.7475153775207697E-3</v>
      </c>
    </row>
    <row r="280" spans="13:18" x14ac:dyDescent="0.25">
      <c r="M280">
        <v>277</v>
      </c>
      <c r="N280">
        <f t="shared" si="26"/>
        <v>4.8345620280242931</v>
      </c>
      <c r="O280">
        <f t="shared" si="22"/>
        <v>3.8876320546242113E-2</v>
      </c>
      <c r="P280">
        <f t="shared" si="23"/>
        <v>2.3777776264182759E-3</v>
      </c>
      <c r="Q280">
        <f t="shared" si="24"/>
        <v>1.5158763205462422</v>
      </c>
      <c r="R280">
        <f t="shared" si="25"/>
        <v>2.3777776264182759E-3</v>
      </c>
    </row>
    <row r="281" spans="13:18" x14ac:dyDescent="0.25">
      <c r="M281">
        <v>278</v>
      </c>
      <c r="N281">
        <f t="shared" si="26"/>
        <v>4.8520153205442362</v>
      </c>
      <c r="O281">
        <f t="shared" si="22"/>
        <v>4.4396219206260884E-2</v>
      </c>
      <c r="P281">
        <f t="shared" si="23"/>
        <v>3.1044860714390388E-3</v>
      </c>
      <c r="Q281">
        <f t="shared" si="24"/>
        <v>1.5213962192062609</v>
      </c>
      <c r="R281">
        <f t="shared" si="25"/>
        <v>3.1044860714390388E-3</v>
      </c>
    </row>
    <row r="282" spans="13:18" x14ac:dyDescent="0.25">
      <c r="M282">
        <v>279</v>
      </c>
      <c r="N282">
        <f t="shared" si="26"/>
        <v>4.8694686130641793</v>
      </c>
      <c r="O282">
        <f t="shared" si="22"/>
        <v>4.9902594347833583E-2</v>
      </c>
      <c r="P282">
        <f t="shared" si="23"/>
        <v>3.9274193501510624E-3</v>
      </c>
      <c r="Q282">
        <f t="shared" si="24"/>
        <v>1.5269025943478336</v>
      </c>
      <c r="R282">
        <f t="shared" si="25"/>
        <v>3.9274193501510624E-3</v>
      </c>
    </row>
    <row r="283" spans="13:18" x14ac:dyDescent="0.25">
      <c r="M283">
        <v>280</v>
      </c>
      <c r="N283">
        <f t="shared" si="26"/>
        <v>4.8869219055841224</v>
      </c>
      <c r="O283">
        <f t="shared" si="22"/>
        <v>5.539376867575066E-2</v>
      </c>
      <c r="P283">
        <f t="shared" si="23"/>
        <v>4.8463267891056261E-3</v>
      </c>
      <c r="Q283">
        <f t="shared" si="24"/>
        <v>1.5323937686757507</v>
      </c>
      <c r="R283">
        <f t="shared" si="25"/>
        <v>4.8463267891056261E-3</v>
      </c>
    </row>
    <row r="284" spans="13:18" x14ac:dyDescent="0.25">
      <c r="M284">
        <v>281</v>
      </c>
      <c r="N284">
        <f t="shared" si="26"/>
        <v>4.9043751981040664</v>
      </c>
      <c r="O284">
        <f t="shared" si="22"/>
        <v>6.086806952511789E-2</v>
      </c>
      <c r="P284">
        <f t="shared" si="23"/>
        <v>5.8609284801952044E-3</v>
      </c>
      <c r="Q284">
        <f t="shared" si="24"/>
        <v>1.5378680695251179</v>
      </c>
      <c r="R284">
        <f t="shared" si="25"/>
        <v>5.8609284801952044E-3</v>
      </c>
    </row>
    <row r="285" spans="13:18" x14ac:dyDescent="0.25">
      <c r="M285">
        <v>282</v>
      </c>
      <c r="N285">
        <f t="shared" si="26"/>
        <v>4.9218284906240095</v>
      </c>
      <c r="O285">
        <f t="shared" si="22"/>
        <v>6.6323829370865256E-2</v>
      </c>
      <c r="P285">
        <f t="shared" si="23"/>
        <v>6.9709153659160417E-3</v>
      </c>
      <c r="Q285">
        <f t="shared" si="24"/>
        <v>1.5433238293708653</v>
      </c>
      <c r="R285">
        <f t="shared" si="25"/>
        <v>6.9709153659160417E-3</v>
      </c>
    </row>
    <row r="286" spans="13:18" x14ac:dyDescent="0.25">
      <c r="M286">
        <v>283</v>
      </c>
      <c r="N286">
        <f t="shared" si="26"/>
        <v>4.9392817831439526</v>
      </c>
      <c r="O286">
        <f t="shared" si="22"/>
        <v>7.1759386335692912E-2</v>
      </c>
      <c r="P286">
        <f t="shared" si="23"/>
        <v>8.1759493335099576E-3</v>
      </c>
      <c r="Q286">
        <f t="shared" si="24"/>
        <v>1.548759386335693</v>
      </c>
      <c r="R286">
        <f t="shared" si="25"/>
        <v>8.1759493335099576E-3</v>
      </c>
    </row>
    <row r="287" spans="13:18" x14ac:dyDescent="0.25">
      <c r="M287">
        <v>284</v>
      </c>
      <c r="N287">
        <f t="shared" si="26"/>
        <v>4.9567350756638957</v>
      </c>
      <c r="O287">
        <f t="shared" si="22"/>
        <v>7.7173084696293914E-2</v>
      </c>
      <c r="P287">
        <f t="shared" si="23"/>
        <v>9.4756633179570726E-3</v>
      </c>
      <c r="Q287">
        <f t="shared" si="24"/>
        <v>1.554173084696294</v>
      </c>
      <c r="R287">
        <f t="shared" si="25"/>
        <v>9.4756633179570726E-3</v>
      </c>
    </row>
    <row r="288" spans="13:18" x14ac:dyDescent="0.25">
      <c r="M288">
        <v>285</v>
      </c>
      <c r="N288">
        <f t="shared" si="26"/>
        <v>4.9741883681838388</v>
      </c>
      <c r="O288">
        <f t="shared" si="22"/>
        <v>8.2563275387703972E-2</v>
      </c>
      <c r="P288">
        <f t="shared" si="23"/>
        <v>1.0869661413787146E-2</v>
      </c>
      <c r="Q288">
        <f t="shared" si="24"/>
        <v>1.559563275387704</v>
      </c>
      <c r="R288">
        <f t="shared" si="25"/>
        <v>1.0869661413787146E-2</v>
      </c>
    </row>
    <row r="289" spans="13:18" x14ac:dyDescent="0.25">
      <c r="M289">
        <v>286</v>
      </c>
      <c r="N289">
        <f t="shared" si="26"/>
        <v>4.9916416607037828</v>
      </c>
      <c r="O289">
        <f t="shared" si="22"/>
        <v>8.79283165056228E-2</v>
      </c>
      <c r="P289">
        <f t="shared" si="23"/>
        <v>1.2357518995676331E-2</v>
      </c>
      <c r="Q289">
        <f t="shared" si="24"/>
        <v>1.5649283165056229</v>
      </c>
      <c r="R289">
        <f t="shared" si="25"/>
        <v>1.2357518995676331E-2</v>
      </c>
    </row>
    <row r="290" spans="13:18" x14ac:dyDescent="0.25">
      <c r="M290">
        <v>287</v>
      </c>
      <c r="N290">
        <f t="shared" si="26"/>
        <v>5.0090949532237259</v>
      </c>
      <c r="O290">
        <f t="shared" si="22"/>
        <v>9.326657380655301E-2</v>
      </c>
      <c r="P290">
        <f t="shared" si="23"/>
        <v>1.3938782847791709E-2</v>
      </c>
      <c r="Q290">
        <f t="shared" si="24"/>
        <v>1.5702665738065531</v>
      </c>
      <c r="R290">
        <f t="shared" si="25"/>
        <v>1.3938782847791709E-2</v>
      </c>
    </row>
    <row r="291" spans="13:18" x14ac:dyDescent="0.25">
      <c r="M291">
        <v>288</v>
      </c>
      <c r="N291">
        <f t="shared" si="26"/>
        <v>5.026548245743669</v>
      </c>
      <c r="O291">
        <f t="shared" si="22"/>
        <v>9.8576421205608167E-2</v>
      </c>
      <c r="P291">
        <f t="shared" si="23"/>
        <v>1.5612971301845968E-2</v>
      </c>
      <c r="Q291">
        <f t="shared" si="24"/>
        <v>1.5755764212056083</v>
      </c>
      <c r="R291">
        <f t="shared" si="25"/>
        <v>1.5612971301845968E-2</v>
      </c>
    </row>
    <row r="292" spans="13:18" x14ac:dyDescent="0.25">
      <c r="M292">
        <v>289</v>
      </c>
      <c r="N292">
        <f t="shared" si="26"/>
        <v>5.0440015382636121</v>
      </c>
      <c r="O292">
        <f t="shared" si="22"/>
        <v>0.10385624127183286</v>
      </c>
      <c r="P292">
        <f t="shared" si="23"/>
        <v>1.7379574383817875E-2</v>
      </c>
      <c r="Q292">
        <f t="shared" si="24"/>
        <v>1.580856241271833</v>
      </c>
      <c r="R292">
        <f t="shared" si="25"/>
        <v>1.7379574383817875E-2</v>
      </c>
    </row>
    <row r="293" spans="13:18" x14ac:dyDescent="0.25">
      <c r="M293">
        <v>290</v>
      </c>
      <c r="N293">
        <f t="shared" si="26"/>
        <v>5.0614548307835561</v>
      </c>
      <c r="O293">
        <f t="shared" si="22"/>
        <v>0.10910442572088841</v>
      </c>
      <c r="P293">
        <f t="shared" si="23"/>
        <v>1.9238053969295232E-2</v>
      </c>
      <c r="Q293">
        <f t="shared" si="24"/>
        <v>1.5861044257208885</v>
      </c>
      <c r="R293">
        <f t="shared" si="25"/>
        <v>1.9238053969295232E-2</v>
      </c>
    </row>
    <row r="294" spans="13:18" x14ac:dyDescent="0.25">
      <c r="M294">
        <v>291</v>
      </c>
      <c r="N294">
        <f t="shared" si="26"/>
        <v>5.0789081233034992</v>
      </c>
      <c r="O294">
        <f t="shared" si="22"/>
        <v>0.11431937590495082</v>
      </c>
      <c r="P294">
        <f t="shared" si="23"/>
        <v>2.1187843947392648E-2</v>
      </c>
      <c r="Q294">
        <f t="shared" si="24"/>
        <v>1.5913193759049509</v>
      </c>
      <c r="R294">
        <f t="shared" si="25"/>
        <v>2.1187843947392648E-2</v>
      </c>
    </row>
    <row r="295" spans="13:18" x14ac:dyDescent="0.25">
      <c r="M295">
        <v>292</v>
      </c>
      <c r="N295">
        <f t="shared" si="26"/>
        <v>5.0963614158234423</v>
      </c>
      <c r="O295">
        <f t="shared" si="22"/>
        <v>0.11949950329967592</v>
      </c>
      <c r="P295">
        <f t="shared" si="23"/>
        <v>2.3228350393194819E-2</v>
      </c>
      <c r="Q295">
        <f t="shared" si="24"/>
        <v>1.596499503299676</v>
      </c>
      <c r="R295">
        <f t="shared" si="25"/>
        <v>2.3228350393194819E-2</v>
      </c>
    </row>
    <row r="296" spans="13:18" x14ac:dyDescent="0.25">
      <c r="M296">
        <v>293</v>
      </c>
      <c r="N296">
        <f t="shared" si="26"/>
        <v>5.1138147083433854</v>
      </c>
      <c r="O296">
        <f t="shared" si="22"/>
        <v>0.12464322998807825</v>
      </c>
      <c r="P296">
        <f t="shared" si="23"/>
        <v>2.5358951748671477E-2</v>
      </c>
      <c r="Q296">
        <f t="shared" si="24"/>
        <v>1.6016432299880783</v>
      </c>
      <c r="R296">
        <f t="shared" si="25"/>
        <v>2.5358951748671477E-2</v>
      </c>
    </row>
    <row r="297" spans="13:18" x14ac:dyDescent="0.25">
      <c r="M297">
        <v>294</v>
      </c>
      <c r="N297">
        <f t="shared" si="26"/>
        <v>5.1312680008633285</v>
      </c>
      <c r="O297">
        <f t="shared" si="22"/>
        <v>0.12974898914118013</v>
      </c>
      <c r="P297">
        <f t="shared" si="23"/>
        <v>2.7578999012010275E-2</v>
      </c>
      <c r="Q297">
        <f t="shared" si="24"/>
        <v>1.6067489891411801</v>
      </c>
      <c r="R297">
        <f t="shared" si="25"/>
        <v>2.7578999012010275E-2</v>
      </c>
    </row>
    <row r="298" spans="13:18" x14ac:dyDescent="0.25">
      <c r="M298">
        <v>295</v>
      </c>
      <c r="N298">
        <f t="shared" si="26"/>
        <v>5.1487212933832724</v>
      </c>
      <c r="O298">
        <f t="shared" si="22"/>
        <v>0.13481522549528319</v>
      </c>
      <c r="P298">
        <f t="shared" si="23"/>
        <v>2.9887815935308648E-2</v>
      </c>
      <c r="Q298">
        <f t="shared" si="24"/>
        <v>1.6118152254952833</v>
      </c>
      <c r="R298">
        <f t="shared" si="25"/>
        <v>2.9887815935308648E-2</v>
      </c>
    </row>
    <row r="299" spans="13:18" x14ac:dyDescent="0.25">
      <c r="M299">
        <v>296</v>
      </c>
      <c r="N299">
        <f t="shared" si="26"/>
        <v>5.1661745859032155</v>
      </c>
      <c r="O299">
        <f t="shared" si="22"/>
        <v>0.1398403958257157</v>
      </c>
      <c r="P299">
        <f t="shared" si="23"/>
        <v>3.2284699230565705E-2</v>
      </c>
      <c r="Q299">
        <f t="shared" si="24"/>
        <v>1.6168403958257158</v>
      </c>
      <c r="R299">
        <f t="shared" si="25"/>
        <v>3.2284699230565705E-2</v>
      </c>
    </row>
    <row r="300" spans="13:18" x14ac:dyDescent="0.25">
      <c r="M300">
        <v>297</v>
      </c>
      <c r="N300">
        <f t="shared" si="26"/>
        <v>5.1836278784231586</v>
      </c>
      <c r="O300">
        <f t="shared" si="22"/>
        <v>0.14482296941691539</v>
      </c>
      <c r="P300">
        <f t="shared" si="23"/>
        <v>3.4768918783910641E-2</v>
      </c>
      <c r="Q300">
        <f t="shared" si="24"/>
        <v>1.6218229694169155</v>
      </c>
      <c r="R300">
        <f t="shared" si="25"/>
        <v>3.4768918783910641E-2</v>
      </c>
    </row>
    <row r="301" spans="13:18" x14ac:dyDescent="0.25">
      <c r="M301">
        <v>298</v>
      </c>
      <c r="N301">
        <f t="shared" si="26"/>
        <v>5.2010811709431017</v>
      </c>
      <c r="O301">
        <f t="shared" si="22"/>
        <v>0.14976142852869906</v>
      </c>
      <c r="P301">
        <f t="shared" si="23"/>
        <v>3.7339717878002276E-2</v>
      </c>
      <c r="Q301">
        <f t="shared" si="24"/>
        <v>1.6267614285286991</v>
      </c>
      <c r="R301">
        <f t="shared" si="25"/>
        <v>3.7339717878002276E-2</v>
      </c>
    </row>
    <row r="302" spans="13:18" x14ac:dyDescent="0.25">
      <c r="M302">
        <v>299</v>
      </c>
      <c r="N302">
        <f t="shared" si="26"/>
        <v>5.2185344634630457</v>
      </c>
      <c r="O302">
        <f t="shared" si="22"/>
        <v>0.15465426885858161</v>
      </c>
      <c r="P302">
        <f t="shared" si="23"/>
        <v>3.9996313422532792E-2</v>
      </c>
      <c r="Q302">
        <f t="shared" si="24"/>
        <v>1.6316542688585818</v>
      </c>
      <c r="R302">
        <f t="shared" si="25"/>
        <v>3.9996313422532792E-2</v>
      </c>
    </row>
    <row r="303" spans="13:18" x14ac:dyDescent="0.25">
      <c r="M303">
        <v>300</v>
      </c>
      <c r="N303">
        <f t="shared" si="26"/>
        <v>5.2359877559829888</v>
      </c>
      <c r="O303">
        <f t="shared" si="22"/>
        <v>0.15950000000000003</v>
      </c>
      <c r="P303">
        <f t="shared" si="23"/>
        <v>4.273789619276408E-2</v>
      </c>
      <c r="Q303">
        <f t="shared" si="24"/>
        <v>1.6365000000000001</v>
      </c>
      <c r="R303">
        <f t="shared" si="25"/>
        <v>4.273789619276408E-2</v>
      </c>
    </row>
    <row r="304" spans="13:18" x14ac:dyDescent="0.25">
      <c r="M304">
        <v>301</v>
      </c>
      <c r="N304">
        <f t="shared" si="26"/>
        <v>5.2534410485029319</v>
      </c>
      <c r="O304">
        <f t="shared" si="22"/>
        <v>0.16429714589630728</v>
      </c>
      <c r="P304">
        <f t="shared" si="23"/>
        <v>4.5563631076026179E-2</v>
      </c>
      <c r="Q304">
        <f t="shared" si="24"/>
        <v>1.6412971458963073</v>
      </c>
      <c r="R304">
        <f t="shared" si="25"/>
        <v>4.5563631076026179E-2</v>
      </c>
    </row>
    <row r="305" spans="13:18" x14ac:dyDescent="0.25">
      <c r="M305">
        <v>302</v>
      </c>
      <c r="N305">
        <f t="shared" si="26"/>
        <v>5.270894341022875</v>
      </c>
      <c r="O305">
        <f t="shared" si="22"/>
        <v>0.1690442452903923</v>
      </c>
      <c r="P305">
        <f t="shared" si="23"/>
        <v>4.8472657326100066E-2</v>
      </c>
      <c r="Q305">
        <f t="shared" si="24"/>
        <v>1.6460442452903923</v>
      </c>
      <c r="R305">
        <f t="shared" si="25"/>
        <v>4.8472657326100066E-2</v>
      </c>
    </row>
    <row r="306" spans="13:18" x14ac:dyDescent="0.25">
      <c r="M306">
        <v>303</v>
      </c>
      <c r="N306">
        <f t="shared" si="26"/>
        <v>5.2883476335428181</v>
      </c>
      <c r="O306">
        <f t="shared" si="22"/>
        <v>0.17373985216979351</v>
      </c>
      <c r="P306">
        <f t="shared" si="23"/>
        <v>5.1464088825409648E-2</v>
      </c>
      <c r="Q306">
        <f t="shared" si="24"/>
        <v>1.6507398521697936</v>
      </c>
      <c r="R306">
        <f t="shared" si="25"/>
        <v>5.1464088825409648E-2</v>
      </c>
    </row>
    <row r="307" spans="13:18" x14ac:dyDescent="0.25">
      <c r="M307">
        <v>304</v>
      </c>
      <c r="N307">
        <f t="shared" si="26"/>
        <v>5.3058009260627621</v>
      </c>
      <c r="O307">
        <f t="shared" si="22"/>
        <v>0.17838253620716829</v>
      </c>
      <c r="P307">
        <f t="shared" si="23"/>
        <v>5.4537014354941737E-2</v>
      </c>
      <c r="Q307">
        <f t="shared" si="24"/>
        <v>1.6553825362071684</v>
      </c>
      <c r="R307">
        <f t="shared" si="25"/>
        <v>5.4537014354941737E-2</v>
      </c>
    </row>
    <row r="308" spans="13:18" x14ac:dyDescent="0.25">
      <c r="M308">
        <v>305</v>
      </c>
      <c r="N308">
        <f t="shared" si="26"/>
        <v>5.3232542185827052</v>
      </c>
      <c r="O308">
        <f t="shared" si="22"/>
        <v>0.1829708831959837</v>
      </c>
      <c r="P308">
        <f t="shared" si="23"/>
        <v>5.769049787181163E-2</v>
      </c>
      <c r="Q308">
        <f t="shared" si="24"/>
        <v>1.6599708831959838</v>
      </c>
      <c r="R308">
        <f t="shared" si="25"/>
        <v>5.769049787181163E-2</v>
      </c>
    </row>
    <row r="309" spans="13:18" x14ac:dyDescent="0.25">
      <c r="M309">
        <v>306</v>
      </c>
      <c r="N309">
        <f t="shared" si="26"/>
        <v>5.3407075111026483</v>
      </c>
      <c r="O309">
        <f t="shared" si="22"/>
        <v>0.18750349548129885</v>
      </c>
      <c r="P309">
        <f t="shared" si="23"/>
        <v>6.0923578794391753E-2</v>
      </c>
      <c r="Q309">
        <f t="shared" si="24"/>
        <v>1.6645034954812989</v>
      </c>
      <c r="R309">
        <f t="shared" si="25"/>
        <v>6.0923578794391753E-2</v>
      </c>
    </row>
    <row r="310" spans="13:18" x14ac:dyDescent="0.25">
      <c r="M310">
        <v>307</v>
      </c>
      <c r="N310">
        <f t="shared" si="26"/>
        <v>5.3581608036225914</v>
      </c>
      <c r="O310">
        <f t="shared" si="22"/>
        <v>0.19197899238550328</v>
      </c>
      <c r="P310">
        <f t="shared" si="23"/>
        <v>6.4235272294913492E-2</v>
      </c>
      <c r="Q310">
        <f t="shared" si="24"/>
        <v>1.6689789923855034</v>
      </c>
      <c r="R310">
        <f t="shared" si="25"/>
        <v>6.4235272294913492E-2</v>
      </c>
    </row>
    <row r="311" spans="13:18" x14ac:dyDescent="0.25">
      <c r="M311">
        <v>308</v>
      </c>
      <c r="N311">
        <f t="shared" si="26"/>
        <v>5.3756140961425354</v>
      </c>
      <c r="O311">
        <f t="shared" si="22"/>
        <v>0.19639601062888506</v>
      </c>
      <c r="P311">
        <f t="shared" si="23"/>
        <v>6.7624569599455731E-2</v>
      </c>
      <c r="Q311">
        <f t="shared" si="24"/>
        <v>1.6733960106288852</v>
      </c>
      <c r="R311">
        <f t="shared" si="25"/>
        <v>6.7624569599455731E-2</v>
      </c>
    </row>
    <row r="312" spans="13:18" x14ac:dyDescent="0.25">
      <c r="M312">
        <v>309</v>
      </c>
      <c r="N312">
        <f t="shared" si="26"/>
        <v>5.3930673886624785</v>
      </c>
      <c r="O312">
        <f t="shared" si="22"/>
        <v>0.20075320474489816</v>
      </c>
      <c r="P312">
        <f t="shared" si="23"/>
        <v>7.1090438295226321E-2</v>
      </c>
      <c r="Q312">
        <f t="shared" si="24"/>
        <v>1.6777532047448982</v>
      </c>
      <c r="R312">
        <f t="shared" si="25"/>
        <v>7.1090438295226321E-2</v>
      </c>
    </row>
    <row r="313" spans="13:18" x14ac:dyDescent="0.25">
      <c r="M313">
        <v>310</v>
      </c>
      <c r="N313">
        <f t="shared" si="26"/>
        <v>5.4105206811824216</v>
      </c>
      <c r="O313">
        <f t="shared" si="22"/>
        <v>0.20504924749000603</v>
      </c>
      <c r="P313">
        <f t="shared" si="23"/>
        <v>7.4631822645045975E-2</v>
      </c>
      <c r="Q313">
        <f t="shared" si="24"/>
        <v>1.6820492474900062</v>
      </c>
      <c r="R313">
        <f t="shared" si="25"/>
        <v>7.4631822645045975E-2</v>
      </c>
    </row>
    <row r="314" spans="13:18" x14ac:dyDescent="0.25">
      <c r="M314">
        <v>311</v>
      </c>
      <c r="N314">
        <f t="shared" si="26"/>
        <v>5.4279739737023647</v>
      </c>
      <c r="O314">
        <f t="shared" si="22"/>
        <v>0.20928283024797176</v>
      </c>
      <c r="P314">
        <f t="shared" si="23"/>
        <v>7.8247643908935655E-2</v>
      </c>
      <c r="Q314">
        <f t="shared" si="24"/>
        <v>1.6862828302479718</v>
      </c>
      <c r="R314">
        <f t="shared" si="25"/>
        <v>7.8247643908935655E-2</v>
      </c>
    </row>
    <row r="315" spans="13:18" x14ac:dyDescent="0.25">
      <c r="M315">
        <v>312</v>
      </c>
      <c r="N315">
        <f t="shared" si="26"/>
        <v>5.4454272662223078</v>
      </c>
      <c r="O315">
        <f t="shared" si="22"/>
        <v>0.21345266342847563</v>
      </c>
      <c r="P315">
        <f t="shared" si="23"/>
        <v>8.1936800672711141E-2</v>
      </c>
      <c r="Q315">
        <f t="shared" si="24"/>
        <v>1.6904526634284758</v>
      </c>
      <c r="R315">
        <f t="shared" si="25"/>
        <v>8.1936800672711141E-2</v>
      </c>
    </row>
    <row r="316" spans="13:18" x14ac:dyDescent="0.25">
      <c r="M316">
        <v>313</v>
      </c>
      <c r="N316">
        <f t="shared" si="26"/>
        <v>5.4628805587422518</v>
      </c>
      <c r="O316">
        <f t="shared" si="22"/>
        <v>0.21755747685993707</v>
      </c>
      <c r="P316">
        <f t="shared" si="23"/>
        <v>8.5698169183484663E-2</v>
      </c>
      <c r="Q316">
        <f t="shared" si="24"/>
        <v>1.6945574768599372</v>
      </c>
      <c r="R316">
        <f t="shared" si="25"/>
        <v>8.5698169183484663E-2</v>
      </c>
    </row>
    <row r="317" spans="13:18" x14ac:dyDescent="0.25">
      <c r="M317">
        <v>314</v>
      </c>
      <c r="N317">
        <f t="shared" si="26"/>
        <v>5.4803338512621949</v>
      </c>
      <c r="O317">
        <f t="shared" si="22"/>
        <v>0.22159602017642013</v>
      </c>
      <c r="P317">
        <f t="shared" si="23"/>
        <v>8.9530603691970273E-2</v>
      </c>
      <c r="Q317">
        <f t="shared" si="24"/>
        <v>1.6985960201764203</v>
      </c>
      <c r="R317">
        <f t="shared" si="25"/>
        <v>8.9530603691970273E-2</v>
      </c>
    </row>
    <row r="318" spans="13:18" x14ac:dyDescent="0.25">
      <c r="M318">
        <v>315</v>
      </c>
      <c r="N318">
        <f t="shared" si="26"/>
        <v>5.497787143782138</v>
      </c>
      <c r="O318">
        <f t="shared" si="22"/>
        <v>0.22556706319850861</v>
      </c>
      <c r="P318">
        <f t="shared" si="23"/>
        <v>9.3432936801491284E-2</v>
      </c>
      <c r="Q318">
        <f t="shared" si="24"/>
        <v>1.7025670631985088</v>
      </c>
      <c r="R318">
        <f t="shared" si="25"/>
        <v>9.3432936801491284E-2</v>
      </c>
    </row>
    <row r="319" spans="13:18" x14ac:dyDescent="0.25">
      <c r="M319">
        <v>316</v>
      </c>
      <c r="N319">
        <f t="shared" si="26"/>
        <v>5.5152404363020811</v>
      </c>
      <c r="O319">
        <f t="shared" si="22"/>
        <v>0.22946939630802962</v>
      </c>
      <c r="P319">
        <f t="shared" si="23"/>
        <v>9.7403979823579762E-2</v>
      </c>
      <c r="Q319">
        <f t="shared" si="24"/>
        <v>1.7064693963080297</v>
      </c>
      <c r="R319">
        <f t="shared" si="25"/>
        <v>9.7403979823579762E-2</v>
      </c>
    </row>
    <row r="320" spans="13:18" x14ac:dyDescent="0.25">
      <c r="M320">
        <v>317</v>
      </c>
      <c r="N320">
        <f t="shared" si="26"/>
        <v>5.532693728822025</v>
      </c>
      <c r="O320">
        <f t="shared" si="22"/>
        <v>0.23330183081651545</v>
      </c>
      <c r="P320">
        <f t="shared" si="23"/>
        <v>0.10144252314006305</v>
      </c>
      <c r="Q320">
        <f t="shared" si="24"/>
        <v>1.7103018308165154</v>
      </c>
      <c r="R320">
        <f t="shared" si="25"/>
        <v>0.10144252314006305</v>
      </c>
    </row>
    <row r="321" spans="13:18" x14ac:dyDescent="0.25">
      <c r="M321">
        <v>318</v>
      </c>
      <c r="N321">
        <f t="shared" si="26"/>
        <v>5.5501470213419681</v>
      </c>
      <c r="O321">
        <f t="shared" si="22"/>
        <v>0.23706319932728878</v>
      </c>
      <c r="P321">
        <f t="shared" si="23"/>
        <v>0.10554733657152426</v>
      </c>
      <c r="Q321">
        <f t="shared" si="24"/>
        <v>1.7140631993272888</v>
      </c>
      <c r="R321">
        <f t="shared" si="25"/>
        <v>0.10554733657152426</v>
      </c>
    </row>
    <row r="322" spans="13:18" x14ac:dyDescent="0.25">
      <c r="M322">
        <v>319</v>
      </c>
      <c r="N322">
        <f t="shared" si="26"/>
        <v>5.5676003138619112</v>
      </c>
      <c r="O322">
        <f t="shared" si="22"/>
        <v>0.24075235609106424</v>
      </c>
      <c r="P322">
        <f t="shared" si="23"/>
        <v>0.10971716975202814</v>
      </c>
      <c r="Q322">
        <f t="shared" si="24"/>
        <v>1.7177523560910644</v>
      </c>
      <c r="R322">
        <f t="shared" si="25"/>
        <v>0.10971716975202814</v>
      </c>
    </row>
    <row r="323" spans="13:18" x14ac:dyDescent="0.25">
      <c r="M323">
        <v>320</v>
      </c>
      <c r="N323">
        <f t="shared" si="26"/>
        <v>5.5850536063818543</v>
      </c>
      <c r="O323">
        <f t="shared" si="22"/>
        <v>0.24436817735495392</v>
      </c>
      <c r="P323">
        <f t="shared" si="23"/>
        <v>0.11395075250999387</v>
      </c>
      <c r="Q323">
        <f t="shared" si="24"/>
        <v>1.7213681773549541</v>
      </c>
      <c r="R323">
        <f t="shared" si="25"/>
        <v>0.11395075250999387</v>
      </c>
    </row>
    <row r="324" spans="13:18" x14ac:dyDescent="0.25">
      <c r="M324">
        <v>321</v>
      </c>
      <c r="N324">
        <f t="shared" si="26"/>
        <v>5.6025068989017974</v>
      </c>
      <c r="O324">
        <f t="shared" ref="O324:O363" si="27">J$3*COS(N324)</f>
        <v>0.24790956170477363</v>
      </c>
      <c r="P324">
        <f t="shared" ref="P324:P363" si="28">J$3*SIN(N324)+J$3</f>
        <v>0.11824679525510173</v>
      </c>
      <c r="Q324">
        <f t="shared" ref="Q324:Q363" si="29">J$3*COS(N324)+J$4</f>
        <v>1.7249095617047736</v>
      </c>
      <c r="R324">
        <f t="shared" ref="R324:R363" si="30">J$3*SIN(N324)+J$3</f>
        <v>0.11824679525510173</v>
      </c>
    </row>
    <row r="325" spans="13:18" x14ac:dyDescent="0.25">
      <c r="M325">
        <v>322</v>
      </c>
      <c r="N325">
        <f t="shared" si="26"/>
        <v>5.6199601914217414</v>
      </c>
      <c r="O325">
        <f t="shared" si="27"/>
        <v>0.25137543040054433</v>
      </c>
      <c r="P325">
        <f t="shared" si="28"/>
        <v>0.12260398937111505</v>
      </c>
      <c r="Q325">
        <f t="shared" si="29"/>
        <v>1.7283754304005443</v>
      </c>
      <c r="R325">
        <f t="shared" si="30"/>
        <v>0.12260398937111505</v>
      </c>
    </row>
    <row r="326" spans="13:18" x14ac:dyDescent="0.25">
      <c r="M326">
        <v>323</v>
      </c>
      <c r="N326">
        <f t="shared" ref="N326:N363" si="31">RADIANS(M326)</f>
        <v>5.6374134839416845</v>
      </c>
      <c r="O326">
        <f t="shared" si="27"/>
        <v>0.2547647277050864</v>
      </c>
      <c r="P326">
        <f t="shared" si="28"/>
        <v>0.12702100761449661</v>
      </c>
      <c r="Q326">
        <f t="shared" si="29"/>
        <v>1.7317647277050865</v>
      </c>
      <c r="R326">
        <f t="shared" si="30"/>
        <v>0.12702100761449661</v>
      </c>
    </row>
    <row r="327" spans="13:18" x14ac:dyDescent="0.25">
      <c r="M327">
        <v>324</v>
      </c>
      <c r="N327">
        <f t="shared" si="31"/>
        <v>5.6548667764616276</v>
      </c>
      <c r="O327">
        <f t="shared" si="27"/>
        <v>0.2580764212056082</v>
      </c>
      <c r="P327">
        <f t="shared" si="28"/>
        <v>0.13149650451870101</v>
      </c>
      <c r="Q327">
        <f t="shared" si="29"/>
        <v>1.7350764212056082</v>
      </c>
      <c r="R327">
        <f t="shared" si="30"/>
        <v>0.13149650451870101</v>
      </c>
    </row>
    <row r="328" spans="13:18" x14ac:dyDescent="0.25">
      <c r="M328">
        <v>325</v>
      </c>
      <c r="N328">
        <f t="shared" si="31"/>
        <v>5.6723200689815707</v>
      </c>
      <c r="O328">
        <f t="shared" si="27"/>
        <v>0.26130950212818832</v>
      </c>
      <c r="P328">
        <f t="shared" si="28"/>
        <v>0.13602911680401616</v>
      </c>
      <c r="Q328">
        <f t="shared" si="29"/>
        <v>1.7383095021281885</v>
      </c>
      <c r="R328">
        <f t="shared" si="30"/>
        <v>0.13602911680401616</v>
      </c>
    </row>
    <row r="329" spans="13:18" x14ac:dyDescent="0.25">
      <c r="M329">
        <v>326</v>
      </c>
      <c r="N329">
        <f t="shared" si="31"/>
        <v>5.6897733615015147</v>
      </c>
      <c r="O329">
        <f t="shared" si="27"/>
        <v>0.26446298564505838</v>
      </c>
      <c r="P329">
        <f t="shared" si="28"/>
        <v>0.14061746379283185</v>
      </c>
      <c r="Q329">
        <f t="shared" si="29"/>
        <v>1.7414629856450585</v>
      </c>
      <c r="R329">
        <f t="shared" si="30"/>
        <v>0.14061746379283185</v>
      </c>
    </row>
    <row r="330" spans="13:18" x14ac:dyDescent="0.25">
      <c r="M330">
        <v>327</v>
      </c>
      <c r="N330">
        <f t="shared" si="31"/>
        <v>5.7072266540214578</v>
      </c>
      <c r="O330">
        <f t="shared" si="27"/>
        <v>0.2675359111745903</v>
      </c>
      <c r="P330">
        <f t="shared" si="28"/>
        <v>0.14526014783020641</v>
      </c>
      <c r="Q330">
        <f t="shared" si="29"/>
        <v>1.7445359111745904</v>
      </c>
      <c r="R330">
        <f t="shared" si="30"/>
        <v>0.14526014783020641</v>
      </c>
    </row>
    <row r="331" spans="13:18" x14ac:dyDescent="0.25">
      <c r="M331">
        <v>328</v>
      </c>
      <c r="N331">
        <f t="shared" si="31"/>
        <v>5.7246799465414009</v>
      </c>
      <c r="O331">
        <f t="shared" si="27"/>
        <v>0.27052734267389988</v>
      </c>
      <c r="P331">
        <f t="shared" si="28"/>
        <v>0.14995575470960759</v>
      </c>
      <c r="Q331">
        <f t="shared" si="29"/>
        <v>1.7475273426739</v>
      </c>
      <c r="R331">
        <f t="shared" si="30"/>
        <v>0.14995575470960759</v>
      </c>
    </row>
    <row r="332" spans="13:18" x14ac:dyDescent="0.25">
      <c r="M332">
        <v>329</v>
      </c>
      <c r="N332">
        <f t="shared" si="31"/>
        <v>5.742133239061344</v>
      </c>
      <c r="O332">
        <f t="shared" si="27"/>
        <v>0.27343636892397377</v>
      </c>
      <c r="P332">
        <f t="shared" si="28"/>
        <v>0.15470285410369261</v>
      </c>
      <c r="Q332">
        <f t="shared" si="29"/>
        <v>1.7504363689239739</v>
      </c>
      <c r="R332">
        <f t="shared" si="30"/>
        <v>0.15470285410369261</v>
      </c>
    </row>
    <row r="333" spans="13:18" x14ac:dyDescent="0.25">
      <c r="M333">
        <v>330</v>
      </c>
      <c r="N333">
        <f t="shared" si="31"/>
        <v>5.7595865315812871</v>
      </c>
      <c r="O333">
        <f t="shared" si="27"/>
        <v>0.27626210380723587</v>
      </c>
      <c r="P333">
        <f t="shared" si="28"/>
        <v>0.15949999999999986</v>
      </c>
      <c r="Q333">
        <f t="shared" si="29"/>
        <v>1.753262103807236</v>
      </c>
      <c r="R333">
        <f t="shared" si="30"/>
        <v>0.15949999999999986</v>
      </c>
    </row>
    <row r="334" spans="13:18" x14ac:dyDescent="0.25">
      <c r="M334">
        <v>331</v>
      </c>
      <c r="N334">
        <f t="shared" si="31"/>
        <v>5.7770398241012311</v>
      </c>
      <c r="O334">
        <f t="shared" si="27"/>
        <v>0.27900368657746727</v>
      </c>
      <c r="P334">
        <f t="shared" si="28"/>
        <v>0.16434573114141854</v>
      </c>
      <c r="Q334">
        <f t="shared" si="29"/>
        <v>1.7560036865774673</v>
      </c>
      <c r="R334">
        <f t="shared" si="30"/>
        <v>0.16434573114141854</v>
      </c>
    </row>
    <row r="335" spans="13:18" x14ac:dyDescent="0.25">
      <c r="M335">
        <v>332</v>
      </c>
      <c r="N335">
        <f t="shared" si="31"/>
        <v>5.7944931166211742</v>
      </c>
      <c r="O335">
        <f t="shared" si="27"/>
        <v>0.28166028212199767</v>
      </c>
      <c r="P335">
        <f t="shared" si="28"/>
        <v>0.16923857147130084</v>
      </c>
      <c r="Q335">
        <f t="shared" si="29"/>
        <v>1.7586602821219977</v>
      </c>
      <c r="R335">
        <f t="shared" si="30"/>
        <v>0.16923857147130084</v>
      </c>
    </row>
    <row r="336" spans="13:18" x14ac:dyDescent="0.25">
      <c r="M336">
        <v>333</v>
      </c>
      <c r="N336">
        <f t="shared" si="31"/>
        <v>5.8119464091411173</v>
      </c>
      <c r="O336">
        <f t="shared" si="27"/>
        <v>0.28423108121608931</v>
      </c>
      <c r="P336">
        <f t="shared" si="28"/>
        <v>0.17417703058308451</v>
      </c>
      <c r="Q336">
        <f t="shared" si="29"/>
        <v>1.7612310812160894</v>
      </c>
      <c r="R336">
        <f t="shared" si="30"/>
        <v>0.17417703058308451</v>
      </c>
    </row>
    <row r="337" spans="13:18" x14ac:dyDescent="0.25">
      <c r="M337">
        <v>334</v>
      </c>
      <c r="N337">
        <f t="shared" si="31"/>
        <v>5.8293997016610604</v>
      </c>
      <c r="O337">
        <f t="shared" si="27"/>
        <v>0.28671530076943424</v>
      </c>
      <c r="P337">
        <f t="shared" si="28"/>
        <v>0.1791596041742842</v>
      </c>
      <c r="Q337">
        <f t="shared" si="29"/>
        <v>1.7637153007694344</v>
      </c>
      <c r="R337">
        <f t="shared" si="30"/>
        <v>0.1791596041742842</v>
      </c>
    </row>
    <row r="338" spans="13:18" x14ac:dyDescent="0.25">
      <c r="M338">
        <v>335</v>
      </c>
      <c r="N338">
        <f t="shared" si="31"/>
        <v>5.8468529941810043</v>
      </c>
      <c r="O338">
        <f t="shared" si="27"/>
        <v>0.28911218406469136</v>
      </c>
      <c r="P338">
        <f t="shared" si="28"/>
        <v>0.18418477450471696</v>
      </c>
      <c r="Q338">
        <f t="shared" si="29"/>
        <v>1.7661121840646914</v>
      </c>
      <c r="R338">
        <f t="shared" si="30"/>
        <v>0.18418477450471696</v>
      </c>
    </row>
    <row r="339" spans="13:18" x14ac:dyDescent="0.25">
      <c r="M339">
        <v>336</v>
      </c>
      <c r="N339">
        <f t="shared" si="31"/>
        <v>5.8643062867009474</v>
      </c>
      <c r="O339">
        <f t="shared" si="27"/>
        <v>0.29142100098798973</v>
      </c>
      <c r="P339">
        <f t="shared" si="28"/>
        <v>0.18925101085881976</v>
      </c>
      <c r="Q339">
        <f t="shared" si="29"/>
        <v>1.7684210009879897</v>
      </c>
      <c r="R339">
        <f t="shared" si="30"/>
        <v>0.18925101085881976</v>
      </c>
    </row>
    <row r="340" spans="13:18" x14ac:dyDescent="0.25">
      <c r="M340">
        <v>337</v>
      </c>
      <c r="N340">
        <f t="shared" si="31"/>
        <v>5.8817595792208905</v>
      </c>
      <c r="O340">
        <f t="shared" si="27"/>
        <v>0.29364104825132847</v>
      </c>
      <c r="P340">
        <f t="shared" si="28"/>
        <v>0.19435677001192164</v>
      </c>
      <c r="Q340">
        <f t="shared" si="29"/>
        <v>1.7706410482513286</v>
      </c>
      <c r="R340">
        <f t="shared" si="30"/>
        <v>0.19435677001192164</v>
      </c>
    </row>
    <row r="341" spans="13:18" x14ac:dyDescent="0.25">
      <c r="M341">
        <v>338</v>
      </c>
      <c r="N341">
        <f t="shared" si="31"/>
        <v>5.8992128717408336</v>
      </c>
      <c r="O341">
        <f t="shared" si="27"/>
        <v>0.29577164960680513</v>
      </c>
      <c r="P341">
        <f t="shared" si="28"/>
        <v>0.19950049670032396</v>
      </c>
      <c r="Q341">
        <f t="shared" si="29"/>
        <v>1.7727716496068053</v>
      </c>
      <c r="R341">
        <f t="shared" si="30"/>
        <v>0.19950049670032396</v>
      </c>
    </row>
    <row r="342" spans="13:18" x14ac:dyDescent="0.25">
      <c r="M342">
        <v>339</v>
      </c>
      <c r="N342">
        <f t="shared" si="31"/>
        <v>5.9166661642607767</v>
      </c>
      <c r="O342">
        <f t="shared" si="27"/>
        <v>0.2978121560526073</v>
      </c>
      <c r="P342">
        <f t="shared" si="28"/>
        <v>0.20468062409504906</v>
      </c>
      <c r="Q342">
        <f t="shared" si="29"/>
        <v>1.7748121560526073</v>
      </c>
      <c r="R342">
        <f t="shared" si="30"/>
        <v>0.20468062409504906</v>
      </c>
    </row>
    <row r="343" spans="13:18" x14ac:dyDescent="0.25">
      <c r="M343">
        <v>340</v>
      </c>
      <c r="N343">
        <f t="shared" si="31"/>
        <v>5.9341194567807207</v>
      </c>
      <c r="O343">
        <f t="shared" si="27"/>
        <v>0.29976194603070477</v>
      </c>
      <c r="P343">
        <f t="shared" si="28"/>
        <v>0.20989557427911171</v>
      </c>
      <c r="Q343">
        <f t="shared" si="29"/>
        <v>1.7767619460307049</v>
      </c>
      <c r="R343">
        <f t="shared" si="30"/>
        <v>0.20989557427911171</v>
      </c>
    </row>
    <row r="344" spans="13:18" x14ac:dyDescent="0.25">
      <c r="M344">
        <v>341</v>
      </c>
      <c r="N344">
        <f t="shared" si="31"/>
        <v>5.9515727493006638</v>
      </c>
      <c r="O344">
        <f t="shared" si="27"/>
        <v>0.30162042561618208</v>
      </c>
      <c r="P344">
        <f t="shared" si="28"/>
        <v>0.21514375872816702</v>
      </c>
      <c r="Q344">
        <f t="shared" si="29"/>
        <v>1.7786204256161822</v>
      </c>
      <c r="R344">
        <f t="shared" si="30"/>
        <v>0.21514375872816702</v>
      </c>
    </row>
    <row r="345" spans="13:18" x14ac:dyDescent="0.25">
      <c r="M345">
        <v>342</v>
      </c>
      <c r="N345">
        <f t="shared" si="31"/>
        <v>5.9690260418206069</v>
      </c>
      <c r="O345">
        <f t="shared" si="27"/>
        <v>0.30338702869815398</v>
      </c>
      <c r="P345">
        <f t="shared" si="28"/>
        <v>0.22042357879439173</v>
      </c>
      <c r="Q345">
        <f t="shared" si="29"/>
        <v>1.780387028698154</v>
      </c>
      <c r="R345">
        <f t="shared" si="30"/>
        <v>0.22042357879439173</v>
      </c>
    </row>
    <row r="346" spans="13:18" x14ac:dyDescent="0.25">
      <c r="M346">
        <v>343</v>
      </c>
      <c r="N346">
        <f t="shared" si="31"/>
        <v>5.98647933434055</v>
      </c>
      <c r="O346">
        <f t="shared" si="27"/>
        <v>0.3050612171522083</v>
      </c>
      <c r="P346">
        <f t="shared" si="28"/>
        <v>0.22573342619344686</v>
      </c>
      <c r="Q346">
        <f t="shared" si="29"/>
        <v>1.7820612171522083</v>
      </c>
      <c r="R346">
        <f t="shared" si="30"/>
        <v>0.22573342619344686</v>
      </c>
    </row>
    <row r="347" spans="13:18" x14ac:dyDescent="0.25">
      <c r="M347">
        <v>344</v>
      </c>
      <c r="N347">
        <f t="shared" si="31"/>
        <v>6.003932626860494</v>
      </c>
      <c r="O347">
        <f t="shared" si="27"/>
        <v>0.30664248100432373</v>
      </c>
      <c r="P347">
        <f t="shared" si="28"/>
        <v>0.23107168349437734</v>
      </c>
      <c r="Q347">
        <f t="shared" si="29"/>
        <v>1.7836424810043239</v>
      </c>
      <c r="R347">
        <f t="shared" si="30"/>
        <v>0.23107168349437734</v>
      </c>
    </row>
    <row r="348" spans="13:18" x14ac:dyDescent="0.25">
      <c r="M348">
        <v>345</v>
      </c>
      <c r="N348">
        <f t="shared" si="31"/>
        <v>6.0213859193804371</v>
      </c>
      <c r="O348">
        <f t="shared" si="27"/>
        <v>0.3081303385862128</v>
      </c>
      <c r="P348">
        <f t="shared" si="28"/>
        <v>0.23643672461229592</v>
      </c>
      <c r="Q348">
        <f t="shared" si="29"/>
        <v>1.785130338586213</v>
      </c>
      <c r="R348">
        <f t="shared" si="30"/>
        <v>0.23643672461229592</v>
      </c>
    </row>
    <row r="349" spans="13:18" x14ac:dyDescent="0.25">
      <c r="M349">
        <v>346</v>
      </c>
      <c r="N349">
        <f t="shared" si="31"/>
        <v>6.0388392119003802</v>
      </c>
      <c r="O349">
        <f t="shared" si="27"/>
        <v>0.30952433668204288</v>
      </c>
      <c r="P349">
        <f t="shared" si="28"/>
        <v>0.24182691530370595</v>
      </c>
      <c r="Q349">
        <f t="shared" si="29"/>
        <v>1.7865243366820429</v>
      </c>
      <c r="R349">
        <f t="shared" si="30"/>
        <v>0.24182691530370595</v>
      </c>
    </row>
    <row r="350" spans="13:18" x14ac:dyDescent="0.25">
      <c r="M350">
        <v>347</v>
      </c>
      <c r="N350">
        <f t="shared" si="31"/>
        <v>6.0562925044203233</v>
      </c>
      <c r="O350">
        <f t="shared" si="27"/>
        <v>0.31082405066648999</v>
      </c>
      <c r="P350">
        <f t="shared" si="28"/>
        <v>0.24724061366430697</v>
      </c>
      <c r="Q350">
        <f t="shared" si="29"/>
        <v>1.7878240506664902</v>
      </c>
      <c r="R350">
        <f t="shared" si="30"/>
        <v>0.24724061366430697</v>
      </c>
    </row>
    <row r="351" spans="13:18" x14ac:dyDescent="0.25">
      <c r="M351">
        <v>348</v>
      </c>
      <c r="N351">
        <f t="shared" si="31"/>
        <v>6.0737457969402664</v>
      </c>
      <c r="O351">
        <f t="shared" si="27"/>
        <v>0.31202908463408396</v>
      </c>
      <c r="P351">
        <f t="shared" si="28"/>
        <v>0.25267617062913461</v>
      </c>
      <c r="Q351">
        <f t="shared" si="29"/>
        <v>1.7890290846340839</v>
      </c>
      <c r="R351">
        <f t="shared" si="30"/>
        <v>0.25267617062913461</v>
      </c>
    </row>
    <row r="352" spans="13:18" x14ac:dyDescent="0.25">
      <c r="M352">
        <v>349</v>
      </c>
      <c r="N352">
        <f t="shared" si="31"/>
        <v>6.0911990894602104</v>
      </c>
      <c r="O352">
        <f t="shared" si="27"/>
        <v>0.3131390715198048</v>
      </c>
      <c r="P352">
        <f t="shared" si="28"/>
        <v>0.25813193047488225</v>
      </c>
      <c r="Q352">
        <f t="shared" si="29"/>
        <v>1.7901390715198049</v>
      </c>
      <c r="R352">
        <f t="shared" si="30"/>
        <v>0.25813193047488225</v>
      </c>
    </row>
    <row r="353" spans="13:18" x14ac:dyDescent="0.25">
      <c r="M353">
        <v>350</v>
      </c>
      <c r="N353">
        <f t="shared" si="31"/>
        <v>6.1086523819801535</v>
      </c>
      <c r="O353">
        <f t="shared" si="27"/>
        <v>0.31415367321089438</v>
      </c>
      <c r="P353">
        <f t="shared" si="28"/>
        <v>0.26360623132424921</v>
      </c>
      <c r="Q353">
        <f t="shared" si="29"/>
        <v>1.7911536732108946</v>
      </c>
      <c r="R353">
        <f>J$3*SIN(N353)+J$3</f>
        <v>0.26360623132424921</v>
      </c>
    </row>
    <row r="354" spans="13:18" x14ac:dyDescent="0.25">
      <c r="M354">
        <v>351</v>
      </c>
      <c r="N354">
        <f t="shared" si="31"/>
        <v>6.1261056745000966</v>
      </c>
      <c r="O354">
        <f t="shared" si="27"/>
        <v>0.31507258064984894</v>
      </c>
      <c r="P354">
        <f t="shared" si="28"/>
        <v>0.26909740565216628</v>
      </c>
      <c r="Q354">
        <f t="shared" si="29"/>
        <v>1.792072580649849</v>
      </c>
      <c r="R354">
        <f t="shared" si="30"/>
        <v>0.26909740565216628</v>
      </c>
    </row>
    <row r="355" spans="13:18" x14ac:dyDescent="0.25">
      <c r="M355">
        <v>352</v>
      </c>
      <c r="N355">
        <f t="shared" si="31"/>
        <v>6.1435589670200397</v>
      </c>
      <c r="O355">
        <f t="shared" si="27"/>
        <v>0.31589551392856091</v>
      </c>
      <c r="P355">
        <f t="shared" si="28"/>
        <v>0.27460378079373898</v>
      </c>
      <c r="Q355">
        <f t="shared" si="29"/>
        <v>1.7928955139285609</v>
      </c>
      <c r="R355">
        <f t="shared" si="30"/>
        <v>0.27460378079373898</v>
      </c>
    </row>
    <row r="356" spans="13:18" x14ac:dyDescent="0.25">
      <c r="M356">
        <v>353</v>
      </c>
      <c r="N356">
        <f t="shared" si="31"/>
        <v>6.1610122595399837</v>
      </c>
      <c r="O356">
        <f t="shared" si="27"/>
        <v>0.31662222237358173</v>
      </c>
      <c r="P356">
        <f t="shared" si="28"/>
        <v>0.28012367945375805</v>
      </c>
      <c r="Q356">
        <f t="shared" si="29"/>
        <v>1.7936222223735818</v>
      </c>
      <c r="R356">
        <f t="shared" si="30"/>
        <v>0.28012367945375805</v>
      </c>
    </row>
    <row r="357" spans="13:18" x14ac:dyDescent="0.25">
      <c r="M357">
        <v>354</v>
      </c>
      <c r="N357">
        <f t="shared" si="31"/>
        <v>6.1784655520599268</v>
      </c>
      <c r="O357">
        <f t="shared" si="27"/>
        <v>0.31725248462247918</v>
      </c>
      <c r="P357">
        <f t="shared" si="28"/>
        <v>0.28565542021761858</v>
      </c>
      <c r="Q357">
        <f t="shared" si="29"/>
        <v>1.7942524846224792</v>
      </c>
      <c r="R357">
        <f t="shared" si="30"/>
        <v>0.28565542021761858</v>
      </c>
    </row>
    <row r="358" spans="13:18" x14ac:dyDescent="0.25">
      <c r="M358">
        <v>355</v>
      </c>
      <c r="N358">
        <f t="shared" si="31"/>
        <v>6.1959188445798699</v>
      </c>
      <c r="O358">
        <f t="shared" si="27"/>
        <v>0.31778610869126683</v>
      </c>
      <c r="P358">
        <f t="shared" si="28"/>
        <v>0.29119731806349702</v>
      </c>
      <c r="Q358">
        <f t="shared" si="29"/>
        <v>1.7947861086912669</v>
      </c>
      <c r="R358">
        <f t="shared" si="30"/>
        <v>0.29119731806349702</v>
      </c>
    </row>
    <row r="359" spans="13:18" x14ac:dyDescent="0.25">
      <c r="M359">
        <v>356</v>
      </c>
      <c r="N359">
        <f t="shared" si="31"/>
        <v>6.213372137099813</v>
      </c>
      <c r="O359">
        <f t="shared" si="27"/>
        <v>0.31822293203288393</v>
      </c>
      <c r="P359">
        <f t="shared" si="28"/>
        <v>0.29674768487562392</v>
      </c>
      <c r="Q359">
        <f t="shared" si="29"/>
        <v>1.7952229320328841</v>
      </c>
      <c r="R359">
        <f t="shared" si="30"/>
        <v>0.29674768487562392</v>
      </c>
    </row>
    <row r="360" spans="13:18" x14ac:dyDescent="0.25">
      <c r="M360">
        <v>357</v>
      </c>
      <c r="N360">
        <f t="shared" si="31"/>
        <v>6.2308254296197561</v>
      </c>
      <c r="O360">
        <f t="shared" si="27"/>
        <v>0.31856282158670907</v>
      </c>
      <c r="P360">
        <f t="shared" si="28"/>
        <v>0.30230482995850078</v>
      </c>
      <c r="Q360">
        <f t="shared" si="29"/>
        <v>1.7955628215867092</v>
      </c>
      <c r="R360">
        <f t="shared" si="30"/>
        <v>0.30230482995850078</v>
      </c>
    </row>
    <row r="361" spans="13:18" x14ac:dyDescent="0.25">
      <c r="M361">
        <v>358</v>
      </c>
      <c r="N361">
        <f t="shared" si="31"/>
        <v>6.2482787221397</v>
      </c>
      <c r="O361">
        <f t="shared" si="27"/>
        <v>0.31880567381909153</v>
      </c>
      <c r="P361">
        <f t="shared" si="28"/>
        <v>0.30786706055190222</v>
      </c>
      <c r="Q361">
        <f t="shared" si="29"/>
        <v>1.7958056738190917</v>
      </c>
      <c r="R361">
        <f t="shared" si="30"/>
        <v>0.30786706055190222</v>
      </c>
    </row>
    <row r="362" spans="13:18" x14ac:dyDescent="0.25">
      <c r="M362">
        <v>359</v>
      </c>
      <c r="N362">
        <f t="shared" si="31"/>
        <v>6.2657320146596431</v>
      </c>
      <c r="O362">
        <f t="shared" si="27"/>
        <v>0.31895141475488881</v>
      </c>
      <c r="P362">
        <f t="shared" si="28"/>
        <v>0.31343268234650656</v>
      </c>
      <c r="Q362">
        <f t="shared" si="29"/>
        <v>1.795951414754889</v>
      </c>
      <c r="R362">
        <f t="shared" si="30"/>
        <v>0.31343268234650656</v>
      </c>
    </row>
    <row r="363" spans="13:18" x14ac:dyDescent="0.25">
      <c r="M363">
        <v>360</v>
      </c>
      <c r="N363">
        <f t="shared" si="31"/>
        <v>6.2831853071795862</v>
      </c>
      <c r="O363">
        <f t="shared" si="27"/>
        <v>0.31900000000000001</v>
      </c>
      <c r="P363">
        <f t="shared" si="28"/>
        <v>0.31899999999999995</v>
      </c>
      <c r="Q363">
        <f t="shared" si="29"/>
        <v>1.796</v>
      </c>
      <c r="R363">
        <f t="shared" si="30"/>
        <v>0.31899999999999995</v>
      </c>
    </row>
  </sheetData>
  <mergeCells count="12">
    <mergeCell ref="AC2:AD2"/>
    <mergeCell ref="AF2:AG2"/>
    <mergeCell ref="AI2:AJ2"/>
    <mergeCell ref="AL2:AM2"/>
    <mergeCell ref="W6:X6"/>
    <mergeCell ref="Z2:AA2"/>
    <mergeCell ref="D4:D5"/>
    <mergeCell ref="W2:X2"/>
    <mergeCell ref="O1:P1"/>
    <mergeCell ref="Q1:R1"/>
    <mergeCell ref="T2:U2"/>
    <mergeCell ref="D2:D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AM363"/>
  <sheetViews>
    <sheetView topLeftCell="A16" zoomScaleNormal="100" workbookViewId="0">
      <selection activeCell="J14" sqref="J14"/>
    </sheetView>
  </sheetViews>
  <sheetFormatPr defaultRowHeight="15" x14ac:dyDescent="0.25"/>
  <cols>
    <col min="4" max="4" width="14.5703125" bestFit="1" customWidth="1"/>
    <col min="5" max="5" width="14.140625" bestFit="1" customWidth="1"/>
    <col min="9" max="9" width="19.140625" bestFit="1" customWidth="1"/>
    <col min="13" max="18" width="0" hidden="1" customWidth="1"/>
  </cols>
  <sheetData>
    <row r="1" spans="4:39" x14ac:dyDescent="0.25">
      <c r="O1" s="99" t="s">
        <v>20</v>
      </c>
      <c r="P1" s="99"/>
      <c r="Q1" s="99" t="s">
        <v>22</v>
      </c>
      <c r="R1" s="99"/>
    </row>
    <row r="2" spans="4:39" x14ac:dyDescent="0.25">
      <c r="D2" s="99" t="s">
        <v>42</v>
      </c>
      <c r="E2" t="s">
        <v>28</v>
      </c>
      <c r="F2" s="2"/>
      <c r="G2" t="s">
        <v>43</v>
      </c>
      <c r="I2" t="s">
        <v>44</v>
      </c>
      <c r="J2" s="2">
        <f>'Bike Data'!B16</f>
        <v>0.29995899999999998</v>
      </c>
      <c r="K2" t="s">
        <v>43</v>
      </c>
      <c r="M2" t="s">
        <v>45</v>
      </c>
      <c r="N2" t="s">
        <v>46</v>
      </c>
      <c r="O2" t="s">
        <v>28</v>
      </c>
      <c r="P2" t="s">
        <v>30</v>
      </c>
      <c r="Q2" t="s">
        <v>28</v>
      </c>
      <c r="R2" t="s">
        <v>30</v>
      </c>
      <c r="T2" s="99" t="s">
        <v>47</v>
      </c>
      <c r="U2" s="99"/>
      <c r="W2" s="99" t="s">
        <v>48</v>
      </c>
      <c r="X2" s="99"/>
      <c r="Z2" s="99" t="s">
        <v>49</v>
      </c>
      <c r="AA2" s="99"/>
      <c r="AC2" s="99" t="s">
        <v>59</v>
      </c>
      <c r="AD2" s="99"/>
      <c r="AF2" s="99" t="s">
        <v>60</v>
      </c>
      <c r="AG2" s="99"/>
      <c r="AI2" s="99" t="s">
        <v>62</v>
      </c>
      <c r="AJ2" s="99"/>
      <c r="AL2" s="99" t="s">
        <v>63</v>
      </c>
      <c r="AM2" s="99"/>
    </row>
    <row r="3" spans="4:39" x14ac:dyDescent="0.25">
      <c r="D3" s="99"/>
      <c r="E3" t="s">
        <v>30</v>
      </c>
      <c r="F3" s="3"/>
      <c r="G3" t="s">
        <v>43</v>
      </c>
      <c r="I3" t="s">
        <v>50</v>
      </c>
      <c r="J3" s="2">
        <f>'Bike Data'!B17</f>
        <v>0.29995899999999998</v>
      </c>
      <c r="K3" t="s">
        <v>43</v>
      </c>
      <c r="M3">
        <v>0</v>
      </c>
      <c r="N3">
        <v>0</v>
      </c>
      <c r="O3">
        <f>J$3*COS(N3)</f>
        <v>0.29995899999999998</v>
      </c>
      <c r="P3">
        <f>J$3*SIN(N3)+J$3</f>
        <v>0.29995899999999998</v>
      </c>
      <c r="Q3">
        <f>J$3*COS(N3)+J$4</f>
        <v>1.7349589999999999</v>
      </c>
      <c r="R3">
        <f>J$3*SIN(N3)+J$3</f>
        <v>0.29995899999999998</v>
      </c>
      <c r="T3" s="65">
        <f>J4</f>
        <v>1.4350000000000001</v>
      </c>
      <c r="U3">
        <v>0</v>
      </c>
      <c r="W3">
        <v>0</v>
      </c>
      <c r="X3" s="2">
        <f>J2</f>
        <v>0.29995899999999998</v>
      </c>
      <c r="Z3" s="75">
        <f>J4</f>
        <v>1.4350000000000001</v>
      </c>
      <c r="AA3">
        <f>J3</f>
        <v>0.29995899999999998</v>
      </c>
      <c r="AC3">
        <f>W4+J9*COS(RADIANS(J7))</f>
        <v>0.21363214285096299</v>
      </c>
      <c r="AD3">
        <f>X4-J9*SIN(RADIANS(J7))</f>
        <v>0.9804066233016806</v>
      </c>
      <c r="AF3">
        <f>AC4</f>
        <v>0.18775023834071092</v>
      </c>
      <c r="AG3">
        <f>AD4</f>
        <v>0.8838140406727738</v>
      </c>
      <c r="AI3">
        <f>AC3</f>
        <v>0.21363214285096299</v>
      </c>
      <c r="AJ3">
        <f>AD3</f>
        <v>0.9804066233016806</v>
      </c>
      <c r="AL3" s="75">
        <f>Z4</f>
        <v>0.82552913104563963</v>
      </c>
      <c r="AM3">
        <f>AA4</f>
        <v>0.39648970247344517</v>
      </c>
    </row>
    <row r="4" spans="4:39" x14ac:dyDescent="0.25">
      <c r="D4" s="99" t="s">
        <v>51</v>
      </c>
      <c r="E4" t="s">
        <v>28</v>
      </c>
      <c r="F4" s="3"/>
      <c r="G4" t="s">
        <v>43</v>
      </c>
      <c r="I4" t="s">
        <v>52</v>
      </c>
      <c r="J4" s="1">
        <f>'Bike Data'!B15</f>
        <v>1.4350000000000001</v>
      </c>
      <c r="K4" t="s">
        <v>43</v>
      </c>
      <c r="M4">
        <v>1</v>
      </c>
      <c r="N4">
        <f>RADIANS(M4)</f>
        <v>1.7453292519943295E-2</v>
      </c>
      <c r="O4">
        <f t="shared" ref="O4:O67" si="0">J$3*COS(N4)</f>
        <v>0.29991331479141592</v>
      </c>
      <c r="P4">
        <f t="shared" ref="P4:P67" si="1">J$3*SIN(N4)+J$3</f>
        <v>0.30519400638252109</v>
      </c>
      <c r="Q4">
        <f t="shared" ref="Q4:Q67" si="2">J$3*COS(N4)+J$4</f>
        <v>1.734913314791416</v>
      </c>
      <c r="R4">
        <f t="shared" ref="R4:R67" si="3">J$3*SIN(N4)+J$3</f>
        <v>0.30519400638252109</v>
      </c>
      <c r="T4" s="4">
        <f>T3-0.03</f>
        <v>1.405</v>
      </c>
      <c r="U4">
        <f>U3+0.03</f>
        <v>0.03</v>
      </c>
      <c r="W4">
        <f>J8*SIN(RADIANS(J7))</f>
        <v>0.18442254586398157</v>
      </c>
      <c r="X4">
        <f>X3+J8*COS(RADIANS(J7))</f>
        <v>0.98823331122558078</v>
      </c>
      <c r="Z4" s="75">
        <f>Z3-J6*COS(RADIANS(J5))</f>
        <v>0.82552913104563963</v>
      </c>
      <c r="AA4" s="76">
        <f>AA3+J6*SIN(RADIANS(J5))</f>
        <v>0.39648970247344517</v>
      </c>
      <c r="AC4">
        <f>AC3-0.1*SIN(RADIANS(J7))</f>
        <v>0.18775023834071092</v>
      </c>
      <c r="AD4">
        <f>AD3-0.1*COS(RADIANS(J7))</f>
        <v>0.8838140406727738</v>
      </c>
      <c r="AF4">
        <f>AF3-(AG3-AG4)*TAN(RADIANS(J7))</f>
        <v>-4.9067020116846244E-2</v>
      </c>
      <c r="AG4">
        <v>0</v>
      </c>
      <c r="AI4" s="75">
        <f>Z4</f>
        <v>0.82552913104563963</v>
      </c>
      <c r="AJ4" s="2">
        <v>0.6</v>
      </c>
      <c r="AL4" s="75">
        <f>AI4</f>
        <v>0.82552913104563963</v>
      </c>
      <c r="AM4" s="2">
        <f>AJ4</f>
        <v>0.6</v>
      </c>
    </row>
    <row r="5" spans="4:39" x14ac:dyDescent="0.25">
      <c r="D5" s="99"/>
      <c r="E5" t="s">
        <v>30</v>
      </c>
      <c r="F5" s="3"/>
      <c r="G5" t="s">
        <v>43</v>
      </c>
      <c r="I5" t="s">
        <v>12</v>
      </c>
      <c r="J5">
        <f>'Bike Data'!B19</f>
        <v>9</v>
      </c>
      <c r="M5">
        <v>2</v>
      </c>
      <c r="N5">
        <f>RADIANS(M5)</f>
        <v>3.4906585039886591E-2</v>
      </c>
      <c r="O5">
        <f t="shared" si="0"/>
        <v>0.29977627308182092</v>
      </c>
      <c r="P5">
        <f t="shared" si="1"/>
        <v>0.31042741813138547</v>
      </c>
      <c r="Q5">
        <f t="shared" si="2"/>
        <v>1.734776273081821</v>
      </c>
      <c r="R5">
        <f t="shared" si="3"/>
        <v>0.31042741813138547</v>
      </c>
      <c r="T5" s="4">
        <f t="shared" ref="T5:T27" si="4">T4-0.03</f>
        <v>1.375</v>
      </c>
      <c r="U5">
        <f t="shared" ref="U5:U27" si="5">U4+0.03</f>
        <v>0.06</v>
      </c>
      <c r="Z5" s="75"/>
    </row>
    <row r="6" spans="4:39" x14ac:dyDescent="0.25">
      <c r="I6" t="s">
        <v>9</v>
      </c>
      <c r="J6">
        <f>'Bike Data'!B18</f>
        <v>0.61706799999999995</v>
      </c>
      <c r="M6">
        <v>3</v>
      </c>
      <c r="N6">
        <f t="shared" ref="N6:N69" si="6">RADIANS(M6)</f>
        <v>5.235987755982989E-2</v>
      </c>
      <c r="O6">
        <f t="shared" si="0"/>
        <v>0.29954791661544716</v>
      </c>
      <c r="P6">
        <f t="shared" si="1"/>
        <v>0.31565764109867717</v>
      </c>
      <c r="Q6">
        <f t="shared" si="2"/>
        <v>1.7345479166154472</v>
      </c>
      <c r="R6">
        <f t="shared" si="3"/>
        <v>0.31565764109867717</v>
      </c>
      <c r="T6" s="4">
        <f t="shared" si="4"/>
        <v>1.345</v>
      </c>
      <c r="U6">
        <f t="shared" si="5"/>
        <v>0.09</v>
      </c>
      <c r="Z6" s="75"/>
    </row>
    <row r="7" spans="4:39" x14ac:dyDescent="0.25">
      <c r="I7" t="s">
        <v>48</v>
      </c>
      <c r="J7" s="32">
        <f>'Bike Data'!D15</f>
        <v>15</v>
      </c>
      <c r="M7">
        <v>4</v>
      </c>
      <c r="N7">
        <f t="shared" si="6"/>
        <v>6.9813170079773182E-2</v>
      </c>
      <c r="O7">
        <f t="shared" si="0"/>
        <v>0.29922831495188656</v>
      </c>
      <c r="P7">
        <f t="shared" si="1"/>
        <v>0.32088308210781408</v>
      </c>
      <c r="Q7">
        <f t="shared" si="2"/>
        <v>1.7342283149518867</v>
      </c>
      <c r="R7">
        <f t="shared" si="3"/>
        <v>0.32088308210781408</v>
      </c>
      <c r="T7" s="4">
        <f t="shared" si="4"/>
        <v>1.3149999999999999</v>
      </c>
      <c r="U7">
        <f t="shared" si="5"/>
        <v>0.12</v>
      </c>
      <c r="Z7" s="75"/>
    </row>
    <row r="8" spans="4:39" x14ac:dyDescent="0.25">
      <c r="I8" t="s">
        <v>10</v>
      </c>
      <c r="J8" s="2">
        <f>'Bike Data'!D18</f>
        <v>0.71255400000000002</v>
      </c>
      <c r="M8">
        <v>5</v>
      </c>
      <c r="N8">
        <f t="shared" si="6"/>
        <v>8.7266462599716474E-2</v>
      </c>
      <c r="O8">
        <f t="shared" si="0"/>
        <v>0.2988175654449019</v>
      </c>
      <c r="P8">
        <f t="shared" si="1"/>
        <v>0.32610214943884475</v>
      </c>
      <c r="Q8">
        <f t="shared" si="2"/>
        <v>1.733817565444902</v>
      </c>
      <c r="R8">
        <f t="shared" si="3"/>
        <v>0.32610214943884475</v>
      </c>
      <c r="T8" s="4">
        <f t="shared" si="4"/>
        <v>1.2849999999999999</v>
      </c>
      <c r="U8">
        <f t="shared" si="5"/>
        <v>0.15</v>
      </c>
      <c r="Z8" s="75"/>
    </row>
    <row r="9" spans="4:39" x14ac:dyDescent="0.25">
      <c r="I9" t="s">
        <v>59</v>
      </c>
      <c r="J9">
        <f>'Bike Data'!D16</f>
        <v>3.024E-2</v>
      </c>
      <c r="M9">
        <v>6</v>
      </c>
      <c r="N9">
        <f t="shared" si="6"/>
        <v>0.10471975511965978</v>
      </c>
      <c r="O9">
        <f t="shared" si="0"/>
        <v>0.29831579321277185</v>
      </c>
      <c r="P9">
        <f t="shared" si="1"/>
        <v>0.33131325331330203</v>
      </c>
      <c r="Q9">
        <f t="shared" si="2"/>
        <v>1.7333157932127718</v>
      </c>
      <c r="R9">
        <f t="shared" si="3"/>
        <v>0.33131325331330203</v>
      </c>
      <c r="T9" s="4">
        <f t="shared" si="4"/>
        <v>1.2549999999999999</v>
      </c>
      <c r="U9">
        <f t="shared" si="5"/>
        <v>0.18</v>
      </c>
      <c r="Z9" s="75"/>
    </row>
    <row r="10" spans="4:39" x14ac:dyDescent="0.25">
      <c r="I10" t="s">
        <v>61</v>
      </c>
      <c r="J10">
        <f>ABS(AF4)</f>
        <v>4.9067020116846244E-2</v>
      </c>
      <c r="M10">
        <v>7</v>
      </c>
      <c r="N10">
        <f t="shared" si="6"/>
        <v>0.12217304763960307</v>
      </c>
      <c r="O10">
        <f t="shared" si="0"/>
        <v>0.29772315110017927</v>
      </c>
      <c r="P10">
        <f t="shared" si="1"/>
        <v>0.33651480637846459</v>
      </c>
      <c r="Q10">
        <f t="shared" si="2"/>
        <v>1.7327231511001793</v>
      </c>
      <c r="R10">
        <f t="shared" si="3"/>
        <v>0.33651480637846459</v>
      </c>
      <c r="T10" s="4">
        <f t="shared" si="4"/>
        <v>1.2249999999999999</v>
      </c>
      <c r="U10">
        <f t="shared" si="5"/>
        <v>0.21</v>
      </c>
      <c r="Z10" s="75"/>
    </row>
    <row r="11" spans="4:39" x14ac:dyDescent="0.25">
      <c r="I11" t="s">
        <v>67</v>
      </c>
      <c r="J11">
        <f>J10*COS(RADIANS(J7))</f>
        <v>4.7395101949907044E-2</v>
      </c>
      <c r="M11">
        <v>8</v>
      </c>
      <c r="N11">
        <f t="shared" si="6"/>
        <v>0.13962634015954636</v>
      </c>
      <c r="O11">
        <f t="shared" si="0"/>
        <v>0.29703981963165266</v>
      </c>
      <c r="P11">
        <f t="shared" si="1"/>
        <v>0.34170522419088023</v>
      </c>
      <c r="Q11">
        <f t="shared" si="2"/>
        <v>1.7320398196316527</v>
      </c>
      <c r="R11">
        <f t="shared" si="3"/>
        <v>0.34170522419088023</v>
      </c>
      <c r="T11" s="4">
        <f t="shared" si="4"/>
        <v>1.1949999999999998</v>
      </c>
      <c r="U11">
        <f t="shared" si="5"/>
        <v>0.24</v>
      </c>
      <c r="Z11" s="75"/>
    </row>
    <row r="12" spans="4:39" x14ac:dyDescent="0.25">
      <c r="I12" t="s">
        <v>68</v>
      </c>
      <c r="J12" s="75">
        <f>J4+J10</f>
        <v>1.4840670201168462</v>
      </c>
      <c r="M12">
        <v>9</v>
      </c>
      <c r="N12">
        <f t="shared" si="6"/>
        <v>0.15707963267948966</v>
      </c>
      <c r="O12">
        <f t="shared" si="0"/>
        <v>0.2962660069565769</v>
      </c>
      <c r="P12">
        <f t="shared" si="1"/>
        <v>0.34688292569900259</v>
      </c>
      <c r="Q12">
        <f t="shared" si="2"/>
        <v>1.7312660069565768</v>
      </c>
      <c r="R12">
        <f t="shared" si="3"/>
        <v>0.34688292569900259</v>
      </c>
      <c r="T12" s="4">
        <f t="shared" si="4"/>
        <v>1.1649999999999998</v>
      </c>
      <c r="U12">
        <f t="shared" si="5"/>
        <v>0.27</v>
      </c>
      <c r="Z12" s="75"/>
    </row>
    <row r="13" spans="4:39" x14ac:dyDescent="0.25">
      <c r="I13" t="s">
        <v>69</v>
      </c>
      <c r="J13">
        <f>J12*COS(RADIANS(J7))</f>
        <v>1.4334986626747201</v>
      </c>
      <c r="M13">
        <v>10</v>
      </c>
      <c r="N13">
        <f t="shared" si="6"/>
        <v>0.17453292519943295</v>
      </c>
      <c r="O13">
        <f t="shared" si="0"/>
        <v>0.2954019487857889</v>
      </c>
      <c r="P13">
        <f t="shared" si="1"/>
        <v>0.35204633372479471</v>
      </c>
      <c r="Q13">
        <f t="shared" si="2"/>
        <v>1.7304019487857889</v>
      </c>
      <c r="R13">
        <f t="shared" si="3"/>
        <v>0.35204633372479471</v>
      </c>
      <c r="T13" s="4">
        <f t="shared" si="4"/>
        <v>1.1349999999999998</v>
      </c>
      <c r="U13">
        <f t="shared" si="5"/>
        <v>0.30000000000000004</v>
      </c>
      <c r="Z13" s="75"/>
    </row>
    <row r="14" spans="4:39" x14ac:dyDescent="0.25">
      <c r="I14" t="s">
        <v>70</v>
      </c>
      <c r="J14">
        <f>J11/J13</f>
        <v>3.3062536564543429E-2</v>
      </c>
      <c r="M14">
        <v>11</v>
      </c>
      <c r="N14">
        <f t="shared" si="6"/>
        <v>0.19198621771937624</v>
      </c>
      <c r="O14">
        <f t="shared" si="0"/>
        <v>0.2944479083197778</v>
      </c>
      <c r="P14">
        <f t="shared" si="1"/>
        <v>0.35719387544415299</v>
      </c>
      <c r="Q14">
        <f t="shared" si="2"/>
        <v>1.7294479083197778</v>
      </c>
      <c r="R14">
        <f t="shared" si="3"/>
        <v>0.35719387544415299</v>
      </c>
      <c r="T14" s="4">
        <f t="shared" si="4"/>
        <v>1.1049999999999998</v>
      </c>
      <c r="U14">
        <f t="shared" si="5"/>
        <v>0.33000000000000007</v>
      </c>
      <c r="Z14" s="75"/>
    </row>
    <row r="15" spans="4:39" x14ac:dyDescent="0.25">
      <c r="M15">
        <v>12</v>
      </c>
      <c r="N15">
        <f t="shared" si="6"/>
        <v>0.20943951023931956</v>
      </c>
      <c r="O15">
        <f t="shared" si="0"/>
        <v>0.29340417616851161</v>
      </c>
      <c r="P15">
        <f t="shared" si="1"/>
        <v>0.36232398286600426</v>
      </c>
      <c r="Q15">
        <f t="shared" si="2"/>
        <v>1.7284041761685116</v>
      </c>
      <c r="R15">
        <f t="shared" si="3"/>
        <v>0.36232398286600426</v>
      </c>
      <c r="T15" s="4">
        <f t="shared" si="4"/>
        <v>1.0749999999999997</v>
      </c>
      <c r="U15">
        <f t="shared" si="5"/>
        <v>0.3600000000000001</v>
      </c>
      <c r="Z15" s="75"/>
    </row>
    <row r="16" spans="4:39" x14ac:dyDescent="0.25">
      <c r="M16">
        <v>13</v>
      </c>
      <c r="N16">
        <f t="shared" si="6"/>
        <v>0.22689280275926285</v>
      </c>
      <c r="O16">
        <f t="shared" si="0"/>
        <v>0.29227107026291438</v>
      </c>
      <c r="P16">
        <f t="shared" si="1"/>
        <v>0.3674350933099314</v>
      </c>
      <c r="Q16">
        <f t="shared" si="2"/>
        <v>1.7272710702629144</v>
      </c>
      <c r="R16">
        <f t="shared" si="3"/>
        <v>0.3674350933099314</v>
      </c>
      <c r="T16" s="4">
        <f t="shared" si="4"/>
        <v>1.0449999999999997</v>
      </c>
      <c r="U16">
        <f t="shared" si="5"/>
        <v>0.39000000000000012</v>
      </c>
      <c r="Z16" s="75"/>
    </row>
    <row r="17" spans="13:26" x14ac:dyDescent="0.25">
      <c r="M17">
        <v>14</v>
      </c>
      <c r="N17">
        <f t="shared" si="6"/>
        <v>0.24434609527920614</v>
      </c>
      <c r="O17">
        <f t="shared" si="0"/>
        <v>0.2910489357580216</v>
      </c>
      <c r="P17">
        <f t="shared" si="1"/>
        <v>0.37252564988218073</v>
      </c>
      <c r="Q17">
        <f t="shared" si="2"/>
        <v>1.7260489357580218</v>
      </c>
      <c r="R17">
        <f t="shared" si="3"/>
        <v>0.37252564988218073</v>
      </c>
      <c r="T17" s="4">
        <f t="shared" si="4"/>
        <v>1.0149999999999997</v>
      </c>
      <c r="U17">
        <f t="shared" si="5"/>
        <v>0.42000000000000015</v>
      </c>
      <c r="Z17" s="75"/>
    </row>
    <row r="18" spans="13:26" x14ac:dyDescent="0.25">
      <c r="M18">
        <v>15</v>
      </c>
      <c r="N18">
        <f t="shared" si="6"/>
        <v>0.26179938779914941</v>
      </c>
      <c r="O18">
        <f t="shared" si="0"/>
        <v>0.28973814492784261</v>
      </c>
      <c r="P18">
        <f t="shared" si="1"/>
        <v>0.377594101949907</v>
      </c>
      <c r="Q18">
        <f t="shared" si="2"/>
        <v>1.7247381449278427</v>
      </c>
      <c r="R18">
        <f t="shared" si="3"/>
        <v>0.377594101949907</v>
      </c>
      <c r="T18" s="4">
        <f t="shared" si="4"/>
        <v>0.98499999999999965</v>
      </c>
      <c r="U18">
        <f t="shared" si="5"/>
        <v>0.45000000000000018</v>
      </c>
      <c r="Z18" s="75"/>
    </row>
    <row r="19" spans="13:26" x14ac:dyDescent="0.25">
      <c r="M19">
        <v>16</v>
      </c>
      <c r="N19">
        <f t="shared" si="6"/>
        <v>0.27925268031909273</v>
      </c>
      <c r="O19">
        <f t="shared" si="0"/>
        <v>0.2883390970519622</v>
      </c>
      <c r="P19">
        <f t="shared" si="1"/>
        <v>0.38263890561351122</v>
      </c>
      <c r="Q19">
        <f t="shared" si="2"/>
        <v>1.7233390970519622</v>
      </c>
      <c r="R19">
        <f t="shared" si="3"/>
        <v>0.38263890561351122</v>
      </c>
      <c r="T19" s="4">
        <f t="shared" si="4"/>
        <v>0.95499999999999963</v>
      </c>
      <c r="U19">
        <f t="shared" si="5"/>
        <v>0.4800000000000002</v>
      </c>
      <c r="Z19" s="75"/>
    </row>
    <row r="20" spans="13:26" x14ac:dyDescent="0.25">
      <c r="M20">
        <v>17</v>
      </c>
      <c r="N20">
        <f t="shared" si="6"/>
        <v>0.29670597283903605</v>
      </c>
      <c r="O20">
        <f t="shared" si="0"/>
        <v>0.28685221829391611</v>
      </c>
      <c r="P20">
        <f t="shared" si="1"/>
        <v>0.38765852417692737</v>
      </c>
      <c r="Q20">
        <f t="shared" si="2"/>
        <v>1.7218522182939162</v>
      </c>
      <c r="R20">
        <f t="shared" si="3"/>
        <v>0.38765852417692737</v>
      </c>
      <c r="T20" s="4">
        <f t="shared" si="4"/>
        <v>0.9249999999999996</v>
      </c>
      <c r="U20">
        <f t="shared" si="5"/>
        <v>0.51000000000000023</v>
      </c>
      <c r="Z20" s="75"/>
    </row>
    <row r="21" spans="13:26" x14ac:dyDescent="0.25">
      <c r="M21">
        <v>18</v>
      </c>
      <c r="N21">
        <f t="shared" si="6"/>
        <v>0.31415926535897931</v>
      </c>
      <c r="O21">
        <f t="shared" si="0"/>
        <v>0.28527796157137791</v>
      </c>
      <c r="P21">
        <f t="shared" si="1"/>
        <v>0.39265142861571478</v>
      </c>
      <c r="Q21">
        <f t="shared" si="2"/>
        <v>1.7202779615713779</v>
      </c>
      <c r="R21">
        <f t="shared" si="3"/>
        <v>0.39265142861571478</v>
      </c>
      <c r="T21" s="4">
        <f t="shared" si="4"/>
        <v>0.89499999999999957</v>
      </c>
      <c r="U21">
        <f t="shared" si="5"/>
        <v>0.54000000000000026</v>
      </c>
      <c r="Z21" s="75"/>
    </row>
    <row r="22" spans="13:26" x14ac:dyDescent="0.25">
      <c r="M22">
        <v>19</v>
      </c>
      <c r="N22">
        <f t="shared" si="6"/>
        <v>0.33161255787892263</v>
      </c>
      <c r="O22">
        <f t="shared" si="0"/>
        <v>0.28361680641819548</v>
      </c>
      <c r="P22">
        <f t="shared" si="1"/>
        <v>0.39761609804281423</v>
      </c>
      <c r="Q22">
        <f t="shared" si="2"/>
        <v>1.7186168064181955</v>
      </c>
      <c r="R22">
        <f t="shared" si="3"/>
        <v>0.39761609804281423</v>
      </c>
      <c r="T22" s="4">
        <f t="shared" si="4"/>
        <v>0.86499999999999955</v>
      </c>
      <c r="U22">
        <f t="shared" si="5"/>
        <v>0.57000000000000028</v>
      </c>
      <c r="Z22" s="75"/>
    </row>
    <row r="23" spans="13:26" x14ac:dyDescent="0.25">
      <c r="M23">
        <v>20</v>
      </c>
      <c r="N23">
        <f t="shared" si="6"/>
        <v>0.3490658503988659</v>
      </c>
      <c r="O23">
        <f t="shared" si="0"/>
        <v>0.28186925883832026</v>
      </c>
      <c r="P23">
        <f t="shared" si="1"/>
        <v>0.4025510201718242</v>
      </c>
      <c r="Q23">
        <f t="shared" si="2"/>
        <v>1.7168692588383203</v>
      </c>
      <c r="R23">
        <f t="shared" si="3"/>
        <v>0.4025510201718242</v>
      </c>
      <c r="T23" s="4">
        <f t="shared" si="4"/>
        <v>0.83499999999999952</v>
      </c>
      <c r="U23">
        <f t="shared" si="5"/>
        <v>0.60000000000000031</v>
      </c>
      <c r="Z23" s="75"/>
    </row>
    <row r="24" spans="13:26" x14ac:dyDescent="0.25">
      <c r="M24">
        <v>21</v>
      </c>
      <c r="N24">
        <f t="shared" si="6"/>
        <v>0.36651914291880922</v>
      </c>
      <c r="O24">
        <f t="shared" si="0"/>
        <v>0.28003585115167412</v>
      </c>
      <c r="P24">
        <f t="shared" si="1"/>
        <v>0.4074546917776587</v>
      </c>
      <c r="Q24">
        <f t="shared" si="2"/>
        <v>1.7150358511516741</v>
      </c>
      <c r="R24">
        <f t="shared" si="3"/>
        <v>0.4074546917776587</v>
      </c>
      <c r="T24" s="4">
        <f t="shared" si="4"/>
        <v>0.80499999999999949</v>
      </c>
      <c r="U24">
        <f t="shared" si="5"/>
        <v>0.63000000000000034</v>
      </c>
      <c r="Z24" s="75"/>
    </row>
    <row r="25" spans="13:26" x14ac:dyDescent="0.25">
      <c r="M25">
        <v>22</v>
      </c>
      <c r="N25">
        <f t="shared" si="6"/>
        <v>0.38397243543875248</v>
      </c>
      <c r="O25">
        <f t="shared" si="0"/>
        <v>0.27811714183199898</v>
      </c>
      <c r="P25">
        <f t="shared" si="1"/>
        <v>0.41232561915444355</v>
      </c>
      <c r="Q25">
        <f t="shared" si="2"/>
        <v>1.713117141831999</v>
      </c>
      <c r="R25">
        <f t="shared" si="3"/>
        <v>0.41232561915444355</v>
      </c>
      <c r="T25" s="4">
        <f t="shared" si="4"/>
        <v>0.77499999999999947</v>
      </c>
      <c r="U25">
        <f t="shared" si="5"/>
        <v>0.66000000000000036</v>
      </c>
      <c r="Z25" s="75"/>
    </row>
    <row r="26" spans="13:26" x14ac:dyDescent="0.25">
      <c r="M26">
        <v>23</v>
      </c>
      <c r="N26">
        <f t="shared" si="6"/>
        <v>0.4014257279586958</v>
      </c>
      <c r="O26">
        <f t="shared" si="0"/>
        <v>0.27611371533674056</v>
      </c>
      <c r="P26">
        <f t="shared" si="1"/>
        <v>0.41716231857051406</v>
      </c>
      <c r="Q26">
        <f t="shared" si="2"/>
        <v>1.7111137153367406</v>
      </c>
      <c r="R26">
        <f t="shared" si="3"/>
        <v>0.41716231857051406</v>
      </c>
      <c r="T26" s="4">
        <f t="shared" si="4"/>
        <v>0.74499999999999944</v>
      </c>
      <c r="U26">
        <f t="shared" si="5"/>
        <v>0.69000000000000039</v>
      </c>
      <c r="Z26" s="75"/>
    </row>
    <row r="27" spans="13:26" x14ac:dyDescent="0.25">
      <c r="M27">
        <v>24</v>
      </c>
      <c r="N27">
        <f t="shared" si="6"/>
        <v>0.41887902047863912</v>
      </c>
      <c r="O27">
        <f t="shared" si="0"/>
        <v>0.2740261819290169</v>
      </c>
      <c r="P27">
        <f t="shared" si="1"/>
        <v>0.4219633167203739</v>
      </c>
      <c r="Q27">
        <f t="shared" si="2"/>
        <v>1.7090261819290169</v>
      </c>
      <c r="R27">
        <f t="shared" si="3"/>
        <v>0.4219633167203739</v>
      </c>
      <c r="T27" s="4">
        <f t="shared" si="4"/>
        <v>0.71499999999999941</v>
      </c>
      <c r="U27">
        <f t="shared" si="5"/>
        <v>0.72000000000000042</v>
      </c>
    </row>
    <row r="28" spans="13:26" x14ac:dyDescent="0.25">
      <c r="M28">
        <v>25</v>
      </c>
      <c r="N28">
        <f t="shared" si="6"/>
        <v>0.43633231299858238</v>
      </c>
      <c r="O28">
        <f t="shared" si="0"/>
        <v>0.27185517749172644</v>
      </c>
      <c r="P28">
        <f t="shared" si="1"/>
        <v>0.42672715117347843</v>
      </c>
      <c r="Q28">
        <f t="shared" si="2"/>
        <v>1.7068551774917264</v>
      </c>
      <c r="R28">
        <f t="shared" si="3"/>
        <v>0.42672715117347843</v>
      </c>
      <c r="T28" s="4"/>
    </row>
    <row r="29" spans="13:26" x14ac:dyDescent="0.25">
      <c r="M29">
        <v>26</v>
      </c>
      <c r="N29">
        <f t="shared" si="6"/>
        <v>0.4537856055185257</v>
      </c>
      <c r="O29">
        <f t="shared" si="0"/>
        <v>0.26960136333385182</v>
      </c>
      <c r="P29">
        <f t="shared" si="1"/>
        <v>0.43145237081970483</v>
      </c>
      <c r="Q29">
        <f t="shared" si="2"/>
        <v>1.7046013633338519</v>
      </c>
      <c r="R29">
        <f t="shared" si="3"/>
        <v>0.43145237081970483</v>
      </c>
      <c r="T29" s="4"/>
    </row>
    <row r="30" spans="13:26" x14ac:dyDescent="0.25">
      <c r="M30">
        <v>27</v>
      </c>
      <c r="N30">
        <f t="shared" si="6"/>
        <v>0.47123889803846897</v>
      </c>
      <c r="O30">
        <f t="shared" si="0"/>
        <v>0.26726542598901865</v>
      </c>
      <c r="P30">
        <f t="shared" si="1"/>
        <v>0.43613753631137464</v>
      </c>
      <c r="Q30">
        <f t="shared" si="2"/>
        <v>1.7022654259890186</v>
      </c>
      <c r="R30">
        <f t="shared" si="3"/>
        <v>0.43613753631137464</v>
      </c>
      <c r="T30" s="4"/>
    </row>
    <row r="31" spans="13:26" x14ac:dyDescent="0.25">
      <c r="M31">
        <v>28</v>
      </c>
      <c r="N31">
        <f t="shared" si="6"/>
        <v>0.48869219055841229</v>
      </c>
      <c r="O31">
        <f t="shared" si="0"/>
        <v>0.26484807700637086</v>
      </c>
      <c r="P31">
        <f t="shared" si="1"/>
        <v>0.44078122050169299</v>
      </c>
      <c r="Q31">
        <f t="shared" si="2"/>
        <v>1.6998480770063709</v>
      </c>
      <c r="R31">
        <f t="shared" si="3"/>
        <v>0.44078122050169299</v>
      </c>
      <c r="T31" s="4"/>
    </row>
    <row r="32" spans="13:26" x14ac:dyDescent="0.25">
      <c r="M32">
        <v>29</v>
      </c>
      <c r="N32">
        <f t="shared" si="6"/>
        <v>0.50614548307835561</v>
      </c>
      <c r="O32">
        <f t="shared" si="0"/>
        <v>0.262350052733826</v>
      </c>
      <c r="P32">
        <f t="shared" si="1"/>
        <v>0.44538200887947099</v>
      </c>
      <c r="Q32">
        <f t="shared" si="2"/>
        <v>1.6973500527338261</v>
      </c>
      <c r="R32">
        <f t="shared" si="3"/>
        <v>0.44538200887947099</v>
      </c>
      <c r="T32" s="4"/>
    </row>
    <row r="33" spans="13:20" x14ac:dyDescent="0.25">
      <c r="M33">
        <v>30</v>
      </c>
      <c r="N33">
        <f t="shared" si="6"/>
        <v>0.52359877559829882</v>
      </c>
      <c r="O33">
        <f t="shared" si="0"/>
        <v>0.25977211409377643</v>
      </c>
      <c r="P33">
        <f t="shared" si="1"/>
        <v>0.44993849999999991</v>
      </c>
      <c r="Q33">
        <f t="shared" si="2"/>
        <v>1.6947721140937766</v>
      </c>
      <c r="R33">
        <f t="shared" si="3"/>
        <v>0.44993849999999991</v>
      </c>
      <c r="T33" s="4"/>
    </row>
    <row r="34" spans="13:20" x14ac:dyDescent="0.25">
      <c r="M34">
        <v>31</v>
      </c>
      <c r="N34">
        <f t="shared" si="6"/>
        <v>0.54105206811824214</v>
      </c>
      <c r="O34">
        <f t="shared" si="0"/>
        <v>0.25711504635130489</v>
      </c>
      <c r="P34">
        <f t="shared" si="1"/>
        <v>0.45444930591194488</v>
      </c>
      <c r="Q34">
        <f t="shared" si="2"/>
        <v>1.6921150463513048</v>
      </c>
      <c r="R34">
        <f t="shared" si="3"/>
        <v>0.45444930591194488</v>
      </c>
      <c r="T34" s="4"/>
    </row>
    <row r="35" spans="13:20" x14ac:dyDescent="0.25">
      <c r="M35">
        <v>32</v>
      </c>
      <c r="N35">
        <f t="shared" si="6"/>
        <v>0.55850536063818546</v>
      </c>
      <c r="O35">
        <f t="shared" si="0"/>
        <v>0.25437965887498537</v>
      </c>
      <c r="P35">
        <f t="shared" si="1"/>
        <v>0.45891305258012788</v>
      </c>
      <c r="Q35">
        <f t="shared" si="2"/>
        <v>1.6893796588749854</v>
      </c>
      <c r="R35">
        <f t="shared" si="3"/>
        <v>0.45891305258012788</v>
      </c>
      <c r="T35" s="4"/>
    </row>
    <row r="36" spans="13:20" x14ac:dyDescent="0.25">
      <c r="M36">
        <v>33</v>
      </c>
      <c r="N36">
        <f t="shared" si="6"/>
        <v>0.57595865315812877</v>
      </c>
      <c r="O36">
        <f t="shared" si="0"/>
        <v>0.25156678489034145</v>
      </c>
      <c r="P36">
        <f t="shared" si="1"/>
        <v>0.46332838030407247</v>
      </c>
      <c r="Q36">
        <f t="shared" si="2"/>
        <v>1.6865667848903416</v>
      </c>
      <c r="R36">
        <f t="shared" si="3"/>
        <v>0.46332838030407247</v>
      </c>
      <c r="T36" s="4"/>
    </row>
    <row r="37" spans="13:20" x14ac:dyDescent="0.25">
      <c r="M37">
        <v>34</v>
      </c>
      <c r="N37">
        <f t="shared" si="6"/>
        <v>0.59341194567807209</v>
      </c>
      <c r="O37">
        <f t="shared" si="0"/>
        <v>0.24867728122603772</v>
      </c>
      <c r="P37">
        <f t="shared" si="1"/>
        <v>0.46769394413218174</v>
      </c>
      <c r="Q37">
        <f t="shared" si="2"/>
        <v>1.6836772812260379</v>
      </c>
      <c r="R37">
        <f t="shared" si="3"/>
        <v>0.46769394413218174</v>
      </c>
      <c r="T37" s="4"/>
    </row>
    <row r="38" spans="13:20" x14ac:dyDescent="0.25">
      <c r="M38">
        <v>35</v>
      </c>
      <c r="N38">
        <f t="shared" si="6"/>
        <v>0.6108652381980153</v>
      </c>
      <c r="O38">
        <f t="shared" si="0"/>
        <v>0.24571202805288167</v>
      </c>
      <c r="P38">
        <f t="shared" si="1"/>
        <v>0.47200841427142337</v>
      </c>
      <c r="Q38">
        <f t="shared" si="2"/>
        <v>1.6807120280528818</v>
      </c>
      <c r="R38">
        <f t="shared" si="3"/>
        <v>0.47200841427142337</v>
      </c>
      <c r="T38" s="4"/>
    </row>
    <row r="39" spans="13:20" x14ac:dyDescent="0.25">
      <c r="M39">
        <v>36</v>
      </c>
      <c r="N39">
        <f t="shared" si="6"/>
        <v>0.62831853071795862</v>
      </c>
      <c r="O39">
        <f t="shared" si="0"/>
        <v>0.24267192861571485</v>
      </c>
      <c r="P39">
        <f t="shared" si="1"/>
        <v>0.4762704764923979</v>
      </c>
      <c r="Q39">
        <f t="shared" si="2"/>
        <v>1.6776719286157149</v>
      </c>
      <c r="R39">
        <f t="shared" si="3"/>
        <v>0.4762704764923979</v>
      </c>
      <c r="T39" s="4"/>
    </row>
    <row r="40" spans="13:20" x14ac:dyDescent="0.25">
      <c r="M40">
        <v>37</v>
      </c>
      <c r="N40">
        <f t="shared" si="6"/>
        <v>0.64577182323790194</v>
      </c>
      <c r="O40">
        <f t="shared" si="0"/>
        <v>0.23955790895827589</v>
      </c>
      <c r="P40">
        <f t="shared" si="1"/>
        <v>0.48047883252966517</v>
      </c>
      <c r="Q40">
        <f t="shared" si="2"/>
        <v>1.6745579089582758</v>
      </c>
      <c r="R40">
        <f t="shared" si="3"/>
        <v>0.48047883252966517</v>
      </c>
      <c r="T40" s="4"/>
    </row>
    <row r="41" spans="13:20" x14ac:dyDescent="0.25">
      <c r="M41">
        <v>38</v>
      </c>
      <c r="N41">
        <f t="shared" si="6"/>
        <v>0.66322511575784526</v>
      </c>
      <c r="O41">
        <f t="shared" si="0"/>
        <v>0.23637091764111867</v>
      </c>
      <c r="P41">
        <f t="shared" si="1"/>
        <v>0.48463220047720912</v>
      </c>
      <c r="Q41">
        <f t="shared" si="2"/>
        <v>1.6713709176411187</v>
      </c>
      <c r="R41">
        <f t="shared" si="3"/>
        <v>0.48463220047720912</v>
      </c>
      <c r="T41" s="4"/>
    </row>
    <row r="42" spans="13:20" x14ac:dyDescent="0.25">
      <c r="M42">
        <v>39</v>
      </c>
      <c r="N42">
        <f t="shared" si="6"/>
        <v>0.68067840827778847</v>
      </c>
      <c r="O42">
        <f t="shared" si="0"/>
        <v>0.23311192545267151</v>
      </c>
      <c r="P42">
        <f t="shared" si="1"/>
        <v>0.48872931517891816</v>
      </c>
      <c r="Q42">
        <f t="shared" si="2"/>
        <v>1.6681119254526715</v>
      </c>
      <c r="R42">
        <f t="shared" si="3"/>
        <v>0.48872931517891816</v>
      </c>
      <c r="T42" s="4"/>
    </row>
    <row r="43" spans="13:20" x14ac:dyDescent="0.25">
      <c r="M43">
        <v>40</v>
      </c>
      <c r="N43">
        <f t="shared" si="6"/>
        <v>0.69813170079773179</v>
      </c>
      <c r="O43">
        <f t="shared" si="0"/>
        <v>0.22978192511352552</v>
      </c>
      <c r="P43">
        <f t="shared" si="1"/>
        <v>0.4927689286139646</v>
      </c>
      <c r="Q43">
        <f t="shared" si="2"/>
        <v>1.6647819251135256</v>
      </c>
      <c r="R43">
        <f t="shared" si="3"/>
        <v>0.4927689286139646</v>
      </c>
      <c r="T43" s="4"/>
    </row>
    <row r="44" spans="13:20" x14ac:dyDescent="0.25">
      <c r="M44">
        <v>41</v>
      </c>
      <c r="N44">
        <f t="shared" si="6"/>
        <v>0.71558499331767511</v>
      </c>
      <c r="O44">
        <f t="shared" si="0"/>
        <v>0.22638193097404244</v>
      </c>
      <c r="P44">
        <f t="shared" si="1"/>
        <v>0.49674981027696352</v>
      </c>
      <c r="Q44">
        <f t="shared" si="2"/>
        <v>1.6613819309740425</v>
      </c>
      <c r="R44">
        <f t="shared" si="3"/>
        <v>0.49674981027696352</v>
      </c>
      <c r="T44" s="4"/>
    </row>
    <row r="45" spans="13:20" x14ac:dyDescent="0.25">
      <c r="M45">
        <v>42</v>
      </c>
      <c r="N45">
        <f t="shared" si="6"/>
        <v>0.73303828583761843</v>
      </c>
      <c r="O45">
        <f t="shared" si="0"/>
        <v>0.22291297870537369</v>
      </c>
      <c r="P45">
        <f t="shared" si="1"/>
        <v>0.50067074755279672</v>
      </c>
      <c r="Q45">
        <f t="shared" si="2"/>
        <v>1.6579129787053737</v>
      </c>
      <c r="R45">
        <f t="shared" si="3"/>
        <v>0.50067074755279672</v>
      </c>
      <c r="T45" s="4"/>
    </row>
    <row r="46" spans="13:20" x14ac:dyDescent="0.25">
      <c r="M46">
        <v>43</v>
      </c>
      <c r="N46">
        <f t="shared" si="6"/>
        <v>0.75049157835756175</v>
      </c>
      <c r="O46">
        <f t="shared" si="0"/>
        <v>0.21937612498398473</v>
      </c>
      <c r="P46">
        <f t="shared" si="1"/>
        <v>0.50453054608598691</v>
      </c>
      <c r="Q46">
        <f t="shared" si="2"/>
        <v>1.6543761249839848</v>
      </c>
      <c r="R46">
        <f t="shared" si="3"/>
        <v>0.50453054608598691</v>
      </c>
      <c r="T46" s="4"/>
    </row>
    <row r="47" spans="13:20" x14ac:dyDescent="0.25">
      <c r="M47">
        <v>44</v>
      </c>
      <c r="N47">
        <f t="shared" si="6"/>
        <v>0.76794487087750496</v>
      </c>
      <c r="O47">
        <f t="shared" si="0"/>
        <v>0.21577244716978145</v>
      </c>
      <c r="P47">
        <f t="shared" si="1"/>
        <v>0.50832803014451033</v>
      </c>
      <c r="Q47">
        <f t="shared" si="2"/>
        <v>1.6507724471697816</v>
      </c>
      <c r="R47">
        <f t="shared" si="3"/>
        <v>0.50832803014451033</v>
      </c>
      <c r="T47" s="4"/>
    </row>
    <row r="48" spans="13:20" x14ac:dyDescent="0.25">
      <c r="M48">
        <v>45</v>
      </c>
      <c r="N48">
        <f t="shared" si="6"/>
        <v>0.78539816339744828</v>
      </c>
      <c r="O48">
        <f t="shared" si="0"/>
        <v>0.21210304297793561</v>
      </c>
      <c r="P48">
        <f t="shared" si="1"/>
        <v>0.51206204297793556</v>
      </c>
      <c r="Q48">
        <f t="shared" si="2"/>
        <v>1.6471030429779356</v>
      </c>
      <c r="R48">
        <f t="shared" si="3"/>
        <v>0.51206204297793556</v>
      </c>
      <c r="T48" s="4"/>
    </row>
    <row r="49" spans="13:20" x14ac:dyDescent="0.25">
      <c r="M49">
        <v>46</v>
      </c>
      <c r="N49">
        <f t="shared" si="6"/>
        <v>0.8028514559173916</v>
      </c>
      <c r="O49">
        <f t="shared" si="0"/>
        <v>0.20836903014451033</v>
      </c>
      <c r="P49">
        <f t="shared" si="1"/>
        <v>0.51573144716978137</v>
      </c>
      <c r="Q49">
        <f t="shared" si="2"/>
        <v>1.6433690301445103</v>
      </c>
      <c r="R49">
        <f t="shared" si="3"/>
        <v>0.51573144716978137</v>
      </c>
      <c r="T49" s="4"/>
    </row>
    <row r="50" spans="13:20" x14ac:dyDescent="0.25">
      <c r="M50">
        <v>47</v>
      </c>
      <c r="N50">
        <f t="shared" si="6"/>
        <v>0.82030474843733492</v>
      </c>
      <c r="O50">
        <f t="shared" si="0"/>
        <v>0.20457154608598696</v>
      </c>
      <c r="P50">
        <f t="shared" si="1"/>
        <v>0.51933512498398471</v>
      </c>
      <c r="Q50">
        <f t="shared" si="2"/>
        <v>1.639571546085987</v>
      </c>
      <c r="R50">
        <f t="shared" si="3"/>
        <v>0.51933512498398471</v>
      </c>
      <c r="T50" s="4"/>
    </row>
    <row r="51" spans="13:20" x14ac:dyDescent="0.25">
      <c r="M51">
        <v>48</v>
      </c>
      <c r="N51">
        <f t="shared" si="6"/>
        <v>0.83775804095727824</v>
      </c>
      <c r="O51">
        <f t="shared" si="0"/>
        <v>0.20071174755279675</v>
      </c>
      <c r="P51">
        <f t="shared" si="1"/>
        <v>0.52287197870537372</v>
      </c>
      <c r="Q51">
        <f t="shared" si="2"/>
        <v>1.6357117475527967</v>
      </c>
      <c r="R51">
        <f t="shared" si="3"/>
        <v>0.52287197870537372</v>
      </c>
      <c r="T51" s="4"/>
    </row>
    <row r="52" spans="13:20" x14ac:dyDescent="0.25">
      <c r="M52">
        <v>49</v>
      </c>
      <c r="N52">
        <f t="shared" si="6"/>
        <v>0.85521133347722145</v>
      </c>
      <c r="O52">
        <f t="shared" si="0"/>
        <v>0.19679081027696355</v>
      </c>
      <c r="P52">
        <f t="shared" si="1"/>
        <v>0.52634093097404244</v>
      </c>
      <c r="Q52">
        <f t="shared" si="2"/>
        <v>1.6317908102769636</v>
      </c>
      <c r="R52">
        <f t="shared" si="3"/>
        <v>0.52634093097404244</v>
      </c>
      <c r="T52" s="4"/>
    </row>
    <row r="53" spans="13:20" x14ac:dyDescent="0.25">
      <c r="M53">
        <v>50</v>
      </c>
      <c r="N53">
        <f t="shared" si="6"/>
        <v>0.87266462599716477</v>
      </c>
      <c r="O53">
        <f t="shared" si="0"/>
        <v>0.19280992861396465</v>
      </c>
      <c r="P53">
        <f t="shared" si="1"/>
        <v>0.52974092511352544</v>
      </c>
      <c r="Q53">
        <f t="shared" si="2"/>
        <v>1.6278099286139647</v>
      </c>
      <c r="R53">
        <f t="shared" si="3"/>
        <v>0.52974092511352544</v>
      </c>
      <c r="T53" s="4"/>
    </row>
    <row r="54" spans="13:20" x14ac:dyDescent="0.25">
      <c r="M54">
        <v>51</v>
      </c>
      <c r="N54">
        <f t="shared" si="6"/>
        <v>0.89011791851710809</v>
      </c>
      <c r="O54">
        <f t="shared" si="0"/>
        <v>0.18877031517891818</v>
      </c>
      <c r="P54">
        <f t="shared" si="1"/>
        <v>0.53307092545267154</v>
      </c>
      <c r="Q54">
        <f t="shared" si="2"/>
        <v>1.6237703151789182</v>
      </c>
      <c r="R54">
        <f t="shared" si="3"/>
        <v>0.53307092545267154</v>
      </c>
      <c r="T54" s="4"/>
    </row>
    <row r="55" spans="13:20" x14ac:dyDescent="0.25">
      <c r="M55">
        <v>52</v>
      </c>
      <c r="N55">
        <f t="shared" si="6"/>
        <v>0.90757121103705141</v>
      </c>
      <c r="O55">
        <f t="shared" si="0"/>
        <v>0.18467320047720912</v>
      </c>
      <c r="P55">
        <f t="shared" si="1"/>
        <v>0.5363299176411187</v>
      </c>
      <c r="Q55">
        <f t="shared" si="2"/>
        <v>1.6196732004772092</v>
      </c>
      <c r="R55">
        <f t="shared" si="3"/>
        <v>0.5363299176411187</v>
      </c>
      <c r="T55" s="4"/>
    </row>
    <row r="56" spans="13:20" x14ac:dyDescent="0.25">
      <c r="M56">
        <v>53</v>
      </c>
      <c r="N56">
        <f t="shared" si="6"/>
        <v>0.92502450355699462</v>
      </c>
      <c r="O56">
        <f t="shared" si="0"/>
        <v>0.18051983252966528</v>
      </c>
      <c r="P56">
        <f t="shared" si="1"/>
        <v>0.53951690895827586</v>
      </c>
      <c r="Q56">
        <f t="shared" si="2"/>
        <v>1.6155198325296654</v>
      </c>
      <c r="R56">
        <f t="shared" si="3"/>
        <v>0.53951690895827586</v>
      </c>
      <c r="T56" s="4"/>
    </row>
    <row r="57" spans="13:20" x14ac:dyDescent="0.25">
      <c r="M57">
        <v>54</v>
      </c>
      <c r="N57">
        <f t="shared" si="6"/>
        <v>0.94247779607693793</v>
      </c>
      <c r="O57">
        <f t="shared" si="0"/>
        <v>0.17631147649239792</v>
      </c>
      <c r="P57">
        <f t="shared" si="1"/>
        <v>0.54263092861571482</v>
      </c>
      <c r="Q57">
        <f t="shared" si="2"/>
        <v>1.6113114764923979</v>
      </c>
      <c r="R57">
        <f t="shared" si="3"/>
        <v>0.54263092861571482</v>
      </c>
      <c r="T57" s="4"/>
    </row>
    <row r="58" spans="13:20" x14ac:dyDescent="0.25">
      <c r="M58">
        <v>55</v>
      </c>
      <c r="N58">
        <f t="shared" si="6"/>
        <v>0.95993108859688125</v>
      </c>
      <c r="O58">
        <f t="shared" si="0"/>
        <v>0.17204941427142345</v>
      </c>
      <c r="P58">
        <f t="shared" si="1"/>
        <v>0.54567102805288159</v>
      </c>
      <c r="Q58">
        <f t="shared" si="2"/>
        <v>1.6070494142714236</v>
      </c>
      <c r="R58">
        <f t="shared" si="3"/>
        <v>0.54567102805288159</v>
      </c>
      <c r="T58" s="4"/>
    </row>
    <row r="59" spans="13:20" x14ac:dyDescent="0.25">
      <c r="M59">
        <v>56</v>
      </c>
      <c r="N59">
        <f t="shared" si="6"/>
        <v>0.97738438111682457</v>
      </c>
      <c r="O59">
        <f t="shared" si="0"/>
        <v>0.16773494413218173</v>
      </c>
      <c r="P59">
        <f t="shared" si="1"/>
        <v>0.54863628122603769</v>
      </c>
      <c r="Q59">
        <f t="shared" si="2"/>
        <v>1.6027349441321819</v>
      </c>
      <c r="R59">
        <f t="shared" si="3"/>
        <v>0.54863628122603769</v>
      </c>
      <c r="T59" s="4"/>
    </row>
    <row r="60" spans="13:20" x14ac:dyDescent="0.25">
      <c r="M60">
        <v>57</v>
      </c>
      <c r="N60">
        <f t="shared" si="6"/>
        <v>0.99483767363676789</v>
      </c>
      <c r="O60">
        <f t="shared" si="0"/>
        <v>0.1633693803040725</v>
      </c>
      <c r="P60">
        <f t="shared" si="1"/>
        <v>0.55152578489034143</v>
      </c>
      <c r="Q60">
        <f t="shared" si="2"/>
        <v>1.5983693803040726</v>
      </c>
      <c r="R60">
        <f t="shared" si="3"/>
        <v>0.55152578489034143</v>
      </c>
      <c r="T60" s="4"/>
    </row>
    <row r="61" spans="13:20" x14ac:dyDescent="0.25">
      <c r="M61">
        <v>58</v>
      </c>
      <c r="N61">
        <f t="shared" si="6"/>
        <v>1.0122909661567112</v>
      </c>
      <c r="O61">
        <f t="shared" si="0"/>
        <v>0.1589540525801279</v>
      </c>
      <c r="P61">
        <f t="shared" si="1"/>
        <v>0.55433865887498535</v>
      </c>
      <c r="Q61">
        <f t="shared" si="2"/>
        <v>1.5939540525801279</v>
      </c>
      <c r="R61">
        <f t="shared" si="3"/>
        <v>0.55433865887498535</v>
      </c>
      <c r="T61" s="4"/>
    </row>
    <row r="62" spans="13:20" x14ac:dyDescent="0.25">
      <c r="M62">
        <v>59</v>
      </c>
      <c r="N62">
        <f t="shared" si="6"/>
        <v>1.0297442586766545</v>
      </c>
      <c r="O62">
        <f t="shared" si="0"/>
        <v>0.15449030591194493</v>
      </c>
      <c r="P62">
        <f t="shared" si="1"/>
        <v>0.55707404635130486</v>
      </c>
      <c r="Q62">
        <f t="shared" si="2"/>
        <v>1.589490305911945</v>
      </c>
      <c r="R62">
        <f t="shared" si="3"/>
        <v>0.55707404635130486</v>
      </c>
      <c r="T62" s="4"/>
    </row>
    <row r="63" spans="13:20" x14ac:dyDescent="0.25">
      <c r="M63">
        <v>60</v>
      </c>
      <c r="N63">
        <f t="shared" si="6"/>
        <v>1.0471975511965976</v>
      </c>
      <c r="O63">
        <f t="shared" si="0"/>
        <v>0.14997950000000002</v>
      </c>
      <c r="P63">
        <f t="shared" si="1"/>
        <v>0.55973111409377641</v>
      </c>
      <c r="Q63">
        <f t="shared" si="2"/>
        <v>1.5849795</v>
      </c>
      <c r="R63">
        <f t="shared" si="3"/>
        <v>0.55973111409377641</v>
      </c>
      <c r="T63" s="4"/>
    </row>
    <row r="64" spans="13:20" x14ac:dyDescent="0.25">
      <c r="M64">
        <v>61</v>
      </c>
      <c r="N64">
        <f t="shared" si="6"/>
        <v>1.064650843716541</v>
      </c>
      <c r="O64">
        <f t="shared" si="0"/>
        <v>0.14542300887947102</v>
      </c>
      <c r="P64">
        <f t="shared" si="1"/>
        <v>0.56230905273382592</v>
      </c>
      <c r="Q64">
        <f t="shared" si="2"/>
        <v>1.5804230088794711</v>
      </c>
      <c r="R64">
        <f t="shared" si="3"/>
        <v>0.56230905273382592</v>
      </c>
      <c r="T64" s="4"/>
    </row>
    <row r="65" spans="13:20" x14ac:dyDescent="0.25">
      <c r="M65">
        <v>62</v>
      </c>
      <c r="N65">
        <f t="shared" si="6"/>
        <v>1.0821041362364843</v>
      </c>
      <c r="O65">
        <f t="shared" si="0"/>
        <v>0.14082222050169302</v>
      </c>
      <c r="P65">
        <f t="shared" si="1"/>
        <v>0.56480707700637078</v>
      </c>
      <c r="Q65">
        <f t="shared" si="2"/>
        <v>1.575822220501693</v>
      </c>
      <c r="R65">
        <f t="shared" si="3"/>
        <v>0.56480707700637078</v>
      </c>
      <c r="T65" s="4"/>
    </row>
    <row r="66" spans="13:20" x14ac:dyDescent="0.25">
      <c r="M66">
        <v>63</v>
      </c>
      <c r="N66">
        <f t="shared" si="6"/>
        <v>1.0995574287564276</v>
      </c>
      <c r="O66">
        <f t="shared" si="0"/>
        <v>0.13617853631137472</v>
      </c>
      <c r="P66">
        <f t="shared" si="1"/>
        <v>0.56722442598901857</v>
      </c>
      <c r="Q66">
        <f t="shared" si="2"/>
        <v>1.5711785363113748</v>
      </c>
      <c r="R66">
        <f t="shared" si="3"/>
        <v>0.56722442598901857</v>
      </c>
      <c r="T66" s="4"/>
    </row>
    <row r="67" spans="13:20" x14ac:dyDescent="0.25">
      <c r="M67">
        <v>64</v>
      </c>
      <c r="N67">
        <f t="shared" si="6"/>
        <v>1.1170107212763709</v>
      </c>
      <c r="O67">
        <f t="shared" si="0"/>
        <v>0.13149337081970489</v>
      </c>
      <c r="P67">
        <f t="shared" si="1"/>
        <v>0.56956036333385174</v>
      </c>
      <c r="Q67">
        <f t="shared" si="2"/>
        <v>1.5664933708197049</v>
      </c>
      <c r="R67">
        <f t="shared" si="3"/>
        <v>0.56956036333385174</v>
      </c>
      <c r="T67" s="4"/>
    </row>
    <row r="68" spans="13:20" x14ac:dyDescent="0.25">
      <c r="M68">
        <v>65</v>
      </c>
      <c r="N68">
        <f t="shared" si="6"/>
        <v>1.1344640137963142</v>
      </c>
      <c r="O68">
        <f t="shared" ref="O68:O131" si="7">J$3*COS(N68)</f>
        <v>0.12676815117347845</v>
      </c>
      <c r="P68">
        <f t="shared" ref="P68:P131" si="8">J$3*SIN(N68)+J$3</f>
        <v>0.57181417749172647</v>
      </c>
      <c r="Q68">
        <f t="shared" ref="Q68:Q131" si="9">J$3*COS(N68)+J$4</f>
        <v>1.5617681511734784</v>
      </c>
      <c r="R68">
        <f t="shared" ref="R68:R131" si="10">J$3*SIN(N68)+J$3</f>
        <v>0.57181417749172647</v>
      </c>
      <c r="T68" s="4"/>
    </row>
    <row r="69" spans="13:20" x14ac:dyDescent="0.25">
      <c r="M69">
        <v>66</v>
      </c>
      <c r="N69">
        <f t="shared" si="6"/>
        <v>1.1519173063162575</v>
      </c>
      <c r="O69">
        <f t="shared" si="7"/>
        <v>0.12200431672037394</v>
      </c>
      <c r="P69">
        <f t="shared" si="8"/>
        <v>0.57398518192901693</v>
      </c>
      <c r="Q69">
        <f t="shared" si="9"/>
        <v>1.557004316720374</v>
      </c>
      <c r="R69">
        <f t="shared" si="10"/>
        <v>0.57398518192901693</v>
      </c>
      <c r="T69" s="4"/>
    </row>
    <row r="70" spans="13:20" x14ac:dyDescent="0.25">
      <c r="M70">
        <v>67</v>
      </c>
      <c r="N70">
        <f t="shared" ref="N70:N133" si="11">RADIANS(M70)</f>
        <v>1.1693705988362009</v>
      </c>
      <c r="O70">
        <f t="shared" si="7"/>
        <v>0.11720331857051404</v>
      </c>
      <c r="P70">
        <f t="shared" si="8"/>
        <v>0.57607271533674054</v>
      </c>
      <c r="Q70">
        <f t="shared" si="9"/>
        <v>1.5522033185705142</v>
      </c>
      <c r="R70">
        <f t="shared" si="10"/>
        <v>0.57607271533674054</v>
      </c>
      <c r="T70" s="4"/>
    </row>
    <row r="71" spans="13:20" x14ac:dyDescent="0.25">
      <c r="M71">
        <v>68</v>
      </c>
      <c r="N71">
        <f t="shared" si="11"/>
        <v>1.1868238913561442</v>
      </c>
      <c r="O71">
        <f t="shared" si="7"/>
        <v>0.11236661915444353</v>
      </c>
      <c r="P71">
        <f t="shared" si="8"/>
        <v>0.57807614183199896</v>
      </c>
      <c r="Q71">
        <f t="shared" si="9"/>
        <v>1.5473666191544435</v>
      </c>
      <c r="R71">
        <f t="shared" si="10"/>
        <v>0.57807614183199896</v>
      </c>
      <c r="T71" s="4"/>
    </row>
    <row r="72" spans="13:20" x14ac:dyDescent="0.25">
      <c r="M72">
        <v>69</v>
      </c>
      <c r="N72">
        <f t="shared" si="11"/>
        <v>1.2042771838760873</v>
      </c>
      <c r="O72">
        <f t="shared" si="7"/>
        <v>0.10749569177765875</v>
      </c>
      <c r="P72">
        <f t="shared" si="8"/>
        <v>0.57999485115167415</v>
      </c>
      <c r="Q72">
        <f t="shared" si="9"/>
        <v>1.5424956917776589</v>
      </c>
      <c r="R72">
        <f t="shared" si="10"/>
        <v>0.57999485115167415</v>
      </c>
      <c r="T72" s="4"/>
    </row>
    <row r="73" spans="13:20" x14ac:dyDescent="0.25">
      <c r="M73">
        <v>70</v>
      </c>
      <c r="N73">
        <f t="shared" si="11"/>
        <v>1.2217304763960306</v>
      </c>
      <c r="O73">
        <f t="shared" si="7"/>
        <v>0.10259202017182428</v>
      </c>
      <c r="P73">
        <f t="shared" si="8"/>
        <v>0.58182825883832023</v>
      </c>
      <c r="Q73">
        <f t="shared" si="9"/>
        <v>1.5375920201718243</v>
      </c>
      <c r="R73">
        <f t="shared" si="10"/>
        <v>0.58182825883832023</v>
      </c>
      <c r="T73" s="4"/>
    </row>
    <row r="74" spans="13:20" x14ac:dyDescent="0.25">
      <c r="M74">
        <v>71</v>
      </c>
      <c r="N74">
        <f t="shared" si="11"/>
        <v>1.2391837689159739</v>
      </c>
      <c r="O74">
        <f t="shared" si="7"/>
        <v>9.7657098042814278E-2</v>
      </c>
      <c r="P74">
        <f t="shared" si="8"/>
        <v>0.5835758064181954</v>
      </c>
      <c r="Q74">
        <f t="shared" si="9"/>
        <v>1.5326570980428142</v>
      </c>
      <c r="R74">
        <f t="shared" si="10"/>
        <v>0.5835758064181954</v>
      </c>
      <c r="T74" s="4"/>
    </row>
    <row r="75" spans="13:20" x14ac:dyDescent="0.25">
      <c r="M75">
        <v>72</v>
      </c>
      <c r="N75">
        <f t="shared" si="11"/>
        <v>1.2566370614359172</v>
      </c>
      <c r="O75">
        <f t="shared" si="7"/>
        <v>9.2692428615714861E-2</v>
      </c>
      <c r="P75">
        <f t="shared" si="8"/>
        <v>0.58523696157137794</v>
      </c>
      <c r="Q75">
        <f t="shared" si="9"/>
        <v>1.527692428615715</v>
      </c>
      <c r="R75">
        <f t="shared" si="10"/>
        <v>0.58523696157137794</v>
      </c>
      <c r="T75" s="4"/>
    </row>
    <row r="76" spans="13:20" x14ac:dyDescent="0.25">
      <c r="M76">
        <v>73</v>
      </c>
      <c r="N76">
        <f t="shared" si="11"/>
        <v>1.2740903539558606</v>
      </c>
      <c r="O76">
        <f t="shared" si="7"/>
        <v>8.769952417692739E-2</v>
      </c>
      <c r="P76">
        <f t="shared" si="8"/>
        <v>0.58681121829391603</v>
      </c>
      <c r="Q76">
        <f t="shared" si="9"/>
        <v>1.5226995241769274</v>
      </c>
      <c r="R76">
        <f t="shared" si="10"/>
        <v>0.58681121829391603</v>
      </c>
      <c r="T76" s="4"/>
    </row>
    <row r="77" spans="13:20" x14ac:dyDescent="0.25">
      <c r="M77">
        <v>74</v>
      </c>
      <c r="N77">
        <f t="shared" si="11"/>
        <v>1.2915436464758039</v>
      </c>
      <c r="O77">
        <f t="shared" si="7"/>
        <v>8.267990561351124E-2</v>
      </c>
      <c r="P77">
        <f t="shared" si="8"/>
        <v>0.58829809705196223</v>
      </c>
      <c r="Q77">
        <f t="shared" si="9"/>
        <v>1.5176799056135113</v>
      </c>
      <c r="R77">
        <f t="shared" si="10"/>
        <v>0.58829809705196223</v>
      </c>
      <c r="T77" s="4"/>
    </row>
    <row r="78" spans="13:20" x14ac:dyDescent="0.25">
      <c r="M78">
        <v>75</v>
      </c>
      <c r="N78">
        <f t="shared" si="11"/>
        <v>1.3089969389957472</v>
      </c>
      <c r="O78">
        <f t="shared" si="7"/>
        <v>7.7635101949907012E-2</v>
      </c>
      <c r="P78">
        <f t="shared" si="8"/>
        <v>0.58969714492784253</v>
      </c>
      <c r="Q78">
        <f t="shared" si="9"/>
        <v>1.5126351019499071</v>
      </c>
      <c r="R78">
        <f t="shared" si="10"/>
        <v>0.58969714492784253</v>
      </c>
      <c r="T78" s="4"/>
    </row>
    <row r="79" spans="13:20" x14ac:dyDescent="0.25">
      <c r="M79">
        <v>76</v>
      </c>
      <c r="N79">
        <f t="shared" si="11"/>
        <v>1.3264502315156905</v>
      </c>
      <c r="O79">
        <f t="shared" si="7"/>
        <v>7.2566649882180714E-2</v>
      </c>
      <c r="P79">
        <f t="shared" si="8"/>
        <v>0.59100793575802157</v>
      </c>
      <c r="Q79">
        <f t="shared" si="9"/>
        <v>1.5075666498821807</v>
      </c>
      <c r="R79">
        <f t="shared" si="10"/>
        <v>0.59100793575802157</v>
      </c>
      <c r="T79" s="4"/>
    </row>
    <row r="80" spans="13:20" x14ac:dyDescent="0.25">
      <c r="M80">
        <v>77</v>
      </c>
      <c r="N80">
        <f t="shared" si="11"/>
        <v>1.3439035240356338</v>
      </c>
      <c r="O80">
        <f t="shared" si="7"/>
        <v>6.7476093309931373E-2</v>
      </c>
      <c r="P80">
        <f t="shared" si="8"/>
        <v>0.59223007026291441</v>
      </c>
      <c r="Q80">
        <f t="shared" si="9"/>
        <v>1.5024760933099315</v>
      </c>
      <c r="R80">
        <f t="shared" si="10"/>
        <v>0.59223007026291441</v>
      </c>
      <c r="T80" s="4"/>
    </row>
    <row r="81" spans="13:20" x14ac:dyDescent="0.25">
      <c r="M81">
        <v>78</v>
      </c>
      <c r="N81">
        <f t="shared" si="11"/>
        <v>1.3613568165555769</v>
      </c>
      <c r="O81">
        <f t="shared" si="7"/>
        <v>6.2364982866004302E-2</v>
      </c>
      <c r="P81">
        <f t="shared" si="8"/>
        <v>0.59336317616851153</v>
      </c>
      <c r="Q81">
        <f t="shared" si="9"/>
        <v>1.4973649828660043</v>
      </c>
      <c r="R81">
        <f t="shared" si="10"/>
        <v>0.59336317616851153</v>
      </c>
      <c r="T81" s="4"/>
    </row>
    <row r="82" spans="13:20" x14ac:dyDescent="0.25">
      <c r="M82">
        <v>79</v>
      </c>
      <c r="N82">
        <f t="shared" si="11"/>
        <v>1.3788101090755203</v>
      </c>
      <c r="O82">
        <f t="shared" si="7"/>
        <v>5.7234875444153031E-2</v>
      </c>
      <c r="P82">
        <f t="shared" si="8"/>
        <v>0.59440690831977783</v>
      </c>
      <c r="Q82">
        <f t="shared" si="9"/>
        <v>1.492234875444153</v>
      </c>
      <c r="R82">
        <f t="shared" si="10"/>
        <v>0.59440690831977783</v>
      </c>
    </row>
    <row r="83" spans="13:20" x14ac:dyDescent="0.25">
      <c r="M83">
        <v>80</v>
      </c>
      <c r="N83">
        <f t="shared" si="11"/>
        <v>1.3962634015954636</v>
      </c>
      <c r="O83">
        <f t="shared" si="7"/>
        <v>5.2087333724794779E-2</v>
      </c>
      <c r="P83">
        <f t="shared" si="8"/>
        <v>0.59536094878578893</v>
      </c>
      <c r="Q83">
        <f t="shared" si="9"/>
        <v>1.4870873337247947</v>
      </c>
      <c r="R83">
        <f t="shared" si="10"/>
        <v>0.59536094878578893</v>
      </c>
    </row>
    <row r="84" spans="13:20" x14ac:dyDescent="0.25">
      <c r="M84">
        <v>81</v>
      </c>
      <c r="N84">
        <f t="shared" si="11"/>
        <v>1.4137166941154069</v>
      </c>
      <c r="O84">
        <f t="shared" si="7"/>
        <v>4.6923925699002625E-2</v>
      </c>
      <c r="P84">
        <f t="shared" si="8"/>
        <v>0.59622500695657688</v>
      </c>
      <c r="Q84">
        <f t="shared" si="9"/>
        <v>1.4819239256990027</v>
      </c>
      <c r="R84">
        <f t="shared" si="10"/>
        <v>0.59622500695657688</v>
      </c>
    </row>
    <row r="85" spans="13:20" x14ac:dyDescent="0.25">
      <c r="M85">
        <v>82</v>
      </c>
      <c r="N85">
        <f t="shared" si="11"/>
        <v>1.4311699866353502</v>
      </c>
      <c r="O85">
        <f t="shared" si="7"/>
        <v>4.1746224190880275E-2</v>
      </c>
      <c r="P85">
        <f t="shared" si="8"/>
        <v>0.59699881963165269</v>
      </c>
      <c r="Q85">
        <f t="shared" si="9"/>
        <v>1.4767462241908804</v>
      </c>
      <c r="R85">
        <f t="shared" si="10"/>
        <v>0.59699881963165269</v>
      </c>
    </row>
    <row r="86" spans="13:20" x14ac:dyDescent="0.25">
      <c r="M86">
        <v>83</v>
      </c>
      <c r="N86">
        <f t="shared" si="11"/>
        <v>1.4486232791552935</v>
      </c>
      <c r="O86">
        <f t="shared" si="7"/>
        <v>3.6555806378464631E-2</v>
      </c>
      <c r="P86">
        <f t="shared" si="8"/>
        <v>0.5976821511001793</v>
      </c>
      <c r="Q86">
        <f t="shared" si="9"/>
        <v>1.4715558063784646</v>
      </c>
      <c r="R86">
        <f t="shared" si="10"/>
        <v>0.5976821511001793</v>
      </c>
    </row>
    <row r="87" spans="13:20" x14ac:dyDescent="0.25">
      <c r="M87">
        <v>84</v>
      </c>
      <c r="N87">
        <f t="shared" si="11"/>
        <v>1.4660765716752369</v>
      </c>
      <c r="O87">
        <f t="shared" si="7"/>
        <v>3.1354253313302063E-2</v>
      </c>
      <c r="P87">
        <f t="shared" si="8"/>
        <v>0.59827479321277188</v>
      </c>
      <c r="Q87">
        <f t="shared" si="9"/>
        <v>1.466354253313302</v>
      </c>
      <c r="R87">
        <f t="shared" si="10"/>
        <v>0.59827479321277188</v>
      </c>
    </row>
    <row r="88" spans="13:20" x14ac:dyDescent="0.25">
      <c r="M88">
        <v>85</v>
      </c>
      <c r="N88">
        <f t="shared" si="11"/>
        <v>1.4835298641951802</v>
      </c>
      <c r="O88">
        <f t="shared" si="7"/>
        <v>2.6143149438844784E-2</v>
      </c>
      <c r="P88">
        <f t="shared" si="8"/>
        <v>0.59877656544490188</v>
      </c>
      <c r="Q88">
        <f t="shared" si="9"/>
        <v>1.4611431494388449</v>
      </c>
      <c r="R88">
        <f t="shared" si="10"/>
        <v>0.59877656544490188</v>
      </c>
    </row>
    <row r="89" spans="13:20" x14ac:dyDescent="0.25">
      <c r="M89">
        <v>86</v>
      </c>
      <c r="N89">
        <f t="shared" si="11"/>
        <v>1.5009831567151235</v>
      </c>
      <c r="O89">
        <f t="shared" si="7"/>
        <v>2.092408210781406E-2</v>
      </c>
      <c r="P89">
        <f t="shared" si="8"/>
        <v>0.59918731495188648</v>
      </c>
      <c r="Q89">
        <f t="shared" si="9"/>
        <v>1.4559240821078141</v>
      </c>
      <c r="R89">
        <f t="shared" si="10"/>
        <v>0.59918731495188648</v>
      </c>
    </row>
    <row r="90" spans="13:20" x14ac:dyDescent="0.25">
      <c r="M90">
        <v>87</v>
      </c>
      <c r="N90">
        <f t="shared" si="11"/>
        <v>1.5184364492350666</v>
      </c>
      <c r="O90">
        <f t="shared" si="7"/>
        <v>1.5698641098677229E-2</v>
      </c>
      <c r="P90">
        <f t="shared" si="8"/>
        <v>0.59950691661544719</v>
      </c>
      <c r="Q90">
        <f t="shared" si="9"/>
        <v>1.4506986410986773</v>
      </c>
      <c r="R90">
        <f t="shared" si="10"/>
        <v>0.59950691661544719</v>
      </c>
    </row>
    <row r="91" spans="13:20" x14ac:dyDescent="0.25">
      <c r="M91">
        <v>88</v>
      </c>
      <c r="N91">
        <f t="shared" si="11"/>
        <v>1.5358897417550099</v>
      </c>
      <c r="O91">
        <f t="shared" si="7"/>
        <v>1.0468418131385521E-2</v>
      </c>
      <c r="P91">
        <f t="shared" si="8"/>
        <v>0.59973527308182084</v>
      </c>
      <c r="Q91">
        <f t="shared" si="9"/>
        <v>1.4454684181313855</v>
      </c>
      <c r="R91">
        <f t="shared" si="10"/>
        <v>0.59973527308182084</v>
      </c>
    </row>
    <row r="92" spans="13:20" x14ac:dyDescent="0.25">
      <c r="M92">
        <v>89</v>
      </c>
      <c r="N92">
        <f t="shared" si="11"/>
        <v>1.5533430342749532</v>
      </c>
      <c r="O92">
        <f t="shared" si="7"/>
        <v>5.2350063825211506E-3</v>
      </c>
      <c r="P92">
        <f t="shared" si="8"/>
        <v>0.59987231479141589</v>
      </c>
      <c r="Q92">
        <f t="shared" si="9"/>
        <v>1.4402350063825211</v>
      </c>
      <c r="R92">
        <f t="shared" si="10"/>
        <v>0.59987231479141589</v>
      </c>
    </row>
    <row r="93" spans="13:20" x14ac:dyDescent="0.25">
      <c r="M93">
        <v>90</v>
      </c>
      <c r="N93">
        <f t="shared" si="11"/>
        <v>1.5707963267948966</v>
      </c>
      <c r="O93">
        <f t="shared" si="7"/>
        <v>1.8374715269296737E-17</v>
      </c>
      <c r="P93">
        <f t="shared" si="8"/>
        <v>0.59991799999999995</v>
      </c>
      <c r="Q93">
        <f t="shared" si="9"/>
        <v>1.4350000000000001</v>
      </c>
      <c r="R93">
        <f t="shared" si="10"/>
        <v>0.59991799999999995</v>
      </c>
    </row>
    <row r="94" spans="13:20" x14ac:dyDescent="0.25">
      <c r="M94">
        <v>91</v>
      </c>
      <c r="N94">
        <f t="shared" si="11"/>
        <v>1.5882496193148399</v>
      </c>
      <c r="O94">
        <f t="shared" si="7"/>
        <v>-5.2350063825211141E-3</v>
      </c>
      <c r="P94">
        <f t="shared" si="8"/>
        <v>0.59987231479141589</v>
      </c>
      <c r="Q94">
        <f t="shared" si="9"/>
        <v>1.429764993617479</v>
      </c>
      <c r="R94">
        <f t="shared" si="10"/>
        <v>0.59987231479141589</v>
      </c>
    </row>
    <row r="95" spans="13:20" x14ac:dyDescent="0.25">
      <c r="M95">
        <v>92</v>
      </c>
      <c r="N95">
        <f t="shared" si="11"/>
        <v>1.6057029118347832</v>
      </c>
      <c r="O95">
        <f t="shared" si="7"/>
        <v>-1.0468418131385483E-2</v>
      </c>
      <c r="P95">
        <f t="shared" si="8"/>
        <v>0.59973527308182084</v>
      </c>
      <c r="Q95">
        <f t="shared" si="9"/>
        <v>1.4245315818686146</v>
      </c>
      <c r="R95">
        <f t="shared" si="10"/>
        <v>0.59973527308182084</v>
      </c>
    </row>
    <row r="96" spans="13:20" x14ac:dyDescent="0.25">
      <c r="M96">
        <v>93</v>
      </c>
      <c r="N96">
        <f t="shared" si="11"/>
        <v>1.6231562043547265</v>
      </c>
      <c r="O96">
        <f t="shared" si="7"/>
        <v>-1.5698641098677191E-2</v>
      </c>
      <c r="P96">
        <f t="shared" si="8"/>
        <v>0.59950691661544719</v>
      </c>
      <c r="Q96">
        <f t="shared" si="9"/>
        <v>1.4193013589013228</v>
      </c>
      <c r="R96">
        <f t="shared" si="10"/>
        <v>0.59950691661544719</v>
      </c>
    </row>
    <row r="97" spans="13:18" x14ac:dyDescent="0.25">
      <c r="M97">
        <v>94</v>
      </c>
      <c r="N97">
        <f t="shared" si="11"/>
        <v>1.6406094968746698</v>
      </c>
      <c r="O97">
        <f t="shared" si="7"/>
        <v>-2.0924082107814088E-2</v>
      </c>
      <c r="P97">
        <f t="shared" si="8"/>
        <v>0.59918731495188648</v>
      </c>
      <c r="Q97">
        <f t="shared" si="9"/>
        <v>1.414075917892186</v>
      </c>
      <c r="R97">
        <f t="shared" si="10"/>
        <v>0.59918731495188648</v>
      </c>
    </row>
    <row r="98" spans="13:18" x14ac:dyDescent="0.25">
      <c r="M98">
        <v>95</v>
      </c>
      <c r="N98">
        <f t="shared" si="11"/>
        <v>1.6580627893946132</v>
      </c>
      <c r="O98">
        <f t="shared" si="7"/>
        <v>-2.6143149438844816E-2</v>
      </c>
      <c r="P98">
        <f t="shared" si="8"/>
        <v>0.59877656544490188</v>
      </c>
      <c r="Q98">
        <f t="shared" si="9"/>
        <v>1.4088568505611552</v>
      </c>
      <c r="R98">
        <f t="shared" si="10"/>
        <v>0.59877656544490188</v>
      </c>
    </row>
    <row r="99" spans="13:18" x14ac:dyDescent="0.25">
      <c r="M99">
        <v>96</v>
      </c>
      <c r="N99">
        <f t="shared" si="11"/>
        <v>1.6755160819145565</v>
      </c>
      <c r="O99">
        <f t="shared" si="7"/>
        <v>-3.1354253313302091E-2</v>
      </c>
      <c r="P99">
        <f t="shared" si="8"/>
        <v>0.59827479321277188</v>
      </c>
      <c r="Q99">
        <f t="shared" si="9"/>
        <v>1.4036457466866981</v>
      </c>
      <c r="R99">
        <f t="shared" si="10"/>
        <v>0.59827479321277188</v>
      </c>
    </row>
    <row r="100" spans="13:18" x14ac:dyDescent="0.25">
      <c r="M100">
        <v>97</v>
      </c>
      <c r="N100">
        <f t="shared" si="11"/>
        <v>1.6929693744344996</v>
      </c>
      <c r="O100">
        <f t="shared" si="7"/>
        <v>-3.6555806378464596E-2</v>
      </c>
      <c r="P100">
        <f t="shared" si="8"/>
        <v>0.5976821511001793</v>
      </c>
      <c r="Q100">
        <f t="shared" si="9"/>
        <v>1.3984441936215355</v>
      </c>
      <c r="R100">
        <f t="shared" si="10"/>
        <v>0.5976821511001793</v>
      </c>
    </row>
    <row r="101" spans="13:18" x14ac:dyDescent="0.25">
      <c r="M101">
        <v>98</v>
      </c>
      <c r="N101">
        <f t="shared" si="11"/>
        <v>1.7104226669544429</v>
      </c>
      <c r="O101">
        <f t="shared" si="7"/>
        <v>-4.1746224190880241E-2</v>
      </c>
      <c r="P101">
        <f t="shared" si="8"/>
        <v>0.59699881963165269</v>
      </c>
      <c r="Q101">
        <f t="shared" si="9"/>
        <v>1.3932537758091199</v>
      </c>
      <c r="R101">
        <f t="shared" si="10"/>
        <v>0.59699881963165269</v>
      </c>
    </row>
    <row r="102" spans="13:18" x14ac:dyDescent="0.25">
      <c r="M102">
        <v>99</v>
      </c>
      <c r="N102">
        <f t="shared" si="11"/>
        <v>1.7278759594743862</v>
      </c>
      <c r="O102">
        <f t="shared" si="7"/>
        <v>-4.692392569900259E-2</v>
      </c>
      <c r="P102">
        <f t="shared" si="8"/>
        <v>0.59622500695657688</v>
      </c>
      <c r="Q102">
        <f t="shared" si="9"/>
        <v>1.3880760743009974</v>
      </c>
      <c r="R102">
        <f t="shared" si="10"/>
        <v>0.59622500695657688</v>
      </c>
    </row>
    <row r="103" spans="13:18" x14ac:dyDescent="0.25">
      <c r="M103">
        <v>100</v>
      </c>
      <c r="N103">
        <f t="shared" si="11"/>
        <v>1.7453292519943295</v>
      </c>
      <c r="O103">
        <f t="shared" si="7"/>
        <v>-5.2087333724794745E-2</v>
      </c>
      <c r="P103">
        <f t="shared" si="8"/>
        <v>0.59536094878578893</v>
      </c>
      <c r="Q103">
        <f t="shared" si="9"/>
        <v>1.3829126662752054</v>
      </c>
      <c r="R103">
        <f t="shared" si="10"/>
        <v>0.59536094878578893</v>
      </c>
    </row>
    <row r="104" spans="13:18" x14ac:dyDescent="0.25">
      <c r="M104">
        <v>101</v>
      </c>
      <c r="N104">
        <f t="shared" si="11"/>
        <v>1.7627825445142729</v>
      </c>
      <c r="O104">
        <f t="shared" si="7"/>
        <v>-5.7234875444152997E-2</v>
      </c>
      <c r="P104">
        <f t="shared" si="8"/>
        <v>0.59440690831977783</v>
      </c>
      <c r="Q104">
        <f t="shared" si="9"/>
        <v>1.3777651245558471</v>
      </c>
      <c r="R104">
        <f t="shared" si="10"/>
        <v>0.59440690831977783</v>
      </c>
    </row>
    <row r="105" spans="13:18" x14ac:dyDescent="0.25">
      <c r="M105">
        <v>102</v>
      </c>
      <c r="N105">
        <f t="shared" si="11"/>
        <v>1.7802358370342162</v>
      </c>
      <c r="O105">
        <f t="shared" si="7"/>
        <v>-6.2364982866004268E-2</v>
      </c>
      <c r="P105">
        <f t="shared" si="8"/>
        <v>0.59336317616851164</v>
      </c>
      <c r="Q105">
        <f t="shared" si="9"/>
        <v>1.3726350171339958</v>
      </c>
      <c r="R105">
        <f t="shared" si="10"/>
        <v>0.59336317616851164</v>
      </c>
    </row>
    <row r="106" spans="13:18" x14ac:dyDescent="0.25">
      <c r="M106">
        <v>103</v>
      </c>
      <c r="N106">
        <f t="shared" si="11"/>
        <v>1.7976891295541595</v>
      </c>
      <c r="O106">
        <f t="shared" si="7"/>
        <v>-6.7476093309931401E-2</v>
      </c>
      <c r="P106">
        <f t="shared" si="8"/>
        <v>0.59223007026291441</v>
      </c>
      <c r="Q106">
        <f t="shared" si="9"/>
        <v>1.3675239066900686</v>
      </c>
      <c r="R106">
        <f t="shared" si="10"/>
        <v>0.59223007026291441</v>
      </c>
    </row>
    <row r="107" spans="13:18" x14ac:dyDescent="0.25">
      <c r="M107">
        <v>104</v>
      </c>
      <c r="N107">
        <f t="shared" si="11"/>
        <v>1.8151424220741028</v>
      </c>
      <c r="O107">
        <f t="shared" si="7"/>
        <v>-7.2566649882180742E-2</v>
      </c>
      <c r="P107">
        <f t="shared" si="8"/>
        <v>0.59100793575802157</v>
      </c>
      <c r="Q107">
        <f t="shared" si="9"/>
        <v>1.3624333501178194</v>
      </c>
      <c r="R107">
        <f t="shared" si="10"/>
        <v>0.59100793575802157</v>
      </c>
    </row>
    <row r="108" spans="13:18" x14ac:dyDescent="0.25">
      <c r="M108">
        <v>105</v>
      </c>
      <c r="N108">
        <f t="shared" si="11"/>
        <v>1.8325957145940461</v>
      </c>
      <c r="O108">
        <f t="shared" si="7"/>
        <v>-7.763510194990704E-2</v>
      </c>
      <c r="P108">
        <f t="shared" si="8"/>
        <v>0.58969714492784253</v>
      </c>
      <c r="Q108">
        <f t="shared" si="9"/>
        <v>1.357364898050093</v>
      </c>
      <c r="R108">
        <f t="shared" si="10"/>
        <v>0.58969714492784253</v>
      </c>
    </row>
    <row r="109" spans="13:18" x14ac:dyDescent="0.25">
      <c r="M109">
        <v>106</v>
      </c>
      <c r="N109">
        <f t="shared" si="11"/>
        <v>1.8500490071139892</v>
      </c>
      <c r="O109">
        <f t="shared" si="7"/>
        <v>-8.2679905613511212E-2</v>
      </c>
      <c r="P109">
        <f t="shared" si="8"/>
        <v>0.58829809705196223</v>
      </c>
      <c r="Q109">
        <f t="shared" si="9"/>
        <v>1.3523200943864888</v>
      </c>
      <c r="R109">
        <f t="shared" si="10"/>
        <v>0.58829809705196223</v>
      </c>
    </row>
    <row r="110" spans="13:18" x14ac:dyDescent="0.25">
      <c r="M110">
        <v>107</v>
      </c>
      <c r="N110">
        <f t="shared" si="11"/>
        <v>1.8675022996339325</v>
      </c>
      <c r="O110">
        <f t="shared" si="7"/>
        <v>-8.7699524176927363E-2</v>
      </c>
      <c r="P110">
        <f t="shared" si="8"/>
        <v>0.58681121829391614</v>
      </c>
      <c r="Q110">
        <f t="shared" si="9"/>
        <v>1.3473004758230727</v>
      </c>
      <c r="R110">
        <f t="shared" si="10"/>
        <v>0.58681121829391614</v>
      </c>
    </row>
    <row r="111" spans="13:18" x14ac:dyDescent="0.25">
      <c r="M111">
        <v>108</v>
      </c>
      <c r="N111">
        <f t="shared" si="11"/>
        <v>1.8849555921538759</v>
      </c>
      <c r="O111">
        <f t="shared" si="7"/>
        <v>-9.269242861571482E-2</v>
      </c>
      <c r="P111">
        <f t="shared" si="8"/>
        <v>0.58523696157137794</v>
      </c>
      <c r="Q111">
        <f t="shared" si="9"/>
        <v>1.3423075713842851</v>
      </c>
      <c r="R111">
        <f t="shared" si="10"/>
        <v>0.58523696157137794</v>
      </c>
    </row>
    <row r="112" spans="13:18" x14ac:dyDescent="0.25">
      <c r="M112">
        <v>109</v>
      </c>
      <c r="N112">
        <f t="shared" si="11"/>
        <v>1.9024088846738192</v>
      </c>
      <c r="O112">
        <f t="shared" si="7"/>
        <v>-9.7657098042814236E-2</v>
      </c>
      <c r="P112">
        <f t="shared" si="8"/>
        <v>0.58357580641819551</v>
      </c>
      <c r="Q112">
        <f t="shared" si="9"/>
        <v>1.3373429019571859</v>
      </c>
      <c r="R112">
        <f t="shared" si="10"/>
        <v>0.58357580641819551</v>
      </c>
    </row>
    <row r="113" spans="13:18" x14ac:dyDescent="0.25">
      <c r="M113">
        <v>110</v>
      </c>
      <c r="N113">
        <f t="shared" si="11"/>
        <v>1.9198621771937625</v>
      </c>
      <c r="O113">
        <f t="shared" si="7"/>
        <v>-0.10259202017182426</v>
      </c>
      <c r="P113">
        <f t="shared" si="8"/>
        <v>0.58182825883832023</v>
      </c>
      <c r="Q113">
        <f t="shared" si="9"/>
        <v>1.3324079798281758</v>
      </c>
      <c r="R113">
        <f t="shared" si="10"/>
        <v>0.58182825883832023</v>
      </c>
    </row>
    <row r="114" spans="13:18" x14ac:dyDescent="0.25">
      <c r="M114">
        <v>111</v>
      </c>
      <c r="N114">
        <f t="shared" si="11"/>
        <v>1.9373154697137058</v>
      </c>
      <c r="O114">
        <f t="shared" si="7"/>
        <v>-0.10749569177765872</v>
      </c>
      <c r="P114">
        <f t="shared" si="8"/>
        <v>0.57999485115167415</v>
      </c>
      <c r="Q114">
        <f t="shared" si="9"/>
        <v>1.3275043082223412</v>
      </c>
      <c r="R114">
        <f t="shared" si="10"/>
        <v>0.57999485115167415</v>
      </c>
    </row>
    <row r="115" spans="13:18" x14ac:dyDescent="0.25">
      <c r="M115">
        <v>112</v>
      </c>
      <c r="N115">
        <f t="shared" si="11"/>
        <v>1.9547687622336491</v>
      </c>
      <c r="O115">
        <f t="shared" si="7"/>
        <v>-0.11236661915444356</v>
      </c>
      <c r="P115">
        <f t="shared" si="8"/>
        <v>0.57807614183199896</v>
      </c>
      <c r="Q115">
        <f t="shared" si="9"/>
        <v>1.3226333808455566</v>
      </c>
      <c r="R115">
        <f t="shared" si="10"/>
        <v>0.57807614183199896</v>
      </c>
    </row>
    <row r="116" spans="13:18" x14ac:dyDescent="0.25">
      <c r="M116">
        <v>113</v>
      </c>
      <c r="N116">
        <f t="shared" si="11"/>
        <v>1.9722220547535925</v>
      </c>
      <c r="O116">
        <f t="shared" si="7"/>
        <v>-0.11720331857051407</v>
      </c>
      <c r="P116">
        <f t="shared" si="8"/>
        <v>0.57607271533674043</v>
      </c>
      <c r="Q116">
        <f t="shared" si="9"/>
        <v>1.3177966814294859</v>
      </c>
      <c r="R116">
        <f t="shared" si="10"/>
        <v>0.57607271533674043</v>
      </c>
    </row>
    <row r="117" spans="13:18" x14ac:dyDescent="0.25">
      <c r="M117">
        <v>114</v>
      </c>
      <c r="N117">
        <f t="shared" si="11"/>
        <v>1.9896753472735358</v>
      </c>
      <c r="O117">
        <f t="shared" si="7"/>
        <v>-0.12200431672037396</v>
      </c>
      <c r="P117">
        <f t="shared" si="8"/>
        <v>0.57398518192901693</v>
      </c>
      <c r="Q117">
        <f t="shared" si="9"/>
        <v>1.3129956832796261</v>
      </c>
      <c r="R117">
        <f t="shared" si="10"/>
        <v>0.57398518192901693</v>
      </c>
    </row>
    <row r="118" spans="13:18" x14ac:dyDescent="0.25">
      <c r="M118">
        <v>115</v>
      </c>
      <c r="N118">
        <f t="shared" si="11"/>
        <v>2.0071286397934789</v>
      </c>
      <c r="O118">
        <f t="shared" si="7"/>
        <v>-0.12676815117347842</v>
      </c>
      <c r="P118">
        <f t="shared" si="8"/>
        <v>0.57181417749172647</v>
      </c>
      <c r="Q118">
        <f t="shared" si="9"/>
        <v>1.3082318488265217</v>
      </c>
      <c r="R118">
        <f t="shared" si="10"/>
        <v>0.57181417749172647</v>
      </c>
    </row>
    <row r="119" spans="13:18" x14ac:dyDescent="0.25">
      <c r="M119">
        <v>116</v>
      </c>
      <c r="N119">
        <f t="shared" si="11"/>
        <v>2.0245819323134224</v>
      </c>
      <c r="O119">
        <f t="shared" si="7"/>
        <v>-0.13149337081970489</v>
      </c>
      <c r="P119">
        <f t="shared" si="8"/>
        <v>0.56956036333385174</v>
      </c>
      <c r="Q119">
        <f t="shared" si="9"/>
        <v>1.3035066291802953</v>
      </c>
      <c r="R119">
        <f t="shared" si="10"/>
        <v>0.56956036333385174</v>
      </c>
    </row>
    <row r="120" spans="13:18" x14ac:dyDescent="0.25">
      <c r="M120">
        <v>117</v>
      </c>
      <c r="N120">
        <f t="shared" si="11"/>
        <v>2.0420352248333655</v>
      </c>
      <c r="O120">
        <f t="shared" si="7"/>
        <v>-0.13617853631137466</v>
      </c>
      <c r="P120">
        <f t="shared" si="8"/>
        <v>0.56722442598901868</v>
      </c>
      <c r="Q120">
        <f t="shared" si="9"/>
        <v>1.2988214636886255</v>
      </c>
      <c r="R120">
        <f t="shared" si="10"/>
        <v>0.56722442598901868</v>
      </c>
    </row>
    <row r="121" spans="13:18" x14ac:dyDescent="0.25">
      <c r="M121">
        <v>118</v>
      </c>
      <c r="N121">
        <f t="shared" si="11"/>
        <v>2.0594885173533091</v>
      </c>
      <c r="O121">
        <f t="shared" si="7"/>
        <v>-0.14082222050169305</v>
      </c>
      <c r="P121">
        <f t="shared" si="8"/>
        <v>0.56480707700637078</v>
      </c>
      <c r="Q121">
        <f t="shared" si="9"/>
        <v>1.2941777794983069</v>
      </c>
      <c r="R121">
        <f t="shared" si="10"/>
        <v>0.56480707700637078</v>
      </c>
    </row>
    <row r="122" spans="13:18" x14ac:dyDescent="0.25">
      <c r="M122">
        <v>119</v>
      </c>
      <c r="N122">
        <f t="shared" si="11"/>
        <v>2.0769418098732522</v>
      </c>
      <c r="O122">
        <f t="shared" si="7"/>
        <v>-0.14542300887947099</v>
      </c>
      <c r="P122">
        <f t="shared" si="8"/>
        <v>0.56230905273382592</v>
      </c>
      <c r="Q122">
        <f t="shared" si="9"/>
        <v>1.289576991120529</v>
      </c>
      <c r="R122">
        <f t="shared" si="10"/>
        <v>0.56230905273382592</v>
      </c>
    </row>
    <row r="123" spans="13:18" x14ac:dyDescent="0.25">
      <c r="M123">
        <v>120</v>
      </c>
      <c r="N123">
        <f t="shared" si="11"/>
        <v>2.0943951023931953</v>
      </c>
      <c r="O123">
        <f t="shared" si="7"/>
        <v>-0.14997949999999993</v>
      </c>
      <c r="P123">
        <f t="shared" si="8"/>
        <v>0.55973111409377641</v>
      </c>
      <c r="Q123">
        <f t="shared" si="9"/>
        <v>1.2850205000000001</v>
      </c>
      <c r="R123">
        <f t="shared" si="10"/>
        <v>0.55973111409377641</v>
      </c>
    </row>
    <row r="124" spans="13:18" x14ac:dyDescent="0.25">
      <c r="M124">
        <v>121</v>
      </c>
      <c r="N124">
        <f t="shared" si="11"/>
        <v>2.1118483949131388</v>
      </c>
      <c r="O124">
        <f t="shared" si="7"/>
        <v>-0.15449030591194496</v>
      </c>
      <c r="P124">
        <f t="shared" si="8"/>
        <v>0.55707404635130486</v>
      </c>
      <c r="Q124">
        <f t="shared" si="9"/>
        <v>1.2805096940880552</v>
      </c>
      <c r="R124">
        <f t="shared" si="10"/>
        <v>0.55707404635130486</v>
      </c>
    </row>
    <row r="125" spans="13:18" x14ac:dyDescent="0.25">
      <c r="M125">
        <v>122</v>
      </c>
      <c r="N125">
        <f t="shared" si="11"/>
        <v>2.1293016874330819</v>
      </c>
      <c r="O125">
        <f t="shared" si="7"/>
        <v>-0.15895405258012787</v>
      </c>
      <c r="P125">
        <f t="shared" si="8"/>
        <v>0.55433865887498535</v>
      </c>
      <c r="Q125">
        <f t="shared" si="9"/>
        <v>1.2760459474198722</v>
      </c>
      <c r="R125">
        <f t="shared" si="10"/>
        <v>0.55433865887498535</v>
      </c>
    </row>
    <row r="126" spans="13:18" x14ac:dyDescent="0.25">
      <c r="M126">
        <v>123</v>
      </c>
      <c r="N126">
        <f t="shared" si="11"/>
        <v>2.1467549799530254</v>
      </c>
      <c r="O126">
        <f t="shared" si="7"/>
        <v>-0.1633693803040725</v>
      </c>
      <c r="P126">
        <f t="shared" si="8"/>
        <v>0.55152578489034143</v>
      </c>
      <c r="Q126">
        <f t="shared" si="9"/>
        <v>1.2716306196959275</v>
      </c>
      <c r="R126">
        <f t="shared" si="10"/>
        <v>0.55152578489034143</v>
      </c>
    </row>
    <row r="127" spans="13:18" x14ac:dyDescent="0.25">
      <c r="M127">
        <v>124</v>
      </c>
      <c r="N127">
        <f t="shared" si="11"/>
        <v>2.1642082724729685</v>
      </c>
      <c r="O127">
        <f t="shared" si="7"/>
        <v>-0.16773494413218168</v>
      </c>
      <c r="P127">
        <f t="shared" si="8"/>
        <v>0.54863628122603769</v>
      </c>
      <c r="Q127">
        <f t="shared" si="9"/>
        <v>1.2672650558678185</v>
      </c>
      <c r="R127">
        <f t="shared" si="10"/>
        <v>0.54863628122603769</v>
      </c>
    </row>
    <row r="128" spans="13:18" x14ac:dyDescent="0.25">
      <c r="M128">
        <v>125</v>
      </c>
      <c r="N128">
        <f t="shared" si="11"/>
        <v>2.1816615649929121</v>
      </c>
      <c r="O128">
        <f t="shared" si="7"/>
        <v>-0.17204941427142345</v>
      </c>
      <c r="P128">
        <f t="shared" si="8"/>
        <v>0.54567102805288159</v>
      </c>
      <c r="Q128">
        <f t="shared" si="9"/>
        <v>1.2629505857285765</v>
      </c>
      <c r="R128">
        <f t="shared" si="10"/>
        <v>0.54567102805288159</v>
      </c>
    </row>
    <row r="129" spans="13:18" x14ac:dyDescent="0.25">
      <c r="M129">
        <v>126</v>
      </c>
      <c r="N129">
        <f t="shared" si="11"/>
        <v>2.1991148575128552</v>
      </c>
      <c r="O129">
        <f t="shared" si="7"/>
        <v>-0.17631147649239789</v>
      </c>
      <c r="P129">
        <f t="shared" si="8"/>
        <v>0.54263092861571482</v>
      </c>
      <c r="Q129">
        <f t="shared" si="9"/>
        <v>1.2586885235076022</v>
      </c>
      <c r="R129">
        <f t="shared" si="10"/>
        <v>0.54263092861571482</v>
      </c>
    </row>
    <row r="130" spans="13:18" x14ac:dyDescent="0.25">
      <c r="M130">
        <v>127</v>
      </c>
      <c r="N130">
        <f t="shared" si="11"/>
        <v>2.2165681500327987</v>
      </c>
      <c r="O130">
        <f t="shared" si="7"/>
        <v>-0.18051983252966528</v>
      </c>
      <c r="P130">
        <f t="shared" si="8"/>
        <v>0.53951690895827586</v>
      </c>
      <c r="Q130">
        <f t="shared" si="9"/>
        <v>1.2544801674703348</v>
      </c>
      <c r="R130">
        <f t="shared" si="10"/>
        <v>0.53951690895827586</v>
      </c>
    </row>
    <row r="131" spans="13:18" x14ac:dyDescent="0.25">
      <c r="M131">
        <v>128</v>
      </c>
      <c r="N131">
        <f t="shared" si="11"/>
        <v>2.2340214425527418</v>
      </c>
      <c r="O131">
        <f t="shared" si="7"/>
        <v>-0.18467320047720912</v>
      </c>
      <c r="P131">
        <f t="shared" si="8"/>
        <v>0.5363299176411187</v>
      </c>
      <c r="Q131">
        <f t="shared" si="9"/>
        <v>1.2503267995227909</v>
      </c>
      <c r="R131">
        <f t="shared" si="10"/>
        <v>0.5363299176411187</v>
      </c>
    </row>
    <row r="132" spans="13:18" x14ac:dyDescent="0.25">
      <c r="M132">
        <v>129</v>
      </c>
      <c r="N132">
        <f t="shared" si="11"/>
        <v>2.2514747350726849</v>
      </c>
      <c r="O132">
        <f t="shared" ref="O132:O195" si="12">J$3*COS(N132)</f>
        <v>-0.18877031517891812</v>
      </c>
      <c r="P132">
        <f t="shared" ref="P132:P195" si="13">J$3*SIN(N132)+J$3</f>
        <v>0.53307092545267154</v>
      </c>
      <c r="Q132">
        <f t="shared" ref="Q132:Q195" si="14">J$3*COS(N132)+J$4</f>
        <v>1.2462296848210819</v>
      </c>
      <c r="R132">
        <f t="shared" ref="R132:R195" si="15">J$3*SIN(N132)+J$3</f>
        <v>0.53307092545267154</v>
      </c>
    </row>
    <row r="133" spans="13:18" x14ac:dyDescent="0.25">
      <c r="M133">
        <v>130</v>
      </c>
      <c r="N133">
        <f t="shared" si="11"/>
        <v>2.2689280275926285</v>
      </c>
      <c r="O133">
        <f t="shared" si="12"/>
        <v>-0.19280992861396465</v>
      </c>
      <c r="P133">
        <f t="shared" si="13"/>
        <v>0.52974092511352544</v>
      </c>
      <c r="Q133">
        <f t="shared" si="14"/>
        <v>1.2421900713860354</v>
      </c>
      <c r="R133">
        <f t="shared" si="15"/>
        <v>0.52974092511352544</v>
      </c>
    </row>
    <row r="134" spans="13:18" x14ac:dyDescent="0.25">
      <c r="M134">
        <v>131</v>
      </c>
      <c r="N134">
        <f t="shared" ref="N134:N197" si="16">RADIANS(M134)</f>
        <v>2.2863813201125716</v>
      </c>
      <c r="O134">
        <f t="shared" si="12"/>
        <v>-0.19679081027696352</v>
      </c>
      <c r="P134">
        <f t="shared" si="13"/>
        <v>0.52634093097404244</v>
      </c>
      <c r="Q134">
        <f t="shared" si="14"/>
        <v>1.2382091897230365</v>
      </c>
      <c r="R134">
        <f t="shared" si="15"/>
        <v>0.52634093097404244</v>
      </c>
    </row>
    <row r="135" spans="13:18" x14ac:dyDescent="0.25">
      <c r="M135">
        <v>132</v>
      </c>
      <c r="N135">
        <f t="shared" si="16"/>
        <v>2.3038346126325151</v>
      </c>
      <c r="O135">
        <f t="shared" si="12"/>
        <v>-0.20071174755279675</v>
      </c>
      <c r="P135">
        <f t="shared" si="13"/>
        <v>0.52287197870537372</v>
      </c>
      <c r="Q135">
        <f t="shared" si="14"/>
        <v>1.2342882524472034</v>
      </c>
      <c r="R135">
        <f t="shared" si="15"/>
        <v>0.52287197870537372</v>
      </c>
    </row>
    <row r="136" spans="13:18" x14ac:dyDescent="0.25">
      <c r="M136">
        <v>133</v>
      </c>
      <c r="N136">
        <f t="shared" si="16"/>
        <v>2.3212879051524582</v>
      </c>
      <c r="O136">
        <f t="shared" si="12"/>
        <v>-0.20457154608598693</v>
      </c>
      <c r="P136">
        <f t="shared" si="13"/>
        <v>0.51933512498398471</v>
      </c>
      <c r="Q136">
        <f t="shared" si="14"/>
        <v>1.2304284539140131</v>
      </c>
      <c r="R136">
        <f t="shared" si="15"/>
        <v>0.51933512498398471</v>
      </c>
    </row>
    <row r="137" spans="13:18" x14ac:dyDescent="0.25">
      <c r="M137">
        <v>134</v>
      </c>
      <c r="N137">
        <f t="shared" si="16"/>
        <v>2.3387411976724017</v>
      </c>
      <c r="O137">
        <f t="shared" si="12"/>
        <v>-0.20836903014451039</v>
      </c>
      <c r="P137">
        <f t="shared" si="13"/>
        <v>0.51573144716978137</v>
      </c>
      <c r="Q137">
        <f t="shared" si="14"/>
        <v>1.2266309698554896</v>
      </c>
      <c r="R137">
        <f t="shared" si="15"/>
        <v>0.51573144716978137</v>
      </c>
    </row>
    <row r="138" spans="13:18" x14ac:dyDescent="0.25">
      <c r="M138">
        <v>135</v>
      </c>
      <c r="N138">
        <f t="shared" si="16"/>
        <v>2.3561944901923448</v>
      </c>
      <c r="O138">
        <f t="shared" si="12"/>
        <v>-0.21210304297793559</v>
      </c>
      <c r="P138">
        <f t="shared" si="13"/>
        <v>0.51206204297793556</v>
      </c>
      <c r="Q138">
        <f t="shared" si="14"/>
        <v>1.2228969570220645</v>
      </c>
      <c r="R138">
        <f t="shared" si="15"/>
        <v>0.51206204297793556</v>
      </c>
    </row>
    <row r="139" spans="13:18" x14ac:dyDescent="0.25">
      <c r="M139">
        <v>136</v>
      </c>
      <c r="N139">
        <f t="shared" si="16"/>
        <v>2.3736477827122884</v>
      </c>
      <c r="O139">
        <f t="shared" si="12"/>
        <v>-0.21577244716978145</v>
      </c>
      <c r="P139">
        <f t="shared" si="13"/>
        <v>0.50832803014451033</v>
      </c>
      <c r="Q139">
        <f t="shared" si="14"/>
        <v>1.2192275528302186</v>
      </c>
      <c r="R139">
        <f t="shared" si="15"/>
        <v>0.50832803014451033</v>
      </c>
    </row>
    <row r="140" spans="13:18" x14ac:dyDescent="0.25">
      <c r="M140">
        <v>137</v>
      </c>
      <c r="N140">
        <f t="shared" si="16"/>
        <v>2.3911010752322315</v>
      </c>
      <c r="O140">
        <f t="shared" si="12"/>
        <v>-0.21937612498398473</v>
      </c>
      <c r="P140">
        <f t="shared" si="13"/>
        <v>0.50453054608598702</v>
      </c>
      <c r="Q140">
        <f t="shared" si="14"/>
        <v>1.2156238750160153</v>
      </c>
      <c r="R140">
        <f t="shared" si="15"/>
        <v>0.50453054608598702</v>
      </c>
    </row>
    <row r="141" spans="13:18" x14ac:dyDescent="0.25">
      <c r="M141">
        <v>138</v>
      </c>
      <c r="N141">
        <f t="shared" si="16"/>
        <v>2.4085543677521746</v>
      </c>
      <c r="O141">
        <f t="shared" si="12"/>
        <v>-0.2229129787053736</v>
      </c>
      <c r="P141">
        <f t="shared" si="13"/>
        <v>0.50067074755279672</v>
      </c>
      <c r="Q141">
        <f t="shared" si="14"/>
        <v>1.2120870212946264</v>
      </c>
      <c r="R141">
        <f t="shared" si="15"/>
        <v>0.50067074755279672</v>
      </c>
    </row>
    <row r="142" spans="13:18" x14ac:dyDescent="0.25">
      <c r="M142">
        <v>139</v>
      </c>
      <c r="N142">
        <f t="shared" si="16"/>
        <v>2.4260076602721181</v>
      </c>
      <c r="O142">
        <f t="shared" si="12"/>
        <v>-0.22638193097404244</v>
      </c>
      <c r="P142">
        <f t="shared" si="13"/>
        <v>0.49674981027696352</v>
      </c>
      <c r="Q142">
        <f t="shared" si="14"/>
        <v>1.2086180690259576</v>
      </c>
      <c r="R142">
        <f t="shared" si="15"/>
        <v>0.49674981027696352</v>
      </c>
    </row>
    <row r="143" spans="13:18" x14ac:dyDescent="0.25">
      <c r="M143">
        <v>140</v>
      </c>
      <c r="N143">
        <f t="shared" si="16"/>
        <v>2.4434609527920612</v>
      </c>
      <c r="O143">
        <f t="shared" si="12"/>
        <v>-0.22978192511352546</v>
      </c>
      <c r="P143">
        <f t="shared" si="13"/>
        <v>0.49276892861396465</v>
      </c>
      <c r="Q143">
        <f t="shared" si="14"/>
        <v>1.2052180748864747</v>
      </c>
      <c r="R143">
        <f t="shared" si="15"/>
        <v>0.49276892861396465</v>
      </c>
    </row>
    <row r="144" spans="13:18" x14ac:dyDescent="0.25">
      <c r="M144">
        <v>141</v>
      </c>
      <c r="N144">
        <f t="shared" si="16"/>
        <v>2.4609142453120048</v>
      </c>
      <c r="O144">
        <f t="shared" si="12"/>
        <v>-0.23311192545267151</v>
      </c>
      <c r="P144">
        <f t="shared" si="13"/>
        <v>0.48872931517891816</v>
      </c>
      <c r="Q144">
        <f t="shared" si="14"/>
        <v>1.2018880745473286</v>
      </c>
      <c r="R144">
        <f t="shared" si="15"/>
        <v>0.48872931517891816</v>
      </c>
    </row>
    <row r="145" spans="13:18" x14ac:dyDescent="0.25">
      <c r="M145">
        <v>142</v>
      </c>
      <c r="N145">
        <f t="shared" si="16"/>
        <v>2.4783675378319479</v>
      </c>
      <c r="O145">
        <f t="shared" si="12"/>
        <v>-0.23637091764111867</v>
      </c>
      <c r="P145">
        <f t="shared" si="13"/>
        <v>0.48463220047720912</v>
      </c>
      <c r="Q145">
        <f t="shared" si="14"/>
        <v>1.1986290823588814</v>
      </c>
      <c r="R145">
        <f t="shared" si="15"/>
        <v>0.48463220047720912</v>
      </c>
    </row>
    <row r="146" spans="13:18" x14ac:dyDescent="0.25">
      <c r="M146">
        <v>143</v>
      </c>
      <c r="N146">
        <f t="shared" si="16"/>
        <v>2.4958208303518914</v>
      </c>
      <c r="O146">
        <f t="shared" si="12"/>
        <v>-0.23955790895827592</v>
      </c>
      <c r="P146">
        <f t="shared" si="13"/>
        <v>0.48047883252966517</v>
      </c>
      <c r="Q146">
        <f t="shared" si="14"/>
        <v>1.1954420910417241</v>
      </c>
      <c r="R146">
        <f t="shared" si="15"/>
        <v>0.48047883252966517</v>
      </c>
    </row>
    <row r="147" spans="13:18" x14ac:dyDescent="0.25">
      <c r="M147">
        <v>144</v>
      </c>
      <c r="N147">
        <f t="shared" si="16"/>
        <v>2.5132741228718345</v>
      </c>
      <c r="O147">
        <f t="shared" si="12"/>
        <v>-0.24267192861571482</v>
      </c>
      <c r="P147">
        <f t="shared" si="13"/>
        <v>0.47627047649239795</v>
      </c>
      <c r="Q147">
        <f t="shared" si="14"/>
        <v>1.1923280713842852</v>
      </c>
      <c r="R147">
        <f t="shared" si="15"/>
        <v>0.47627047649239795</v>
      </c>
    </row>
    <row r="148" spans="13:18" x14ac:dyDescent="0.25">
      <c r="M148">
        <v>145</v>
      </c>
      <c r="N148">
        <f t="shared" si="16"/>
        <v>2.530727415391778</v>
      </c>
      <c r="O148">
        <f t="shared" si="12"/>
        <v>-0.2457120280528817</v>
      </c>
      <c r="P148">
        <f t="shared" si="13"/>
        <v>0.47200841427142337</v>
      </c>
      <c r="Q148">
        <f t="shared" si="14"/>
        <v>1.1892879719471183</v>
      </c>
      <c r="R148">
        <f t="shared" si="15"/>
        <v>0.47200841427142337</v>
      </c>
    </row>
    <row r="149" spans="13:18" x14ac:dyDescent="0.25">
      <c r="M149">
        <v>146</v>
      </c>
      <c r="N149">
        <f t="shared" si="16"/>
        <v>2.5481807079117211</v>
      </c>
      <c r="O149">
        <f t="shared" si="12"/>
        <v>-0.24867728122603772</v>
      </c>
      <c r="P149">
        <f t="shared" si="13"/>
        <v>0.46769394413218174</v>
      </c>
      <c r="Q149">
        <f t="shared" si="14"/>
        <v>1.1863227187739622</v>
      </c>
      <c r="R149">
        <f t="shared" si="15"/>
        <v>0.46769394413218174</v>
      </c>
    </row>
    <row r="150" spans="13:18" x14ac:dyDescent="0.25">
      <c r="M150">
        <v>147</v>
      </c>
      <c r="N150">
        <f t="shared" si="16"/>
        <v>2.5656340004316642</v>
      </c>
      <c r="O150">
        <f t="shared" si="12"/>
        <v>-0.2515667848903414</v>
      </c>
      <c r="P150">
        <f t="shared" si="13"/>
        <v>0.46332838030407253</v>
      </c>
      <c r="Q150">
        <f t="shared" si="14"/>
        <v>1.1834332151096587</v>
      </c>
      <c r="R150">
        <f t="shared" si="15"/>
        <v>0.46332838030407253</v>
      </c>
    </row>
    <row r="151" spans="13:18" x14ac:dyDescent="0.25">
      <c r="M151">
        <v>148</v>
      </c>
      <c r="N151">
        <f t="shared" si="16"/>
        <v>2.5830872929516078</v>
      </c>
      <c r="O151">
        <f t="shared" si="12"/>
        <v>-0.25437965887498537</v>
      </c>
      <c r="P151">
        <f t="shared" si="13"/>
        <v>0.45891305258012788</v>
      </c>
      <c r="Q151">
        <f t="shared" si="14"/>
        <v>1.1806203411250147</v>
      </c>
      <c r="R151">
        <f t="shared" si="15"/>
        <v>0.45891305258012788</v>
      </c>
    </row>
    <row r="152" spans="13:18" x14ac:dyDescent="0.25">
      <c r="M152">
        <v>149</v>
      </c>
      <c r="N152">
        <f t="shared" si="16"/>
        <v>2.6005405854715509</v>
      </c>
      <c r="O152">
        <f t="shared" si="12"/>
        <v>-0.25711504635130483</v>
      </c>
      <c r="P152">
        <f t="shared" si="13"/>
        <v>0.45444930591194499</v>
      </c>
      <c r="Q152">
        <f t="shared" si="14"/>
        <v>1.1778849536486953</v>
      </c>
      <c r="R152">
        <f t="shared" si="15"/>
        <v>0.45444930591194499</v>
      </c>
    </row>
    <row r="153" spans="13:18" x14ac:dyDescent="0.25">
      <c r="M153">
        <v>150</v>
      </c>
      <c r="N153">
        <f t="shared" si="16"/>
        <v>2.6179938779914944</v>
      </c>
      <c r="O153">
        <f t="shared" si="12"/>
        <v>-0.25977211409377643</v>
      </c>
      <c r="P153">
        <f t="shared" si="13"/>
        <v>0.44993849999999991</v>
      </c>
      <c r="Q153">
        <f t="shared" si="14"/>
        <v>1.1752278859062235</v>
      </c>
      <c r="R153">
        <f t="shared" si="15"/>
        <v>0.44993849999999991</v>
      </c>
    </row>
    <row r="154" spans="13:18" x14ac:dyDescent="0.25">
      <c r="M154">
        <v>151</v>
      </c>
      <c r="N154">
        <f t="shared" si="16"/>
        <v>2.6354471705114375</v>
      </c>
      <c r="O154">
        <f t="shared" si="12"/>
        <v>-0.262350052733826</v>
      </c>
      <c r="P154">
        <f t="shared" si="13"/>
        <v>0.44538200887947099</v>
      </c>
      <c r="Q154">
        <f t="shared" si="14"/>
        <v>1.172649947266174</v>
      </c>
      <c r="R154">
        <f t="shared" si="15"/>
        <v>0.44538200887947099</v>
      </c>
    </row>
    <row r="155" spans="13:18" x14ac:dyDescent="0.25">
      <c r="M155">
        <v>152</v>
      </c>
      <c r="N155">
        <f t="shared" si="16"/>
        <v>2.6529004630313811</v>
      </c>
      <c r="O155">
        <f t="shared" si="12"/>
        <v>-0.26484807700637086</v>
      </c>
      <c r="P155">
        <f t="shared" si="13"/>
        <v>0.44078122050169294</v>
      </c>
      <c r="Q155">
        <f t="shared" si="14"/>
        <v>1.1701519229936292</v>
      </c>
      <c r="R155">
        <f t="shared" si="15"/>
        <v>0.44078122050169294</v>
      </c>
    </row>
    <row r="156" spans="13:18" x14ac:dyDescent="0.25">
      <c r="M156">
        <v>153</v>
      </c>
      <c r="N156">
        <f t="shared" si="16"/>
        <v>2.6703537555513241</v>
      </c>
      <c r="O156">
        <f t="shared" si="12"/>
        <v>-0.26726542598901859</v>
      </c>
      <c r="P156">
        <f t="shared" si="13"/>
        <v>0.4361375363113747</v>
      </c>
      <c r="Q156">
        <f t="shared" si="14"/>
        <v>1.1677345740109815</v>
      </c>
      <c r="R156">
        <f t="shared" si="15"/>
        <v>0.4361375363113747</v>
      </c>
    </row>
    <row r="157" spans="13:18" x14ac:dyDescent="0.25">
      <c r="M157">
        <v>154</v>
      </c>
      <c r="N157">
        <f t="shared" si="16"/>
        <v>2.6878070480712677</v>
      </c>
      <c r="O157">
        <f t="shared" si="12"/>
        <v>-0.26960136333385182</v>
      </c>
      <c r="P157">
        <f t="shared" si="13"/>
        <v>0.43145237081970478</v>
      </c>
      <c r="Q157">
        <f t="shared" si="14"/>
        <v>1.1653986366661482</v>
      </c>
      <c r="R157">
        <f t="shared" si="15"/>
        <v>0.43145237081970478</v>
      </c>
    </row>
    <row r="158" spans="13:18" x14ac:dyDescent="0.25">
      <c r="M158">
        <v>155</v>
      </c>
      <c r="N158">
        <f t="shared" si="16"/>
        <v>2.7052603405912108</v>
      </c>
      <c r="O158">
        <f t="shared" si="12"/>
        <v>-0.27185517749172644</v>
      </c>
      <c r="P158">
        <f t="shared" si="13"/>
        <v>0.42672715117347848</v>
      </c>
      <c r="Q158">
        <f t="shared" si="14"/>
        <v>1.1631448225082737</v>
      </c>
      <c r="R158">
        <f t="shared" si="15"/>
        <v>0.42672715117347848</v>
      </c>
    </row>
    <row r="159" spans="13:18" x14ac:dyDescent="0.25">
      <c r="M159">
        <v>156</v>
      </c>
      <c r="N159">
        <f t="shared" si="16"/>
        <v>2.7227136331111539</v>
      </c>
      <c r="O159">
        <f t="shared" si="12"/>
        <v>-0.27402618192901684</v>
      </c>
      <c r="P159">
        <f t="shared" si="13"/>
        <v>0.42196331672037402</v>
      </c>
      <c r="Q159">
        <f t="shared" si="14"/>
        <v>1.1609738180709832</v>
      </c>
      <c r="R159">
        <f t="shared" si="15"/>
        <v>0.42196331672037402</v>
      </c>
    </row>
    <row r="160" spans="13:18" x14ac:dyDescent="0.25">
      <c r="M160">
        <v>157</v>
      </c>
      <c r="N160">
        <f t="shared" si="16"/>
        <v>2.7401669256310974</v>
      </c>
      <c r="O160">
        <f t="shared" si="12"/>
        <v>-0.27611371533674056</v>
      </c>
      <c r="P160">
        <f t="shared" si="13"/>
        <v>0.41716231857051406</v>
      </c>
      <c r="Q160">
        <f t="shared" si="14"/>
        <v>1.1588862846632595</v>
      </c>
      <c r="R160">
        <f t="shared" si="15"/>
        <v>0.41716231857051406</v>
      </c>
    </row>
    <row r="161" spans="13:18" x14ac:dyDescent="0.25">
      <c r="M161">
        <v>158</v>
      </c>
      <c r="N161">
        <f t="shared" si="16"/>
        <v>2.7576202181510405</v>
      </c>
      <c r="O161">
        <f t="shared" si="12"/>
        <v>-0.27811714183199893</v>
      </c>
      <c r="P161">
        <f t="shared" si="13"/>
        <v>0.4123256191544436</v>
      </c>
      <c r="Q161">
        <f t="shared" si="14"/>
        <v>1.1568828581680011</v>
      </c>
      <c r="R161">
        <f t="shared" si="15"/>
        <v>0.4123256191544436</v>
      </c>
    </row>
    <row r="162" spans="13:18" x14ac:dyDescent="0.25">
      <c r="M162">
        <v>159</v>
      </c>
      <c r="N162">
        <f t="shared" si="16"/>
        <v>2.7750735106709841</v>
      </c>
      <c r="O162">
        <f t="shared" si="12"/>
        <v>-0.28003585115167412</v>
      </c>
      <c r="P162">
        <f t="shared" si="13"/>
        <v>0.4074546917776587</v>
      </c>
      <c r="Q162">
        <f t="shared" si="14"/>
        <v>1.154964148848326</v>
      </c>
      <c r="R162">
        <f t="shared" si="15"/>
        <v>0.4074546917776587</v>
      </c>
    </row>
    <row r="163" spans="13:18" x14ac:dyDescent="0.25">
      <c r="M163">
        <v>160</v>
      </c>
      <c r="N163">
        <f t="shared" si="16"/>
        <v>2.7925268031909272</v>
      </c>
      <c r="O163">
        <f t="shared" si="12"/>
        <v>-0.28186925883832026</v>
      </c>
      <c r="P163">
        <f t="shared" si="13"/>
        <v>0.40255102017182426</v>
      </c>
      <c r="Q163">
        <f t="shared" si="14"/>
        <v>1.1531307411616798</v>
      </c>
      <c r="R163">
        <f t="shared" si="15"/>
        <v>0.40255102017182426</v>
      </c>
    </row>
    <row r="164" spans="13:18" x14ac:dyDescent="0.25">
      <c r="M164">
        <v>161</v>
      </c>
      <c r="N164">
        <f t="shared" si="16"/>
        <v>2.8099800957108707</v>
      </c>
      <c r="O164">
        <f t="shared" si="12"/>
        <v>-0.28361680641819548</v>
      </c>
      <c r="P164">
        <f t="shared" si="13"/>
        <v>0.39761609804281417</v>
      </c>
      <c r="Q164">
        <f t="shared" si="14"/>
        <v>1.1513831935818046</v>
      </c>
      <c r="R164">
        <f t="shared" si="15"/>
        <v>0.39761609804281417</v>
      </c>
    </row>
    <row r="165" spans="13:18" x14ac:dyDescent="0.25">
      <c r="M165">
        <v>162</v>
      </c>
      <c r="N165">
        <f t="shared" si="16"/>
        <v>2.8274333882308138</v>
      </c>
      <c r="O165">
        <f t="shared" si="12"/>
        <v>-0.28527796157137791</v>
      </c>
      <c r="P165">
        <f t="shared" si="13"/>
        <v>0.39265142861571484</v>
      </c>
      <c r="Q165">
        <f t="shared" si="14"/>
        <v>1.1497220384286222</v>
      </c>
      <c r="R165">
        <f t="shared" si="15"/>
        <v>0.39265142861571484</v>
      </c>
    </row>
    <row r="166" spans="13:18" x14ac:dyDescent="0.25">
      <c r="M166">
        <v>163</v>
      </c>
      <c r="N166">
        <f t="shared" si="16"/>
        <v>2.8448866807507573</v>
      </c>
      <c r="O166">
        <f t="shared" si="12"/>
        <v>-0.28685221829391616</v>
      </c>
      <c r="P166">
        <f t="shared" si="13"/>
        <v>0.38765852417692731</v>
      </c>
      <c r="Q166">
        <f t="shared" si="14"/>
        <v>1.1481477817060839</v>
      </c>
      <c r="R166">
        <f t="shared" si="15"/>
        <v>0.38765852417692731</v>
      </c>
    </row>
    <row r="167" spans="13:18" x14ac:dyDescent="0.25">
      <c r="M167">
        <v>164</v>
      </c>
      <c r="N167">
        <f t="shared" si="16"/>
        <v>2.8623399732707004</v>
      </c>
      <c r="O167">
        <f t="shared" si="12"/>
        <v>-0.2883390970519622</v>
      </c>
      <c r="P167">
        <f t="shared" si="13"/>
        <v>0.38263890561351122</v>
      </c>
      <c r="Q167">
        <f t="shared" si="14"/>
        <v>1.1466609029480379</v>
      </c>
      <c r="R167">
        <f t="shared" si="15"/>
        <v>0.38263890561351122</v>
      </c>
    </row>
    <row r="168" spans="13:18" x14ac:dyDescent="0.25">
      <c r="M168">
        <v>165</v>
      </c>
      <c r="N168">
        <f t="shared" si="16"/>
        <v>2.8797932657906435</v>
      </c>
      <c r="O168">
        <f t="shared" si="12"/>
        <v>-0.28973814492784261</v>
      </c>
      <c r="P168">
        <f t="shared" si="13"/>
        <v>0.37759410194990706</v>
      </c>
      <c r="Q168">
        <f t="shared" si="14"/>
        <v>1.1452618550721574</v>
      </c>
      <c r="R168">
        <f t="shared" si="15"/>
        <v>0.37759410194990706</v>
      </c>
    </row>
    <row r="169" spans="13:18" x14ac:dyDescent="0.25">
      <c r="M169">
        <v>166</v>
      </c>
      <c r="N169">
        <f t="shared" si="16"/>
        <v>2.8972465583105871</v>
      </c>
      <c r="O169">
        <f t="shared" si="12"/>
        <v>-0.2910489357580216</v>
      </c>
      <c r="P169">
        <f t="shared" si="13"/>
        <v>0.37252564988218073</v>
      </c>
      <c r="Q169">
        <f t="shared" si="14"/>
        <v>1.1439510642419783</v>
      </c>
      <c r="R169">
        <f t="shared" si="15"/>
        <v>0.37252564988218073</v>
      </c>
    </row>
    <row r="170" spans="13:18" x14ac:dyDescent="0.25">
      <c r="M170">
        <v>167</v>
      </c>
      <c r="N170">
        <f t="shared" si="16"/>
        <v>2.9146998508305302</v>
      </c>
      <c r="O170">
        <f t="shared" si="12"/>
        <v>-0.29227107026291432</v>
      </c>
      <c r="P170">
        <f t="shared" si="13"/>
        <v>0.3674350933099314</v>
      </c>
      <c r="Q170">
        <f t="shared" si="14"/>
        <v>1.1427289297370857</v>
      </c>
      <c r="R170">
        <f t="shared" si="15"/>
        <v>0.3674350933099314</v>
      </c>
    </row>
    <row r="171" spans="13:18" x14ac:dyDescent="0.25">
      <c r="M171">
        <v>168</v>
      </c>
      <c r="N171">
        <f t="shared" si="16"/>
        <v>2.9321531433504737</v>
      </c>
      <c r="O171">
        <f t="shared" si="12"/>
        <v>-0.29340417616851161</v>
      </c>
      <c r="P171">
        <f t="shared" si="13"/>
        <v>0.36232398286600426</v>
      </c>
      <c r="Q171">
        <f t="shared" si="14"/>
        <v>1.1415958238314885</v>
      </c>
      <c r="R171">
        <f t="shared" si="15"/>
        <v>0.36232398286600426</v>
      </c>
    </row>
    <row r="172" spans="13:18" x14ac:dyDescent="0.25">
      <c r="M172">
        <v>169</v>
      </c>
      <c r="N172">
        <f t="shared" si="16"/>
        <v>2.9496064358704168</v>
      </c>
      <c r="O172">
        <f t="shared" si="12"/>
        <v>-0.2944479083197778</v>
      </c>
      <c r="P172">
        <f t="shared" si="13"/>
        <v>0.35719387544415304</v>
      </c>
      <c r="Q172">
        <f t="shared" si="14"/>
        <v>1.1405520916802223</v>
      </c>
      <c r="R172">
        <f t="shared" si="15"/>
        <v>0.35719387544415304</v>
      </c>
    </row>
    <row r="173" spans="13:18" x14ac:dyDescent="0.25">
      <c r="M173">
        <v>170</v>
      </c>
      <c r="N173">
        <f t="shared" si="16"/>
        <v>2.9670597283903604</v>
      </c>
      <c r="O173">
        <f t="shared" si="12"/>
        <v>-0.2954019487857889</v>
      </c>
      <c r="P173">
        <f t="shared" si="13"/>
        <v>0.35204633372479471</v>
      </c>
      <c r="Q173">
        <f t="shared" si="14"/>
        <v>1.1395980512142112</v>
      </c>
      <c r="R173">
        <f t="shared" si="15"/>
        <v>0.35204633372479471</v>
      </c>
    </row>
    <row r="174" spans="13:18" x14ac:dyDescent="0.25">
      <c r="M174">
        <v>171</v>
      </c>
      <c r="N174">
        <f t="shared" si="16"/>
        <v>2.9845130209103035</v>
      </c>
      <c r="O174">
        <f t="shared" si="12"/>
        <v>-0.2962660069565769</v>
      </c>
      <c r="P174">
        <f t="shared" si="13"/>
        <v>0.34688292569900259</v>
      </c>
      <c r="Q174">
        <f t="shared" si="14"/>
        <v>1.1387339930434233</v>
      </c>
      <c r="R174">
        <f t="shared" si="15"/>
        <v>0.34688292569900259</v>
      </c>
    </row>
    <row r="175" spans="13:18" x14ac:dyDescent="0.25">
      <c r="M175">
        <v>172</v>
      </c>
      <c r="N175">
        <f t="shared" si="16"/>
        <v>3.001966313430247</v>
      </c>
      <c r="O175">
        <f t="shared" si="12"/>
        <v>-0.29703981963165266</v>
      </c>
      <c r="P175">
        <f t="shared" si="13"/>
        <v>0.34170522419088023</v>
      </c>
      <c r="Q175">
        <f t="shared" si="14"/>
        <v>1.1379601803683475</v>
      </c>
      <c r="R175">
        <f t="shared" si="15"/>
        <v>0.34170522419088023</v>
      </c>
    </row>
    <row r="176" spans="13:18" x14ac:dyDescent="0.25">
      <c r="M176">
        <v>173</v>
      </c>
      <c r="N176">
        <f t="shared" si="16"/>
        <v>3.0194196059501901</v>
      </c>
      <c r="O176">
        <f t="shared" si="12"/>
        <v>-0.29772315110017927</v>
      </c>
      <c r="P176">
        <f t="shared" si="13"/>
        <v>0.33651480637846465</v>
      </c>
      <c r="Q176">
        <f t="shared" si="14"/>
        <v>1.1372768488998208</v>
      </c>
      <c r="R176">
        <f t="shared" si="15"/>
        <v>0.33651480637846465</v>
      </c>
    </row>
    <row r="177" spans="13:18" x14ac:dyDescent="0.25">
      <c r="M177">
        <v>174</v>
      </c>
      <c r="N177">
        <f t="shared" si="16"/>
        <v>3.0368728984701332</v>
      </c>
      <c r="O177">
        <f t="shared" si="12"/>
        <v>-0.29831579321277185</v>
      </c>
      <c r="P177">
        <f t="shared" si="13"/>
        <v>0.33131325331330214</v>
      </c>
      <c r="Q177">
        <f t="shared" si="14"/>
        <v>1.1366842067872283</v>
      </c>
      <c r="R177">
        <f t="shared" si="15"/>
        <v>0.33131325331330214</v>
      </c>
    </row>
    <row r="178" spans="13:18" x14ac:dyDescent="0.25">
      <c r="M178">
        <v>175</v>
      </c>
      <c r="N178">
        <f t="shared" si="16"/>
        <v>3.0543261909900767</v>
      </c>
      <c r="O178">
        <f t="shared" si="12"/>
        <v>-0.2988175654449019</v>
      </c>
      <c r="P178">
        <f t="shared" si="13"/>
        <v>0.3261021494388448</v>
      </c>
      <c r="Q178">
        <f t="shared" si="14"/>
        <v>1.1361824345550982</v>
      </c>
      <c r="R178">
        <f t="shared" si="15"/>
        <v>0.3261021494388448</v>
      </c>
    </row>
    <row r="179" spans="13:18" x14ac:dyDescent="0.25">
      <c r="M179">
        <v>176</v>
      </c>
      <c r="N179">
        <f t="shared" si="16"/>
        <v>3.0717794835100198</v>
      </c>
      <c r="O179">
        <f t="shared" si="12"/>
        <v>-0.29922831495188656</v>
      </c>
      <c r="P179">
        <f t="shared" si="13"/>
        <v>0.32088308210781413</v>
      </c>
      <c r="Q179">
        <f t="shared" si="14"/>
        <v>1.1357716850481134</v>
      </c>
      <c r="R179">
        <f t="shared" si="15"/>
        <v>0.32088308210781413</v>
      </c>
    </row>
    <row r="180" spans="13:18" x14ac:dyDescent="0.25">
      <c r="M180">
        <v>177</v>
      </c>
      <c r="N180">
        <f t="shared" si="16"/>
        <v>3.0892327760299634</v>
      </c>
      <c r="O180">
        <f t="shared" si="12"/>
        <v>-0.29954791661544716</v>
      </c>
      <c r="P180">
        <f t="shared" si="13"/>
        <v>0.31565764109867717</v>
      </c>
      <c r="Q180">
        <f t="shared" si="14"/>
        <v>1.1354520833845529</v>
      </c>
      <c r="R180">
        <f t="shared" si="15"/>
        <v>0.31565764109867717</v>
      </c>
    </row>
    <row r="181" spans="13:18" x14ac:dyDescent="0.25">
      <c r="M181">
        <v>178</v>
      </c>
      <c r="N181">
        <f t="shared" si="16"/>
        <v>3.1066860685499065</v>
      </c>
      <c r="O181">
        <f t="shared" si="12"/>
        <v>-0.29977627308182092</v>
      </c>
      <c r="P181">
        <f t="shared" si="13"/>
        <v>0.31042741813138552</v>
      </c>
      <c r="Q181">
        <f t="shared" si="14"/>
        <v>1.1352237269181791</v>
      </c>
      <c r="R181">
        <f t="shared" si="15"/>
        <v>0.31042741813138552</v>
      </c>
    </row>
    <row r="182" spans="13:18" x14ac:dyDescent="0.25">
      <c r="M182">
        <v>179</v>
      </c>
      <c r="N182">
        <f t="shared" si="16"/>
        <v>3.12413936106985</v>
      </c>
      <c r="O182">
        <f t="shared" si="12"/>
        <v>-0.29991331479141592</v>
      </c>
      <c r="P182">
        <f t="shared" si="13"/>
        <v>0.30519400638252109</v>
      </c>
      <c r="Q182">
        <f t="shared" si="14"/>
        <v>1.1350866852085841</v>
      </c>
      <c r="R182">
        <f t="shared" si="15"/>
        <v>0.30519400638252109</v>
      </c>
    </row>
    <row r="183" spans="13:18" x14ac:dyDescent="0.25">
      <c r="M183">
        <v>180</v>
      </c>
      <c r="N183">
        <f t="shared" si="16"/>
        <v>3.1415926535897931</v>
      </c>
      <c r="O183">
        <f t="shared" si="12"/>
        <v>-0.29995899999999998</v>
      </c>
      <c r="P183">
        <f t="shared" si="13"/>
        <v>0.29995900000000003</v>
      </c>
      <c r="Q183">
        <f t="shared" si="14"/>
        <v>1.1350410000000002</v>
      </c>
      <c r="R183">
        <f t="shared" si="15"/>
        <v>0.29995900000000003</v>
      </c>
    </row>
    <row r="184" spans="13:18" x14ac:dyDescent="0.25">
      <c r="M184">
        <v>181</v>
      </c>
      <c r="N184">
        <f t="shared" si="16"/>
        <v>3.1590459461097367</v>
      </c>
      <c r="O184">
        <f t="shared" si="12"/>
        <v>-0.29991331479141592</v>
      </c>
      <c r="P184">
        <f t="shared" si="13"/>
        <v>0.29472399361747881</v>
      </c>
      <c r="Q184">
        <f t="shared" si="14"/>
        <v>1.1350866852085841</v>
      </c>
      <c r="R184">
        <f t="shared" si="15"/>
        <v>0.29472399361747881</v>
      </c>
    </row>
    <row r="185" spans="13:18" x14ac:dyDescent="0.25">
      <c r="M185">
        <v>182</v>
      </c>
      <c r="N185">
        <f t="shared" si="16"/>
        <v>3.1764992386296798</v>
      </c>
      <c r="O185">
        <f t="shared" si="12"/>
        <v>-0.29977627308182092</v>
      </c>
      <c r="P185">
        <f t="shared" si="13"/>
        <v>0.28949058186861448</v>
      </c>
      <c r="Q185">
        <f t="shared" si="14"/>
        <v>1.1352237269181791</v>
      </c>
      <c r="R185">
        <f t="shared" si="15"/>
        <v>0.28949058186861448</v>
      </c>
    </row>
    <row r="186" spans="13:18" x14ac:dyDescent="0.25">
      <c r="M186">
        <v>183</v>
      </c>
      <c r="N186">
        <f t="shared" si="16"/>
        <v>3.1939525311496229</v>
      </c>
      <c r="O186">
        <f t="shared" si="12"/>
        <v>-0.29954791661544716</v>
      </c>
      <c r="P186">
        <f t="shared" si="13"/>
        <v>0.2842603589013229</v>
      </c>
      <c r="Q186">
        <f t="shared" si="14"/>
        <v>1.1354520833845529</v>
      </c>
      <c r="R186">
        <f t="shared" si="15"/>
        <v>0.2842603589013229</v>
      </c>
    </row>
    <row r="187" spans="13:18" x14ac:dyDescent="0.25">
      <c r="M187">
        <v>184</v>
      </c>
      <c r="N187">
        <f t="shared" si="16"/>
        <v>3.2114058236695664</v>
      </c>
      <c r="O187">
        <f t="shared" si="12"/>
        <v>-0.29922831495188656</v>
      </c>
      <c r="P187">
        <f t="shared" si="13"/>
        <v>0.27903491789218593</v>
      </c>
      <c r="Q187">
        <f t="shared" si="14"/>
        <v>1.1357716850481134</v>
      </c>
      <c r="R187">
        <f t="shared" si="15"/>
        <v>0.27903491789218593</v>
      </c>
    </row>
    <row r="188" spans="13:18" x14ac:dyDescent="0.25">
      <c r="M188">
        <v>185</v>
      </c>
      <c r="N188">
        <f t="shared" si="16"/>
        <v>3.2288591161895095</v>
      </c>
      <c r="O188">
        <f t="shared" si="12"/>
        <v>-0.2988175654449019</v>
      </c>
      <c r="P188">
        <f t="shared" si="13"/>
        <v>0.27381585056115526</v>
      </c>
      <c r="Q188">
        <f t="shared" si="14"/>
        <v>1.1361824345550982</v>
      </c>
      <c r="R188">
        <f t="shared" si="15"/>
        <v>0.27381585056115526</v>
      </c>
    </row>
    <row r="189" spans="13:18" x14ac:dyDescent="0.25">
      <c r="M189">
        <v>186</v>
      </c>
      <c r="N189">
        <f t="shared" si="16"/>
        <v>3.246312408709453</v>
      </c>
      <c r="O189">
        <f t="shared" si="12"/>
        <v>-0.29831579321277185</v>
      </c>
      <c r="P189">
        <f t="shared" si="13"/>
        <v>0.26860474668669793</v>
      </c>
      <c r="Q189">
        <f t="shared" si="14"/>
        <v>1.1366842067872283</v>
      </c>
      <c r="R189">
        <f t="shared" si="15"/>
        <v>0.26860474668669793</v>
      </c>
    </row>
    <row r="190" spans="13:18" x14ac:dyDescent="0.25">
      <c r="M190">
        <v>187</v>
      </c>
      <c r="N190">
        <f t="shared" si="16"/>
        <v>3.2637657012293961</v>
      </c>
      <c r="O190">
        <f t="shared" si="12"/>
        <v>-0.29772315110017933</v>
      </c>
      <c r="P190">
        <f t="shared" si="13"/>
        <v>0.26340319362153541</v>
      </c>
      <c r="Q190">
        <f t="shared" si="14"/>
        <v>1.1372768488998206</v>
      </c>
      <c r="R190">
        <f t="shared" si="15"/>
        <v>0.26340319362153541</v>
      </c>
    </row>
    <row r="191" spans="13:18" x14ac:dyDescent="0.25">
      <c r="M191">
        <v>188</v>
      </c>
      <c r="N191">
        <f t="shared" si="16"/>
        <v>3.2812189937493397</v>
      </c>
      <c r="O191">
        <f t="shared" si="12"/>
        <v>-0.29703981963165266</v>
      </c>
      <c r="P191">
        <f t="shared" si="13"/>
        <v>0.25821277580911967</v>
      </c>
      <c r="Q191">
        <f t="shared" si="14"/>
        <v>1.1379601803683475</v>
      </c>
      <c r="R191">
        <f t="shared" si="15"/>
        <v>0.25821277580911967</v>
      </c>
    </row>
    <row r="192" spans="13:18" x14ac:dyDescent="0.25">
      <c r="M192">
        <v>189</v>
      </c>
      <c r="N192">
        <f t="shared" si="16"/>
        <v>3.2986722862692828</v>
      </c>
      <c r="O192">
        <f t="shared" si="12"/>
        <v>-0.2962660069565769</v>
      </c>
      <c r="P192">
        <f t="shared" si="13"/>
        <v>0.25303507430099742</v>
      </c>
      <c r="Q192">
        <f t="shared" si="14"/>
        <v>1.1387339930434233</v>
      </c>
      <c r="R192">
        <f t="shared" si="15"/>
        <v>0.25303507430099742</v>
      </c>
    </row>
    <row r="193" spans="13:18" x14ac:dyDescent="0.25">
      <c r="M193">
        <v>190</v>
      </c>
      <c r="N193">
        <f t="shared" si="16"/>
        <v>3.3161255787892263</v>
      </c>
      <c r="O193">
        <f t="shared" si="12"/>
        <v>-0.2954019487857889</v>
      </c>
      <c r="P193">
        <f t="shared" si="13"/>
        <v>0.24787166627520518</v>
      </c>
      <c r="Q193">
        <f t="shared" si="14"/>
        <v>1.1395980512142112</v>
      </c>
      <c r="R193">
        <f t="shared" si="15"/>
        <v>0.24787166627520518</v>
      </c>
    </row>
    <row r="194" spans="13:18" x14ac:dyDescent="0.25">
      <c r="M194">
        <v>191</v>
      </c>
      <c r="N194">
        <f t="shared" si="16"/>
        <v>3.3335788713091694</v>
      </c>
      <c r="O194">
        <f t="shared" si="12"/>
        <v>-0.2944479083197778</v>
      </c>
      <c r="P194">
        <f t="shared" si="13"/>
        <v>0.24272412455584699</v>
      </c>
      <c r="Q194">
        <f t="shared" si="14"/>
        <v>1.1405520916802223</v>
      </c>
      <c r="R194">
        <f t="shared" si="15"/>
        <v>0.24272412455584699</v>
      </c>
    </row>
    <row r="195" spans="13:18" x14ac:dyDescent="0.25">
      <c r="M195">
        <v>192</v>
      </c>
      <c r="N195">
        <f t="shared" si="16"/>
        <v>3.351032163829113</v>
      </c>
      <c r="O195">
        <f t="shared" si="12"/>
        <v>-0.29340417616851155</v>
      </c>
      <c r="P195">
        <f t="shared" si="13"/>
        <v>0.23759401713399567</v>
      </c>
      <c r="Q195">
        <f t="shared" si="14"/>
        <v>1.1415958238314885</v>
      </c>
      <c r="R195">
        <f t="shared" si="15"/>
        <v>0.23759401713399567</v>
      </c>
    </row>
    <row r="196" spans="13:18" x14ac:dyDescent="0.25">
      <c r="M196">
        <v>193</v>
      </c>
      <c r="N196">
        <f t="shared" si="16"/>
        <v>3.3684854563490561</v>
      </c>
      <c r="O196">
        <f t="shared" ref="O196:O259" si="17">J$3*COS(N196)</f>
        <v>-0.29227107026291438</v>
      </c>
      <c r="P196">
        <f t="shared" ref="P196:P259" si="18">J$3*SIN(N196)+J$3</f>
        <v>0.2324829066900686</v>
      </c>
      <c r="Q196">
        <f t="shared" ref="Q196:Q259" si="19">J$3*COS(N196)+J$4</f>
        <v>1.1427289297370857</v>
      </c>
      <c r="R196">
        <f t="shared" ref="R196:R259" si="20">J$3*SIN(N196)+J$3</f>
        <v>0.2324829066900686</v>
      </c>
    </row>
    <row r="197" spans="13:18" x14ac:dyDescent="0.25">
      <c r="M197">
        <v>194</v>
      </c>
      <c r="N197">
        <f t="shared" si="16"/>
        <v>3.3859387488689991</v>
      </c>
      <c r="O197">
        <f t="shared" si="17"/>
        <v>-0.2910489357580216</v>
      </c>
      <c r="P197">
        <f t="shared" si="18"/>
        <v>0.22739235011781933</v>
      </c>
      <c r="Q197">
        <f t="shared" si="19"/>
        <v>1.1439510642419783</v>
      </c>
      <c r="R197">
        <f t="shared" si="20"/>
        <v>0.22739235011781933</v>
      </c>
    </row>
    <row r="198" spans="13:18" x14ac:dyDescent="0.25">
      <c r="M198">
        <v>195</v>
      </c>
      <c r="N198">
        <f t="shared" ref="N198:N261" si="21">RADIANS(M198)</f>
        <v>3.4033920413889427</v>
      </c>
      <c r="O198">
        <f t="shared" si="17"/>
        <v>-0.28973814492784261</v>
      </c>
      <c r="P198">
        <f t="shared" si="18"/>
        <v>0.22232389805009295</v>
      </c>
      <c r="Q198">
        <f t="shared" si="19"/>
        <v>1.1452618550721574</v>
      </c>
      <c r="R198">
        <f t="shared" si="20"/>
        <v>0.22232389805009295</v>
      </c>
    </row>
    <row r="199" spans="13:18" x14ac:dyDescent="0.25">
      <c r="M199">
        <v>196</v>
      </c>
      <c r="N199">
        <f t="shared" si="21"/>
        <v>3.4208453339088858</v>
      </c>
      <c r="O199">
        <f t="shared" si="17"/>
        <v>-0.2883390970519622</v>
      </c>
      <c r="P199">
        <f t="shared" si="18"/>
        <v>0.21727909438648879</v>
      </c>
      <c r="Q199">
        <f t="shared" si="19"/>
        <v>1.1466609029480379</v>
      </c>
      <c r="R199">
        <f t="shared" si="20"/>
        <v>0.21727909438648879</v>
      </c>
    </row>
    <row r="200" spans="13:18" x14ac:dyDescent="0.25">
      <c r="M200">
        <v>197</v>
      </c>
      <c r="N200">
        <f t="shared" si="21"/>
        <v>3.4382986264288293</v>
      </c>
      <c r="O200">
        <f t="shared" si="17"/>
        <v>-0.28685221829391611</v>
      </c>
      <c r="P200">
        <f t="shared" si="18"/>
        <v>0.21225947582307259</v>
      </c>
      <c r="Q200">
        <f t="shared" si="19"/>
        <v>1.1481477817060839</v>
      </c>
      <c r="R200">
        <f t="shared" si="20"/>
        <v>0.21225947582307259</v>
      </c>
    </row>
    <row r="201" spans="13:18" x14ac:dyDescent="0.25">
      <c r="M201">
        <v>198</v>
      </c>
      <c r="N201">
        <f t="shared" si="21"/>
        <v>3.4557519189487724</v>
      </c>
      <c r="O201">
        <f t="shared" si="17"/>
        <v>-0.28527796157137797</v>
      </c>
      <c r="P201">
        <f t="shared" si="18"/>
        <v>0.20726657138428517</v>
      </c>
      <c r="Q201">
        <f t="shared" si="19"/>
        <v>1.1497220384286222</v>
      </c>
      <c r="R201">
        <f t="shared" si="20"/>
        <v>0.20726657138428517</v>
      </c>
    </row>
    <row r="202" spans="13:18" x14ac:dyDescent="0.25">
      <c r="M202">
        <v>199</v>
      </c>
      <c r="N202">
        <f t="shared" si="21"/>
        <v>3.473205211468716</v>
      </c>
      <c r="O202">
        <f t="shared" si="17"/>
        <v>-0.28361680641819542</v>
      </c>
      <c r="P202">
        <f t="shared" si="18"/>
        <v>0.2023019019571857</v>
      </c>
      <c r="Q202">
        <f t="shared" si="19"/>
        <v>1.1513831935818046</v>
      </c>
      <c r="R202">
        <f t="shared" si="20"/>
        <v>0.2023019019571857</v>
      </c>
    </row>
    <row r="203" spans="13:18" x14ac:dyDescent="0.25">
      <c r="M203">
        <v>200</v>
      </c>
      <c r="N203">
        <f t="shared" si="21"/>
        <v>3.4906585039886591</v>
      </c>
      <c r="O203">
        <f t="shared" si="17"/>
        <v>-0.28186925883832026</v>
      </c>
      <c r="P203">
        <f t="shared" si="18"/>
        <v>0.19736697982817575</v>
      </c>
      <c r="Q203">
        <f t="shared" si="19"/>
        <v>1.1531307411616798</v>
      </c>
      <c r="R203">
        <f t="shared" si="20"/>
        <v>0.19736697982817575</v>
      </c>
    </row>
    <row r="204" spans="13:18" x14ac:dyDescent="0.25">
      <c r="M204">
        <v>201</v>
      </c>
      <c r="N204">
        <f t="shared" si="21"/>
        <v>3.5081117965086026</v>
      </c>
      <c r="O204">
        <f t="shared" si="17"/>
        <v>-0.28003585115167412</v>
      </c>
      <c r="P204">
        <f t="shared" si="18"/>
        <v>0.1924633082223412</v>
      </c>
      <c r="Q204">
        <f t="shared" si="19"/>
        <v>1.154964148848326</v>
      </c>
      <c r="R204">
        <f t="shared" si="20"/>
        <v>0.1924633082223412</v>
      </c>
    </row>
    <row r="205" spans="13:18" x14ac:dyDescent="0.25">
      <c r="M205">
        <v>202</v>
      </c>
      <c r="N205">
        <f t="shared" si="21"/>
        <v>3.5255650890285457</v>
      </c>
      <c r="O205">
        <f t="shared" si="17"/>
        <v>-0.27811714183199898</v>
      </c>
      <c r="P205">
        <f t="shared" si="18"/>
        <v>0.18759238084555643</v>
      </c>
      <c r="Q205">
        <f t="shared" si="19"/>
        <v>1.1568828581680011</v>
      </c>
      <c r="R205">
        <f t="shared" si="20"/>
        <v>0.18759238084555643</v>
      </c>
    </row>
    <row r="206" spans="13:18" x14ac:dyDescent="0.25">
      <c r="M206">
        <v>203</v>
      </c>
      <c r="N206">
        <f t="shared" si="21"/>
        <v>3.5430183815484888</v>
      </c>
      <c r="O206">
        <f t="shared" si="17"/>
        <v>-0.27611371533674056</v>
      </c>
      <c r="P206">
        <f t="shared" si="18"/>
        <v>0.18275568142948598</v>
      </c>
      <c r="Q206">
        <f t="shared" si="19"/>
        <v>1.1588862846632595</v>
      </c>
      <c r="R206">
        <f t="shared" si="20"/>
        <v>0.18275568142948598</v>
      </c>
    </row>
    <row r="207" spans="13:18" x14ac:dyDescent="0.25">
      <c r="M207">
        <v>204</v>
      </c>
      <c r="N207">
        <f t="shared" si="21"/>
        <v>3.5604716740684323</v>
      </c>
      <c r="O207">
        <f t="shared" si="17"/>
        <v>-0.2740261819290169</v>
      </c>
      <c r="P207">
        <f t="shared" si="18"/>
        <v>0.17795468327962605</v>
      </c>
      <c r="Q207">
        <f t="shared" si="19"/>
        <v>1.1609738180709832</v>
      </c>
      <c r="R207">
        <f t="shared" si="20"/>
        <v>0.17795468327962605</v>
      </c>
    </row>
    <row r="208" spans="13:18" x14ac:dyDescent="0.25">
      <c r="M208">
        <v>205</v>
      </c>
      <c r="N208">
        <f t="shared" si="21"/>
        <v>3.5779249665883754</v>
      </c>
      <c r="O208">
        <f t="shared" si="17"/>
        <v>-0.2718551774917265</v>
      </c>
      <c r="P208">
        <f t="shared" si="18"/>
        <v>0.17319084882652158</v>
      </c>
      <c r="Q208">
        <f t="shared" si="19"/>
        <v>1.1631448225082734</v>
      </c>
      <c r="R208">
        <f t="shared" si="20"/>
        <v>0.17319084882652158</v>
      </c>
    </row>
    <row r="209" spans="13:18" x14ac:dyDescent="0.25">
      <c r="M209">
        <v>206</v>
      </c>
      <c r="N209">
        <f t="shared" si="21"/>
        <v>3.595378259108319</v>
      </c>
      <c r="O209">
        <f t="shared" si="17"/>
        <v>-0.26960136333385182</v>
      </c>
      <c r="P209">
        <f t="shared" si="18"/>
        <v>0.16846562918029509</v>
      </c>
      <c r="Q209">
        <f t="shared" si="19"/>
        <v>1.1653986366661482</v>
      </c>
      <c r="R209">
        <f t="shared" si="20"/>
        <v>0.16846562918029509</v>
      </c>
    </row>
    <row r="210" spans="13:18" x14ac:dyDescent="0.25">
      <c r="M210">
        <v>207</v>
      </c>
      <c r="N210">
        <f t="shared" si="21"/>
        <v>3.6128315516282621</v>
      </c>
      <c r="O210">
        <f t="shared" si="17"/>
        <v>-0.26726542598901865</v>
      </c>
      <c r="P210">
        <f t="shared" si="18"/>
        <v>0.16378046368862531</v>
      </c>
      <c r="Q210">
        <f t="shared" si="19"/>
        <v>1.1677345740109815</v>
      </c>
      <c r="R210">
        <f t="shared" si="20"/>
        <v>0.16378046368862531</v>
      </c>
    </row>
    <row r="211" spans="13:18" x14ac:dyDescent="0.25">
      <c r="M211">
        <v>208</v>
      </c>
      <c r="N211">
        <f t="shared" si="21"/>
        <v>3.6302848441482056</v>
      </c>
      <c r="O211">
        <f t="shared" si="17"/>
        <v>-0.26484807700637081</v>
      </c>
      <c r="P211">
        <f t="shared" si="18"/>
        <v>0.15913677949830696</v>
      </c>
      <c r="Q211">
        <f t="shared" si="19"/>
        <v>1.1701519229936292</v>
      </c>
      <c r="R211">
        <f t="shared" si="20"/>
        <v>0.15913677949830696</v>
      </c>
    </row>
    <row r="212" spans="13:18" x14ac:dyDescent="0.25">
      <c r="M212">
        <v>209</v>
      </c>
      <c r="N212">
        <f t="shared" si="21"/>
        <v>3.6477381366681487</v>
      </c>
      <c r="O212">
        <f t="shared" si="17"/>
        <v>-0.262350052733826</v>
      </c>
      <c r="P212">
        <f t="shared" si="18"/>
        <v>0.15453599112052901</v>
      </c>
      <c r="Q212">
        <f t="shared" si="19"/>
        <v>1.172649947266174</v>
      </c>
      <c r="R212">
        <f t="shared" si="20"/>
        <v>0.15453599112052901</v>
      </c>
    </row>
    <row r="213" spans="13:18" x14ac:dyDescent="0.25">
      <c r="M213">
        <v>210</v>
      </c>
      <c r="N213">
        <f t="shared" si="21"/>
        <v>3.6651914291880923</v>
      </c>
      <c r="O213">
        <f t="shared" si="17"/>
        <v>-0.25977211409377637</v>
      </c>
      <c r="P213">
        <f t="shared" si="18"/>
        <v>0.14997949999999996</v>
      </c>
      <c r="Q213">
        <f t="shared" si="19"/>
        <v>1.1752278859062237</v>
      </c>
      <c r="R213">
        <f t="shared" si="20"/>
        <v>0.14997949999999996</v>
      </c>
    </row>
    <row r="214" spans="13:18" x14ac:dyDescent="0.25">
      <c r="M214">
        <v>211</v>
      </c>
      <c r="N214">
        <f t="shared" si="21"/>
        <v>3.6826447217080354</v>
      </c>
      <c r="O214">
        <f t="shared" si="17"/>
        <v>-0.25711504635130489</v>
      </c>
      <c r="P214">
        <f t="shared" si="18"/>
        <v>0.14546869408805504</v>
      </c>
      <c r="Q214">
        <f t="shared" si="19"/>
        <v>1.1778849536486953</v>
      </c>
      <c r="R214">
        <f t="shared" si="20"/>
        <v>0.14546869408805504</v>
      </c>
    </row>
    <row r="215" spans="13:18" x14ac:dyDescent="0.25">
      <c r="M215">
        <v>212</v>
      </c>
      <c r="N215">
        <f t="shared" si="21"/>
        <v>3.7000980142279785</v>
      </c>
      <c r="O215">
        <f t="shared" si="17"/>
        <v>-0.25437965887498537</v>
      </c>
      <c r="P215">
        <f t="shared" si="18"/>
        <v>0.1410049474198721</v>
      </c>
      <c r="Q215">
        <f t="shared" si="19"/>
        <v>1.1806203411250147</v>
      </c>
      <c r="R215">
        <f t="shared" si="20"/>
        <v>0.1410049474198721</v>
      </c>
    </row>
    <row r="216" spans="13:18" x14ac:dyDescent="0.25">
      <c r="M216">
        <v>213</v>
      </c>
      <c r="N216">
        <f t="shared" si="21"/>
        <v>3.717551306747922</v>
      </c>
      <c r="O216">
        <f t="shared" si="17"/>
        <v>-0.25156678489034145</v>
      </c>
      <c r="P216">
        <f t="shared" si="18"/>
        <v>0.13658961969592748</v>
      </c>
      <c r="Q216">
        <f t="shared" si="19"/>
        <v>1.1834332151096585</v>
      </c>
      <c r="R216">
        <f t="shared" si="20"/>
        <v>0.13658961969592748</v>
      </c>
    </row>
    <row r="217" spans="13:18" x14ac:dyDescent="0.25">
      <c r="M217">
        <v>214</v>
      </c>
      <c r="N217">
        <f t="shared" si="21"/>
        <v>3.7350045992678651</v>
      </c>
      <c r="O217">
        <f t="shared" si="17"/>
        <v>-0.24867728122603777</v>
      </c>
      <c r="P217">
        <f t="shared" si="18"/>
        <v>0.1322240558678183</v>
      </c>
      <c r="Q217">
        <f t="shared" si="19"/>
        <v>1.1863227187739622</v>
      </c>
      <c r="R217">
        <f t="shared" si="20"/>
        <v>0.1322240558678183</v>
      </c>
    </row>
    <row r="218" spans="13:18" x14ac:dyDescent="0.25">
      <c r="M218">
        <v>215</v>
      </c>
      <c r="N218">
        <f t="shared" si="21"/>
        <v>3.7524578917878086</v>
      </c>
      <c r="O218">
        <f t="shared" si="17"/>
        <v>-0.24571202805288167</v>
      </c>
      <c r="P218">
        <f t="shared" si="18"/>
        <v>0.12790958572857652</v>
      </c>
      <c r="Q218">
        <f t="shared" si="19"/>
        <v>1.1892879719471183</v>
      </c>
      <c r="R218">
        <f t="shared" si="20"/>
        <v>0.12790958572857652</v>
      </c>
    </row>
    <row r="219" spans="13:18" x14ac:dyDescent="0.25">
      <c r="M219">
        <v>216</v>
      </c>
      <c r="N219">
        <f t="shared" si="21"/>
        <v>3.7699111843077517</v>
      </c>
      <c r="O219">
        <f t="shared" si="17"/>
        <v>-0.24267192861571488</v>
      </c>
      <c r="P219">
        <f t="shared" si="18"/>
        <v>0.12364752350760208</v>
      </c>
      <c r="Q219">
        <f t="shared" si="19"/>
        <v>1.1923280713842852</v>
      </c>
      <c r="R219">
        <f t="shared" si="20"/>
        <v>0.12364752350760208</v>
      </c>
    </row>
    <row r="220" spans="13:18" x14ac:dyDescent="0.25">
      <c r="M220">
        <v>217</v>
      </c>
      <c r="N220">
        <f t="shared" si="21"/>
        <v>3.7873644768276953</v>
      </c>
      <c r="O220">
        <f t="shared" si="17"/>
        <v>-0.23955790895827589</v>
      </c>
      <c r="P220">
        <f t="shared" si="18"/>
        <v>0.1194391674703347</v>
      </c>
      <c r="Q220">
        <f t="shared" si="19"/>
        <v>1.1954420910417243</v>
      </c>
      <c r="R220">
        <f t="shared" si="20"/>
        <v>0.1194391674703347</v>
      </c>
    </row>
    <row r="221" spans="13:18" x14ac:dyDescent="0.25">
      <c r="M221">
        <v>218</v>
      </c>
      <c r="N221">
        <f t="shared" si="21"/>
        <v>3.8048177693476384</v>
      </c>
      <c r="O221">
        <f t="shared" si="17"/>
        <v>-0.2363709176411187</v>
      </c>
      <c r="P221">
        <f t="shared" si="18"/>
        <v>0.11528579952279089</v>
      </c>
      <c r="Q221">
        <f t="shared" si="19"/>
        <v>1.1986290823588814</v>
      </c>
      <c r="R221">
        <f t="shared" si="20"/>
        <v>0.11528579952279089</v>
      </c>
    </row>
    <row r="222" spans="13:18" x14ac:dyDescent="0.25">
      <c r="M222">
        <v>219</v>
      </c>
      <c r="N222">
        <f t="shared" si="21"/>
        <v>3.8222710618675819</v>
      </c>
      <c r="O222">
        <f t="shared" si="17"/>
        <v>-0.23311192545267148</v>
      </c>
      <c r="P222">
        <f t="shared" si="18"/>
        <v>0.11118868482108174</v>
      </c>
      <c r="Q222">
        <f t="shared" si="19"/>
        <v>1.2018880745473286</v>
      </c>
      <c r="R222">
        <f t="shared" si="20"/>
        <v>0.11118868482108174</v>
      </c>
    </row>
    <row r="223" spans="13:18" x14ac:dyDescent="0.25">
      <c r="M223">
        <v>220</v>
      </c>
      <c r="N223">
        <f t="shared" si="21"/>
        <v>3.839724354387525</v>
      </c>
      <c r="O223">
        <f t="shared" si="17"/>
        <v>-0.22978192511352552</v>
      </c>
      <c r="P223">
        <f t="shared" si="18"/>
        <v>0.10714907138603535</v>
      </c>
      <c r="Q223">
        <f t="shared" si="19"/>
        <v>1.2052180748864745</v>
      </c>
      <c r="R223">
        <f t="shared" si="20"/>
        <v>0.10714907138603535</v>
      </c>
    </row>
    <row r="224" spans="13:18" x14ac:dyDescent="0.25">
      <c r="M224">
        <v>221</v>
      </c>
      <c r="N224">
        <f t="shared" si="21"/>
        <v>3.8571776469074681</v>
      </c>
      <c r="O224">
        <f t="shared" si="17"/>
        <v>-0.22638193097404249</v>
      </c>
      <c r="P224">
        <f t="shared" si="18"/>
        <v>0.10316818972303649</v>
      </c>
      <c r="Q224">
        <f t="shared" si="19"/>
        <v>1.2086180690259576</v>
      </c>
      <c r="R224">
        <f t="shared" si="20"/>
        <v>0.10316818972303649</v>
      </c>
    </row>
    <row r="225" spans="13:18" x14ac:dyDescent="0.25">
      <c r="M225">
        <v>222</v>
      </c>
      <c r="N225">
        <f t="shared" si="21"/>
        <v>3.8746309394274117</v>
      </c>
      <c r="O225">
        <f t="shared" si="17"/>
        <v>-0.22291297870537369</v>
      </c>
      <c r="P225">
        <f t="shared" si="18"/>
        <v>9.9247252447203227E-2</v>
      </c>
      <c r="Q225">
        <f t="shared" si="19"/>
        <v>1.2120870212946264</v>
      </c>
      <c r="R225">
        <f t="shared" si="20"/>
        <v>9.9247252447203227E-2</v>
      </c>
    </row>
    <row r="226" spans="13:18" x14ac:dyDescent="0.25">
      <c r="M226">
        <v>223</v>
      </c>
      <c r="N226">
        <f t="shared" si="21"/>
        <v>3.8920842319473548</v>
      </c>
      <c r="O226">
        <f t="shared" si="17"/>
        <v>-0.21937612498398476</v>
      </c>
      <c r="P226">
        <f t="shared" si="18"/>
        <v>9.5387453914013043E-2</v>
      </c>
      <c r="Q226">
        <f t="shared" si="19"/>
        <v>1.2156238750160153</v>
      </c>
      <c r="R226">
        <f t="shared" si="20"/>
        <v>9.5387453914013043E-2</v>
      </c>
    </row>
    <row r="227" spans="13:18" x14ac:dyDescent="0.25">
      <c r="M227">
        <v>224</v>
      </c>
      <c r="N227">
        <f t="shared" si="21"/>
        <v>3.9095375244672983</v>
      </c>
      <c r="O227">
        <f t="shared" si="17"/>
        <v>-0.21577244716978142</v>
      </c>
      <c r="P227">
        <f t="shared" si="18"/>
        <v>9.1589969855489589E-2</v>
      </c>
      <c r="Q227">
        <f t="shared" si="19"/>
        <v>1.2192275528302186</v>
      </c>
      <c r="R227">
        <f t="shared" si="20"/>
        <v>9.1589969855489589E-2</v>
      </c>
    </row>
    <row r="228" spans="13:18" x14ac:dyDescent="0.25">
      <c r="M228">
        <v>225</v>
      </c>
      <c r="N228">
        <f t="shared" si="21"/>
        <v>3.9269908169872414</v>
      </c>
      <c r="O228">
        <f t="shared" si="17"/>
        <v>-0.21210304297793564</v>
      </c>
      <c r="P228">
        <f t="shared" si="18"/>
        <v>8.785595702206439E-2</v>
      </c>
      <c r="Q228">
        <f t="shared" si="19"/>
        <v>1.2228969570220645</v>
      </c>
      <c r="R228">
        <f t="shared" si="20"/>
        <v>8.785595702206439E-2</v>
      </c>
    </row>
    <row r="229" spans="13:18" x14ac:dyDescent="0.25">
      <c r="M229">
        <v>226</v>
      </c>
      <c r="N229">
        <f t="shared" si="21"/>
        <v>3.9444441095071849</v>
      </c>
      <c r="O229">
        <f t="shared" si="17"/>
        <v>-0.20836903014451033</v>
      </c>
      <c r="P229">
        <f t="shared" si="18"/>
        <v>8.4186552830218531E-2</v>
      </c>
      <c r="Q229">
        <f t="shared" si="19"/>
        <v>1.2266309698554898</v>
      </c>
      <c r="R229">
        <f t="shared" si="20"/>
        <v>8.4186552830218531E-2</v>
      </c>
    </row>
    <row r="230" spans="13:18" x14ac:dyDescent="0.25">
      <c r="M230">
        <v>227</v>
      </c>
      <c r="N230">
        <f t="shared" si="21"/>
        <v>3.961897402027128</v>
      </c>
      <c r="O230">
        <f t="shared" si="17"/>
        <v>-0.20457154608598699</v>
      </c>
      <c r="P230">
        <f t="shared" si="18"/>
        <v>8.0582875016015243E-2</v>
      </c>
      <c r="Q230">
        <f t="shared" si="19"/>
        <v>1.2304284539140131</v>
      </c>
      <c r="R230">
        <f t="shared" si="20"/>
        <v>8.0582875016015243E-2</v>
      </c>
    </row>
    <row r="231" spans="13:18" x14ac:dyDescent="0.25">
      <c r="M231">
        <v>228</v>
      </c>
      <c r="N231">
        <f t="shared" si="21"/>
        <v>3.9793506945470716</v>
      </c>
      <c r="O231">
        <f t="shared" si="17"/>
        <v>-0.20071174755279672</v>
      </c>
      <c r="P231">
        <f t="shared" si="18"/>
        <v>7.704602129462626E-2</v>
      </c>
      <c r="Q231">
        <f t="shared" si="19"/>
        <v>1.2342882524472034</v>
      </c>
      <c r="R231">
        <f t="shared" si="20"/>
        <v>7.704602129462626E-2</v>
      </c>
    </row>
    <row r="232" spans="13:18" x14ac:dyDescent="0.25">
      <c r="M232">
        <v>229</v>
      </c>
      <c r="N232">
        <f t="shared" si="21"/>
        <v>3.9968039870670147</v>
      </c>
      <c r="O232">
        <f t="shared" si="17"/>
        <v>-0.19679081027696355</v>
      </c>
      <c r="P232">
        <f t="shared" si="18"/>
        <v>7.3577069025957537E-2</v>
      </c>
      <c r="Q232">
        <f t="shared" si="19"/>
        <v>1.2382091897230365</v>
      </c>
      <c r="R232">
        <f t="shared" si="20"/>
        <v>7.3577069025957537E-2</v>
      </c>
    </row>
    <row r="233" spans="13:18" x14ac:dyDescent="0.25">
      <c r="M233">
        <v>230</v>
      </c>
      <c r="N233">
        <f t="shared" si="21"/>
        <v>4.0142572795869578</v>
      </c>
      <c r="O233">
        <f t="shared" si="17"/>
        <v>-0.19280992861396468</v>
      </c>
      <c r="P233">
        <f t="shared" si="18"/>
        <v>7.0177074886474511E-2</v>
      </c>
      <c r="Q233">
        <f t="shared" si="19"/>
        <v>1.2421900713860354</v>
      </c>
      <c r="R233">
        <f t="shared" si="20"/>
        <v>7.0177074886474511E-2</v>
      </c>
    </row>
    <row r="234" spans="13:18" x14ac:dyDescent="0.25">
      <c r="M234">
        <v>231</v>
      </c>
      <c r="N234">
        <f t="shared" si="21"/>
        <v>4.0317105721069009</v>
      </c>
      <c r="O234">
        <f t="shared" si="17"/>
        <v>-0.18877031517891829</v>
      </c>
      <c r="P234">
        <f t="shared" si="18"/>
        <v>6.684707454732855E-2</v>
      </c>
      <c r="Q234">
        <f t="shared" si="19"/>
        <v>1.2462296848210817</v>
      </c>
      <c r="R234">
        <f t="shared" si="20"/>
        <v>6.684707454732855E-2</v>
      </c>
    </row>
    <row r="235" spans="13:18" x14ac:dyDescent="0.25">
      <c r="M235">
        <v>232</v>
      </c>
      <c r="N235">
        <f t="shared" si="21"/>
        <v>4.0491638646268449</v>
      </c>
      <c r="O235">
        <f t="shared" si="17"/>
        <v>-0.18467320047720906</v>
      </c>
      <c r="P235">
        <f t="shared" si="18"/>
        <v>6.3588082358881221E-2</v>
      </c>
      <c r="Q235">
        <f t="shared" si="19"/>
        <v>1.2503267995227909</v>
      </c>
      <c r="R235">
        <f t="shared" si="20"/>
        <v>6.3588082358881221E-2</v>
      </c>
    </row>
    <row r="236" spans="13:18" x14ac:dyDescent="0.25">
      <c r="M236">
        <v>233</v>
      </c>
      <c r="N236">
        <f t="shared" si="21"/>
        <v>4.066617157146788</v>
      </c>
      <c r="O236">
        <f t="shared" si="17"/>
        <v>-0.18051983252966522</v>
      </c>
      <c r="P236">
        <f t="shared" si="18"/>
        <v>6.0401091041724086E-2</v>
      </c>
      <c r="Q236">
        <f t="shared" si="19"/>
        <v>1.2544801674703348</v>
      </c>
      <c r="R236">
        <f t="shared" si="20"/>
        <v>6.0401091041724086E-2</v>
      </c>
    </row>
    <row r="237" spans="13:18" x14ac:dyDescent="0.25">
      <c r="M237">
        <v>234</v>
      </c>
      <c r="N237">
        <f t="shared" si="21"/>
        <v>4.0840704496667311</v>
      </c>
      <c r="O237">
        <f t="shared" si="17"/>
        <v>-0.17631147649239798</v>
      </c>
      <c r="P237">
        <f t="shared" si="18"/>
        <v>5.7287071384285154E-2</v>
      </c>
      <c r="Q237">
        <f t="shared" si="19"/>
        <v>1.258688523507602</v>
      </c>
      <c r="R237">
        <f t="shared" si="20"/>
        <v>5.7287071384285154E-2</v>
      </c>
    </row>
    <row r="238" spans="13:18" x14ac:dyDescent="0.25">
      <c r="M238">
        <v>235</v>
      </c>
      <c r="N238">
        <f t="shared" si="21"/>
        <v>4.1015237421866741</v>
      </c>
      <c r="O238">
        <f t="shared" si="17"/>
        <v>-0.17204941427142351</v>
      </c>
      <c r="P238">
        <f t="shared" si="18"/>
        <v>5.4246971947118361E-2</v>
      </c>
      <c r="Q238">
        <f t="shared" si="19"/>
        <v>1.2629505857285765</v>
      </c>
      <c r="R238">
        <f t="shared" si="20"/>
        <v>5.4246971947118361E-2</v>
      </c>
    </row>
    <row r="239" spans="13:18" x14ac:dyDescent="0.25">
      <c r="M239">
        <v>236</v>
      </c>
      <c r="N239">
        <f t="shared" si="21"/>
        <v>4.1189770347066181</v>
      </c>
      <c r="O239">
        <f t="shared" si="17"/>
        <v>-0.16773494413218165</v>
      </c>
      <c r="P239">
        <f t="shared" si="18"/>
        <v>5.1281718773962204E-2</v>
      </c>
      <c r="Q239">
        <f t="shared" si="19"/>
        <v>1.2672650558678185</v>
      </c>
      <c r="R239">
        <f t="shared" si="20"/>
        <v>5.1281718773962204E-2</v>
      </c>
    </row>
    <row r="240" spans="13:18" x14ac:dyDescent="0.25">
      <c r="M240">
        <v>237</v>
      </c>
      <c r="N240">
        <f t="shared" si="21"/>
        <v>4.1364303272265612</v>
      </c>
      <c r="O240">
        <f t="shared" si="17"/>
        <v>-0.16336938030407247</v>
      </c>
      <c r="P240">
        <f t="shared" si="18"/>
        <v>4.8392215109658521E-2</v>
      </c>
      <c r="Q240">
        <f t="shared" si="19"/>
        <v>1.2716306196959275</v>
      </c>
      <c r="R240">
        <f t="shared" si="20"/>
        <v>4.8392215109658521E-2</v>
      </c>
    </row>
    <row r="241" spans="13:18" x14ac:dyDescent="0.25">
      <c r="M241">
        <v>238</v>
      </c>
      <c r="N241">
        <f t="shared" si="21"/>
        <v>4.1538836197465043</v>
      </c>
      <c r="O241">
        <f t="shared" si="17"/>
        <v>-0.15895405258012793</v>
      </c>
      <c r="P241">
        <f t="shared" si="18"/>
        <v>4.5579341125014605E-2</v>
      </c>
      <c r="Q241">
        <f t="shared" si="19"/>
        <v>1.2760459474198722</v>
      </c>
      <c r="R241">
        <f t="shared" si="20"/>
        <v>4.5579341125014605E-2</v>
      </c>
    </row>
    <row r="242" spans="13:18" x14ac:dyDescent="0.25">
      <c r="M242">
        <v>239</v>
      </c>
      <c r="N242">
        <f t="shared" si="21"/>
        <v>4.1713369122664474</v>
      </c>
      <c r="O242">
        <f t="shared" si="17"/>
        <v>-0.15449030591194501</v>
      </c>
      <c r="P242">
        <f t="shared" si="18"/>
        <v>4.2843953648695143E-2</v>
      </c>
      <c r="Q242">
        <f t="shared" si="19"/>
        <v>1.2805096940880549</v>
      </c>
      <c r="R242">
        <f t="shared" si="20"/>
        <v>4.2843953648695143E-2</v>
      </c>
    </row>
    <row r="243" spans="13:18" x14ac:dyDescent="0.25">
      <c r="M243">
        <v>240</v>
      </c>
      <c r="N243">
        <f t="shared" si="21"/>
        <v>4.1887902047863905</v>
      </c>
      <c r="O243">
        <f t="shared" si="17"/>
        <v>-0.14997950000000013</v>
      </c>
      <c r="P243">
        <f t="shared" si="18"/>
        <v>4.0186885906223657E-2</v>
      </c>
      <c r="Q243">
        <f t="shared" si="19"/>
        <v>1.2850204999999999</v>
      </c>
      <c r="R243">
        <f t="shared" si="20"/>
        <v>4.0186885906223657E-2</v>
      </c>
    </row>
    <row r="244" spans="13:18" x14ac:dyDescent="0.25">
      <c r="M244">
        <v>241</v>
      </c>
      <c r="N244">
        <f t="shared" si="21"/>
        <v>4.2062434973063345</v>
      </c>
      <c r="O244">
        <f t="shared" si="17"/>
        <v>-0.14542300887947093</v>
      </c>
      <c r="P244">
        <f t="shared" si="18"/>
        <v>3.760894726617392E-2</v>
      </c>
      <c r="Q244">
        <f t="shared" si="19"/>
        <v>1.289576991120529</v>
      </c>
      <c r="R244">
        <f t="shared" si="20"/>
        <v>3.760894726617392E-2</v>
      </c>
    </row>
    <row r="245" spans="13:18" x14ac:dyDescent="0.25">
      <c r="M245">
        <v>242</v>
      </c>
      <c r="N245">
        <f t="shared" si="21"/>
        <v>4.2236967898262776</v>
      </c>
      <c r="O245">
        <f t="shared" si="17"/>
        <v>-0.14082222050169299</v>
      </c>
      <c r="P245">
        <f t="shared" si="18"/>
        <v>3.5110922993629112E-2</v>
      </c>
      <c r="Q245">
        <f t="shared" si="19"/>
        <v>1.2941777794983071</v>
      </c>
      <c r="R245">
        <f t="shared" si="20"/>
        <v>3.5110922993629112E-2</v>
      </c>
    </row>
    <row r="246" spans="13:18" x14ac:dyDescent="0.25">
      <c r="M246">
        <v>243</v>
      </c>
      <c r="N246">
        <f t="shared" si="21"/>
        <v>4.2411500823462207</v>
      </c>
      <c r="O246">
        <f t="shared" si="17"/>
        <v>-0.13617853631137475</v>
      </c>
      <c r="P246">
        <f t="shared" si="18"/>
        <v>3.2693574010981385E-2</v>
      </c>
      <c r="Q246">
        <f t="shared" si="19"/>
        <v>1.2988214636886253</v>
      </c>
      <c r="R246">
        <f t="shared" si="20"/>
        <v>3.2693574010981385E-2</v>
      </c>
    </row>
    <row r="247" spans="13:18" x14ac:dyDescent="0.25">
      <c r="M247">
        <v>244</v>
      </c>
      <c r="N247">
        <f t="shared" si="21"/>
        <v>4.2586033748661638</v>
      </c>
      <c r="O247">
        <f t="shared" si="17"/>
        <v>-0.13149337081970497</v>
      </c>
      <c r="P247">
        <f t="shared" si="18"/>
        <v>3.0357636666148213E-2</v>
      </c>
      <c r="Q247">
        <f t="shared" si="19"/>
        <v>1.303506629180295</v>
      </c>
      <c r="R247">
        <f t="shared" si="20"/>
        <v>3.0357636666148213E-2</v>
      </c>
    </row>
    <row r="248" spans="13:18" x14ac:dyDescent="0.25">
      <c r="M248">
        <v>245</v>
      </c>
      <c r="N248">
        <f t="shared" si="21"/>
        <v>4.2760566673861078</v>
      </c>
      <c r="O248">
        <f t="shared" si="17"/>
        <v>-0.12676815117347837</v>
      </c>
      <c r="P248">
        <f t="shared" si="18"/>
        <v>2.8103822508273479E-2</v>
      </c>
      <c r="Q248">
        <f t="shared" si="19"/>
        <v>1.3082318488265217</v>
      </c>
      <c r="R248">
        <f t="shared" si="20"/>
        <v>2.8103822508273479E-2</v>
      </c>
    </row>
    <row r="249" spans="13:18" x14ac:dyDescent="0.25">
      <c r="M249">
        <v>246</v>
      </c>
      <c r="N249">
        <f t="shared" si="21"/>
        <v>4.2935099599060509</v>
      </c>
      <c r="O249">
        <f t="shared" si="17"/>
        <v>-0.12200431672037391</v>
      </c>
      <c r="P249">
        <f t="shared" si="18"/>
        <v>2.5932818070983077E-2</v>
      </c>
      <c r="Q249">
        <f t="shared" si="19"/>
        <v>1.3129956832796261</v>
      </c>
      <c r="R249">
        <f t="shared" si="20"/>
        <v>2.5932818070983077E-2</v>
      </c>
    </row>
    <row r="250" spans="13:18" x14ac:dyDescent="0.25">
      <c r="M250">
        <v>247</v>
      </c>
      <c r="N250">
        <f t="shared" si="21"/>
        <v>4.310963252425994</v>
      </c>
      <c r="O250">
        <f t="shared" si="17"/>
        <v>-0.11720331857051408</v>
      </c>
      <c r="P250">
        <f t="shared" si="18"/>
        <v>2.3845284663259469E-2</v>
      </c>
      <c r="Q250">
        <f t="shared" si="19"/>
        <v>1.3177966814294859</v>
      </c>
      <c r="R250">
        <f t="shared" si="20"/>
        <v>2.3845284663259469E-2</v>
      </c>
    </row>
    <row r="251" spans="13:18" x14ac:dyDescent="0.25">
      <c r="M251">
        <v>248</v>
      </c>
      <c r="N251">
        <f t="shared" si="21"/>
        <v>4.3284165449459371</v>
      </c>
      <c r="O251">
        <f t="shared" si="17"/>
        <v>-0.11236661915444363</v>
      </c>
      <c r="P251">
        <f t="shared" si="18"/>
        <v>2.1841858168001049E-2</v>
      </c>
      <c r="Q251">
        <f t="shared" si="19"/>
        <v>1.3226333808455564</v>
      </c>
      <c r="R251">
        <f t="shared" si="20"/>
        <v>2.1841858168001049E-2</v>
      </c>
    </row>
    <row r="252" spans="13:18" x14ac:dyDescent="0.25">
      <c r="M252">
        <v>249</v>
      </c>
      <c r="N252">
        <f t="shared" si="21"/>
        <v>4.3458698374658802</v>
      </c>
      <c r="O252">
        <f t="shared" si="17"/>
        <v>-0.10749569177765884</v>
      </c>
      <c r="P252">
        <f t="shared" si="18"/>
        <v>1.9923148848325911E-2</v>
      </c>
      <c r="Q252">
        <f t="shared" si="19"/>
        <v>1.3275043082223412</v>
      </c>
      <c r="R252">
        <f t="shared" si="20"/>
        <v>1.9923148848325911E-2</v>
      </c>
    </row>
    <row r="253" spans="13:18" x14ac:dyDescent="0.25">
      <c r="M253">
        <v>250</v>
      </c>
      <c r="N253">
        <f t="shared" si="21"/>
        <v>4.3633231299858242</v>
      </c>
      <c r="O253">
        <f t="shared" si="17"/>
        <v>-0.1025920201718242</v>
      </c>
      <c r="P253">
        <f t="shared" si="18"/>
        <v>1.8089741161679718E-2</v>
      </c>
      <c r="Q253">
        <f t="shared" si="19"/>
        <v>1.3324079798281758</v>
      </c>
      <c r="R253">
        <f t="shared" si="20"/>
        <v>1.8089741161679718E-2</v>
      </c>
    </row>
    <row r="254" spans="13:18" x14ac:dyDescent="0.25">
      <c r="M254">
        <v>251</v>
      </c>
      <c r="N254">
        <f t="shared" si="21"/>
        <v>4.3807764225057673</v>
      </c>
      <c r="O254">
        <f t="shared" si="17"/>
        <v>-9.7657098042814236E-2</v>
      </c>
      <c r="P254">
        <f t="shared" si="18"/>
        <v>1.6342193581804498E-2</v>
      </c>
      <c r="Q254">
        <f t="shared" si="19"/>
        <v>1.3373429019571859</v>
      </c>
      <c r="R254">
        <f t="shared" si="20"/>
        <v>1.6342193581804498E-2</v>
      </c>
    </row>
    <row r="255" spans="13:18" x14ac:dyDescent="0.25">
      <c r="M255">
        <v>252</v>
      </c>
      <c r="N255">
        <f t="shared" si="21"/>
        <v>4.3982297150257104</v>
      </c>
      <c r="O255">
        <f t="shared" si="17"/>
        <v>-9.2692428615714889E-2</v>
      </c>
      <c r="P255">
        <f t="shared" si="18"/>
        <v>1.4681038428622062E-2</v>
      </c>
      <c r="Q255">
        <f t="shared" si="19"/>
        <v>1.3423075713842851</v>
      </c>
      <c r="R255">
        <f t="shared" si="20"/>
        <v>1.4681038428622062E-2</v>
      </c>
    </row>
    <row r="256" spans="13:18" x14ac:dyDescent="0.25">
      <c r="M256">
        <v>253</v>
      </c>
      <c r="N256">
        <f t="shared" si="21"/>
        <v>4.4156830075456535</v>
      </c>
      <c r="O256">
        <f t="shared" si="17"/>
        <v>-8.7699524176927487E-2</v>
      </c>
      <c r="P256">
        <f t="shared" si="18"/>
        <v>1.310678170608387E-2</v>
      </c>
      <c r="Q256">
        <f t="shared" si="19"/>
        <v>1.3473004758230727</v>
      </c>
      <c r="R256">
        <f t="shared" si="20"/>
        <v>1.310678170608387E-2</v>
      </c>
    </row>
    <row r="257" spans="13:18" x14ac:dyDescent="0.25">
      <c r="M257">
        <v>254</v>
      </c>
      <c r="N257">
        <f t="shared" si="21"/>
        <v>4.4331363000655974</v>
      </c>
      <c r="O257">
        <f t="shared" si="17"/>
        <v>-8.2679905613511157E-2</v>
      </c>
      <c r="P257">
        <f t="shared" si="18"/>
        <v>1.1619902948037775E-2</v>
      </c>
      <c r="Q257">
        <f t="shared" si="19"/>
        <v>1.3523200943864888</v>
      </c>
      <c r="R257">
        <f t="shared" si="20"/>
        <v>1.1619902948037775E-2</v>
      </c>
    </row>
    <row r="258" spans="13:18" x14ac:dyDescent="0.25">
      <c r="M258">
        <v>255</v>
      </c>
      <c r="N258">
        <f t="shared" si="21"/>
        <v>4.4505895925855405</v>
      </c>
      <c r="O258">
        <f t="shared" si="17"/>
        <v>-7.7635101949906984E-2</v>
      </c>
      <c r="P258">
        <f t="shared" si="18"/>
        <v>1.0220855072157364E-2</v>
      </c>
      <c r="Q258">
        <f t="shared" si="19"/>
        <v>1.357364898050093</v>
      </c>
      <c r="R258">
        <f t="shared" si="20"/>
        <v>1.0220855072157364E-2</v>
      </c>
    </row>
    <row r="259" spans="13:18" x14ac:dyDescent="0.25">
      <c r="M259">
        <v>256</v>
      </c>
      <c r="N259">
        <f t="shared" si="21"/>
        <v>4.4680428851054836</v>
      </c>
      <c r="O259">
        <f t="shared" si="17"/>
        <v>-7.2566649882180742E-2</v>
      </c>
      <c r="P259">
        <f t="shared" si="18"/>
        <v>8.9100642419783771E-3</v>
      </c>
      <c r="Q259">
        <f t="shared" si="19"/>
        <v>1.3624333501178194</v>
      </c>
      <c r="R259">
        <f t="shared" si="20"/>
        <v>8.9100642419783771E-3</v>
      </c>
    </row>
    <row r="260" spans="13:18" x14ac:dyDescent="0.25">
      <c r="M260">
        <v>257</v>
      </c>
      <c r="N260">
        <f t="shared" si="21"/>
        <v>4.4854961776254267</v>
      </c>
      <c r="O260">
        <f t="shared" ref="O260:O323" si="22">J$3*COS(N260)</f>
        <v>-6.747609330993147E-2</v>
      </c>
      <c r="P260">
        <f t="shared" ref="P260:P323" si="23">J$3*SIN(N260)+J$3</f>
        <v>7.6879297370856525E-3</v>
      </c>
      <c r="Q260">
        <f t="shared" ref="Q260:Q323" si="24">J$3*COS(N260)+J$4</f>
        <v>1.3675239066900686</v>
      </c>
      <c r="R260">
        <f t="shared" ref="R260:R323" si="25">J$3*SIN(N260)+J$3</f>
        <v>7.6879297370856525E-3</v>
      </c>
    </row>
    <row r="261" spans="13:18" x14ac:dyDescent="0.25">
      <c r="M261">
        <v>258</v>
      </c>
      <c r="N261">
        <f t="shared" si="21"/>
        <v>4.5029494701453698</v>
      </c>
      <c r="O261">
        <f t="shared" si="22"/>
        <v>-6.2364982866004399E-2</v>
      </c>
      <c r="P261">
        <f t="shared" si="23"/>
        <v>6.5548238314884211E-3</v>
      </c>
      <c r="Q261">
        <f t="shared" si="24"/>
        <v>1.3726350171339956</v>
      </c>
      <c r="R261">
        <f t="shared" si="25"/>
        <v>6.5548238314884211E-3</v>
      </c>
    </row>
    <row r="262" spans="13:18" x14ac:dyDescent="0.25">
      <c r="M262">
        <v>259</v>
      </c>
      <c r="N262">
        <f t="shared" ref="N262:N325" si="26">RADIANS(M262)</f>
        <v>4.5204027626653138</v>
      </c>
      <c r="O262">
        <f t="shared" si="22"/>
        <v>-5.7234875444152941E-2</v>
      </c>
      <c r="P262">
        <f t="shared" si="23"/>
        <v>5.5110916802221799E-3</v>
      </c>
      <c r="Q262">
        <f t="shared" si="24"/>
        <v>1.3777651245558471</v>
      </c>
      <c r="R262">
        <f t="shared" si="25"/>
        <v>5.5110916802221799E-3</v>
      </c>
    </row>
    <row r="263" spans="13:18" x14ac:dyDescent="0.25">
      <c r="M263">
        <v>260</v>
      </c>
      <c r="N263">
        <f t="shared" si="26"/>
        <v>4.5378560551852569</v>
      </c>
      <c r="O263">
        <f t="shared" si="22"/>
        <v>-5.2087333724794752E-2</v>
      </c>
      <c r="P263">
        <f t="shared" si="23"/>
        <v>4.557051214211072E-3</v>
      </c>
      <c r="Q263">
        <f t="shared" si="24"/>
        <v>1.3829126662752054</v>
      </c>
      <c r="R263">
        <f t="shared" si="25"/>
        <v>4.557051214211072E-3</v>
      </c>
    </row>
    <row r="264" spans="13:18" x14ac:dyDescent="0.25">
      <c r="M264">
        <v>261</v>
      </c>
      <c r="N264">
        <f t="shared" si="26"/>
        <v>4.5553093477052</v>
      </c>
      <c r="O264">
        <f t="shared" si="22"/>
        <v>-4.692392569900266E-2</v>
      </c>
      <c r="P264">
        <f t="shared" si="23"/>
        <v>3.6929930434230762E-3</v>
      </c>
      <c r="Q264">
        <f t="shared" si="24"/>
        <v>1.3880760743009974</v>
      </c>
      <c r="R264">
        <f t="shared" si="25"/>
        <v>3.6929930434230762E-3</v>
      </c>
    </row>
    <row r="265" spans="13:18" x14ac:dyDescent="0.25">
      <c r="M265">
        <v>262</v>
      </c>
      <c r="N265">
        <f t="shared" si="26"/>
        <v>4.5727626402251431</v>
      </c>
      <c r="O265">
        <f t="shared" si="22"/>
        <v>-4.1746224190880379E-2</v>
      </c>
      <c r="P265">
        <f t="shared" si="23"/>
        <v>2.9191803683473183E-3</v>
      </c>
      <c r="Q265">
        <f t="shared" si="24"/>
        <v>1.3932537758091197</v>
      </c>
      <c r="R265">
        <f t="shared" si="25"/>
        <v>2.9191803683473183E-3</v>
      </c>
    </row>
    <row r="266" spans="13:18" x14ac:dyDescent="0.25">
      <c r="M266">
        <v>263</v>
      </c>
      <c r="N266">
        <f t="shared" si="26"/>
        <v>4.5902159327450871</v>
      </c>
      <c r="O266">
        <f t="shared" si="22"/>
        <v>-3.6555806378464541E-2</v>
      </c>
      <c r="P266">
        <f t="shared" si="23"/>
        <v>2.2358488998206472E-3</v>
      </c>
      <c r="Q266">
        <f t="shared" si="24"/>
        <v>1.3984441936215355</v>
      </c>
      <c r="R266">
        <f t="shared" si="25"/>
        <v>2.2358488998206472E-3</v>
      </c>
    </row>
    <row r="267" spans="13:18" x14ac:dyDescent="0.25">
      <c r="M267">
        <v>264</v>
      </c>
      <c r="N267">
        <f t="shared" si="26"/>
        <v>4.6076692252650302</v>
      </c>
      <c r="O267">
        <f t="shared" si="22"/>
        <v>-3.1354253313302029E-2</v>
      </c>
      <c r="P267">
        <f t="shared" si="23"/>
        <v>1.6432067872280687E-3</v>
      </c>
      <c r="Q267">
        <f t="shared" si="24"/>
        <v>1.4036457466866981</v>
      </c>
      <c r="R267">
        <f t="shared" si="25"/>
        <v>1.6432067872280687E-3</v>
      </c>
    </row>
    <row r="268" spans="13:18" x14ac:dyDescent="0.25">
      <c r="M268">
        <v>265</v>
      </c>
      <c r="N268">
        <f t="shared" si="26"/>
        <v>4.6251225177849733</v>
      </c>
      <c r="O268">
        <f t="shared" si="22"/>
        <v>-2.6143149438844819E-2</v>
      </c>
      <c r="P268">
        <f t="shared" si="23"/>
        <v>1.1414345550980753E-3</v>
      </c>
      <c r="Q268">
        <f t="shared" si="24"/>
        <v>1.4088568505611552</v>
      </c>
      <c r="R268">
        <f t="shared" si="25"/>
        <v>1.1414345550980753E-3</v>
      </c>
    </row>
    <row r="269" spans="13:18" x14ac:dyDescent="0.25">
      <c r="M269">
        <v>266</v>
      </c>
      <c r="N269">
        <f t="shared" si="26"/>
        <v>4.6425758103049164</v>
      </c>
      <c r="O269">
        <f t="shared" si="22"/>
        <v>-2.0924082107814164E-2</v>
      </c>
      <c r="P269">
        <f t="shared" si="23"/>
        <v>7.3068504811341084E-4</v>
      </c>
      <c r="Q269">
        <f t="shared" si="24"/>
        <v>1.4140759178921858</v>
      </c>
      <c r="R269">
        <f t="shared" si="25"/>
        <v>7.3068504811341084E-4</v>
      </c>
    </row>
    <row r="270" spans="13:18" x14ac:dyDescent="0.25">
      <c r="M270">
        <v>267</v>
      </c>
      <c r="N270">
        <f t="shared" si="26"/>
        <v>4.6600291028248595</v>
      </c>
      <c r="O270">
        <f t="shared" si="22"/>
        <v>-1.5698641098677329E-2</v>
      </c>
      <c r="P270">
        <f t="shared" si="23"/>
        <v>4.1108338455281279E-4</v>
      </c>
      <c r="Q270">
        <f t="shared" si="24"/>
        <v>1.4193013589013228</v>
      </c>
      <c r="R270">
        <f t="shared" si="25"/>
        <v>4.1108338455281279E-4</v>
      </c>
    </row>
    <row r="271" spans="13:18" x14ac:dyDescent="0.25">
      <c r="M271">
        <v>268</v>
      </c>
      <c r="N271">
        <f t="shared" si="26"/>
        <v>4.6774823953448035</v>
      </c>
      <c r="O271">
        <f t="shared" si="22"/>
        <v>-1.0468418131385425E-2</v>
      </c>
      <c r="P271">
        <f t="shared" si="23"/>
        <v>1.8272691817905473E-4</v>
      </c>
      <c r="Q271">
        <f t="shared" si="24"/>
        <v>1.4245315818686146</v>
      </c>
      <c r="R271">
        <f t="shared" si="25"/>
        <v>1.8272691817905473E-4</v>
      </c>
    </row>
    <row r="272" spans="13:18" x14ac:dyDescent="0.25">
      <c r="M272">
        <v>269</v>
      </c>
      <c r="N272">
        <f t="shared" si="26"/>
        <v>4.6949356878647466</v>
      </c>
      <c r="O272">
        <f t="shared" si="22"/>
        <v>-5.2350063825211202E-3</v>
      </c>
      <c r="P272">
        <f t="shared" si="23"/>
        <v>4.5685208584056447E-5</v>
      </c>
      <c r="Q272">
        <f t="shared" si="24"/>
        <v>1.429764993617479</v>
      </c>
      <c r="R272">
        <f t="shared" si="25"/>
        <v>4.5685208584056447E-5</v>
      </c>
    </row>
    <row r="273" spans="13:18" x14ac:dyDescent="0.25">
      <c r="M273">
        <v>270</v>
      </c>
      <c r="N273">
        <f t="shared" si="26"/>
        <v>4.7123889803846897</v>
      </c>
      <c r="O273">
        <f t="shared" si="22"/>
        <v>-5.5124145807890211E-17</v>
      </c>
      <c r="P273">
        <f t="shared" si="23"/>
        <v>0</v>
      </c>
      <c r="Q273">
        <f t="shared" si="24"/>
        <v>1.4350000000000001</v>
      </c>
      <c r="R273">
        <f t="shared" si="25"/>
        <v>0</v>
      </c>
    </row>
    <row r="274" spans="13:18" x14ac:dyDescent="0.25">
      <c r="M274">
        <v>271</v>
      </c>
      <c r="N274">
        <f t="shared" si="26"/>
        <v>4.7298422729046328</v>
      </c>
      <c r="O274">
        <f t="shared" si="22"/>
        <v>5.23500638252101E-3</v>
      </c>
      <c r="P274">
        <f t="shared" si="23"/>
        <v>4.5685208584056447E-5</v>
      </c>
      <c r="Q274">
        <f t="shared" si="24"/>
        <v>1.4402350063825211</v>
      </c>
      <c r="R274">
        <f t="shared" si="25"/>
        <v>4.5685208584056447E-5</v>
      </c>
    </row>
    <row r="275" spans="13:18" x14ac:dyDescent="0.25">
      <c r="M275">
        <v>272</v>
      </c>
      <c r="N275">
        <f t="shared" si="26"/>
        <v>4.7472955654245768</v>
      </c>
      <c r="O275">
        <f t="shared" si="22"/>
        <v>1.0468418131385581E-2</v>
      </c>
      <c r="P275">
        <f t="shared" si="23"/>
        <v>1.8272691817905473E-4</v>
      </c>
      <c r="Q275">
        <f t="shared" si="24"/>
        <v>1.4454684181313857</v>
      </c>
      <c r="R275">
        <f t="shared" si="25"/>
        <v>1.8272691817905473E-4</v>
      </c>
    </row>
    <row r="276" spans="13:18" x14ac:dyDescent="0.25">
      <c r="M276">
        <v>273</v>
      </c>
      <c r="N276">
        <f t="shared" si="26"/>
        <v>4.7647488579445199</v>
      </c>
      <c r="O276">
        <f t="shared" si="22"/>
        <v>1.5698641098677222E-2</v>
      </c>
      <c r="P276">
        <f t="shared" si="23"/>
        <v>4.1108338455281279E-4</v>
      </c>
      <c r="Q276">
        <f t="shared" si="24"/>
        <v>1.4506986410986773</v>
      </c>
      <c r="R276">
        <f t="shared" si="25"/>
        <v>4.1108338455281279E-4</v>
      </c>
    </row>
    <row r="277" spans="13:18" x14ac:dyDescent="0.25">
      <c r="M277">
        <v>274</v>
      </c>
      <c r="N277">
        <f t="shared" si="26"/>
        <v>4.782202150464463</v>
      </c>
      <c r="O277">
        <f t="shared" si="22"/>
        <v>2.0924082107814056E-2</v>
      </c>
      <c r="P277">
        <f t="shared" si="23"/>
        <v>7.3068504811335533E-4</v>
      </c>
      <c r="Q277">
        <f t="shared" si="24"/>
        <v>1.4559240821078141</v>
      </c>
      <c r="R277">
        <f t="shared" si="25"/>
        <v>7.3068504811335533E-4</v>
      </c>
    </row>
    <row r="278" spans="13:18" x14ac:dyDescent="0.25">
      <c r="M278">
        <v>275</v>
      </c>
      <c r="N278">
        <f t="shared" si="26"/>
        <v>4.7996554429844061</v>
      </c>
      <c r="O278">
        <f t="shared" si="22"/>
        <v>2.6143149438844712E-2</v>
      </c>
      <c r="P278">
        <f t="shared" si="23"/>
        <v>1.1414345550980753E-3</v>
      </c>
      <c r="Q278">
        <f t="shared" si="24"/>
        <v>1.4611431494388447</v>
      </c>
      <c r="R278">
        <f t="shared" si="25"/>
        <v>1.1414345550980753E-3</v>
      </c>
    </row>
    <row r="279" spans="13:18" x14ac:dyDescent="0.25">
      <c r="M279">
        <v>276</v>
      </c>
      <c r="N279">
        <f t="shared" si="26"/>
        <v>4.8171087355043491</v>
      </c>
      <c r="O279">
        <f t="shared" si="22"/>
        <v>3.1354253313301918E-2</v>
      </c>
      <c r="P279">
        <f t="shared" si="23"/>
        <v>1.6432067872280687E-3</v>
      </c>
      <c r="Q279">
        <f t="shared" si="24"/>
        <v>1.466354253313302</v>
      </c>
      <c r="R279">
        <f t="shared" si="25"/>
        <v>1.6432067872280687E-3</v>
      </c>
    </row>
    <row r="280" spans="13:18" x14ac:dyDescent="0.25">
      <c r="M280">
        <v>277</v>
      </c>
      <c r="N280">
        <f t="shared" si="26"/>
        <v>4.8345620280242931</v>
      </c>
      <c r="O280">
        <f t="shared" si="22"/>
        <v>3.6555806378464693E-2</v>
      </c>
      <c r="P280">
        <f t="shared" si="23"/>
        <v>2.2358488998207027E-3</v>
      </c>
      <c r="Q280">
        <f t="shared" si="24"/>
        <v>1.4715558063784648</v>
      </c>
      <c r="R280">
        <f t="shared" si="25"/>
        <v>2.2358488998207027E-3</v>
      </c>
    </row>
    <row r="281" spans="13:18" x14ac:dyDescent="0.25">
      <c r="M281">
        <v>278</v>
      </c>
      <c r="N281">
        <f t="shared" si="26"/>
        <v>4.8520153205442362</v>
      </c>
      <c r="O281">
        <f t="shared" si="22"/>
        <v>4.1746224190880275E-2</v>
      </c>
      <c r="P281">
        <f t="shared" si="23"/>
        <v>2.9191803683473183E-3</v>
      </c>
      <c r="Q281">
        <f t="shared" si="24"/>
        <v>1.4767462241908804</v>
      </c>
      <c r="R281">
        <f t="shared" si="25"/>
        <v>2.9191803683473183E-3</v>
      </c>
    </row>
    <row r="282" spans="13:18" x14ac:dyDescent="0.25">
      <c r="M282">
        <v>279</v>
      </c>
      <c r="N282">
        <f t="shared" si="26"/>
        <v>4.8694686130641793</v>
      </c>
      <c r="O282">
        <f t="shared" si="22"/>
        <v>4.6923925699002549E-2</v>
      </c>
      <c r="P282">
        <f t="shared" si="23"/>
        <v>3.6929930434230762E-3</v>
      </c>
      <c r="Q282">
        <f t="shared" si="24"/>
        <v>1.4819239256990027</v>
      </c>
      <c r="R282">
        <f t="shared" si="25"/>
        <v>3.6929930434230762E-3</v>
      </c>
    </row>
    <row r="283" spans="13:18" x14ac:dyDescent="0.25">
      <c r="M283">
        <v>280</v>
      </c>
      <c r="N283">
        <f t="shared" si="26"/>
        <v>4.8869219055841224</v>
      </c>
      <c r="O283">
        <f t="shared" si="22"/>
        <v>5.2087333724794641E-2</v>
      </c>
      <c r="P283">
        <f t="shared" si="23"/>
        <v>4.557051214211072E-3</v>
      </c>
      <c r="Q283">
        <f t="shared" si="24"/>
        <v>1.4870873337247947</v>
      </c>
      <c r="R283">
        <f t="shared" si="25"/>
        <v>4.557051214211072E-3</v>
      </c>
    </row>
    <row r="284" spans="13:18" x14ac:dyDescent="0.25">
      <c r="M284">
        <v>281</v>
      </c>
      <c r="N284">
        <f t="shared" si="26"/>
        <v>4.9043751981040664</v>
      </c>
      <c r="O284">
        <f t="shared" si="22"/>
        <v>5.7234875444153087E-2</v>
      </c>
      <c r="P284">
        <f t="shared" si="23"/>
        <v>5.5110916802221799E-3</v>
      </c>
      <c r="Q284">
        <f t="shared" si="24"/>
        <v>1.4922348754441532</v>
      </c>
      <c r="R284">
        <f t="shared" si="25"/>
        <v>5.5110916802221799E-3</v>
      </c>
    </row>
    <row r="285" spans="13:18" x14ac:dyDescent="0.25">
      <c r="M285">
        <v>282</v>
      </c>
      <c r="N285">
        <f t="shared" si="26"/>
        <v>4.9218284906240095</v>
      </c>
      <c r="O285">
        <f t="shared" si="22"/>
        <v>6.2364982866004295E-2</v>
      </c>
      <c r="P285">
        <f t="shared" si="23"/>
        <v>6.5548238314884211E-3</v>
      </c>
      <c r="Q285">
        <f t="shared" si="24"/>
        <v>1.4973649828660043</v>
      </c>
      <c r="R285">
        <f t="shared" si="25"/>
        <v>6.5548238314884211E-3</v>
      </c>
    </row>
    <row r="286" spans="13:18" x14ac:dyDescent="0.25">
      <c r="M286">
        <v>283</v>
      </c>
      <c r="N286">
        <f t="shared" si="26"/>
        <v>4.9392817831439526</v>
      </c>
      <c r="O286">
        <f t="shared" si="22"/>
        <v>6.7476093309931373E-2</v>
      </c>
      <c r="P286">
        <f t="shared" si="23"/>
        <v>7.687929737085597E-3</v>
      </c>
      <c r="Q286">
        <f t="shared" si="24"/>
        <v>1.5024760933099315</v>
      </c>
      <c r="R286">
        <f t="shared" si="25"/>
        <v>7.687929737085597E-3</v>
      </c>
    </row>
    <row r="287" spans="13:18" x14ac:dyDescent="0.25">
      <c r="M287">
        <v>284</v>
      </c>
      <c r="N287">
        <f t="shared" si="26"/>
        <v>4.9567350756638957</v>
      </c>
      <c r="O287">
        <f t="shared" si="22"/>
        <v>7.2566649882180645E-2</v>
      </c>
      <c r="P287">
        <f t="shared" si="23"/>
        <v>8.9100642419783216E-3</v>
      </c>
      <c r="Q287">
        <f t="shared" si="24"/>
        <v>1.5075666498821807</v>
      </c>
      <c r="R287">
        <f t="shared" si="25"/>
        <v>8.9100642419783216E-3</v>
      </c>
    </row>
    <row r="288" spans="13:18" x14ac:dyDescent="0.25">
      <c r="M288">
        <v>285</v>
      </c>
      <c r="N288">
        <f t="shared" si="26"/>
        <v>4.9741883681838388</v>
      </c>
      <c r="O288">
        <f t="shared" si="22"/>
        <v>7.7635101949906873E-2</v>
      </c>
      <c r="P288">
        <f t="shared" si="23"/>
        <v>1.0220855072157309E-2</v>
      </c>
      <c r="Q288">
        <f t="shared" si="24"/>
        <v>1.5126351019499069</v>
      </c>
      <c r="R288">
        <f t="shared" si="25"/>
        <v>1.0220855072157309E-2</v>
      </c>
    </row>
    <row r="289" spans="13:18" x14ac:dyDescent="0.25">
      <c r="M289">
        <v>286</v>
      </c>
      <c r="N289">
        <f t="shared" si="26"/>
        <v>4.9916416607037828</v>
      </c>
      <c r="O289">
        <f t="shared" si="22"/>
        <v>8.2679905613511309E-2</v>
      </c>
      <c r="P289">
        <f t="shared" si="23"/>
        <v>1.161990294803783E-2</v>
      </c>
      <c r="Q289">
        <f t="shared" si="24"/>
        <v>1.5176799056135113</v>
      </c>
      <c r="R289">
        <f t="shared" si="25"/>
        <v>1.161990294803783E-2</v>
      </c>
    </row>
    <row r="290" spans="13:18" x14ac:dyDescent="0.25">
      <c r="M290">
        <v>287</v>
      </c>
      <c r="N290">
        <f t="shared" si="26"/>
        <v>5.0090949532237259</v>
      </c>
      <c r="O290">
        <f t="shared" si="22"/>
        <v>8.7699524176927376E-2</v>
      </c>
      <c r="P290">
        <f t="shared" si="23"/>
        <v>1.310678170608387E-2</v>
      </c>
      <c r="Q290">
        <f t="shared" si="24"/>
        <v>1.5226995241769274</v>
      </c>
      <c r="R290">
        <f t="shared" si="25"/>
        <v>1.310678170608387E-2</v>
      </c>
    </row>
    <row r="291" spans="13:18" x14ac:dyDescent="0.25">
      <c r="M291">
        <v>288</v>
      </c>
      <c r="N291">
        <f t="shared" si="26"/>
        <v>5.026548245743669</v>
      </c>
      <c r="O291">
        <f t="shared" si="22"/>
        <v>9.2692428615714792E-2</v>
      </c>
      <c r="P291">
        <f t="shared" si="23"/>
        <v>1.4681038428622006E-2</v>
      </c>
      <c r="Q291">
        <f t="shared" si="24"/>
        <v>1.5276924286157147</v>
      </c>
      <c r="R291">
        <f t="shared" si="25"/>
        <v>1.4681038428622006E-2</v>
      </c>
    </row>
    <row r="292" spans="13:18" x14ac:dyDescent="0.25">
      <c r="M292">
        <v>289</v>
      </c>
      <c r="N292">
        <f t="shared" si="26"/>
        <v>5.0440015382636121</v>
      </c>
      <c r="O292">
        <f t="shared" si="22"/>
        <v>9.7657098042814139E-2</v>
      </c>
      <c r="P292">
        <f t="shared" si="23"/>
        <v>1.6342193581804498E-2</v>
      </c>
      <c r="Q292">
        <f t="shared" si="24"/>
        <v>1.5326570980428142</v>
      </c>
      <c r="R292">
        <f t="shared" si="25"/>
        <v>1.6342193581804498E-2</v>
      </c>
    </row>
    <row r="293" spans="13:18" x14ac:dyDescent="0.25">
      <c r="M293">
        <v>290</v>
      </c>
      <c r="N293">
        <f t="shared" si="26"/>
        <v>5.0614548307835561</v>
      </c>
      <c r="O293">
        <f t="shared" si="22"/>
        <v>0.10259202017182434</v>
      </c>
      <c r="P293">
        <f t="shared" si="23"/>
        <v>1.8089741161679718E-2</v>
      </c>
      <c r="Q293">
        <f t="shared" si="24"/>
        <v>1.5375920201718243</v>
      </c>
      <c r="R293">
        <f t="shared" si="25"/>
        <v>1.8089741161679718E-2</v>
      </c>
    </row>
    <row r="294" spans="13:18" x14ac:dyDescent="0.25">
      <c r="M294">
        <v>291</v>
      </c>
      <c r="N294">
        <f t="shared" si="26"/>
        <v>5.0789081233034992</v>
      </c>
      <c r="O294">
        <f t="shared" si="22"/>
        <v>0.10749569177765875</v>
      </c>
      <c r="P294">
        <f t="shared" si="23"/>
        <v>1.9923148848325856E-2</v>
      </c>
      <c r="Q294">
        <f t="shared" si="24"/>
        <v>1.5424956917776589</v>
      </c>
      <c r="R294">
        <f t="shared" si="25"/>
        <v>1.9923148848325856E-2</v>
      </c>
    </row>
    <row r="295" spans="13:18" x14ac:dyDescent="0.25">
      <c r="M295">
        <v>292</v>
      </c>
      <c r="N295">
        <f t="shared" si="26"/>
        <v>5.0963614158234423</v>
      </c>
      <c r="O295">
        <f t="shared" si="22"/>
        <v>0.11236661915444353</v>
      </c>
      <c r="P295">
        <f t="shared" si="23"/>
        <v>2.1841858168000994E-2</v>
      </c>
      <c r="Q295">
        <f t="shared" si="24"/>
        <v>1.5473666191544435</v>
      </c>
      <c r="R295">
        <f t="shared" si="25"/>
        <v>2.1841858168000994E-2</v>
      </c>
    </row>
    <row r="296" spans="13:18" x14ac:dyDescent="0.25">
      <c r="M296">
        <v>293</v>
      </c>
      <c r="N296">
        <f t="shared" si="26"/>
        <v>5.1138147083433854</v>
      </c>
      <c r="O296">
        <f t="shared" si="22"/>
        <v>0.11720331857051398</v>
      </c>
      <c r="P296">
        <f t="shared" si="23"/>
        <v>2.3845284663259414E-2</v>
      </c>
      <c r="Q296">
        <f t="shared" si="24"/>
        <v>1.552203318570514</v>
      </c>
      <c r="R296">
        <f t="shared" si="25"/>
        <v>2.3845284663259414E-2</v>
      </c>
    </row>
    <row r="297" spans="13:18" x14ac:dyDescent="0.25">
      <c r="M297">
        <v>294</v>
      </c>
      <c r="N297">
        <f t="shared" si="26"/>
        <v>5.1312680008633285</v>
      </c>
      <c r="O297">
        <f t="shared" si="22"/>
        <v>0.12200431672037382</v>
      </c>
      <c r="P297">
        <f t="shared" si="23"/>
        <v>2.5932818070983021E-2</v>
      </c>
      <c r="Q297">
        <f t="shared" si="24"/>
        <v>1.557004316720374</v>
      </c>
      <c r="R297">
        <f t="shared" si="25"/>
        <v>2.5932818070983021E-2</v>
      </c>
    </row>
    <row r="298" spans="13:18" x14ac:dyDescent="0.25">
      <c r="M298">
        <v>295</v>
      </c>
      <c r="N298">
        <f t="shared" si="26"/>
        <v>5.1487212933832724</v>
      </c>
      <c r="O298">
        <f t="shared" si="22"/>
        <v>0.1267681511734785</v>
      </c>
      <c r="P298">
        <f t="shared" si="23"/>
        <v>2.8103822508273535E-2</v>
      </c>
      <c r="Q298">
        <f t="shared" si="24"/>
        <v>1.5617681511734784</v>
      </c>
      <c r="R298">
        <f t="shared" si="25"/>
        <v>2.8103822508273535E-2</v>
      </c>
    </row>
    <row r="299" spans="13:18" x14ac:dyDescent="0.25">
      <c r="M299">
        <v>296</v>
      </c>
      <c r="N299">
        <f t="shared" si="26"/>
        <v>5.1661745859032155</v>
      </c>
      <c r="O299">
        <f t="shared" si="22"/>
        <v>0.13149337081970486</v>
      </c>
      <c r="P299">
        <f t="shared" si="23"/>
        <v>3.0357636666148158E-2</v>
      </c>
      <c r="Q299">
        <f t="shared" si="24"/>
        <v>1.5664933708197049</v>
      </c>
      <c r="R299">
        <f t="shared" si="25"/>
        <v>3.0357636666148158E-2</v>
      </c>
    </row>
    <row r="300" spans="13:18" x14ac:dyDescent="0.25">
      <c r="M300">
        <v>297</v>
      </c>
      <c r="N300">
        <f t="shared" si="26"/>
        <v>5.1836278784231586</v>
      </c>
      <c r="O300">
        <f t="shared" si="22"/>
        <v>0.13617853631137466</v>
      </c>
      <c r="P300">
        <f t="shared" si="23"/>
        <v>3.269357401098133E-2</v>
      </c>
      <c r="Q300">
        <f t="shared" si="24"/>
        <v>1.5711785363113746</v>
      </c>
      <c r="R300">
        <f t="shared" si="25"/>
        <v>3.269357401098133E-2</v>
      </c>
    </row>
    <row r="301" spans="13:18" x14ac:dyDescent="0.25">
      <c r="M301">
        <v>298</v>
      </c>
      <c r="N301">
        <f t="shared" si="26"/>
        <v>5.2010811709431017</v>
      </c>
      <c r="O301">
        <f t="shared" si="22"/>
        <v>0.14082222050169288</v>
      </c>
      <c r="P301">
        <f t="shared" si="23"/>
        <v>3.5110922993629057E-2</v>
      </c>
      <c r="Q301">
        <f t="shared" si="24"/>
        <v>1.575822220501693</v>
      </c>
      <c r="R301">
        <f t="shared" si="25"/>
        <v>3.5110922993629057E-2</v>
      </c>
    </row>
    <row r="302" spans="13:18" x14ac:dyDescent="0.25">
      <c r="M302">
        <v>299</v>
      </c>
      <c r="N302">
        <f t="shared" si="26"/>
        <v>5.2185344634630457</v>
      </c>
      <c r="O302">
        <f t="shared" si="22"/>
        <v>0.14542300887947107</v>
      </c>
      <c r="P302">
        <f t="shared" si="23"/>
        <v>3.7608947266174031E-2</v>
      </c>
      <c r="Q302">
        <f t="shared" si="24"/>
        <v>1.5804230088794711</v>
      </c>
      <c r="R302">
        <f t="shared" si="25"/>
        <v>3.7608947266174031E-2</v>
      </c>
    </row>
    <row r="303" spans="13:18" x14ac:dyDescent="0.25">
      <c r="M303">
        <v>300</v>
      </c>
      <c r="N303">
        <f t="shared" si="26"/>
        <v>5.2359877559829888</v>
      </c>
      <c r="O303">
        <f t="shared" si="22"/>
        <v>0.14997950000000002</v>
      </c>
      <c r="P303">
        <f t="shared" si="23"/>
        <v>4.0186885906223602E-2</v>
      </c>
      <c r="Q303">
        <f t="shared" si="24"/>
        <v>1.5849795</v>
      </c>
      <c r="R303">
        <f t="shared" si="25"/>
        <v>4.0186885906223602E-2</v>
      </c>
    </row>
    <row r="304" spans="13:18" x14ac:dyDescent="0.25">
      <c r="M304">
        <v>301</v>
      </c>
      <c r="N304">
        <f t="shared" si="26"/>
        <v>5.2534410485029319</v>
      </c>
      <c r="O304">
        <f t="shared" si="22"/>
        <v>0.15449030591194493</v>
      </c>
      <c r="P304">
        <f t="shared" si="23"/>
        <v>4.2843953648695088E-2</v>
      </c>
      <c r="Q304">
        <f t="shared" si="24"/>
        <v>1.589490305911945</v>
      </c>
      <c r="R304">
        <f t="shared" si="25"/>
        <v>4.2843953648695088E-2</v>
      </c>
    </row>
    <row r="305" spans="13:18" x14ac:dyDescent="0.25">
      <c r="M305">
        <v>302</v>
      </c>
      <c r="N305">
        <f t="shared" si="26"/>
        <v>5.270894341022875</v>
      </c>
      <c r="O305">
        <f t="shared" si="22"/>
        <v>0.15895405258012782</v>
      </c>
      <c r="P305">
        <f t="shared" si="23"/>
        <v>4.557934112501455E-2</v>
      </c>
      <c r="Q305">
        <f t="shared" si="24"/>
        <v>1.5939540525801279</v>
      </c>
      <c r="R305">
        <f t="shared" si="25"/>
        <v>4.557934112501455E-2</v>
      </c>
    </row>
    <row r="306" spans="13:18" x14ac:dyDescent="0.25">
      <c r="M306">
        <v>303</v>
      </c>
      <c r="N306">
        <f t="shared" si="26"/>
        <v>5.2883476335428181</v>
      </c>
      <c r="O306">
        <f t="shared" si="22"/>
        <v>0.16336938030407236</v>
      </c>
      <c r="P306">
        <f t="shared" si="23"/>
        <v>4.8392215109658465E-2</v>
      </c>
      <c r="Q306">
        <f t="shared" si="24"/>
        <v>1.5983693803040724</v>
      </c>
      <c r="R306">
        <f t="shared" si="25"/>
        <v>4.8392215109658465E-2</v>
      </c>
    </row>
    <row r="307" spans="13:18" x14ac:dyDescent="0.25">
      <c r="M307">
        <v>304</v>
      </c>
      <c r="N307">
        <f t="shared" si="26"/>
        <v>5.3058009260627621</v>
      </c>
      <c r="O307">
        <f t="shared" si="22"/>
        <v>0.16773494413218179</v>
      </c>
      <c r="P307">
        <f t="shared" si="23"/>
        <v>5.1281718773962259E-2</v>
      </c>
      <c r="Q307">
        <f t="shared" si="24"/>
        <v>1.6027349441321819</v>
      </c>
      <c r="R307">
        <f t="shared" si="25"/>
        <v>5.1281718773962259E-2</v>
      </c>
    </row>
    <row r="308" spans="13:18" x14ac:dyDescent="0.25">
      <c r="M308">
        <v>305</v>
      </c>
      <c r="N308">
        <f t="shared" si="26"/>
        <v>5.3232542185827052</v>
      </c>
      <c r="O308">
        <f t="shared" si="22"/>
        <v>0.1720494142714234</v>
      </c>
      <c r="P308">
        <f t="shared" si="23"/>
        <v>5.4246971947118305E-2</v>
      </c>
      <c r="Q308">
        <f t="shared" si="24"/>
        <v>1.6070494142714233</v>
      </c>
      <c r="R308">
        <f t="shared" si="25"/>
        <v>5.4246971947118305E-2</v>
      </c>
    </row>
    <row r="309" spans="13:18" x14ac:dyDescent="0.25">
      <c r="M309">
        <v>306</v>
      </c>
      <c r="N309">
        <f t="shared" si="26"/>
        <v>5.3407075111026483</v>
      </c>
      <c r="O309">
        <f t="shared" si="22"/>
        <v>0.17631147649239787</v>
      </c>
      <c r="P309">
        <f t="shared" si="23"/>
        <v>5.7287071384285099E-2</v>
      </c>
      <c r="Q309">
        <f t="shared" si="24"/>
        <v>1.6113114764923979</v>
      </c>
      <c r="R309">
        <f t="shared" si="25"/>
        <v>5.7287071384285099E-2</v>
      </c>
    </row>
    <row r="310" spans="13:18" x14ac:dyDescent="0.25">
      <c r="M310">
        <v>307</v>
      </c>
      <c r="N310">
        <f t="shared" si="26"/>
        <v>5.3581608036225914</v>
      </c>
      <c r="O310">
        <f t="shared" si="22"/>
        <v>0.18051983252966514</v>
      </c>
      <c r="P310">
        <f t="shared" si="23"/>
        <v>6.0401091041724031E-2</v>
      </c>
      <c r="Q310">
        <f t="shared" si="24"/>
        <v>1.6155198325296651</v>
      </c>
      <c r="R310">
        <f t="shared" si="25"/>
        <v>6.0401091041724031E-2</v>
      </c>
    </row>
    <row r="311" spans="13:18" x14ac:dyDescent="0.25">
      <c r="M311">
        <v>308</v>
      </c>
      <c r="N311">
        <f t="shared" si="26"/>
        <v>5.3756140961425354</v>
      </c>
      <c r="O311">
        <f t="shared" si="22"/>
        <v>0.1846732004772092</v>
      </c>
      <c r="P311">
        <f t="shared" si="23"/>
        <v>6.3588082358881332E-2</v>
      </c>
      <c r="Q311">
        <f t="shared" si="24"/>
        <v>1.6196732004772092</v>
      </c>
      <c r="R311">
        <f t="shared" si="25"/>
        <v>6.3588082358881332E-2</v>
      </c>
    </row>
    <row r="312" spans="13:18" x14ac:dyDescent="0.25">
      <c r="M312">
        <v>309</v>
      </c>
      <c r="N312">
        <f t="shared" si="26"/>
        <v>5.3930673886624785</v>
      </c>
      <c r="O312">
        <f t="shared" si="22"/>
        <v>0.18877031517891818</v>
      </c>
      <c r="P312">
        <f t="shared" si="23"/>
        <v>6.6847074547328494E-2</v>
      </c>
      <c r="Q312">
        <f t="shared" si="24"/>
        <v>1.6237703151789182</v>
      </c>
      <c r="R312">
        <f t="shared" si="25"/>
        <v>6.6847074547328494E-2</v>
      </c>
    </row>
    <row r="313" spans="13:18" x14ac:dyDescent="0.25">
      <c r="M313">
        <v>310</v>
      </c>
      <c r="N313">
        <f t="shared" si="26"/>
        <v>5.4105206811824216</v>
      </c>
      <c r="O313">
        <f t="shared" si="22"/>
        <v>0.19280992861396462</v>
      </c>
      <c r="P313">
        <f t="shared" si="23"/>
        <v>7.0177074886474428E-2</v>
      </c>
      <c r="Q313">
        <f t="shared" si="24"/>
        <v>1.6278099286139647</v>
      </c>
      <c r="R313">
        <f t="shared" si="25"/>
        <v>7.0177074886474428E-2</v>
      </c>
    </row>
    <row r="314" spans="13:18" x14ac:dyDescent="0.25">
      <c r="M314">
        <v>311</v>
      </c>
      <c r="N314">
        <f t="shared" si="26"/>
        <v>5.4279739737023647</v>
      </c>
      <c r="O314">
        <f t="shared" si="22"/>
        <v>0.19679081027696349</v>
      </c>
      <c r="P314">
        <f t="shared" si="23"/>
        <v>7.3577069025957453E-2</v>
      </c>
      <c r="Q314">
        <f t="shared" si="24"/>
        <v>1.6317908102769636</v>
      </c>
      <c r="R314">
        <f t="shared" si="25"/>
        <v>7.3577069025957453E-2</v>
      </c>
    </row>
    <row r="315" spans="13:18" x14ac:dyDescent="0.25">
      <c r="M315">
        <v>312</v>
      </c>
      <c r="N315">
        <f t="shared" si="26"/>
        <v>5.4454272662223078</v>
      </c>
      <c r="O315">
        <f t="shared" si="22"/>
        <v>0.20071174755279661</v>
      </c>
      <c r="P315">
        <f t="shared" si="23"/>
        <v>7.7046021294626205E-2</v>
      </c>
      <c r="Q315">
        <f t="shared" si="24"/>
        <v>1.6357117475527967</v>
      </c>
      <c r="R315">
        <f t="shared" si="25"/>
        <v>7.7046021294626205E-2</v>
      </c>
    </row>
    <row r="316" spans="13:18" x14ac:dyDescent="0.25">
      <c r="M316">
        <v>313</v>
      </c>
      <c r="N316">
        <f t="shared" si="26"/>
        <v>5.4628805587422518</v>
      </c>
      <c r="O316">
        <f t="shared" si="22"/>
        <v>0.20457154608598699</v>
      </c>
      <c r="P316">
        <f t="shared" si="23"/>
        <v>8.0582875016015271E-2</v>
      </c>
      <c r="Q316">
        <f t="shared" si="24"/>
        <v>1.639571546085987</v>
      </c>
      <c r="R316">
        <f t="shared" si="25"/>
        <v>8.0582875016015271E-2</v>
      </c>
    </row>
    <row r="317" spans="13:18" x14ac:dyDescent="0.25">
      <c r="M317">
        <v>314</v>
      </c>
      <c r="N317">
        <f t="shared" si="26"/>
        <v>5.4803338512621949</v>
      </c>
      <c r="O317">
        <f t="shared" si="22"/>
        <v>0.20836903014451033</v>
      </c>
      <c r="P317">
        <f t="shared" si="23"/>
        <v>8.4186552830218531E-2</v>
      </c>
      <c r="Q317">
        <f t="shared" si="24"/>
        <v>1.6433690301445103</v>
      </c>
      <c r="R317">
        <f t="shared" si="25"/>
        <v>8.4186552830218531E-2</v>
      </c>
    </row>
    <row r="318" spans="13:18" x14ac:dyDescent="0.25">
      <c r="M318">
        <v>315</v>
      </c>
      <c r="N318">
        <f t="shared" si="26"/>
        <v>5.497787143782138</v>
      </c>
      <c r="O318">
        <f t="shared" si="22"/>
        <v>0.21210304297793553</v>
      </c>
      <c r="P318">
        <f t="shared" si="23"/>
        <v>8.7855957022064335E-2</v>
      </c>
      <c r="Q318">
        <f t="shared" si="24"/>
        <v>1.6471030429779356</v>
      </c>
      <c r="R318">
        <f t="shared" si="25"/>
        <v>8.7855957022064335E-2</v>
      </c>
    </row>
    <row r="319" spans="13:18" x14ac:dyDescent="0.25">
      <c r="M319">
        <v>316</v>
      </c>
      <c r="N319">
        <f t="shared" si="26"/>
        <v>5.5152404363020811</v>
      </c>
      <c r="O319">
        <f t="shared" si="22"/>
        <v>0.21577244716978136</v>
      </c>
      <c r="P319">
        <f t="shared" si="23"/>
        <v>9.1589969855489534E-2</v>
      </c>
      <c r="Q319">
        <f t="shared" si="24"/>
        <v>1.6507724471697813</v>
      </c>
      <c r="R319">
        <f t="shared" si="25"/>
        <v>9.1589969855489534E-2</v>
      </c>
    </row>
    <row r="320" spans="13:18" x14ac:dyDescent="0.25">
      <c r="M320">
        <v>317</v>
      </c>
      <c r="N320">
        <f t="shared" si="26"/>
        <v>5.532693728822025</v>
      </c>
      <c r="O320">
        <f t="shared" si="22"/>
        <v>0.21937612498398479</v>
      </c>
      <c r="P320">
        <f t="shared" si="23"/>
        <v>9.5387453914013071E-2</v>
      </c>
      <c r="Q320">
        <f t="shared" si="24"/>
        <v>1.6543761249839848</v>
      </c>
      <c r="R320">
        <f t="shared" si="25"/>
        <v>9.5387453914013071E-2</v>
      </c>
    </row>
    <row r="321" spans="13:18" x14ac:dyDescent="0.25">
      <c r="M321">
        <v>318</v>
      </c>
      <c r="N321">
        <f t="shared" si="26"/>
        <v>5.5501470213419681</v>
      </c>
      <c r="O321">
        <f t="shared" si="22"/>
        <v>0.22291297870537369</v>
      </c>
      <c r="P321">
        <f t="shared" si="23"/>
        <v>9.9247252447203255E-2</v>
      </c>
      <c r="Q321">
        <f t="shared" si="24"/>
        <v>1.6579129787053737</v>
      </c>
      <c r="R321">
        <f t="shared" si="25"/>
        <v>9.9247252447203255E-2</v>
      </c>
    </row>
    <row r="322" spans="13:18" x14ac:dyDescent="0.25">
      <c r="M322">
        <v>319</v>
      </c>
      <c r="N322">
        <f t="shared" si="26"/>
        <v>5.5676003138619112</v>
      </c>
      <c r="O322">
        <f t="shared" si="22"/>
        <v>0.22638193097404241</v>
      </c>
      <c r="P322">
        <f t="shared" si="23"/>
        <v>0.10316818972303637</v>
      </c>
      <c r="Q322">
        <f t="shared" si="24"/>
        <v>1.6613819309740425</v>
      </c>
      <c r="R322">
        <f t="shared" si="25"/>
        <v>0.10316818972303637</v>
      </c>
    </row>
    <row r="323" spans="13:18" x14ac:dyDescent="0.25">
      <c r="M323">
        <v>320</v>
      </c>
      <c r="N323">
        <f t="shared" si="26"/>
        <v>5.5850536063818543</v>
      </c>
      <c r="O323">
        <f t="shared" si="22"/>
        <v>0.22978192511352544</v>
      </c>
      <c r="P323">
        <f t="shared" si="23"/>
        <v>0.10714907138603527</v>
      </c>
      <c r="Q323">
        <f t="shared" si="24"/>
        <v>1.6647819251135254</v>
      </c>
      <c r="R323">
        <f t="shared" si="25"/>
        <v>0.10714907138603527</v>
      </c>
    </row>
    <row r="324" spans="13:18" x14ac:dyDescent="0.25">
      <c r="M324">
        <v>321</v>
      </c>
      <c r="N324">
        <f t="shared" si="26"/>
        <v>5.6025068989017974</v>
      </c>
      <c r="O324">
        <f t="shared" ref="O324:O363" si="27">J$3*COS(N324)</f>
        <v>0.23311192545267143</v>
      </c>
      <c r="P324">
        <f t="shared" ref="P324:P363" si="28">J$3*SIN(N324)+J$3</f>
        <v>0.11118868482108168</v>
      </c>
      <c r="Q324">
        <f t="shared" ref="Q324:Q363" si="29">J$3*COS(N324)+J$4</f>
        <v>1.6681119254526715</v>
      </c>
      <c r="R324">
        <f t="shared" ref="R324:R363" si="30">J$3*SIN(N324)+J$3</f>
        <v>0.11118868482108168</v>
      </c>
    </row>
    <row r="325" spans="13:18" x14ac:dyDescent="0.25">
      <c r="M325">
        <v>322</v>
      </c>
      <c r="N325">
        <f t="shared" si="26"/>
        <v>5.6199601914217414</v>
      </c>
      <c r="O325">
        <f t="shared" si="27"/>
        <v>0.2363709176411187</v>
      </c>
      <c r="P325">
        <f t="shared" si="28"/>
        <v>0.11528579952279089</v>
      </c>
      <c r="Q325">
        <f t="shared" si="29"/>
        <v>1.6713709176411187</v>
      </c>
      <c r="R325">
        <f t="shared" si="30"/>
        <v>0.11528579952279089</v>
      </c>
    </row>
    <row r="326" spans="13:18" x14ac:dyDescent="0.25">
      <c r="M326">
        <v>323</v>
      </c>
      <c r="N326">
        <f t="shared" ref="N326:N363" si="31">RADIANS(M326)</f>
        <v>5.6374134839416845</v>
      </c>
      <c r="O326">
        <f t="shared" si="27"/>
        <v>0.23955790895827589</v>
      </c>
      <c r="P326">
        <f t="shared" si="28"/>
        <v>0.11943916747033476</v>
      </c>
      <c r="Q326">
        <f t="shared" si="29"/>
        <v>1.6745579089582758</v>
      </c>
      <c r="R326">
        <f t="shared" si="30"/>
        <v>0.11943916747033476</v>
      </c>
    </row>
    <row r="327" spans="13:18" x14ac:dyDescent="0.25">
      <c r="M327">
        <v>324</v>
      </c>
      <c r="N327">
        <f t="shared" si="31"/>
        <v>5.6548667764616276</v>
      </c>
      <c r="O327">
        <f t="shared" si="27"/>
        <v>0.24267192861571482</v>
      </c>
      <c r="P327">
        <f t="shared" si="28"/>
        <v>0.12364752350760197</v>
      </c>
      <c r="Q327">
        <f t="shared" si="29"/>
        <v>1.6776719286157149</v>
      </c>
      <c r="R327">
        <f t="shared" si="30"/>
        <v>0.12364752350760197</v>
      </c>
    </row>
    <row r="328" spans="13:18" x14ac:dyDescent="0.25">
      <c r="M328">
        <v>325</v>
      </c>
      <c r="N328">
        <f t="shared" si="31"/>
        <v>5.6723200689815707</v>
      </c>
      <c r="O328">
        <f t="shared" si="27"/>
        <v>0.24571202805288161</v>
      </c>
      <c r="P328">
        <f t="shared" si="28"/>
        <v>0.12790958572857644</v>
      </c>
      <c r="Q328">
        <f t="shared" si="29"/>
        <v>1.6807120280528816</v>
      </c>
      <c r="R328">
        <f t="shared" si="30"/>
        <v>0.12790958572857644</v>
      </c>
    </row>
    <row r="329" spans="13:18" x14ac:dyDescent="0.25">
      <c r="M329">
        <v>326</v>
      </c>
      <c r="N329">
        <f t="shared" si="31"/>
        <v>5.6897733615015147</v>
      </c>
      <c r="O329">
        <f t="shared" si="27"/>
        <v>0.24867728122603777</v>
      </c>
      <c r="P329">
        <f t="shared" si="28"/>
        <v>0.13222405586781832</v>
      </c>
      <c r="Q329">
        <f t="shared" si="29"/>
        <v>1.6836772812260379</v>
      </c>
      <c r="R329">
        <f t="shared" si="30"/>
        <v>0.13222405586781832</v>
      </c>
    </row>
    <row r="330" spans="13:18" x14ac:dyDescent="0.25">
      <c r="M330">
        <v>327</v>
      </c>
      <c r="N330">
        <f t="shared" si="31"/>
        <v>5.7072266540214578</v>
      </c>
      <c r="O330">
        <f t="shared" si="27"/>
        <v>0.25156678489034145</v>
      </c>
      <c r="P330">
        <f t="shared" si="28"/>
        <v>0.13658961969592751</v>
      </c>
      <c r="Q330">
        <f t="shared" si="29"/>
        <v>1.6865667848903416</v>
      </c>
      <c r="R330">
        <f t="shared" si="30"/>
        <v>0.13658961969592751</v>
      </c>
    </row>
    <row r="331" spans="13:18" x14ac:dyDescent="0.25">
      <c r="M331">
        <v>328</v>
      </c>
      <c r="N331">
        <f t="shared" si="31"/>
        <v>5.7246799465414009</v>
      </c>
      <c r="O331">
        <f t="shared" si="27"/>
        <v>0.25437965887498537</v>
      </c>
      <c r="P331">
        <f t="shared" si="28"/>
        <v>0.14100494741987205</v>
      </c>
      <c r="Q331">
        <f t="shared" si="29"/>
        <v>1.6893796588749854</v>
      </c>
      <c r="R331">
        <f t="shared" si="30"/>
        <v>0.14100494741987205</v>
      </c>
    </row>
    <row r="332" spans="13:18" x14ac:dyDescent="0.25">
      <c r="M332">
        <v>329</v>
      </c>
      <c r="N332">
        <f t="shared" si="31"/>
        <v>5.742133239061344</v>
      </c>
      <c r="O332">
        <f t="shared" si="27"/>
        <v>0.25711504635130483</v>
      </c>
      <c r="P332">
        <f t="shared" si="28"/>
        <v>0.14546869408805496</v>
      </c>
      <c r="Q332">
        <f t="shared" si="29"/>
        <v>1.6921150463513048</v>
      </c>
      <c r="R332">
        <f t="shared" si="30"/>
        <v>0.14546869408805496</v>
      </c>
    </row>
    <row r="333" spans="13:18" x14ac:dyDescent="0.25">
      <c r="M333">
        <v>330</v>
      </c>
      <c r="N333">
        <f t="shared" si="31"/>
        <v>5.7595865315812871</v>
      </c>
      <c r="O333">
        <f t="shared" si="27"/>
        <v>0.25977211409377632</v>
      </c>
      <c r="P333">
        <f t="shared" si="28"/>
        <v>0.14997949999999985</v>
      </c>
      <c r="Q333">
        <f t="shared" si="29"/>
        <v>1.6947721140937764</v>
      </c>
      <c r="R333">
        <f t="shared" si="30"/>
        <v>0.14997949999999985</v>
      </c>
    </row>
    <row r="334" spans="13:18" x14ac:dyDescent="0.25">
      <c r="M334">
        <v>331</v>
      </c>
      <c r="N334">
        <f t="shared" si="31"/>
        <v>5.7770398241012311</v>
      </c>
      <c r="O334">
        <f t="shared" si="27"/>
        <v>0.262350052733826</v>
      </c>
      <c r="P334">
        <f t="shared" si="28"/>
        <v>0.15453599112052901</v>
      </c>
      <c r="Q334">
        <f t="shared" si="29"/>
        <v>1.6973500527338261</v>
      </c>
      <c r="R334">
        <f t="shared" si="30"/>
        <v>0.15453599112052901</v>
      </c>
    </row>
    <row r="335" spans="13:18" x14ac:dyDescent="0.25">
      <c r="M335">
        <v>332</v>
      </c>
      <c r="N335">
        <f t="shared" si="31"/>
        <v>5.7944931166211742</v>
      </c>
      <c r="O335">
        <f t="shared" si="27"/>
        <v>0.26484807700637081</v>
      </c>
      <c r="P335">
        <f t="shared" si="28"/>
        <v>0.15913677949830696</v>
      </c>
      <c r="Q335">
        <f t="shared" si="29"/>
        <v>1.6998480770063709</v>
      </c>
      <c r="R335">
        <f t="shared" si="30"/>
        <v>0.15913677949830696</v>
      </c>
    </row>
    <row r="336" spans="13:18" x14ac:dyDescent="0.25">
      <c r="M336">
        <v>333</v>
      </c>
      <c r="N336">
        <f t="shared" si="31"/>
        <v>5.8119464091411173</v>
      </c>
      <c r="O336">
        <f t="shared" si="27"/>
        <v>0.26726542598901859</v>
      </c>
      <c r="P336">
        <f t="shared" si="28"/>
        <v>0.16378046368862523</v>
      </c>
      <c r="Q336">
        <f t="shared" si="29"/>
        <v>1.7022654259890186</v>
      </c>
      <c r="R336">
        <f t="shared" si="30"/>
        <v>0.16378046368862523</v>
      </c>
    </row>
    <row r="337" spans="13:18" x14ac:dyDescent="0.25">
      <c r="M337">
        <v>334</v>
      </c>
      <c r="N337">
        <f t="shared" si="31"/>
        <v>5.8293997016610604</v>
      </c>
      <c r="O337">
        <f t="shared" si="27"/>
        <v>0.26960136333385176</v>
      </c>
      <c r="P337">
        <f t="shared" si="28"/>
        <v>0.16846562918029501</v>
      </c>
      <c r="Q337">
        <f t="shared" si="29"/>
        <v>1.7046013633338517</v>
      </c>
      <c r="R337">
        <f t="shared" si="30"/>
        <v>0.16846562918029501</v>
      </c>
    </row>
    <row r="338" spans="13:18" x14ac:dyDescent="0.25">
      <c r="M338">
        <v>335</v>
      </c>
      <c r="N338">
        <f t="shared" si="31"/>
        <v>5.8468529941810043</v>
      </c>
      <c r="O338">
        <f t="shared" si="27"/>
        <v>0.2718551774917265</v>
      </c>
      <c r="P338">
        <f t="shared" si="28"/>
        <v>0.17319084882652158</v>
      </c>
      <c r="Q338">
        <f t="shared" si="29"/>
        <v>1.7068551774917267</v>
      </c>
      <c r="R338">
        <f t="shared" si="30"/>
        <v>0.17319084882652158</v>
      </c>
    </row>
    <row r="339" spans="13:18" x14ac:dyDescent="0.25">
      <c r="M339">
        <v>336</v>
      </c>
      <c r="N339">
        <f t="shared" si="31"/>
        <v>5.8643062867009474</v>
      </c>
      <c r="O339">
        <f t="shared" si="27"/>
        <v>0.2740261819290169</v>
      </c>
      <c r="P339">
        <f t="shared" si="28"/>
        <v>0.17795468327962605</v>
      </c>
      <c r="Q339">
        <f t="shared" si="29"/>
        <v>1.7090261819290169</v>
      </c>
      <c r="R339">
        <f t="shared" si="30"/>
        <v>0.17795468327962605</v>
      </c>
    </row>
    <row r="340" spans="13:18" x14ac:dyDescent="0.25">
      <c r="M340">
        <v>337</v>
      </c>
      <c r="N340">
        <f t="shared" si="31"/>
        <v>5.8817595792208905</v>
      </c>
      <c r="O340">
        <f t="shared" si="27"/>
        <v>0.27611371533674051</v>
      </c>
      <c r="P340">
        <f t="shared" si="28"/>
        <v>0.18275568142948589</v>
      </c>
      <c r="Q340">
        <f t="shared" si="29"/>
        <v>1.7111137153367406</v>
      </c>
      <c r="R340">
        <f t="shared" si="30"/>
        <v>0.18275568142948589</v>
      </c>
    </row>
    <row r="341" spans="13:18" x14ac:dyDescent="0.25">
      <c r="M341">
        <v>338</v>
      </c>
      <c r="N341">
        <f t="shared" si="31"/>
        <v>5.8992128717408336</v>
      </c>
      <c r="O341">
        <f t="shared" si="27"/>
        <v>0.27811714183199893</v>
      </c>
      <c r="P341">
        <f t="shared" si="28"/>
        <v>0.18759238084555635</v>
      </c>
      <c r="Q341">
        <f t="shared" si="29"/>
        <v>1.713117141831999</v>
      </c>
      <c r="R341">
        <f t="shared" si="30"/>
        <v>0.18759238084555635</v>
      </c>
    </row>
    <row r="342" spans="13:18" x14ac:dyDescent="0.25">
      <c r="M342">
        <v>339</v>
      </c>
      <c r="N342">
        <f t="shared" si="31"/>
        <v>5.9166661642607767</v>
      </c>
      <c r="O342">
        <f t="shared" si="27"/>
        <v>0.28003585115167406</v>
      </c>
      <c r="P342">
        <f t="shared" si="28"/>
        <v>0.19246330822234112</v>
      </c>
      <c r="Q342">
        <f t="shared" si="29"/>
        <v>1.7150358511516741</v>
      </c>
      <c r="R342">
        <f t="shared" si="30"/>
        <v>0.19246330822234112</v>
      </c>
    </row>
    <row r="343" spans="13:18" x14ac:dyDescent="0.25">
      <c r="M343">
        <v>340</v>
      </c>
      <c r="N343">
        <f t="shared" si="31"/>
        <v>5.9341194567807207</v>
      </c>
      <c r="O343">
        <f t="shared" si="27"/>
        <v>0.28186925883832026</v>
      </c>
      <c r="P343">
        <f t="shared" si="28"/>
        <v>0.19736697982817575</v>
      </c>
      <c r="Q343">
        <f t="shared" si="29"/>
        <v>1.7168692588383203</v>
      </c>
      <c r="R343">
        <f t="shared" si="30"/>
        <v>0.19736697982817575</v>
      </c>
    </row>
    <row r="344" spans="13:18" x14ac:dyDescent="0.25">
      <c r="M344">
        <v>341</v>
      </c>
      <c r="N344">
        <f t="shared" si="31"/>
        <v>5.9515727493006638</v>
      </c>
      <c r="O344">
        <f t="shared" si="27"/>
        <v>0.28361680641819548</v>
      </c>
      <c r="P344">
        <f t="shared" si="28"/>
        <v>0.20230190195718573</v>
      </c>
      <c r="Q344">
        <f t="shared" si="29"/>
        <v>1.7186168064181955</v>
      </c>
      <c r="R344">
        <f t="shared" si="30"/>
        <v>0.20230190195718573</v>
      </c>
    </row>
    <row r="345" spans="13:18" x14ac:dyDescent="0.25">
      <c r="M345">
        <v>342</v>
      </c>
      <c r="N345">
        <f t="shared" si="31"/>
        <v>5.9690260418206069</v>
      </c>
      <c r="O345">
        <f t="shared" si="27"/>
        <v>0.28527796157137791</v>
      </c>
      <c r="P345">
        <f t="shared" si="28"/>
        <v>0.20726657138428506</v>
      </c>
      <c r="Q345">
        <f t="shared" si="29"/>
        <v>1.7202779615713779</v>
      </c>
      <c r="R345">
        <f t="shared" si="30"/>
        <v>0.20726657138428506</v>
      </c>
    </row>
    <row r="346" spans="13:18" x14ac:dyDescent="0.25">
      <c r="M346">
        <v>343</v>
      </c>
      <c r="N346">
        <f t="shared" si="31"/>
        <v>5.98647933434055</v>
      </c>
      <c r="O346">
        <f t="shared" si="27"/>
        <v>0.28685221829391611</v>
      </c>
      <c r="P346">
        <f t="shared" si="28"/>
        <v>0.21225947582307247</v>
      </c>
      <c r="Q346">
        <f t="shared" si="29"/>
        <v>1.7218522182939162</v>
      </c>
      <c r="R346">
        <f t="shared" si="30"/>
        <v>0.21225947582307247</v>
      </c>
    </row>
    <row r="347" spans="13:18" x14ac:dyDescent="0.25">
      <c r="M347">
        <v>344</v>
      </c>
      <c r="N347">
        <f t="shared" si="31"/>
        <v>6.003932626860494</v>
      </c>
      <c r="O347">
        <f t="shared" si="27"/>
        <v>0.2883390970519622</v>
      </c>
      <c r="P347">
        <f t="shared" si="28"/>
        <v>0.21727909438648879</v>
      </c>
      <c r="Q347">
        <f t="shared" si="29"/>
        <v>1.7233390970519622</v>
      </c>
      <c r="R347">
        <f t="shared" si="30"/>
        <v>0.21727909438648879</v>
      </c>
    </row>
    <row r="348" spans="13:18" x14ac:dyDescent="0.25">
      <c r="M348">
        <v>345</v>
      </c>
      <c r="N348">
        <f t="shared" si="31"/>
        <v>6.0213859193804371</v>
      </c>
      <c r="O348">
        <f t="shared" si="27"/>
        <v>0.28973814492784261</v>
      </c>
      <c r="P348">
        <f t="shared" si="28"/>
        <v>0.22232389805009298</v>
      </c>
      <c r="Q348">
        <f t="shared" si="29"/>
        <v>1.7247381449278427</v>
      </c>
      <c r="R348">
        <f t="shared" si="30"/>
        <v>0.22232389805009298</v>
      </c>
    </row>
    <row r="349" spans="13:18" x14ac:dyDescent="0.25">
      <c r="M349">
        <v>346</v>
      </c>
      <c r="N349">
        <f t="shared" si="31"/>
        <v>6.0388392119003802</v>
      </c>
      <c r="O349">
        <f t="shared" si="27"/>
        <v>0.2910489357580216</v>
      </c>
      <c r="P349">
        <f t="shared" si="28"/>
        <v>0.22739235011781922</v>
      </c>
      <c r="Q349">
        <f t="shared" si="29"/>
        <v>1.7260489357580218</v>
      </c>
      <c r="R349">
        <f t="shared" si="30"/>
        <v>0.22739235011781922</v>
      </c>
    </row>
    <row r="350" spans="13:18" x14ac:dyDescent="0.25">
      <c r="M350">
        <v>347</v>
      </c>
      <c r="N350">
        <f t="shared" si="31"/>
        <v>6.0562925044203233</v>
      </c>
      <c r="O350">
        <f t="shared" si="27"/>
        <v>0.29227107026291432</v>
      </c>
      <c r="P350">
        <f t="shared" si="28"/>
        <v>0.23248290669006849</v>
      </c>
      <c r="Q350">
        <f t="shared" si="29"/>
        <v>1.7272710702629144</v>
      </c>
      <c r="R350">
        <f t="shared" si="30"/>
        <v>0.23248290669006849</v>
      </c>
    </row>
    <row r="351" spans="13:18" x14ac:dyDescent="0.25">
      <c r="M351">
        <v>348</v>
      </c>
      <c r="N351">
        <f t="shared" si="31"/>
        <v>6.0737457969402664</v>
      </c>
      <c r="O351">
        <f t="shared" si="27"/>
        <v>0.29340417616851155</v>
      </c>
      <c r="P351">
        <f t="shared" si="28"/>
        <v>0.23759401713399556</v>
      </c>
      <c r="Q351">
        <f t="shared" si="29"/>
        <v>1.7284041761685116</v>
      </c>
      <c r="R351">
        <f t="shared" si="30"/>
        <v>0.23759401713399556</v>
      </c>
    </row>
    <row r="352" spans="13:18" x14ac:dyDescent="0.25">
      <c r="M352">
        <v>349</v>
      </c>
      <c r="N352">
        <f t="shared" si="31"/>
        <v>6.0911990894602104</v>
      </c>
      <c r="O352">
        <f t="shared" si="27"/>
        <v>0.2944479083197778</v>
      </c>
      <c r="P352">
        <f t="shared" si="28"/>
        <v>0.24272412455584702</v>
      </c>
      <c r="Q352">
        <f t="shared" si="29"/>
        <v>1.7294479083197778</v>
      </c>
      <c r="R352">
        <f t="shared" si="30"/>
        <v>0.24272412455584702</v>
      </c>
    </row>
    <row r="353" spans="13:18" x14ac:dyDescent="0.25">
      <c r="M353">
        <v>350</v>
      </c>
      <c r="N353">
        <f t="shared" si="31"/>
        <v>6.1086523819801535</v>
      </c>
      <c r="O353">
        <f t="shared" si="27"/>
        <v>0.2954019487857889</v>
      </c>
      <c r="P353">
        <f t="shared" si="28"/>
        <v>0.24787166627520521</v>
      </c>
      <c r="Q353">
        <f t="shared" si="29"/>
        <v>1.7304019487857889</v>
      </c>
      <c r="R353">
        <f t="shared" si="30"/>
        <v>0.24787166627520521</v>
      </c>
    </row>
    <row r="354" spans="13:18" x14ac:dyDescent="0.25">
      <c r="M354">
        <v>351</v>
      </c>
      <c r="N354">
        <f t="shared" si="31"/>
        <v>6.1261056745000966</v>
      </c>
      <c r="O354">
        <f t="shared" si="27"/>
        <v>0.2962660069565769</v>
      </c>
      <c r="P354">
        <f t="shared" si="28"/>
        <v>0.25303507430099731</v>
      </c>
      <c r="Q354">
        <f t="shared" si="29"/>
        <v>1.7312660069565768</v>
      </c>
      <c r="R354">
        <f t="shared" si="30"/>
        <v>0.25303507430099731</v>
      </c>
    </row>
    <row r="355" spans="13:18" x14ac:dyDescent="0.25">
      <c r="M355">
        <v>352</v>
      </c>
      <c r="N355">
        <f t="shared" si="31"/>
        <v>6.1435589670200397</v>
      </c>
      <c r="O355">
        <f t="shared" si="27"/>
        <v>0.29703981963165266</v>
      </c>
      <c r="P355">
        <f t="shared" si="28"/>
        <v>0.25821277580911955</v>
      </c>
      <c r="Q355">
        <f t="shared" si="29"/>
        <v>1.7320398196316527</v>
      </c>
      <c r="R355">
        <f t="shared" si="30"/>
        <v>0.25821277580911955</v>
      </c>
    </row>
    <row r="356" spans="13:18" x14ac:dyDescent="0.25">
      <c r="M356">
        <v>353</v>
      </c>
      <c r="N356">
        <f t="shared" si="31"/>
        <v>6.1610122595399837</v>
      </c>
      <c r="O356">
        <f t="shared" si="27"/>
        <v>0.29772315110017933</v>
      </c>
      <c r="P356">
        <f t="shared" si="28"/>
        <v>0.26340319362153541</v>
      </c>
      <c r="Q356">
        <f t="shared" si="29"/>
        <v>1.7327231511001795</v>
      </c>
      <c r="R356">
        <f t="shared" si="30"/>
        <v>0.26340319362153541</v>
      </c>
    </row>
    <row r="357" spans="13:18" x14ac:dyDescent="0.25">
      <c r="M357">
        <v>354</v>
      </c>
      <c r="N357">
        <f t="shared" si="31"/>
        <v>6.1784655520599268</v>
      </c>
      <c r="O357">
        <f t="shared" si="27"/>
        <v>0.29831579321277185</v>
      </c>
      <c r="P357">
        <f t="shared" si="28"/>
        <v>0.26860474668669793</v>
      </c>
      <c r="Q357">
        <f t="shared" si="29"/>
        <v>1.7333157932127718</v>
      </c>
      <c r="R357">
        <f t="shared" si="30"/>
        <v>0.26860474668669793</v>
      </c>
    </row>
    <row r="358" spans="13:18" x14ac:dyDescent="0.25">
      <c r="M358">
        <v>355</v>
      </c>
      <c r="N358">
        <f t="shared" si="31"/>
        <v>6.1959188445798699</v>
      </c>
      <c r="O358">
        <f t="shared" si="27"/>
        <v>0.2988175654449019</v>
      </c>
      <c r="P358">
        <f t="shared" si="28"/>
        <v>0.27381585056115515</v>
      </c>
      <c r="Q358">
        <f t="shared" si="29"/>
        <v>1.733817565444902</v>
      </c>
      <c r="R358">
        <f t="shared" si="30"/>
        <v>0.27381585056115515</v>
      </c>
    </row>
    <row r="359" spans="13:18" x14ac:dyDescent="0.25">
      <c r="M359">
        <v>356</v>
      </c>
      <c r="N359">
        <f t="shared" si="31"/>
        <v>6.213372137099813</v>
      </c>
      <c r="O359">
        <f t="shared" si="27"/>
        <v>0.29922831495188656</v>
      </c>
      <c r="P359">
        <f t="shared" si="28"/>
        <v>0.27903491789218582</v>
      </c>
      <c r="Q359">
        <f t="shared" si="29"/>
        <v>1.7342283149518867</v>
      </c>
      <c r="R359">
        <f t="shared" si="30"/>
        <v>0.27903491789218582</v>
      </c>
    </row>
    <row r="360" spans="13:18" x14ac:dyDescent="0.25">
      <c r="M360">
        <v>357</v>
      </c>
      <c r="N360">
        <f t="shared" si="31"/>
        <v>6.2308254296197561</v>
      </c>
      <c r="O360">
        <f t="shared" si="27"/>
        <v>0.29954791661544716</v>
      </c>
      <c r="P360">
        <f t="shared" si="28"/>
        <v>0.28426035890132262</v>
      </c>
      <c r="Q360">
        <f t="shared" si="29"/>
        <v>1.7345479166154472</v>
      </c>
      <c r="R360">
        <f t="shared" si="30"/>
        <v>0.28426035890132262</v>
      </c>
    </row>
    <row r="361" spans="13:18" x14ac:dyDescent="0.25">
      <c r="M361">
        <v>358</v>
      </c>
      <c r="N361">
        <f t="shared" si="31"/>
        <v>6.2482787221397</v>
      </c>
      <c r="O361">
        <f t="shared" si="27"/>
        <v>0.29977627308182092</v>
      </c>
      <c r="P361">
        <f t="shared" si="28"/>
        <v>0.28949058186861454</v>
      </c>
      <c r="Q361">
        <f t="shared" si="29"/>
        <v>1.734776273081821</v>
      </c>
      <c r="R361">
        <f t="shared" si="30"/>
        <v>0.28949058186861454</v>
      </c>
    </row>
    <row r="362" spans="13:18" x14ac:dyDescent="0.25">
      <c r="M362">
        <v>359</v>
      </c>
      <c r="N362">
        <f t="shared" si="31"/>
        <v>6.2657320146596431</v>
      </c>
      <c r="O362">
        <f t="shared" si="27"/>
        <v>0.29991331479141592</v>
      </c>
      <c r="P362">
        <f t="shared" si="28"/>
        <v>0.29472399361747886</v>
      </c>
      <c r="Q362">
        <f t="shared" si="29"/>
        <v>1.734913314791416</v>
      </c>
      <c r="R362">
        <f t="shared" si="30"/>
        <v>0.29472399361747886</v>
      </c>
    </row>
    <row r="363" spans="13:18" x14ac:dyDescent="0.25">
      <c r="M363">
        <v>360</v>
      </c>
      <c r="N363">
        <f t="shared" si="31"/>
        <v>6.2831853071795862</v>
      </c>
      <c r="O363">
        <f t="shared" si="27"/>
        <v>0.29995899999999998</v>
      </c>
      <c r="P363">
        <f t="shared" si="28"/>
        <v>0.29995899999999992</v>
      </c>
      <c r="Q363">
        <f t="shared" si="29"/>
        <v>1.7349589999999999</v>
      </c>
      <c r="R363">
        <f t="shared" si="30"/>
        <v>0.29995899999999992</v>
      </c>
    </row>
  </sheetData>
  <mergeCells count="11">
    <mergeCell ref="AI2:AJ2"/>
    <mergeCell ref="AL2:AM2"/>
    <mergeCell ref="D4:D5"/>
    <mergeCell ref="AC2:AD2"/>
    <mergeCell ref="AF2:AG2"/>
    <mergeCell ref="Z2:AA2"/>
    <mergeCell ref="O1:P1"/>
    <mergeCell ref="Q1:R1"/>
    <mergeCell ref="D2:D3"/>
    <mergeCell ref="T2:U2"/>
    <mergeCell ref="W2:X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AM363"/>
  <sheetViews>
    <sheetView zoomScaleNormal="100" workbookViewId="0">
      <selection activeCell="K11" sqref="K11"/>
    </sheetView>
  </sheetViews>
  <sheetFormatPr defaultRowHeight="15" x14ac:dyDescent="0.25"/>
  <cols>
    <col min="4" max="4" width="14.5703125" bestFit="1" customWidth="1"/>
    <col min="9" max="9" width="16.42578125" bestFit="1" customWidth="1"/>
    <col min="13" max="18" width="0" hidden="1" customWidth="1"/>
    <col min="23" max="23" width="8.85546875" bestFit="1" customWidth="1"/>
  </cols>
  <sheetData>
    <row r="1" spans="4:39" x14ac:dyDescent="0.25">
      <c r="O1" s="99" t="s">
        <v>20</v>
      </c>
      <c r="P1" s="99"/>
      <c r="Q1" s="99" t="s">
        <v>22</v>
      </c>
      <c r="R1" s="99"/>
    </row>
    <row r="2" spans="4:39" x14ac:dyDescent="0.25">
      <c r="D2" s="99" t="s">
        <v>42</v>
      </c>
      <c r="E2" t="s">
        <v>28</v>
      </c>
      <c r="F2" s="2"/>
      <c r="G2" t="s">
        <v>43</v>
      </c>
      <c r="I2" t="s">
        <v>44</v>
      </c>
      <c r="J2" s="2">
        <f>'Bike Data'!B22</f>
        <v>0.34770000000000001</v>
      </c>
      <c r="K2" t="s">
        <v>43</v>
      </c>
      <c r="M2" t="s">
        <v>45</v>
      </c>
      <c r="N2" t="s">
        <v>46</v>
      </c>
      <c r="O2" t="s">
        <v>28</v>
      </c>
      <c r="P2" t="s">
        <v>30</v>
      </c>
      <c r="Q2" t="s">
        <v>28</v>
      </c>
      <c r="R2" t="s">
        <v>30</v>
      </c>
      <c r="T2" s="99" t="s">
        <v>47</v>
      </c>
      <c r="U2" s="99"/>
      <c r="W2" s="99" t="s">
        <v>48</v>
      </c>
      <c r="X2" s="99"/>
      <c r="Z2" s="99" t="s">
        <v>49</v>
      </c>
      <c r="AA2" s="99"/>
      <c r="AC2" s="99" t="s">
        <v>59</v>
      </c>
      <c r="AD2" s="99"/>
      <c r="AF2" s="99" t="s">
        <v>60</v>
      </c>
      <c r="AG2" s="99"/>
      <c r="AI2" s="99" t="s">
        <v>62</v>
      </c>
      <c r="AJ2" s="99"/>
      <c r="AL2" s="99" t="s">
        <v>63</v>
      </c>
      <c r="AM2" s="99"/>
    </row>
    <row r="3" spans="4:39" x14ac:dyDescent="0.25">
      <c r="D3" s="99"/>
      <c r="E3" t="s">
        <v>30</v>
      </c>
      <c r="F3" s="3"/>
      <c r="G3" t="s">
        <v>43</v>
      </c>
      <c r="I3" t="s">
        <v>50</v>
      </c>
      <c r="J3">
        <f>'Bike Data'!B23</f>
        <v>0.34060000000000001</v>
      </c>
      <c r="K3" t="s">
        <v>43</v>
      </c>
      <c r="M3">
        <v>0</v>
      </c>
      <c r="N3">
        <v>0</v>
      </c>
      <c r="O3">
        <f>J$3*COS(N3)</f>
        <v>0.34060000000000001</v>
      </c>
      <c r="P3">
        <f>J$3*SIN(N3)+J$3</f>
        <v>0.34060000000000001</v>
      </c>
      <c r="Q3">
        <f>J$3*COS(N3)+J$4</f>
        <v>1.8316000000000001</v>
      </c>
      <c r="R3">
        <f>J$3*SIN(N3)+J$3</f>
        <v>0.34060000000000001</v>
      </c>
      <c r="T3" s="65">
        <f>J4</f>
        <v>1.4910000000000001</v>
      </c>
      <c r="U3">
        <v>0</v>
      </c>
      <c r="W3">
        <f>W8</f>
        <v>3.2523999999999997E-2</v>
      </c>
      <c r="X3">
        <f>X8</f>
        <v>0.34770000000000001</v>
      </c>
      <c r="Z3" s="75">
        <f>J4</f>
        <v>1.4910000000000001</v>
      </c>
      <c r="AA3">
        <f>J3</f>
        <v>0.34060000000000001</v>
      </c>
      <c r="AC3">
        <f>W4+J9*COS(RADIANS(J5))</f>
        <v>0.44406685904665827</v>
      </c>
      <c r="AD3">
        <f>X4-J9*SIN(RADIANS(J5))</f>
        <v>1.1405296272167824</v>
      </c>
      <c r="AF3">
        <f>AC4</f>
        <v>0.39944707773567739</v>
      </c>
      <c r="AG3">
        <f>AD4</f>
        <v>1.05103619105658</v>
      </c>
      <c r="AI3">
        <f>AC3</f>
        <v>0.44406685904665827</v>
      </c>
      <c r="AJ3">
        <f>AD3</f>
        <v>1.1405296272167824</v>
      </c>
      <c r="AL3" s="75">
        <f>Z4</f>
        <v>0.85067898379921547</v>
      </c>
      <c r="AM3">
        <f>AA4</f>
        <v>0.45350587147086041</v>
      </c>
    </row>
    <row r="4" spans="4:39" x14ac:dyDescent="0.25">
      <c r="D4" s="99" t="s">
        <v>51</v>
      </c>
      <c r="E4" t="s">
        <v>28</v>
      </c>
      <c r="F4" s="3"/>
      <c r="G4" t="s">
        <v>43</v>
      </c>
      <c r="I4" t="s">
        <v>52</v>
      </c>
      <c r="J4" s="1">
        <f>'Bike Data'!B21</f>
        <v>1.4910000000000001</v>
      </c>
      <c r="K4" t="s">
        <v>43</v>
      </c>
      <c r="M4">
        <v>1</v>
      </c>
      <c r="N4">
        <f>RADIANS(M4)</f>
        <v>1.7453292519943295E-2</v>
      </c>
      <c r="O4">
        <f t="shared" ref="O4:O67" si="0">J$3*COS(N4)</f>
        <v>0.34054812497026687</v>
      </c>
      <c r="P4">
        <f t="shared" ref="P4:P67" si="1">J$3*SIN(N4)+J$3</f>
        <v>0.3465442896325388</v>
      </c>
      <c r="Q4">
        <f t="shared" ref="Q4:Q67" si="2">J$3*COS(N4)+J$4</f>
        <v>1.831548124970267</v>
      </c>
      <c r="R4">
        <f t="shared" ref="R4:R67" si="3">J$3*SIN(N4)+J$3</f>
        <v>0.3465442896325388</v>
      </c>
      <c r="T4" s="4">
        <f>T3-0.03</f>
        <v>1.4610000000000001</v>
      </c>
      <c r="U4">
        <f>U3+0.03</f>
        <v>0.03</v>
      </c>
      <c r="W4">
        <f>W3+J8*SIN(RADIANS(J5))</f>
        <v>0.43105003875715681</v>
      </c>
      <c r="X4">
        <f>X7+J8*COS(RADIANS(J5))</f>
        <v>1.1470195744084646</v>
      </c>
      <c r="Z4" s="75">
        <f>Z3-J7*COS(RADIANS(J6))</f>
        <v>0.85067898379921547</v>
      </c>
      <c r="AA4" s="76">
        <f>AA3+J7*SIN(RADIANS(J6))</f>
        <v>0.45350587147086041</v>
      </c>
      <c r="AC4">
        <f>AC3-0.1*SIN(RADIANS(J5))</f>
        <v>0.39944707773567739</v>
      </c>
      <c r="AD4">
        <f>AD3-0.1*COS(RADIANS(J5))</f>
        <v>1.05103619105658</v>
      </c>
      <c r="AF4">
        <f>AF3-(AG3-AG4)*TAN(RADIANS(J5))</f>
        <v>-0.12458023652366595</v>
      </c>
      <c r="AG4">
        <v>0</v>
      </c>
      <c r="AI4" s="75">
        <f>Z4</f>
        <v>0.85067898379921547</v>
      </c>
      <c r="AJ4" s="2">
        <v>0.73</v>
      </c>
      <c r="AL4" s="75">
        <f>Z4</f>
        <v>0.85067898379921547</v>
      </c>
      <c r="AM4" s="2">
        <f>0.73</f>
        <v>0.73</v>
      </c>
    </row>
    <row r="5" spans="4:39" x14ac:dyDescent="0.25">
      <c r="D5" s="99"/>
      <c r="E5" t="s">
        <v>30</v>
      </c>
      <c r="F5" s="3"/>
      <c r="G5" t="s">
        <v>43</v>
      </c>
      <c r="I5" t="s">
        <v>48</v>
      </c>
      <c r="J5">
        <f>'Bike Data'!D21</f>
        <v>26.5</v>
      </c>
      <c r="M5">
        <v>2</v>
      </c>
      <c r="N5">
        <f>RADIANS(M5)</f>
        <v>3.4906585039886591E-2</v>
      </c>
      <c r="O5">
        <f t="shared" si="0"/>
        <v>0.34039251568270401</v>
      </c>
      <c r="P5">
        <f t="shared" si="1"/>
        <v>0.35248676857687183</v>
      </c>
      <c r="Q5">
        <f t="shared" si="2"/>
        <v>1.8313925156827042</v>
      </c>
      <c r="R5">
        <f t="shared" si="3"/>
        <v>0.35248676857687183</v>
      </c>
      <c r="T5" s="4">
        <f t="shared" ref="T5:T38" si="4">T4-0.03</f>
        <v>1.431</v>
      </c>
      <c r="U5">
        <f t="shared" ref="U5:U38" si="5">U4+0.03</f>
        <v>0.06</v>
      </c>
    </row>
    <row r="6" spans="4:39" x14ac:dyDescent="0.25">
      <c r="I6" t="s">
        <v>54</v>
      </c>
      <c r="J6">
        <f>'Bike Data'!B25</f>
        <v>10</v>
      </c>
      <c r="M6">
        <v>3</v>
      </c>
      <c r="N6">
        <f t="shared" ref="N6:N69" si="6">RADIANS(M6)</f>
        <v>5.235987755982989E-2</v>
      </c>
      <c r="O6">
        <f t="shared" si="0"/>
        <v>0.34013321953740788</v>
      </c>
      <c r="P6">
        <f t="shared" si="1"/>
        <v>0.3584256266963467</v>
      </c>
      <c r="Q6">
        <f t="shared" si="2"/>
        <v>1.8311332195374079</v>
      </c>
      <c r="R6">
        <f t="shared" si="3"/>
        <v>0.3584256266963467</v>
      </c>
      <c r="T6" s="4">
        <f t="shared" si="4"/>
        <v>1.401</v>
      </c>
      <c r="U6">
        <f t="shared" si="5"/>
        <v>0.09</v>
      </c>
      <c r="W6" s="99" t="s">
        <v>64</v>
      </c>
      <c r="X6" s="99"/>
    </row>
    <row r="7" spans="4:39" x14ac:dyDescent="0.25">
      <c r="I7" t="s">
        <v>55</v>
      </c>
      <c r="J7">
        <f>'Bike Data'!B24</f>
        <v>0.65019899999999997</v>
      </c>
      <c r="M7">
        <v>4</v>
      </c>
      <c r="N7">
        <f t="shared" si="6"/>
        <v>6.9813170079773182E-2</v>
      </c>
      <c r="O7">
        <f t="shared" si="0"/>
        <v>0.33977031551849612</v>
      </c>
      <c r="P7">
        <f t="shared" si="1"/>
        <v>0.36435905495724907</v>
      </c>
      <c r="Q7">
        <f t="shared" si="2"/>
        <v>1.8307703155184962</v>
      </c>
      <c r="R7">
        <f t="shared" si="3"/>
        <v>0.36435905495724907</v>
      </c>
      <c r="T7" s="4">
        <f t="shared" si="4"/>
        <v>1.371</v>
      </c>
      <c r="U7">
        <f t="shared" si="5"/>
        <v>0.12</v>
      </c>
      <c r="W7">
        <v>0</v>
      </c>
      <c r="X7" s="2">
        <f>J2</f>
        <v>0.34770000000000001</v>
      </c>
    </row>
    <row r="8" spans="4:39" x14ac:dyDescent="0.25">
      <c r="I8" t="s">
        <v>10</v>
      </c>
      <c r="J8" s="2">
        <f>'Bike Data'!D24</f>
        <v>0.89315999999999995</v>
      </c>
      <c r="M8">
        <v>5</v>
      </c>
      <c r="N8">
        <f t="shared" si="6"/>
        <v>8.7266462599716474E-2</v>
      </c>
      <c r="O8">
        <f t="shared" si="0"/>
        <v>0.33930391417004857</v>
      </c>
      <c r="P8">
        <f t="shared" si="1"/>
        <v>0.37028524597985241</v>
      </c>
      <c r="Q8">
        <f t="shared" si="2"/>
        <v>1.8303039141700488</v>
      </c>
      <c r="R8">
        <f t="shared" si="3"/>
        <v>0.37028524597985241</v>
      </c>
      <c r="T8" s="4">
        <f t="shared" si="4"/>
        <v>1.341</v>
      </c>
      <c r="U8">
        <f t="shared" si="5"/>
        <v>0.15</v>
      </c>
      <c r="W8">
        <f>J11</f>
        <v>3.2523999999999997E-2</v>
      </c>
      <c r="X8" s="2">
        <f>X7</f>
        <v>0.34770000000000001</v>
      </c>
    </row>
    <row r="9" spans="4:39" x14ac:dyDescent="0.25">
      <c r="I9" t="s">
        <v>59</v>
      </c>
      <c r="J9">
        <f>'Bike Data'!D22</f>
        <v>1.4545000000000001E-2</v>
      </c>
      <c r="M9">
        <v>6</v>
      </c>
      <c r="N9">
        <f t="shared" si="6"/>
        <v>0.10471975511965978</v>
      </c>
      <c r="O9">
        <f t="shared" si="0"/>
        <v>0.33873415756243391</v>
      </c>
      <c r="P9">
        <f t="shared" si="1"/>
        <v>0.37620239458896276</v>
      </c>
      <c r="Q9">
        <f t="shared" si="2"/>
        <v>1.829734157562434</v>
      </c>
      <c r="R9">
        <f t="shared" si="3"/>
        <v>0.37620239458896276</v>
      </c>
      <c r="T9" s="4">
        <f t="shared" si="4"/>
        <v>1.3109999999999999</v>
      </c>
      <c r="U9">
        <f t="shared" si="5"/>
        <v>0.18</v>
      </c>
    </row>
    <row r="10" spans="4:39" x14ac:dyDescent="0.25">
      <c r="I10" t="s">
        <v>61</v>
      </c>
      <c r="J10">
        <f>ABS(AF4)</f>
        <v>0.12458023652366595</v>
      </c>
      <c r="M10">
        <v>7</v>
      </c>
      <c r="N10">
        <f t="shared" si="6"/>
        <v>0.12217304763960307</v>
      </c>
      <c r="O10">
        <f t="shared" si="0"/>
        <v>0.33806121924903426</v>
      </c>
      <c r="P10">
        <f t="shared" si="1"/>
        <v>0.38210869836379324</v>
      </c>
      <c r="Q10">
        <f t="shared" si="2"/>
        <v>1.8290612192490343</v>
      </c>
      <c r="R10">
        <f t="shared" si="3"/>
        <v>0.38210869836379324</v>
      </c>
      <c r="T10" s="4">
        <f t="shared" si="4"/>
        <v>1.2809999999999999</v>
      </c>
      <c r="U10">
        <f t="shared" si="5"/>
        <v>0.21</v>
      </c>
    </row>
    <row r="11" spans="4:39" x14ac:dyDescent="0.25">
      <c r="I11" t="s">
        <v>66</v>
      </c>
      <c r="J11">
        <f>'Bike Data'!F21</f>
        <v>3.2523999999999997E-2</v>
      </c>
      <c r="M11">
        <v>8</v>
      </c>
      <c r="N11">
        <f t="shared" si="6"/>
        <v>0.13962634015954636</v>
      </c>
      <c r="O11">
        <f t="shared" si="0"/>
        <v>0.33728530421337888</v>
      </c>
      <c r="P11">
        <f t="shared" si="1"/>
        <v>0.3880023581869983</v>
      </c>
      <c r="Q11">
        <f t="shared" si="2"/>
        <v>1.8282853042133791</v>
      </c>
      <c r="R11">
        <f t="shared" si="3"/>
        <v>0.3880023581869983</v>
      </c>
      <c r="T11" s="4">
        <f t="shared" si="4"/>
        <v>1.2509999999999999</v>
      </c>
      <c r="U11">
        <f t="shared" si="5"/>
        <v>0.24</v>
      </c>
    </row>
    <row r="12" spans="4:39" x14ac:dyDescent="0.25">
      <c r="I12" t="s">
        <v>67</v>
      </c>
      <c r="J12">
        <f>J10*COS(RADIANS(J5))</f>
        <v>0.11149113444153629</v>
      </c>
      <c r="M12">
        <v>9</v>
      </c>
      <c r="N12">
        <f t="shared" si="6"/>
        <v>0.15707963267948966</v>
      </c>
      <c r="O12">
        <f t="shared" si="0"/>
        <v>0.33640664880670396</v>
      </c>
      <c r="P12">
        <f t="shared" si="1"/>
        <v>0.39388157879270264</v>
      </c>
      <c r="Q12">
        <f t="shared" si="2"/>
        <v>1.827406648806704</v>
      </c>
      <c r="R12">
        <f t="shared" si="3"/>
        <v>0.39388157879270264</v>
      </c>
      <c r="T12" s="4">
        <f t="shared" si="4"/>
        <v>1.2209999999999999</v>
      </c>
      <c r="U12">
        <f t="shared" si="5"/>
        <v>0.27</v>
      </c>
    </row>
    <row r="13" spans="4:39" x14ac:dyDescent="0.25">
      <c r="I13" t="s">
        <v>68</v>
      </c>
      <c r="J13" s="75">
        <f>J4+J10</f>
        <v>1.615580236523666</v>
      </c>
      <c r="M13">
        <v>10</v>
      </c>
      <c r="N13">
        <f t="shared" si="6"/>
        <v>0.17453292519943295</v>
      </c>
      <c r="O13">
        <f t="shared" si="0"/>
        <v>0.33542552067595804</v>
      </c>
      <c r="P13">
        <f t="shared" si="1"/>
        <v>0.3997445693133565</v>
      </c>
      <c r="Q13">
        <f t="shared" si="2"/>
        <v>1.8264255206759581</v>
      </c>
      <c r="R13">
        <f t="shared" si="3"/>
        <v>0.3997445693133565</v>
      </c>
      <c r="T13" s="4">
        <f t="shared" si="4"/>
        <v>1.1909999999999998</v>
      </c>
      <c r="U13">
        <f t="shared" si="5"/>
        <v>0.30000000000000004</v>
      </c>
    </row>
    <row r="14" spans="4:39" x14ac:dyDescent="0.25">
      <c r="I14" t="s">
        <v>69</v>
      </c>
      <c r="J14">
        <f>J13*COS(RADIANS(J5))</f>
        <v>1.4458382675901558</v>
      </c>
      <c r="M14">
        <v>11</v>
      </c>
      <c r="N14">
        <f t="shared" si="6"/>
        <v>0.19198621771937624</v>
      </c>
      <c r="O14">
        <f t="shared" si="0"/>
        <v>0.33434221868227437</v>
      </c>
      <c r="P14">
        <f t="shared" si="1"/>
        <v>0.4055895438252512</v>
      </c>
      <c r="Q14">
        <f t="shared" si="2"/>
        <v>1.8253422186822745</v>
      </c>
      <c r="R14">
        <f t="shared" si="3"/>
        <v>0.4055895438252512</v>
      </c>
      <c r="T14" s="4">
        <f t="shared" si="4"/>
        <v>1.1609999999999998</v>
      </c>
      <c r="U14">
        <f t="shared" si="5"/>
        <v>0.33000000000000007</v>
      </c>
    </row>
    <row r="15" spans="4:39" x14ac:dyDescent="0.25">
      <c r="I15" t="s">
        <v>70</v>
      </c>
      <c r="J15">
        <f>J12/J14</f>
        <v>7.7111760658654868E-2</v>
      </c>
      <c r="M15">
        <v>12</v>
      </c>
      <c r="N15">
        <f t="shared" si="6"/>
        <v>0.20943951023931956</v>
      </c>
      <c r="O15">
        <f t="shared" si="0"/>
        <v>0.33315707280993423</v>
      </c>
      <c r="P15">
        <f t="shared" si="1"/>
        <v>0.41141472189252887</v>
      </c>
      <c r="Q15">
        <f t="shared" si="2"/>
        <v>1.8241570728099343</v>
      </c>
      <c r="R15">
        <f t="shared" si="3"/>
        <v>0.41141472189252887</v>
      </c>
      <c r="T15" s="4">
        <f t="shared" si="4"/>
        <v>1.1309999999999998</v>
      </c>
      <c r="U15">
        <f t="shared" si="5"/>
        <v>0.3600000000000001</v>
      </c>
    </row>
    <row r="16" spans="4:39" x14ac:dyDescent="0.25">
      <c r="M16">
        <v>13</v>
      </c>
      <c r="N16">
        <f t="shared" si="6"/>
        <v>0.22689280275926285</v>
      </c>
      <c r="O16">
        <f t="shared" si="0"/>
        <v>0.33187044406585114</v>
      </c>
      <c r="P16">
        <f t="shared" si="1"/>
        <v>0.41721832910952045</v>
      </c>
      <c r="Q16">
        <f t="shared" si="2"/>
        <v>1.8228704440658512</v>
      </c>
      <c r="R16">
        <f t="shared" si="3"/>
        <v>0.41721832910952045</v>
      </c>
      <c r="T16" s="4">
        <f t="shared" si="4"/>
        <v>1.1009999999999998</v>
      </c>
      <c r="U16">
        <f t="shared" si="5"/>
        <v>0.39000000000000012</v>
      </c>
    </row>
    <row r="17" spans="13:21" x14ac:dyDescent="0.25">
      <c r="M17">
        <v>14</v>
      </c>
      <c r="N17">
        <f t="shared" si="6"/>
        <v>0.24434609527920614</v>
      </c>
      <c r="O17">
        <f t="shared" si="0"/>
        <v>0.33048272436960441</v>
      </c>
      <c r="P17">
        <f t="shared" si="1"/>
        <v>0.42299859764124687</v>
      </c>
      <c r="Q17">
        <f t="shared" si="2"/>
        <v>1.8214827243696046</v>
      </c>
      <c r="R17">
        <f t="shared" si="3"/>
        <v>0.42299859764124687</v>
      </c>
      <c r="T17" s="4">
        <f t="shared" si="4"/>
        <v>1.0709999999999997</v>
      </c>
      <c r="U17">
        <f t="shared" si="5"/>
        <v>0.42000000000000015</v>
      </c>
    </row>
    <row r="18" spans="13:21" x14ac:dyDescent="0.25">
      <c r="M18">
        <v>15</v>
      </c>
      <c r="N18">
        <f t="shared" si="6"/>
        <v>0.26179938779914941</v>
      </c>
      <c r="O18">
        <f t="shared" si="0"/>
        <v>0.32899433643405668</v>
      </c>
      <c r="P18">
        <f t="shared" si="1"/>
        <v>0.42875376676191856</v>
      </c>
      <c r="Q18">
        <f t="shared" si="2"/>
        <v>1.8199943364340567</v>
      </c>
      <c r="R18">
        <f t="shared" si="3"/>
        <v>0.42875376676191856</v>
      </c>
      <c r="T18" s="4">
        <f t="shared" si="4"/>
        <v>1.0409999999999997</v>
      </c>
      <c r="U18">
        <f t="shared" si="5"/>
        <v>0.45000000000000018</v>
      </c>
    </row>
    <row r="19" spans="13:21" x14ac:dyDescent="0.25">
      <c r="M19">
        <v>16</v>
      </c>
      <c r="N19">
        <f t="shared" si="6"/>
        <v>0.27925268031909273</v>
      </c>
      <c r="O19">
        <f t="shared" si="0"/>
        <v>0.32740573363659142</v>
      </c>
      <c r="P19">
        <f t="shared" si="1"/>
        <v>0.43448208339126992</v>
      </c>
      <c r="Q19">
        <f t="shared" si="2"/>
        <v>1.8184057336365915</v>
      </c>
      <c r="R19">
        <f t="shared" si="3"/>
        <v>0.43448208339126992</v>
      </c>
      <c r="T19" s="4">
        <f t="shared" si="4"/>
        <v>1.0109999999999997</v>
      </c>
      <c r="U19">
        <f t="shared" si="5"/>
        <v>0.4800000000000002</v>
      </c>
    </row>
    <row r="20" spans="13:21" x14ac:dyDescent="0.25">
      <c r="M20">
        <v>17</v>
      </c>
      <c r="N20">
        <f t="shared" si="6"/>
        <v>0.29670597283903605</v>
      </c>
      <c r="O20">
        <f t="shared" si="0"/>
        <v>0.32571739988100989</v>
      </c>
      <c r="P20">
        <f t="shared" si="1"/>
        <v>0.44018180262856416</v>
      </c>
      <c r="Q20">
        <f t="shared" si="2"/>
        <v>1.81671739988101</v>
      </c>
      <c r="R20">
        <f t="shared" si="3"/>
        <v>0.44018180262856416</v>
      </c>
      <c r="T20" s="4">
        <f t="shared" si="4"/>
        <v>0.98099999999999965</v>
      </c>
      <c r="U20">
        <f t="shared" si="5"/>
        <v>0.51000000000000023</v>
      </c>
    </row>
    <row r="21" spans="13:21" x14ac:dyDescent="0.25">
      <c r="M21">
        <v>18</v>
      </c>
      <c r="N21">
        <f t="shared" si="6"/>
        <v>0.31415926535897931</v>
      </c>
      <c r="O21">
        <f t="shared" si="0"/>
        <v>0.32392984945012931</v>
      </c>
      <c r="P21">
        <f t="shared" si="1"/>
        <v>0.44585118828410708</v>
      </c>
      <c r="Q21">
        <f t="shared" si="2"/>
        <v>1.8149298494501294</v>
      </c>
      <c r="R21">
        <f t="shared" si="3"/>
        <v>0.44585118828410708</v>
      </c>
      <c r="T21" s="4">
        <f t="shared" si="4"/>
        <v>0.95099999999999962</v>
      </c>
      <c r="U21">
        <f t="shared" si="5"/>
        <v>0.54000000000000026</v>
      </c>
    </row>
    <row r="22" spans="13:21" x14ac:dyDescent="0.25">
      <c r="M22">
        <v>19</v>
      </c>
      <c r="N22">
        <f t="shared" si="6"/>
        <v>0.33161255787892263</v>
      </c>
      <c r="O22">
        <f t="shared" si="0"/>
        <v>0.32204362684912735</v>
      </c>
      <c r="P22">
        <f t="shared" si="1"/>
        <v>0.45148851340810758</v>
      </c>
      <c r="Q22">
        <f t="shared" si="2"/>
        <v>1.8130436268491275</v>
      </c>
      <c r="R22">
        <f t="shared" si="3"/>
        <v>0.45148851340810758</v>
      </c>
      <c r="T22" s="4">
        <f t="shared" si="4"/>
        <v>0.9209999999999996</v>
      </c>
      <c r="U22">
        <f t="shared" si="5"/>
        <v>0.57000000000000028</v>
      </c>
    </row>
    <row r="23" spans="13:21" x14ac:dyDescent="0.25">
      <c r="M23">
        <v>20</v>
      </c>
      <c r="N23">
        <f t="shared" si="6"/>
        <v>0.3490658503988659</v>
      </c>
      <c r="O23">
        <f t="shared" si="0"/>
        <v>0.32005930663968041</v>
      </c>
      <c r="P23">
        <f t="shared" si="1"/>
        <v>0.45709206081672277</v>
      </c>
      <c r="Q23">
        <f t="shared" si="2"/>
        <v>1.8110593066396805</v>
      </c>
      <c r="R23">
        <f t="shared" si="3"/>
        <v>0.45709206081672277</v>
      </c>
      <c r="T23" s="4">
        <f t="shared" si="4"/>
        <v>0.89099999999999957</v>
      </c>
      <c r="U23">
        <f t="shared" si="5"/>
        <v>0.60000000000000031</v>
      </c>
    </row>
    <row r="24" spans="13:21" x14ac:dyDescent="0.25">
      <c r="M24">
        <v>21</v>
      </c>
      <c r="N24">
        <f t="shared" si="6"/>
        <v>0.36651914291880922</v>
      </c>
      <c r="O24">
        <f t="shared" si="0"/>
        <v>0.31797749326494695</v>
      </c>
      <c r="P24">
        <f t="shared" si="1"/>
        <v>0.46266012361512932</v>
      </c>
      <c r="Q24">
        <f t="shared" si="2"/>
        <v>1.8089774932649472</v>
      </c>
      <c r="R24">
        <f t="shared" si="3"/>
        <v>0.46266012361512932</v>
      </c>
      <c r="T24" s="4">
        <f t="shared" si="4"/>
        <v>0.86099999999999954</v>
      </c>
      <c r="U24">
        <f t="shared" si="5"/>
        <v>0.63000000000000034</v>
      </c>
    </row>
    <row r="25" spans="13:21" x14ac:dyDescent="0.25">
      <c r="M25">
        <v>22</v>
      </c>
      <c r="N25">
        <f t="shared" si="6"/>
        <v>0.38397243543875248</v>
      </c>
      <c r="O25">
        <f t="shared" si="0"/>
        <v>0.3157988208654478</v>
      </c>
      <c r="P25">
        <f t="shared" si="1"/>
        <v>0.46819100571745964</v>
      </c>
      <c r="Q25">
        <f t="shared" si="2"/>
        <v>1.806798820865448</v>
      </c>
      <c r="R25">
        <f t="shared" si="3"/>
        <v>0.46819100571745964</v>
      </c>
      <c r="T25" s="4">
        <f t="shared" si="4"/>
        <v>0.83099999999999952</v>
      </c>
      <c r="U25">
        <f t="shared" si="5"/>
        <v>0.66000000000000036</v>
      </c>
    </row>
    <row r="26" spans="13:21" x14ac:dyDescent="0.25">
      <c r="M26">
        <v>23</v>
      </c>
      <c r="N26">
        <f t="shared" si="6"/>
        <v>0.4014257279586958</v>
      </c>
      <c r="O26">
        <f t="shared" si="0"/>
        <v>0.3135239530859012</v>
      </c>
      <c r="P26">
        <f t="shared" si="1"/>
        <v>0.47368302236344667</v>
      </c>
      <c r="Q26">
        <f t="shared" si="2"/>
        <v>1.8045239530859014</v>
      </c>
      <c r="R26">
        <f t="shared" si="3"/>
        <v>0.47368302236344667</v>
      </c>
      <c r="T26" s="4">
        <f t="shared" si="4"/>
        <v>0.80099999999999949</v>
      </c>
      <c r="U26">
        <f t="shared" si="5"/>
        <v>0.69000000000000039</v>
      </c>
    </row>
    <row r="27" spans="13:21" x14ac:dyDescent="0.25">
      <c r="M27">
        <v>24</v>
      </c>
      <c r="N27">
        <f t="shared" si="6"/>
        <v>0.41887902047863912</v>
      </c>
      <c r="O27">
        <f t="shared" si="0"/>
        <v>0.31115358287306988</v>
      </c>
      <c r="P27">
        <f t="shared" si="1"/>
        <v>0.47913450063161755</v>
      </c>
      <c r="Q27">
        <f t="shared" si="2"/>
        <v>1.8021535828730699</v>
      </c>
      <c r="R27">
        <f t="shared" si="3"/>
        <v>0.47913450063161755</v>
      </c>
      <c r="T27" s="4">
        <f t="shared" si="4"/>
        <v>0.77099999999999946</v>
      </c>
      <c r="U27">
        <f t="shared" si="5"/>
        <v>0.72000000000000042</v>
      </c>
    </row>
    <row r="28" spans="13:21" x14ac:dyDescent="0.25">
      <c r="M28">
        <v>25</v>
      </c>
      <c r="N28">
        <f t="shared" si="6"/>
        <v>0.43633231299858238</v>
      </c>
      <c r="O28">
        <f t="shared" si="0"/>
        <v>0.30868843226468295</v>
      </c>
      <c r="P28">
        <f t="shared" si="1"/>
        <v>0.48454377994888226</v>
      </c>
      <c r="Q28">
        <f t="shared" si="2"/>
        <v>1.7996884322646831</v>
      </c>
      <c r="R28">
        <f t="shared" si="3"/>
        <v>0.48454377994888226</v>
      </c>
      <c r="T28" s="4">
        <f t="shared" si="4"/>
        <v>0.74099999999999944</v>
      </c>
      <c r="U28">
        <f t="shared" si="5"/>
        <v>0.75000000000000044</v>
      </c>
    </row>
    <row r="29" spans="13:21" x14ac:dyDescent="0.25">
      <c r="M29">
        <v>26</v>
      </c>
      <c r="N29">
        <f t="shared" si="6"/>
        <v>0.4537856055185257</v>
      </c>
      <c r="O29">
        <f t="shared" si="0"/>
        <v>0.30612925216949632</v>
      </c>
      <c r="P29">
        <f t="shared" si="1"/>
        <v>0.48990921259635978</v>
      </c>
      <c r="Q29">
        <f t="shared" si="2"/>
        <v>1.7971292521694964</v>
      </c>
      <c r="R29">
        <f t="shared" si="3"/>
        <v>0.48990921259635978</v>
      </c>
      <c r="T29" s="4">
        <f t="shared" si="4"/>
        <v>0.71099999999999941</v>
      </c>
      <c r="U29">
        <f t="shared" si="5"/>
        <v>0.78000000000000047</v>
      </c>
    </row>
    <row r="30" spans="13:21" x14ac:dyDescent="0.25">
      <c r="M30">
        <v>27</v>
      </c>
      <c r="N30">
        <f t="shared" si="6"/>
        <v>0.47123889803846897</v>
      </c>
      <c r="O30">
        <f t="shared" si="0"/>
        <v>0.30347682213855814</v>
      </c>
      <c r="P30">
        <f t="shared" si="1"/>
        <v>0.49522916421128965</v>
      </c>
      <c r="Q30">
        <f t="shared" si="2"/>
        <v>1.7944768221385583</v>
      </c>
      <c r="R30">
        <f t="shared" si="3"/>
        <v>0.49522916421128965</v>
      </c>
      <c r="T30" s="4">
        <f t="shared" si="4"/>
        <v>0.68099999999999938</v>
      </c>
      <c r="U30">
        <f t="shared" si="5"/>
        <v>0.8100000000000005</v>
      </c>
    </row>
    <row r="31" spans="13:21" x14ac:dyDescent="0.25">
      <c r="M31">
        <v>28</v>
      </c>
      <c r="N31">
        <f t="shared" si="6"/>
        <v>0.48869219055841229</v>
      </c>
      <c r="O31">
        <f t="shared" si="0"/>
        <v>0.30073195012775056</v>
      </c>
      <c r="P31">
        <f t="shared" si="1"/>
        <v>0.5005020142848744</v>
      </c>
      <c r="Q31">
        <f t="shared" si="2"/>
        <v>1.7917319501277507</v>
      </c>
      <c r="R31">
        <f t="shared" si="3"/>
        <v>0.5005020142848744</v>
      </c>
      <c r="T31" s="4">
        <f t="shared" si="4"/>
        <v>0.65099999999999936</v>
      </c>
      <c r="U31">
        <f t="shared" si="5"/>
        <v>0.84000000000000052</v>
      </c>
    </row>
    <row r="32" spans="13:21" x14ac:dyDescent="0.25">
      <c r="M32">
        <v>29</v>
      </c>
      <c r="N32">
        <f t="shared" si="6"/>
        <v>0.50614548307835561</v>
      </c>
      <c r="O32">
        <f t="shared" si="0"/>
        <v>0.29789547225167823</v>
      </c>
      <c r="P32">
        <f t="shared" si="1"/>
        <v>0.50572615665590237</v>
      </c>
      <c r="Q32">
        <f t="shared" si="2"/>
        <v>1.7888954722516783</v>
      </c>
      <c r="R32">
        <f t="shared" si="3"/>
        <v>0.50572615665590237</v>
      </c>
      <c r="T32" s="4">
        <f t="shared" si="4"/>
        <v>0.62099999999999933</v>
      </c>
      <c r="U32">
        <f t="shared" si="5"/>
        <v>0.87000000000000055</v>
      </c>
    </row>
    <row r="33" spans="13:21" x14ac:dyDescent="0.25">
      <c r="M33">
        <v>30</v>
      </c>
      <c r="N33">
        <f t="shared" si="6"/>
        <v>0.52359877559829882</v>
      </c>
      <c r="O33">
        <f t="shared" si="0"/>
        <v>0.29496825252897985</v>
      </c>
      <c r="P33">
        <f t="shared" si="1"/>
        <v>0.51090000000000002</v>
      </c>
      <c r="Q33">
        <f t="shared" si="2"/>
        <v>1.7859682525289799</v>
      </c>
      <c r="R33">
        <f t="shared" si="3"/>
        <v>0.51090000000000002</v>
      </c>
      <c r="T33" s="4">
        <f t="shared" si="4"/>
        <v>0.5909999999999993</v>
      </c>
      <c r="U33">
        <f t="shared" si="5"/>
        <v>0.90000000000000058</v>
      </c>
    </row>
    <row r="34" spans="13:21" x14ac:dyDescent="0.25">
      <c r="M34">
        <v>31</v>
      </c>
      <c r="N34">
        <f t="shared" si="6"/>
        <v>0.54105206811824214</v>
      </c>
      <c r="O34">
        <f t="shared" si="0"/>
        <v>0.29195118261913949</v>
      </c>
      <c r="P34">
        <f t="shared" si="1"/>
        <v>0.51602196831436453</v>
      </c>
      <c r="Q34">
        <f t="shared" si="2"/>
        <v>1.7829511826191395</v>
      </c>
      <c r="R34">
        <f t="shared" si="3"/>
        <v>0.51602196831436453</v>
      </c>
      <c r="T34" s="4">
        <f t="shared" si="4"/>
        <v>0.56099999999999928</v>
      </c>
      <c r="U34">
        <f t="shared" si="5"/>
        <v>0.9300000000000006</v>
      </c>
    </row>
    <row r="35" spans="13:21" x14ac:dyDescent="0.25">
      <c r="M35">
        <v>32</v>
      </c>
      <c r="N35">
        <f t="shared" si="6"/>
        <v>0.55850536063818546</v>
      </c>
      <c r="O35">
        <f t="shared" si="0"/>
        <v>0.28884518155087868</v>
      </c>
      <c r="P35">
        <f t="shared" si="1"/>
        <v>0.52109050139782964</v>
      </c>
      <c r="Q35">
        <f t="shared" si="2"/>
        <v>1.7798451815508787</v>
      </c>
      <c r="R35">
        <f t="shared" si="3"/>
        <v>0.52109050139782964</v>
      </c>
      <c r="T35" s="4">
        <f t="shared" si="4"/>
        <v>0.53099999999999925</v>
      </c>
      <c r="U35">
        <f t="shared" si="5"/>
        <v>0.96000000000000063</v>
      </c>
    </row>
    <row r="36" spans="13:21" x14ac:dyDescent="0.25">
      <c r="M36">
        <v>33</v>
      </c>
      <c r="N36">
        <f t="shared" si="6"/>
        <v>0.57595865315812877</v>
      </c>
      <c r="O36">
        <f t="shared" si="0"/>
        <v>0.28565119544221146</v>
      </c>
      <c r="P36">
        <f t="shared" si="1"/>
        <v>0.52610405532611826</v>
      </c>
      <c r="Q36">
        <f t="shared" si="2"/>
        <v>1.7766511954422115</v>
      </c>
      <c r="R36">
        <f t="shared" si="3"/>
        <v>0.52610405532611826</v>
      </c>
      <c r="T36" s="4">
        <f t="shared" si="4"/>
        <v>0.50099999999999922</v>
      </c>
      <c r="U36">
        <f t="shared" si="5"/>
        <v>0.99000000000000066</v>
      </c>
    </row>
    <row r="37" spans="13:21" x14ac:dyDescent="0.25">
      <c r="M37">
        <v>34</v>
      </c>
      <c r="N37">
        <f t="shared" si="6"/>
        <v>0.59341194567807209</v>
      </c>
      <c r="O37">
        <f t="shared" si="0"/>
        <v>0.28237019721224721</v>
      </c>
      <c r="P37">
        <f t="shared" si="1"/>
        <v>0.53106110292213637</v>
      </c>
      <c r="Q37">
        <f t="shared" si="2"/>
        <v>1.7733701972122473</v>
      </c>
      <c r="R37">
        <f t="shared" si="3"/>
        <v>0.53106110292213637</v>
      </c>
      <c r="T37" s="4">
        <f t="shared" si="4"/>
        <v>0.4709999999999992</v>
      </c>
      <c r="U37">
        <f t="shared" si="5"/>
        <v>1.0200000000000007</v>
      </c>
    </row>
    <row r="38" spans="13:21" x14ac:dyDescent="0.25">
      <c r="M38">
        <v>35</v>
      </c>
      <c r="N38">
        <f t="shared" si="6"/>
        <v>0.6108652381980153</v>
      </c>
      <c r="O38">
        <f t="shared" si="0"/>
        <v>0.27900318628483062</v>
      </c>
      <c r="P38">
        <f t="shared" si="1"/>
        <v>0.53596013422116628</v>
      </c>
      <c r="Q38">
        <f t="shared" si="2"/>
        <v>1.7700031862848307</v>
      </c>
      <c r="R38">
        <f t="shared" si="3"/>
        <v>0.53596013422116628</v>
      </c>
      <c r="T38" s="4">
        <f t="shared" si="4"/>
        <v>0.44099999999999917</v>
      </c>
      <c r="U38">
        <f t="shared" si="5"/>
        <v>1.0500000000000007</v>
      </c>
    </row>
    <row r="39" spans="13:21" x14ac:dyDescent="0.25">
      <c r="M39">
        <v>36</v>
      </c>
      <c r="N39">
        <f t="shared" si="6"/>
        <v>0.62831853071795862</v>
      </c>
      <c r="O39">
        <f t="shared" si="0"/>
        <v>0.27555118828410713</v>
      </c>
      <c r="P39">
        <f t="shared" si="1"/>
        <v>0.54079965693081644</v>
      </c>
      <c r="Q39">
        <f t="shared" si="2"/>
        <v>1.7665511882841072</v>
      </c>
      <c r="R39">
        <f t="shared" si="3"/>
        <v>0.54079965693081644</v>
      </c>
      <c r="T39" s="4"/>
    </row>
    <row r="40" spans="13:21" x14ac:dyDescent="0.25">
      <c r="M40">
        <v>37</v>
      </c>
      <c r="N40">
        <f t="shared" si="6"/>
        <v>0.64577182323790194</v>
      </c>
      <c r="O40">
        <f t="shared" si="0"/>
        <v>0.27201525472210797</v>
      </c>
      <c r="P40">
        <f t="shared" si="1"/>
        <v>0.54557819688558773</v>
      </c>
      <c r="Q40">
        <f t="shared" si="2"/>
        <v>1.7630152547221081</v>
      </c>
      <c r="R40">
        <f t="shared" si="3"/>
        <v>0.54557819688558773</v>
      </c>
      <c r="T40" s="4"/>
    </row>
    <row r="41" spans="13:21" x14ac:dyDescent="0.25">
      <c r="M41">
        <v>38</v>
      </c>
      <c r="N41">
        <f t="shared" si="6"/>
        <v>0.66322511575784526</v>
      </c>
      <c r="O41">
        <f t="shared" si="0"/>
        <v>0.26839646267844947</v>
      </c>
      <c r="P41">
        <f t="shared" si="1"/>
        <v>0.55029429849591927</v>
      </c>
      <c r="Q41">
        <f t="shared" si="2"/>
        <v>1.7593964626784495</v>
      </c>
      <c r="R41">
        <f t="shared" si="3"/>
        <v>0.55029429849591927</v>
      </c>
      <c r="T41" s="4"/>
    </row>
    <row r="42" spans="13:21" x14ac:dyDescent="0.25">
      <c r="M42">
        <v>39</v>
      </c>
      <c r="N42">
        <f t="shared" si="6"/>
        <v>0.68067840827778847</v>
      </c>
      <c r="O42">
        <f t="shared" si="0"/>
        <v>0.26469591447224428</v>
      </c>
      <c r="P42">
        <f t="shared" si="1"/>
        <v>0.55494652519157461</v>
      </c>
      <c r="Q42">
        <f t="shared" si="2"/>
        <v>1.7556959144722444</v>
      </c>
      <c r="R42">
        <f t="shared" si="3"/>
        <v>0.55494652519157461</v>
      </c>
      <c r="T42" s="4"/>
    </row>
    <row r="43" spans="13:21" x14ac:dyDescent="0.25">
      <c r="M43">
        <v>40</v>
      </c>
      <c r="N43">
        <f t="shared" si="6"/>
        <v>0.69813170079773179</v>
      </c>
      <c r="O43">
        <f t="shared" si="0"/>
        <v>0.26091473732632392</v>
      </c>
      <c r="P43">
        <f t="shared" si="1"/>
        <v>0.5595334598592353</v>
      </c>
      <c r="Q43">
        <f t="shared" si="2"/>
        <v>1.751914737326324</v>
      </c>
      <c r="R43">
        <f t="shared" si="3"/>
        <v>0.5595334598592353</v>
      </c>
      <c r="T43" s="4"/>
    </row>
    <row r="44" spans="13:21" x14ac:dyDescent="0.25">
      <c r="M44">
        <v>41</v>
      </c>
      <c r="N44">
        <f t="shared" si="6"/>
        <v>0.71558499331767511</v>
      </c>
      <c r="O44">
        <f t="shared" si="0"/>
        <v>0.25705408302387617</v>
      </c>
      <c r="P44">
        <f t="shared" si="1"/>
        <v>0.56405370527416676</v>
      </c>
      <c r="Q44">
        <f t="shared" si="2"/>
        <v>1.7480540830238762</v>
      </c>
      <c r="R44">
        <f t="shared" si="3"/>
        <v>0.56405370527416676</v>
      </c>
      <c r="T44" s="4"/>
    </row>
    <row r="45" spans="13:21" x14ac:dyDescent="0.25">
      <c r="M45">
        <v>42</v>
      </c>
      <c r="N45">
        <f t="shared" si="6"/>
        <v>0.73303828583761843</v>
      </c>
      <c r="O45">
        <f t="shared" si="0"/>
        <v>0.25311512755760052</v>
      </c>
      <c r="P45">
        <f t="shared" si="1"/>
        <v>0.56850588452582718</v>
      </c>
      <c r="Q45">
        <f t="shared" si="2"/>
        <v>1.7441151275576006</v>
      </c>
      <c r="R45">
        <f t="shared" si="3"/>
        <v>0.56850588452582718</v>
      </c>
      <c r="T45" s="4"/>
    </row>
    <row r="46" spans="13:21" x14ac:dyDescent="0.25">
      <c r="M46">
        <v>43</v>
      </c>
      <c r="N46">
        <f t="shared" si="6"/>
        <v>0.75049157835756175</v>
      </c>
      <c r="O46">
        <f t="shared" si="0"/>
        <v>0.24909907077148946</v>
      </c>
      <c r="P46">
        <f t="shared" si="1"/>
        <v>0.57288864143728702</v>
      </c>
      <c r="Q46">
        <f t="shared" si="2"/>
        <v>1.7400990707714896</v>
      </c>
      <c r="R46">
        <f t="shared" si="3"/>
        <v>0.57288864143728702</v>
      </c>
      <c r="T46" s="4"/>
    </row>
    <row r="47" spans="13:21" x14ac:dyDescent="0.25">
      <c r="M47">
        <v>44</v>
      </c>
      <c r="N47">
        <f t="shared" si="6"/>
        <v>0.76794487087750496</v>
      </c>
      <c r="O47">
        <f t="shared" si="0"/>
        <v>0.2450071359953446</v>
      </c>
      <c r="P47">
        <f t="shared" si="1"/>
        <v>0.57720064097833446</v>
      </c>
      <c r="Q47">
        <f t="shared" si="2"/>
        <v>1.7360071359953446</v>
      </c>
      <c r="R47">
        <f t="shared" si="3"/>
        <v>0.57720064097833446</v>
      </c>
      <c r="T47" s="4"/>
    </row>
    <row r="48" spans="13:21" x14ac:dyDescent="0.25">
      <c r="M48">
        <v>45</v>
      </c>
      <c r="N48">
        <f t="shared" si="6"/>
        <v>0.78539816339744828</v>
      </c>
      <c r="O48">
        <f t="shared" si="0"/>
        <v>0.2408405696721381</v>
      </c>
      <c r="P48">
        <f t="shared" si="1"/>
        <v>0.58144056967213809</v>
      </c>
      <c r="Q48">
        <f t="shared" si="2"/>
        <v>1.7318405696721382</v>
      </c>
      <c r="R48">
        <f t="shared" si="3"/>
        <v>0.58144056967213809</v>
      </c>
      <c r="T48" s="4"/>
    </row>
    <row r="49" spans="13:20" x14ac:dyDescent="0.25">
      <c r="M49">
        <v>46</v>
      </c>
      <c r="N49">
        <f t="shared" si="6"/>
        <v>0.8028514559173916</v>
      </c>
      <c r="O49">
        <f t="shared" si="0"/>
        <v>0.23660064097833447</v>
      </c>
      <c r="P49">
        <f t="shared" si="1"/>
        <v>0.58560713599534453</v>
      </c>
      <c r="Q49">
        <f t="shared" si="2"/>
        <v>1.7276006409783347</v>
      </c>
      <c r="R49">
        <f t="shared" si="3"/>
        <v>0.58560713599534453</v>
      </c>
      <c r="T49" s="4"/>
    </row>
    <row r="50" spans="13:20" x14ac:dyDescent="0.25">
      <c r="M50">
        <v>47</v>
      </c>
      <c r="N50">
        <f t="shared" si="6"/>
        <v>0.82030474843733492</v>
      </c>
      <c r="O50">
        <f t="shared" si="0"/>
        <v>0.232288641437287</v>
      </c>
      <c r="P50">
        <f t="shared" si="1"/>
        <v>0.58969907077148953</v>
      </c>
      <c r="Q50">
        <f t="shared" si="2"/>
        <v>1.723288641437287</v>
      </c>
      <c r="R50">
        <f t="shared" si="3"/>
        <v>0.58969907077148953</v>
      </c>
      <c r="T50" s="4"/>
    </row>
    <row r="51" spans="13:20" x14ac:dyDescent="0.25">
      <c r="M51">
        <v>48</v>
      </c>
      <c r="N51">
        <f t="shared" si="6"/>
        <v>0.83775804095727824</v>
      </c>
      <c r="O51">
        <f t="shared" si="0"/>
        <v>0.22790588452582713</v>
      </c>
      <c r="P51">
        <f t="shared" si="1"/>
        <v>0.59371512755760047</v>
      </c>
      <c r="Q51">
        <f t="shared" si="2"/>
        <v>1.7189058845258272</v>
      </c>
      <c r="R51">
        <f t="shared" si="3"/>
        <v>0.59371512755760047</v>
      </c>
      <c r="T51" s="4"/>
    </row>
    <row r="52" spans="13:20" x14ac:dyDescent="0.25">
      <c r="M52">
        <v>49</v>
      </c>
      <c r="N52">
        <f t="shared" si="6"/>
        <v>0.85521133347722145</v>
      </c>
      <c r="O52">
        <f t="shared" si="0"/>
        <v>0.22345370527416678</v>
      </c>
      <c r="P52">
        <f t="shared" si="1"/>
        <v>0.59765408302387613</v>
      </c>
      <c r="Q52">
        <f t="shared" si="2"/>
        <v>1.7144537052741669</v>
      </c>
      <c r="R52">
        <f t="shared" si="3"/>
        <v>0.59765408302387613</v>
      </c>
      <c r="T52" s="4"/>
    </row>
    <row r="53" spans="13:20" x14ac:dyDescent="0.25">
      <c r="M53">
        <v>50</v>
      </c>
      <c r="N53">
        <f t="shared" si="6"/>
        <v>0.87266462599716477</v>
      </c>
      <c r="O53">
        <f t="shared" si="0"/>
        <v>0.21893345985923532</v>
      </c>
      <c r="P53">
        <f t="shared" si="1"/>
        <v>0.60151473732632388</v>
      </c>
      <c r="Q53">
        <f t="shared" si="2"/>
        <v>1.7099334598592355</v>
      </c>
      <c r="R53">
        <f t="shared" si="3"/>
        <v>0.60151473732632388</v>
      </c>
      <c r="T53" s="4"/>
    </row>
    <row r="54" spans="13:20" x14ac:dyDescent="0.25">
      <c r="M54">
        <v>51</v>
      </c>
      <c r="N54">
        <f t="shared" si="6"/>
        <v>0.89011791851710809</v>
      </c>
      <c r="O54">
        <f t="shared" si="0"/>
        <v>0.21434652519157466</v>
      </c>
      <c r="P54">
        <f t="shared" si="1"/>
        <v>0.60529591447224429</v>
      </c>
      <c r="Q54">
        <f t="shared" si="2"/>
        <v>1.7053465251915747</v>
      </c>
      <c r="R54">
        <f t="shared" si="3"/>
        <v>0.60529591447224429</v>
      </c>
      <c r="T54" s="4"/>
    </row>
    <row r="55" spans="13:20" x14ac:dyDescent="0.25">
      <c r="M55">
        <v>52</v>
      </c>
      <c r="N55">
        <f t="shared" si="6"/>
        <v>0.90757121103705141</v>
      </c>
      <c r="O55">
        <f t="shared" si="0"/>
        <v>0.20969429849591922</v>
      </c>
      <c r="P55">
        <f t="shared" si="1"/>
        <v>0.60899646267844953</v>
      </c>
      <c r="Q55">
        <f t="shared" si="2"/>
        <v>1.7006942984959192</v>
      </c>
      <c r="R55">
        <f t="shared" si="3"/>
        <v>0.60899646267844953</v>
      </c>
      <c r="T55" s="4"/>
    </row>
    <row r="56" spans="13:20" x14ac:dyDescent="0.25">
      <c r="M56">
        <v>53</v>
      </c>
      <c r="N56">
        <f t="shared" si="6"/>
        <v>0.92502450355699462</v>
      </c>
      <c r="O56">
        <f t="shared" si="0"/>
        <v>0.20497819688558769</v>
      </c>
      <c r="P56">
        <f t="shared" si="1"/>
        <v>0.61261525472210798</v>
      </c>
      <c r="Q56">
        <f t="shared" si="2"/>
        <v>1.6959781968855878</v>
      </c>
      <c r="R56">
        <f t="shared" si="3"/>
        <v>0.61261525472210798</v>
      </c>
      <c r="T56" s="4"/>
    </row>
    <row r="57" spans="13:20" x14ac:dyDescent="0.25">
      <c r="M57">
        <v>54</v>
      </c>
      <c r="N57">
        <f t="shared" si="6"/>
        <v>0.94247779607693793</v>
      </c>
      <c r="O57">
        <f t="shared" si="0"/>
        <v>0.20019965693081637</v>
      </c>
      <c r="P57">
        <f t="shared" si="1"/>
        <v>0.61615118828410709</v>
      </c>
      <c r="Q57">
        <f t="shared" si="2"/>
        <v>1.6911996569308165</v>
      </c>
      <c r="R57">
        <f t="shared" si="3"/>
        <v>0.61615118828410709</v>
      </c>
      <c r="T57" s="4"/>
    </row>
    <row r="58" spans="13:20" x14ac:dyDescent="0.25">
      <c r="M58">
        <v>55</v>
      </c>
      <c r="N58">
        <f t="shared" si="6"/>
        <v>0.95993108859688125</v>
      </c>
      <c r="O58">
        <f t="shared" si="0"/>
        <v>0.19536013422116633</v>
      </c>
      <c r="P58">
        <f t="shared" si="1"/>
        <v>0.61960318628483058</v>
      </c>
      <c r="Q58">
        <f t="shared" si="2"/>
        <v>1.6863601342211665</v>
      </c>
      <c r="R58">
        <f t="shared" si="3"/>
        <v>0.61960318628483058</v>
      </c>
      <c r="T58" s="4"/>
    </row>
    <row r="59" spans="13:20" x14ac:dyDescent="0.25">
      <c r="M59">
        <v>56</v>
      </c>
      <c r="N59">
        <f t="shared" si="6"/>
        <v>0.97738438111682457</v>
      </c>
      <c r="O59">
        <f t="shared" si="0"/>
        <v>0.19046110292213636</v>
      </c>
      <c r="P59">
        <f t="shared" si="1"/>
        <v>0.62297019721224722</v>
      </c>
      <c r="Q59">
        <f t="shared" si="2"/>
        <v>1.6814611029221365</v>
      </c>
      <c r="R59">
        <f t="shared" si="3"/>
        <v>0.62297019721224722</v>
      </c>
      <c r="T59" s="4"/>
    </row>
    <row r="60" spans="13:20" x14ac:dyDescent="0.25">
      <c r="M60">
        <v>57</v>
      </c>
      <c r="N60">
        <f t="shared" si="6"/>
        <v>0.99483767363676789</v>
      </c>
      <c r="O60">
        <f t="shared" si="0"/>
        <v>0.18550405532611824</v>
      </c>
      <c r="P60">
        <f t="shared" si="1"/>
        <v>0.62625119544221142</v>
      </c>
      <c r="Q60">
        <f t="shared" si="2"/>
        <v>1.6765040553261183</v>
      </c>
      <c r="R60">
        <f t="shared" si="3"/>
        <v>0.62625119544221142</v>
      </c>
      <c r="T60" s="4"/>
    </row>
    <row r="61" spans="13:20" x14ac:dyDescent="0.25">
      <c r="M61">
        <v>58</v>
      </c>
      <c r="N61">
        <f t="shared" si="6"/>
        <v>1.0122909661567112</v>
      </c>
      <c r="O61">
        <f t="shared" si="0"/>
        <v>0.1804905013978296</v>
      </c>
      <c r="P61">
        <f t="shared" si="1"/>
        <v>0.6294451815508787</v>
      </c>
      <c r="Q61">
        <f t="shared" si="2"/>
        <v>1.6714905013978296</v>
      </c>
      <c r="R61">
        <f t="shared" si="3"/>
        <v>0.6294451815508787</v>
      </c>
      <c r="T61" s="4"/>
    </row>
    <row r="62" spans="13:20" x14ac:dyDescent="0.25">
      <c r="M62">
        <v>59</v>
      </c>
      <c r="N62">
        <f t="shared" si="6"/>
        <v>1.0297442586766545</v>
      </c>
      <c r="O62">
        <f t="shared" si="0"/>
        <v>0.17542196831436446</v>
      </c>
      <c r="P62">
        <f t="shared" si="1"/>
        <v>0.63255118261913945</v>
      </c>
      <c r="Q62">
        <f t="shared" si="2"/>
        <v>1.6664219683143646</v>
      </c>
      <c r="R62">
        <f t="shared" si="3"/>
        <v>0.63255118261913945</v>
      </c>
      <c r="T62" s="4"/>
    </row>
    <row r="63" spans="13:20" x14ac:dyDescent="0.25">
      <c r="M63">
        <v>60</v>
      </c>
      <c r="N63">
        <f t="shared" si="6"/>
        <v>1.0471975511965976</v>
      </c>
      <c r="O63">
        <f t="shared" si="0"/>
        <v>0.17030000000000003</v>
      </c>
      <c r="P63">
        <f t="shared" si="1"/>
        <v>0.63556825252897986</v>
      </c>
      <c r="Q63">
        <f t="shared" si="2"/>
        <v>1.6613000000000002</v>
      </c>
      <c r="R63">
        <f t="shared" si="3"/>
        <v>0.63556825252897986</v>
      </c>
      <c r="T63" s="4"/>
    </row>
    <row r="64" spans="13:20" x14ac:dyDescent="0.25">
      <c r="M64">
        <v>61</v>
      </c>
      <c r="N64">
        <f t="shared" si="6"/>
        <v>1.064650843716541</v>
      </c>
      <c r="O64">
        <f t="shared" si="0"/>
        <v>0.16512615665590244</v>
      </c>
      <c r="P64">
        <f t="shared" si="1"/>
        <v>0.63849547225167824</v>
      </c>
      <c r="Q64">
        <f t="shared" si="2"/>
        <v>1.6561261566559025</v>
      </c>
      <c r="R64">
        <f t="shared" si="3"/>
        <v>0.63849547225167824</v>
      </c>
      <c r="T64" s="4"/>
    </row>
    <row r="65" spans="13:20" x14ac:dyDescent="0.25">
      <c r="M65">
        <v>62</v>
      </c>
      <c r="N65">
        <f t="shared" si="6"/>
        <v>1.0821041362364843</v>
      </c>
      <c r="O65">
        <f t="shared" si="0"/>
        <v>0.15990201428487444</v>
      </c>
      <c r="P65">
        <f t="shared" si="1"/>
        <v>0.64133195012775057</v>
      </c>
      <c r="Q65">
        <f t="shared" si="2"/>
        <v>1.6509020142848745</v>
      </c>
      <c r="R65">
        <f t="shared" si="3"/>
        <v>0.64133195012775057</v>
      </c>
      <c r="T65" s="4"/>
    </row>
    <row r="66" spans="13:20" x14ac:dyDescent="0.25">
      <c r="M66">
        <v>63</v>
      </c>
      <c r="N66">
        <f t="shared" si="6"/>
        <v>1.0995574287564276</v>
      </c>
      <c r="O66">
        <f t="shared" si="0"/>
        <v>0.15462916421128964</v>
      </c>
      <c r="P66">
        <f t="shared" si="1"/>
        <v>0.6440768221385581</v>
      </c>
      <c r="Q66">
        <f t="shared" si="2"/>
        <v>1.6456291642112897</v>
      </c>
      <c r="R66">
        <f t="shared" si="3"/>
        <v>0.6440768221385581</v>
      </c>
      <c r="T66" s="4"/>
    </row>
    <row r="67" spans="13:20" x14ac:dyDescent="0.25">
      <c r="M67">
        <v>64</v>
      </c>
      <c r="N67">
        <f t="shared" si="6"/>
        <v>1.1170107212763709</v>
      </c>
      <c r="O67">
        <f t="shared" si="0"/>
        <v>0.14930921259635979</v>
      </c>
      <c r="P67">
        <f t="shared" si="1"/>
        <v>0.64672925216949628</v>
      </c>
      <c r="Q67">
        <f t="shared" si="2"/>
        <v>1.6403092125963599</v>
      </c>
      <c r="R67">
        <f t="shared" si="3"/>
        <v>0.64672925216949628</v>
      </c>
      <c r="T67" s="4"/>
    </row>
    <row r="68" spans="13:20" x14ac:dyDescent="0.25">
      <c r="M68">
        <v>65</v>
      </c>
      <c r="N68">
        <f t="shared" si="6"/>
        <v>1.1344640137963142</v>
      </c>
      <c r="O68">
        <f t="shared" ref="O68:O131" si="7">J$3*COS(N68)</f>
        <v>0.14394377994888224</v>
      </c>
      <c r="P68">
        <f t="shared" ref="P68:P131" si="8">J$3*SIN(N68)+J$3</f>
        <v>0.64928843226468302</v>
      </c>
      <c r="Q68">
        <f t="shared" ref="Q68:Q131" si="9">J$3*COS(N68)+J$4</f>
        <v>1.6349437799488824</v>
      </c>
      <c r="R68">
        <f t="shared" ref="R68:R131" si="10">J$3*SIN(N68)+J$3</f>
        <v>0.64928843226468302</v>
      </c>
      <c r="T68" s="4"/>
    </row>
    <row r="69" spans="13:20" x14ac:dyDescent="0.25">
      <c r="M69">
        <v>66</v>
      </c>
      <c r="N69">
        <f t="shared" si="6"/>
        <v>1.1519173063162575</v>
      </c>
      <c r="O69">
        <f t="shared" si="7"/>
        <v>0.13853450063161757</v>
      </c>
      <c r="P69">
        <f t="shared" si="8"/>
        <v>0.65175358287306984</v>
      </c>
      <c r="Q69">
        <f t="shared" si="9"/>
        <v>1.6295345006316178</v>
      </c>
      <c r="R69">
        <f t="shared" si="10"/>
        <v>0.65175358287306984</v>
      </c>
      <c r="T69" s="4"/>
    </row>
    <row r="70" spans="13:20" x14ac:dyDescent="0.25">
      <c r="M70">
        <v>67</v>
      </c>
      <c r="N70">
        <f t="shared" ref="N70:N133" si="11">RADIANS(M70)</f>
        <v>1.1693705988362009</v>
      </c>
      <c r="O70">
        <f t="shared" si="7"/>
        <v>0.13308302236344663</v>
      </c>
      <c r="P70">
        <f t="shared" si="8"/>
        <v>0.65412395308590121</v>
      </c>
      <c r="Q70">
        <f t="shared" si="9"/>
        <v>1.6240830223634468</v>
      </c>
      <c r="R70">
        <f t="shared" si="10"/>
        <v>0.65412395308590121</v>
      </c>
      <c r="T70" s="4"/>
    </row>
    <row r="71" spans="13:20" x14ac:dyDescent="0.25">
      <c r="M71">
        <v>68</v>
      </c>
      <c r="N71">
        <f t="shared" si="11"/>
        <v>1.1868238913561442</v>
      </c>
      <c r="O71">
        <f t="shared" si="7"/>
        <v>0.12759100571745963</v>
      </c>
      <c r="P71">
        <f t="shared" si="8"/>
        <v>0.65639882086544787</v>
      </c>
      <c r="Q71">
        <f t="shared" si="9"/>
        <v>1.6185910057174597</v>
      </c>
      <c r="R71">
        <f t="shared" si="10"/>
        <v>0.65639882086544787</v>
      </c>
      <c r="T71" s="4"/>
    </row>
    <row r="72" spans="13:20" x14ac:dyDescent="0.25">
      <c r="M72">
        <v>69</v>
      </c>
      <c r="N72">
        <f t="shared" si="11"/>
        <v>1.2042771838760873</v>
      </c>
      <c r="O72">
        <f t="shared" si="7"/>
        <v>0.12206012361512932</v>
      </c>
      <c r="P72">
        <f t="shared" si="8"/>
        <v>0.65857749326494697</v>
      </c>
      <c r="Q72">
        <f t="shared" si="9"/>
        <v>1.6130601236151294</v>
      </c>
      <c r="R72">
        <f t="shared" si="10"/>
        <v>0.65857749326494697</v>
      </c>
      <c r="T72" s="4"/>
    </row>
    <row r="73" spans="13:20" x14ac:dyDescent="0.25">
      <c r="M73">
        <v>70</v>
      </c>
      <c r="N73">
        <f t="shared" si="11"/>
        <v>1.2217304763960306</v>
      </c>
      <c r="O73">
        <f t="shared" si="7"/>
        <v>0.11649206081672281</v>
      </c>
      <c r="P73">
        <f t="shared" si="8"/>
        <v>0.66065930663968042</v>
      </c>
      <c r="Q73">
        <f t="shared" si="9"/>
        <v>1.6074920608167229</v>
      </c>
      <c r="R73">
        <f t="shared" si="10"/>
        <v>0.66065930663968042</v>
      </c>
      <c r="T73" s="4"/>
    </row>
    <row r="74" spans="13:20" x14ac:dyDescent="0.25">
      <c r="M74">
        <v>71</v>
      </c>
      <c r="N74">
        <f t="shared" si="11"/>
        <v>1.2391837689159739</v>
      </c>
      <c r="O74">
        <f t="shared" si="7"/>
        <v>0.1108885134081076</v>
      </c>
      <c r="P74">
        <f t="shared" si="8"/>
        <v>0.66264362684912737</v>
      </c>
      <c r="Q74">
        <f t="shared" si="9"/>
        <v>1.6018885134081078</v>
      </c>
      <c r="R74">
        <f t="shared" si="10"/>
        <v>0.66264362684912737</v>
      </c>
      <c r="T74" s="4"/>
    </row>
    <row r="75" spans="13:20" x14ac:dyDescent="0.25">
      <c r="M75">
        <v>72</v>
      </c>
      <c r="N75">
        <f t="shared" si="11"/>
        <v>1.2566370614359172</v>
      </c>
      <c r="O75">
        <f t="shared" si="7"/>
        <v>0.10525118828410711</v>
      </c>
      <c r="P75">
        <f t="shared" si="8"/>
        <v>0.66452984945012927</v>
      </c>
      <c r="Q75">
        <f t="shared" si="9"/>
        <v>1.5962511882841073</v>
      </c>
      <c r="R75">
        <f t="shared" si="10"/>
        <v>0.66452984945012927</v>
      </c>
      <c r="T75" s="4"/>
    </row>
    <row r="76" spans="13:20" x14ac:dyDescent="0.25">
      <c r="M76">
        <v>73</v>
      </c>
      <c r="N76">
        <f t="shared" si="11"/>
        <v>1.2740903539558606</v>
      </c>
      <c r="O76">
        <f t="shared" si="7"/>
        <v>9.9581802628564142E-2</v>
      </c>
      <c r="P76">
        <f t="shared" si="8"/>
        <v>0.66631739988100991</v>
      </c>
      <c r="Q76">
        <f t="shared" si="9"/>
        <v>1.5905818026285643</v>
      </c>
      <c r="R76">
        <f t="shared" si="10"/>
        <v>0.66631739988100991</v>
      </c>
      <c r="T76" s="4"/>
    </row>
    <row r="77" spans="13:20" x14ac:dyDescent="0.25">
      <c r="M77">
        <v>74</v>
      </c>
      <c r="N77">
        <f t="shared" si="11"/>
        <v>1.2915436464758039</v>
      </c>
      <c r="O77">
        <f t="shared" si="7"/>
        <v>9.3882083391269924E-2</v>
      </c>
      <c r="P77">
        <f t="shared" si="8"/>
        <v>0.66800573363659144</v>
      </c>
      <c r="Q77">
        <f t="shared" si="9"/>
        <v>1.58488208339127</v>
      </c>
      <c r="R77">
        <f t="shared" si="10"/>
        <v>0.66800573363659144</v>
      </c>
      <c r="T77" s="4"/>
    </row>
    <row r="78" spans="13:20" x14ac:dyDescent="0.25">
      <c r="M78">
        <v>75</v>
      </c>
      <c r="N78">
        <f t="shared" si="11"/>
        <v>1.3089969389957472</v>
      </c>
      <c r="O78">
        <f t="shared" si="7"/>
        <v>8.8153766761918564E-2</v>
      </c>
      <c r="P78">
        <f t="shared" si="8"/>
        <v>0.66959433643405664</v>
      </c>
      <c r="Q78">
        <f t="shared" si="9"/>
        <v>1.5791537667619187</v>
      </c>
      <c r="R78">
        <f t="shared" si="10"/>
        <v>0.66959433643405664</v>
      </c>
      <c r="T78" s="4"/>
    </row>
    <row r="79" spans="13:20" x14ac:dyDescent="0.25">
      <c r="M79">
        <v>76</v>
      </c>
      <c r="N79">
        <f t="shared" si="11"/>
        <v>1.3264502315156905</v>
      </c>
      <c r="O79">
        <f t="shared" si="7"/>
        <v>8.239859764124681E-2</v>
      </c>
      <c r="P79">
        <f t="shared" si="8"/>
        <v>0.67108272436960448</v>
      </c>
      <c r="Q79">
        <f t="shared" si="9"/>
        <v>1.573398597641247</v>
      </c>
      <c r="R79">
        <f t="shared" si="10"/>
        <v>0.67108272436960448</v>
      </c>
      <c r="T79" s="4"/>
    </row>
    <row r="80" spans="13:20" x14ac:dyDescent="0.25">
      <c r="M80">
        <v>77</v>
      </c>
      <c r="N80">
        <f t="shared" si="11"/>
        <v>1.3439035240356338</v>
      </c>
      <c r="O80">
        <f t="shared" si="7"/>
        <v>7.6618329109520392E-2</v>
      </c>
      <c r="P80">
        <f t="shared" si="8"/>
        <v>0.6724704440658511</v>
      </c>
      <c r="Q80">
        <f t="shared" si="9"/>
        <v>1.5676183291095205</v>
      </c>
      <c r="R80">
        <f t="shared" si="10"/>
        <v>0.6724704440658511</v>
      </c>
      <c r="T80" s="4"/>
    </row>
    <row r="81" spans="13:20" x14ac:dyDescent="0.25">
      <c r="M81">
        <v>78</v>
      </c>
      <c r="N81">
        <f t="shared" si="11"/>
        <v>1.3613568165555769</v>
      </c>
      <c r="O81">
        <f t="shared" si="7"/>
        <v>7.0814721892528867E-2</v>
      </c>
      <c r="P81">
        <f t="shared" si="8"/>
        <v>0.67375707280993424</v>
      </c>
      <c r="Q81">
        <f t="shared" si="9"/>
        <v>1.5618147218925289</v>
      </c>
      <c r="R81">
        <f t="shared" si="10"/>
        <v>0.67375707280993424</v>
      </c>
      <c r="T81" s="4"/>
    </row>
    <row r="82" spans="13:20" x14ac:dyDescent="0.25">
      <c r="M82">
        <v>79</v>
      </c>
      <c r="N82">
        <f t="shared" si="11"/>
        <v>1.3788101090755203</v>
      </c>
      <c r="O82">
        <f t="shared" si="7"/>
        <v>6.4989543825251198E-2</v>
      </c>
      <c r="P82">
        <f t="shared" si="8"/>
        <v>0.67494221868227444</v>
      </c>
      <c r="Q82">
        <f t="shared" si="9"/>
        <v>1.5559895438252513</v>
      </c>
      <c r="R82">
        <f t="shared" si="10"/>
        <v>0.67494221868227444</v>
      </c>
      <c r="T82" s="4"/>
    </row>
    <row r="83" spans="13:20" x14ac:dyDescent="0.25">
      <c r="M83">
        <v>80</v>
      </c>
      <c r="N83">
        <f t="shared" si="11"/>
        <v>1.3962634015954636</v>
      </c>
      <c r="O83">
        <f t="shared" si="7"/>
        <v>5.9144569313356501E-2</v>
      </c>
      <c r="P83">
        <f t="shared" si="8"/>
        <v>0.676025520675958</v>
      </c>
      <c r="Q83">
        <f t="shared" si="9"/>
        <v>1.5501445693133566</v>
      </c>
      <c r="R83">
        <f t="shared" si="10"/>
        <v>0.676025520675958</v>
      </c>
      <c r="T83" s="4"/>
    </row>
    <row r="84" spans="13:20" x14ac:dyDescent="0.25">
      <c r="M84">
        <v>81</v>
      </c>
      <c r="N84">
        <f t="shared" si="11"/>
        <v>1.4137166941154069</v>
      </c>
      <c r="O84">
        <f t="shared" si="7"/>
        <v>5.3281578792702657E-2</v>
      </c>
      <c r="P84">
        <f t="shared" si="8"/>
        <v>0.67700664880670391</v>
      </c>
      <c r="Q84">
        <f t="shared" si="9"/>
        <v>1.5442815787927027</v>
      </c>
      <c r="R84">
        <f t="shared" si="10"/>
        <v>0.67700664880670391</v>
      </c>
      <c r="T84" s="4"/>
    </row>
    <row r="85" spans="13:20" x14ac:dyDescent="0.25">
      <c r="M85">
        <v>82</v>
      </c>
      <c r="N85">
        <f t="shared" si="11"/>
        <v>1.4311699866353502</v>
      </c>
      <c r="O85">
        <f t="shared" si="7"/>
        <v>4.7402358186998297E-2</v>
      </c>
      <c r="P85">
        <f t="shared" si="8"/>
        <v>0.67788530421337889</v>
      </c>
      <c r="Q85">
        <f t="shared" si="9"/>
        <v>1.5384023581869983</v>
      </c>
      <c r="R85">
        <f t="shared" si="10"/>
        <v>0.67788530421337889</v>
      </c>
      <c r="T85" s="4"/>
    </row>
    <row r="86" spans="13:20" x14ac:dyDescent="0.25">
      <c r="M86">
        <v>83</v>
      </c>
      <c r="N86">
        <f t="shared" si="11"/>
        <v>1.4486232791552935</v>
      </c>
      <c r="O86">
        <f t="shared" si="7"/>
        <v>4.1508698363793235E-2</v>
      </c>
      <c r="P86">
        <f t="shared" si="8"/>
        <v>0.67866121924903422</v>
      </c>
      <c r="Q86">
        <f t="shared" si="9"/>
        <v>1.5325086983637934</v>
      </c>
      <c r="R86">
        <f t="shared" si="10"/>
        <v>0.67866121924903422</v>
      </c>
      <c r="T86" s="4"/>
    </row>
    <row r="87" spans="13:20" x14ac:dyDescent="0.25">
      <c r="M87">
        <v>84</v>
      </c>
      <c r="N87">
        <f t="shared" si="11"/>
        <v>1.4660765716752369</v>
      </c>
      <c r="O87">
        <f t="shared" si="7"/>
        <v>3.560239458896277E-2</v>
      </c>
      <c r="P87">
        <f t="shared" si="8"/>
        <v>0.67933415756243387</v>
      </c>
      <c r="Q87">
        <f t="shared" si="9"/>
        <v>1.5266023945889629</v>
      </c>
      <c r="R87">
        <f t="shared" si="10"/>
        <v>0.67933415756243387</v>
      </c>
      <c r="T87" s="4"/>
    </row>
    <row r="88" spans="13:20" x14ac:dyDescent="0.25">
      <c r="M88">
        <v>85</v>
      </c>
      <c r="N88">
        <f t="shared" si="11"/>
        <v>1.4835298641951802</v>
      </c>
      <c r="O88">
        <f t="shared" si="7"/>
        <v>2.9685245979852361E-2</v>
      </c>
      <c r="P88">
        <f t="shared" si="8"/>
        <v>0.67990391417004858</v>
      </c>
      <c r="Q88">
        <f t="shared" si="9"/>
        <v>1.5206852459798526</v>
      </c>
      <c r="R88">
        <f t="shared" si="10"/>
        <v>0.67990391417004858</v>
      </c>
      <c r="T88" s="4"/>
    </row>
    <row r="89" spans="13:20" x14ac:dyDescent="0.25">
      <c r="M89">
        <v>86</v>
      </c>
      <c r="N89">
        <f t="shared" si="11"/>
        <v>1.5009831567151235</v>
      </c>
      <c r="O89">
        <f t="shared" si="7"/>
        <v>2.3759054957249056E-2</v>
      </c>
      <c r="P89">
        <f t="shared" si="8"/>
        <v>0.68037031551849614</v>
      </c>
      <c r="Q89">
        <f t="shared" si="9"/>
        <v>1.5147590549572492</v>
      </c>
      <c r="R89">
        <f t="shared" si="10"/>
        <v>0.68037031551849614</v>
      </c>
      <c r="T89" s="4"/>
    </row>
    <row r="90" spans="13:20" x14ac:dyDescent="0.25">
      <c r="M90">
        <v>87</v>
      </c>
      <c r="N90">
        <f t="shared" si="11"/>
        <v>1.5184364492350666</v>
      </c>
      <c r="O90">
        <f t="shared" si="7"/>
        <v>1.7825626696346717E-2</v>
      </c>
      <c r="P90">
        <f t="shared" si="8"/>
        <v>0.68073321953740784</v>
      </c>
      <c r="Q90">
        <f t="shared" si="9"/>
        <v>1.5088256266963469</v>
      </c>
      <c r="R90">
        <f t="shared" si="10"/>
        <v>0.68073321953740784</v>
      </c>
      <c r="T90" s="4"/>
    </row>
    <row r="91" spans="13:20" x14ac:dyDescent="0.25">
      <c r="M91">
        <v>88</v>
      </c>
      <c r="N91">
        <f t="shared" si="11"/>
        <v>1.5358897417550099</v>
      </c>
      <c r="O91">
        <f t="shared" si="7"/>
        <v>1.1886768576871869E-2</v>
      </c>
      <c r="P91">
        <f t="shared" si="8"/>
        <v>0.68099251568270402</v>
      </c>
      <c r="Q91">
        <f t="shared" si="9"/>
        <v>1.5028867685768719</v>
      </c>
      <c r="R91">
        <f t="shared" si="10"/>
        <v>0.68099251568270402</v>
      </c>
      <c r="T91" s="4"/>
    </row>
    <row r="92" spans="13:20" x14ac:dyDescent="0.25">
      <c r="M92">
        <v>89</v>
      </c>
      <c r="N92">
        <f t="shared" si="11"/>
        <v>1.5533430342749532</v>
      </c>
      <c r="O92">
        <f t="shared" si="7"/>
        <v>5.9442896325387941E-3</v>
      </c>
      <c r="P92">
        <f t="shared" si="8"/>
        <v>0.68114812497026689</v>
      </c>
      <c r="Q92">
        <f t="shared" si="9"/>
        <v>1.4969442896325389</v>
      </c>
      <c r="R92">
        <f t="shared" si="10"/>
        <v>0.68114812497026689</v>
      </c>
      <c r="T92" s="4"/>
    </row>
    <row r="93" spans="13:20" x14ac:dyDescent="0.25">
      <c r="M93">
        <v>90</v>
      </c>
      <c r="N93">
        <f t="shared" si="11"/>
        <v>1.5707963267948966</v>
      </c>
      <c r="O93">
        <f t="shared" si="7"/>
        <v>2.0864278187093801E-17</v>
      </c>
      <c r="P93">
        <f t="shared" si="8"/>
        <v>0.68120000000000003</v>
      </c>
      <c r="Q93">
        <f t="shared" si="9"/>
        <v>1.4910000000000001</v>
      </c>
      <c r="R93">
        <f t="shared" si="10"/>
        <v>0.68120000000000003</v>
      </c>
      <c r="T93" s="4"/>
    </row>
    <row r="94" spans="13:20" x14ac:dyDescent="0.25">
      <c r="M94">
        <v>91</v>
      </c>
      <c r="N94">
        <f t="shared" si="11"/>
        <v>1.5882496193148399</v>
      </c>
      <c r="O94">
        <f t="shared" si="7"/>
        <v>-5.9442896325387524E-3</v>
      </c>
      <c r="P94">
        <f t="shared" si="8"/>
        <v>0.68114812497026689</v>
      </c>
      <c r="Q94">
        <f t="shared" si="9"/>
        <v>1.4850557103674613</v>
      </c>
      <c r="R94">
        <f t="shared" si="10"/>
        <v>0.68114812497026689</v>
      </c>
      <c r="T94" s="4"/>
    </row>
    <row r="95" spans="13:20" x14ac:dyDescent="0.25">
      <c r="M95">
        <v>92</v>
      </c>
      <c r="N95">
        <f t="shared" si="11"/>
        <v>1.6057029118347832</v>
      </c>
      <c r="O95">
        <f t="shared" si="7"/>
        <v>-1.1886768576871825E-2</v>
      </c>
      <c r="P95">
        <f t="shared" si="8"/>
        <v>0.68099251568270402</v>
      </c>
      <c r="Q95">
        <f t="shared" si="9"/>
        <v>1.4791132314231283</v>
      </c>
      <c r="R95">
        <f t="shared" si="10"/>
        <v>0.68099251568270402</v>
      </c>
      <c r="T95" s="4"/>
    </row>
    <row r="96" spans="13:20" x14ac:dyDescent="0.25">
      <c r="M96">
        <v>93</v>
      </c>
      <c r="N96">
        <f t="shared" si="11"/>
        <v>1.6231562043547265</v>
      </c>
      <c r="O96">
        <f t="shared" si="7"/>
        <v>-1.7825626696346672E-2</v>
      </c>
      <c r="P96">
        <f t="shared" si="8"/>
        <v>0.68073321953740784</v>
      </c>
      <c r="Q96">
        <f t="shared" si="9"/>
        <v>1.4731743733036535</v>
      </c>
      <c r="R96">
        <f t="shared" si="10"/>
        <v>0.68073321953740784</v>
      </c>
      <c r="T96" s="4"/>
    </row>
    <row r="97" spans="13:20" x14ac:dyDescent="0.25">
      <c r="M97">
        <v>94</v>
      </c>
      <c r="N97">
        <f t="shared" si="11"/>
        <v>1.6406094968746698</v>
      </c>
      <c r="O97">
        <f t="shared" si="7"/>
        <v>-2.3759054957249087E-2</v>
      </c>
      <c r="P97">
        <f t="shared" si="8"/>
        <v>0.68037031551849614</v>
      </c>
      <c r="Q97">
        <f t="shared" si="9"/>
        <v>1.467240945042751</v>
      </c>
      <c r="R97">
        <f t="shared" si="10"/>
        <v>0.68037031551849614</v>
      </c>
      <c r="T97" s="4"/>
    </row>
    <row r="98" spans="13:20" x14ac:dyDescent="0.25">
      <c r="M98">
        <v>95</v>
      </c>
      <c r="N98">
        <f t="shared" si="11"/>
        <v>1.6580627893946132</v>
      </c>
      <c r="O98">
        <f t="shared" si="7"/>
        <v>-2.9685245979852396E-2</v>
      </c>
      <c r="P98">
        <f t="shared" si="8"/>
        <v>0.67990391417004858</v>
      </c>
      <c r="Q98">
        <f t="shared" si="9"/>
        <v>1.4613147540201477</v>
      </c>
      <c r="R98">
        <f t="shared" si="10"/>
        <v>0.67990391417004858</v>
      </c>
      <c r="T98" s="4"/>
    </row>
    <row r="99" spans="13:20" x14ac:dyDescent="0.25">
      <c r="M99">
        <v>96</v>
      </c>
      <c r="N99">
        <f t="shared" si="11"/>
        <v>1.6755160819145565</v>
      </c>
      <c r="O99">
        <f t="shared" si="7"/>
        <v>-3.5602394588962805E-2</v>
      </c>
      <c r="P99">
        <f t="shared" si="8"/>
        <v>0.67933415756243387</v>
      </c>
      <c r="Q99">
        <f t="shared" si="9"/>
        <v>1.4553976054110374</v>
      </c>
      <c r="R99">
        <f t="shared" si="10"/>
        <v>0.67933415756243387</v>
      </c>
      <c r="T99" s="4"/>
    </row>
    <row r="100" spans="13:20" x14ac:dyDescent="0.25">
      <c r="M100">
        <v>97</v>
      </c>
      <c r="N100">
        <f t="shared" si="11"/>
        <v>1.6929693744344996</v>
      </c>
      <c r="O100">
        <f t="shared" si="7"/>
        <v>-4.1508698363793194E-2</v>
      </c>
      <c r="P100">
        <f t="shared" si="8"/>
        <v>0.67866121924903433</v>
      </c>
      <c r="Q100">
        <f t="shared" si="9"/>
        <v>1.449491301636207</v>
      </c>
      <c r="R100">
        <f t="shared" si="10"/>
        <v>0.67866121924903433</v>
      </c>
      <c r="T100" s="4"/>
    </row>
    <row r="101" spans="13:20" x14ac:dyDescent="0.25">
      <c r="M101">
        <v>98</v>
      </c>
      <c r="N101">
        <f t="shared" si="11"/>
        <v>1.7104226669544429</v>
      </c>
      <c r="O101">
        <f t="shared" si="7"/>
        <v>-4.7402358186998263E-2</v>
      </c>
      <c r="P101">
        <f t="shared" si="8"/>
        <v>0.67788530421337889</v>
      </c>
      <c r="Q101">
        <f t="shared" si="9"/>
        <v>1.4435976418130019</v>
      </c>
      <c r="R101">
        <f t="shared" si="10"/>
        <v>0.67788530421337889</v>
      </c>
      <c r="T101" s="4"/>
    </row>
    <row r="102" spans="13:20" x14ac:dyDescent="0.25">
      <c r="M102">
        <v>99</v>
      </c>
      <c r="N102">
        <f t="shared" si="11"/>
        <v>1.7278759594743862</v>
      </c>
      <c r="O102">
        <f t="shared" si="7"/>
        <v>-5.3281578792702615E-2</v>
      </c>
      <c r="P102">
        <f t="shared" si="8"/>
        <v>0.67700664880670391</v>
      </c>
      <c r="Q102">
        <f t="shared" si="9"/>
        <v>1.4377184212072975</v>
      </c>
      <c r="R102">
        <f t="shared" si="10"/>
        <v>0.67700664880670391</v>
      </c>
      <c r="T102" s="4"/>
    </row>
    <row r="103" spans="13:20" x14ac:dyDescent="0.25">
      <c r="M103">
        <v>100</v>
      </c>
      <c r="N103">
        <f t="shared" si="11"/>
        <v>1.7453292519943295</v>
      </c>
      <c r="O103">
        <f t="shared" si="7"/>
        <v>-5.9144569313356467E-2</v>
      </c>
      <c r="P103">
        <f t="shared" si="8"/>
        <v>0.676025520675958</v>
      </c>
      <c r="Q103">
        <f t="shared" si="9"/>
        <v>1.4318554306866436</v>
      </c>
      <c r="R103">
        <f t="shared" si="10"/>
        <v>0.676025520675958</v>
      </c>
      <c r="T103" s="4"/>
    </row>
    <row r="104" spans="13:20" x14ac:dyDescent="0.25">
      <c r="M104">
        <v>101</v>
      </c>
      <c r="N104">
        <f t="shared" si="11"/>
        <v>1.7627825445142729</v>
      </c>
      <c r="O104">
        <f t="shared" si="7"/>
        <v>-6.498954382525117E-2</v>
      </c>
      <c r="P104">
        <f t="shared" si="8"/>
        <v>0.67494221868227444</v>
      </c>
      <c r="Q104">
        <f t="shared" si="9"/>
        <v>1.4260104561747489</v>
      </c>
      <c r="R104">
        <f t="shared" si="10"/>
        <v>0.67494221868227444</v>
      </c>
    </row>
    <row r="105" spans="13:20" x14ac:dyDescent="0.25">
      <c r="M105">
        <v>102</v>
      </c>
      <c r="N105">
        <f t="shared" si="11"/>
        <v>1.7802358370342162</v>
      </c>
      <c r="O105">
        <f t="shared" si="7"/>
        <v>-7.081472189252884E-2</v>
      </c>
      <c r="P105">
        <f t="shared" si="8"/>
        <v>0.67375707280993424</v>
      </c>
      <c r="Q105">
        <f t="shared" si="9"/>
        <v>1.4201852781074713</v>
      </c>
      <c r="R105">
        <f t="shared" si="10"/>
        <v>0.67375707280993424</v>
      </c>
    </row>
    <row r="106" spans="13:20" x14ac:dyDescent="0.25">
      <c r="M106">
        <v>103</v>
      </c>
      <c r="N106">
        <f t="shared" si="11"/>
        <v>1.7976891295541595</v>
      </c>
      <c r="O106">
        <f t="shared" si="7"/>
        <v>-7.6618329109520433E-2</v>
      </c>
      <c r="P106">
        <f t="shared" si="8"/>
        <v>0.6724704440658511</v>
      </c>
      <c r="Q106">
        <f t="shared" si="9"/>
        <v>1.4143816708904797</v>
      </c>
      <c r="R106">
        <f t="shared" si="10"/>
        <v>0.6724704440658511</v>
      </c>
    </row>
    <row r="107" spans="13:20" x14ac:dyDescent="0.25">
      <c r="M107">
        <v>104</v>
      </c>
      <c r="N107">
        <f t="shared" si="11"/>
        <v>1.8151424220741028</v>
      </c>
      <c r="O107">
        <f t="shared" si="7"/>
        <v>-8.2398597641246851E-2</v>
      </c>
      <c r="P107">
        <f t="shared" si="8"/>
        <v>0.67108272436960448</v>
      </c>
      <c r="Q107">
        <f t="shared" si="9"/>
        <v>1.4086014023587532</v>
      </c>
      <c r="R107">
        <f t="shared" si="10"/>
        <v>0.67108272436960448</v>
      </c>
    </row>
    <row r="108" spans="13:20" x14ac:dyDescent="0.25">
      <c r="M108">
        <v>105</v>
      </c>
      <c r="N108">
        <f t="shared" si="11"/>
        <v>1.8325957145940461</v>
      </c>
      <c r="O108">
        <f t="shared" si="7"/>
        <v>-8.8153766761918606E-2</v>
      </c>
      <c r="P108">
        <f t="shared" si="8"/>
        <v>0.66959433643405664</v>
      </c>
      <c r="Q108">
        <f t="shared" si="9"/>
        <v>1.4028462332380816</v>
      </c>
      <c r="R108">
        <f t="shared" si="10"/>
        <v>0.66959433643405664</v>
      </c>
    </row>
    <row r="109" spans="13:20" x14ac:dyDescent="0.25">
      <c r="M109">
        <v>106</v>
      </c>
      <c r="N109">
        <f t="shared" si="11"/>
        <v>1.8500490071139892</v>
      </c>
      <c r="O109">
        <f t="shared" si="7"/>
        <v>-9.3882083391269883E-2</v>
      </c>
      <c r="P109">
        <f t="shared" si="8"/>
        <v>0.66800573363659144</v>
      </c>
      <c r="Q109">
        <f t="shared" si="9"/>
        <v>1.3971179166087302</v>
      </c>
      <c r="R109">
        <f t="shared" si="10"/>
        <v>0.66800573363659144</v>
      </c>
    </row>
    <row r="110" spans="13:20" x14ac:dyDescent="0.25">
      <c r="M110">
        <v>107</v>
      </c>
      <c r="N110">
        <f t="shared" si="11"/>
        <v>1.8675022996339325</v>
      </c>
      <c r="O110">
        <f t="shared" si="7"/>
        <v>-9.9581802628564114E-2</v>
      </c>
      <c r="P110">
        <f t="shared" si="8"/>
        <v>0.66631739988100991</v>
      </c>
      <c r="Q110">
        <f t="shared" si="9"/>
        <v>1.3914181973714359</v>
      </c>
      <c r="R110">
        <f t="shared" si="10"/>
        <v>0.66631739988100991</v>
      </c>
    </row>
    <row r="111" spans="13:20" x14ac:dyDescent="0.25">
      <c r="M111">
        <v>108</v>
      </c>
      <c r="N111">
        <f t="shared" si="11"/>
        <v>1.8849555921538759</v>
      </c>
      <c r="O111">
        <f t="shared" si="7"/>
        <v>-0.10525118828410707</v>
      </c>
      <c r="P111">
        <f t="shared" si="8"/>
        <v>0.66452984945012938</v>
      </c>
      <c r="Q111">
        <f t="shared" si="9"/>
        <v>1.3857488117158931</v>
      </c>
      <c r="R111">
        <f t="shared" si="10"/>
        <v>0.66452984945012938</v>
      </c>
    </row>
    <row r="112" spans="13:20" x14ac:dyDescent="0.25">
      <c r="M112">
        <v>109</v>
      </c>
      <c r="N112">
        <f t="shared" si="11"/>
        <v>1.9024088846738192</v>
      </c>
      <c r="O112">
        <f t="shared" si="7"/>
        <v>-0.11088851340810756</v>
      </c>
      <c r="P112">
        <f t="shared" si="8"/>
        <v>0.66264362684912737</v>
      </c>
      <c r="Q112">
        <f t="shared" si="9"/>
        <v>1.3801114865918926</v>
      </c>
      <c r="R112">
        <f t="shared" si="10"/>
        <v>0.66264362684912737</v>
      </c>
    </row>
    <row r="113" spans="13:18" x14ac:dyDescent="0.25">
      <c r="M113">
        <v>110</v>
      </c>
      <c r="N113">
        <f t="shared" si="11"/>
        <v>1.9198621771937625</v>
      </c>
      <c r="O113">
        <f t="shared" si="7"/>
        <v>-0.11649206081672277</v>
      </c>
      <c r="P113">
        <f t="shared" si="8"/>
        <v>0.66065930663968042</v>
      </c>
      <c r="Q113">
        <f t="shared" si="9"/>
        <v>1.3745079391832773</v>
      </c>
      <c r="R113">
        <f t="shared" si="10"/>
        <v>0.66065930663968042</v>
      </c>
    </row>
    <row r="114" spans="13:18" x14ac:dyDescent="0.25">
      <c r="M114">
        <v>111</v>
      </c>
      <c r="N114">
        <f t="shared" si="11"/>
        <v>1.9373154697137058</v>
      </c>
      <c r="O114">
        <f t="shared" si="7"/>
        <v>-0.12206012361512927</v>
      </c>
      <c r="P114">
        <f t="shared" si="8"/>
        <v>0.65857749326494697</v>
      </c>
      <c r="Q114">
        <f t="shared" si="9"/>
        <v>1.3689398763848708</v>
      </c>
      <c r="R114">
        <f t="shared" si="10"/>
        <v>0.65857749326494697</v>
      </c>
    </row>
    <row r="115" spans="13:18" x14ac:dyDescent="0.25">
      <c r="M115">
        <v>112</v>
      </c>
      <c r="N115">
        <f t="shared" si="11"/>
        <v>1.9547687622336491</v>
      </c>
      <c r="O115">
        <f t="shared" si="7"/>
        <v>-0.12759100571745965</v>
      </c>
      <c r="P115">
        <f t="shared" si="8"/>
        <v>0.65639882086544787</v>
      </c>
      <c r="Q115">
        <f t="shared" si="9"/>
        <v>1.3634089942825405</v>
      </c>
      <c r="R115">
        <f t="shared" si="10"/>
        <v>0.65639882086544787</v>
      </c>
    </row>
    <row r="116" spans="13:18" x14ac:dyDescent="0.25">
      <c r="M116">
        <v>113</v>
      </c>
      <c r="N116">
        <f t="shared" si="11"/>
        <v>1.9722220547535925</v>
      </c>
      <c r="O116">
        <f t="shared" si="7"/>
        <v>-0.13308302236344666</v>
      </c>
      <c r="P116">
        <f t="shared" si="8"/>
        <v>0.6541239530859011</v>
      </c>
      <c r="Q116">
        <f t="shared" si="9"/>
        <v>1.3579169776365534</v>
      </c>
      <c r="R116">
        <f t="shared" si="10"/>
        <v>0.6541239530859011</v>
      </c>
    </row>
    <row r="117" spans="13:18" x14ac:dyDescent="0.25">
      <c r="M117">
        <v>114</v>
      </c>
      <c r="N117">
        <f t="shared" si="11"/>
        <v>1.9896753472735358</v>
      </c>
      <c r="O117">
        <f t="shared" si="7"/>
        <v>-0.13853450063161757</v>
      </c>
      <c r="P117">
        <f t="shared" si="8"/>
        <v>0.65175358287306984</v>
      </c>
      <c r="Q117">
        <f t="shared" si="9"/>
        <v>1.3524654993683825</v>
      </c>
      <c r="R117">
        <f t="shared" si="10"/>
        <v>0.65175358287306984</v>
      </c>
    </row>
    <row r="118" spans="13:18" x14ac:dyDescent="0.25">
      <c r="M118">
        <v>115</v>
      </c>
      <c r="N118">
        <f t="shared" si="11"/>
        <v>2.0071286397934789</v>
      </c>
      <c r="O118">
        <f t="shared" si="7"/>
        <v>-0.14394377994888219</v>
      </c>
      <c r="P118">
        <f t="shared" si="8"/>
        <v>0.64928843226468302</v>
      </c>
      <c r="Q118">
        <f t="shared" si="9"/>
        <v>1.347056220051118</v>
      </c>
      <c r="R118">
        <f t="shared" si="10"/>
        <v>0.64928843226468302</v>
      </c>
    </row>
    <row r="119" spans="13:18" x14ac:dyDescent="0.25">
      <c r="M119">
        <v>116</v>
      </c>
      <c r="N119">
        <f t="shared" si="11"/>
        <v>2.0245819323134224</v>
      </c>
      <c r="O119">
        <f t="shared" si="7"/>
        <v>-0.14930921259635982</v>
      </c>
      <c r="P119">
        <f t="shared" si="8"/>
        <v>0.64672925216949628</v>
      </c>
      <c r="Q119">
        <f t="shared" si="9"/>
        <v>1.3416907874036403</v>
      </c>
      <c r="R119">
        <f t="shared" si="10"/>
        <v>0.64672925216949628</v>
      </c>
    </row>
    <row r="120" spans="13:18" x14ac:dyDescent="0.25">
      <c r="M120">
        <v>117</v>
      </c>
      <c r="N120">
        <f t="shared" si="11"/>
        <v>2.0420352248333655</v>
      </c>
      <c r="O120">
        <f t="shared" si="7"/>
        <v>-0.15462916421128961</v>
      </c>
      <c r="P120">
        <f t="shared" si="8"/>
        <v>0.64407682213855821</v>
      </c>
      <c r="Q120">
        <f t="shared" si="9"/>
        <v>1.3363708357887105</v>
      </c>
      <c r="R120">
        <f t="shared" si="10"/>
        <v>0.64407682213855821</v>
      </c>
    </row>
    <row r="121" spans="13:18" x14ac:dyDescent="0.25">
      <c r="M121">
        <v>118</v>
      </c>
      <c r="N121">
        <f t="shared" si="11"/>
        <v>2.0594885173533091</v>
      </c>
      <c r="O121">
        <f t="shared" si="7"/>
        <v>-0.15990201428487447</v>
      </c>
      <c r="P121">
        <f t="shared" si="8"/>
        <v>0.64133195012775057</v>
      </c>
      <c r="Q121">
        <f t="shared" si="9"/>
        <v>1.3310979857151257</v>
      </c>
      <c r="R121">
        <f t="shared" si="10"/>
        <v>0.64133195012775057</v>
      </c>
    </row>
    <row r="122" spans="13:18" x14ac:dyDescent="0.25">
      <c r="M122">
        <v>119</v>
      </c>
      <c r="N122">
        <f t="shared" si="11"/>
        <v>2.0769418098732522</v>
      </c>
      <c r="O122">
        <f t="shared" si="7"/>
        <v>-0.16512615665590238</v>
      </c>
      <c r="P122">
        <f t="shared" si="8"/>
        <v>0.63849547225167824</v>
      </c>
      <c r="Q122">
        <f t="shared" si="9"/>
        <v>1.3258738433440977</v>
      </c>
      <c r="R122">
        <f t="shared" si="10"/>
        <v>0.63849547225167824</v>
      </c>
    </row>
    <row r="123" spans="13:18" x14ac:dyDescent="0.25">
      <c r="M123">
        <v>120</v>
      </c>
      <c r="N123">
        <f t="shared" si="11"/>
        <v>2.0943951023931953</v>
      </c>
      <c r="O123">
        <f t="shared" si="7"/>
        <v>-0.17029999999999992</v>
      </c>
      <c r="P123">
        <f t="shared" si="8"/>
        <v>0.63556825252897986</v>
      </c>
      <c r="Q123">
        <f t="shared" si="9"/>
        <v>1.3207000000000002</v>
      </c>
      <c r="R123">
        <f t="shared" si="10"/>
        <v>0.63556825252897986</v>
      </c>
    </row>
    <row r="124" spans="13:18" x14ac:dyDescent="0.25">
      <c r="M124">
        <v>121</v>
      </c>
      <c r="N124">
        <f t="shared" si="11"/>
        <v>2.1118483949131388</v>
      </c>
      <c r="O124">
        <f t="shared" si="7"/>
        <v>-0.17542196831436449</v>
      </c>
      <c r="P124">
        <f t="shared" si="8"/>
        <v>0.63255118261913945</v>
      </c>
      <c r="Q124">
        <f t="shared" si="9"/>
        <v>1.3155780316856356</v>
      </c>
      <c r="R124">
        <f t="shared" si="10"/>
        <v>0.63255118261913945</v>
      </c>
    </row>
    <row r="125" spans="13:18" x14ac:dyDescent="0.25">
      <c r="M125">
        <v>122</v>
      </c>
      <c r="N125">
        <f t="shared" si="11"/>
        <v>2.1293016874330819</v>
      </c>
      <c r="O125">
        <f t="shared" si="7"/>
        <v>-0.18049050139782957</v>
      </c>
      <c r="P125">
        <f t="shared" si="8"/>
        <v>0.62944518155087881</v>
      </c>
      <c r="Q125">
        <f t="shared" si="9"/>
        <v>1.3105094986021706</v>
      </c>
      <c r="R125">
        <f t="shared" si="10"/>
        <v>0.62944518155087881</v>
      </c>
    </row>
    <row r="126" spans="13:18" x14ac:dyDescent="0.25">
      <c r="M126">
        <v>123</v>
      </c>
      <c r="N126">
        <f t="shared" si="11"/>
        <v>2.1467549799530254</v>
      </c>
      <c r="O126">
        <f t="shared" si="7"/>
        <v>-0.18550405532611824</v>
      </c>
      <c r="P126">
        <f t="shared" si="8"/>
        <v>0.62625119544221142</v>
      </c>
      <c r="Q126">
        <f t="shared" si="9"/>
        <v>1.3054959446738819</v>
      </c>
      <c r="R126">
        <f t="shared" si="10"/>
        <v>0.62625119544221142</v>
      </c>
    </row>
    <row r="127" spans="13:18" x14ac:dyDescent="0.25">
      <c r="M127">
        <v>124</v>
      </c>
      <c r="N127">
        <f t="shared" si="11"/>
        <v>2.1642082724729685</v>
      </c>
      <c r="O127">
        <f t="shared" si="7"/>
        <v>-0.19046110292213633</v>
      </c>
      <c r="P127">
        <f t="shared" si="8"/>
        <v>0.62297019721224722</v>
      </c>
      <c r="Q127">
        <f t="shared" si="9"/>
        <v>1.3005388970778637</v>
      </c>
      <c r="R127">
        <f t="shared" si="10"/>
        <v>0.62297019721224722</v>
      </c>
    </row>
    <row r="128" spans="13:18" x14ac:dyDescent="0.25">
      <c r="M128">
        <v>125</v>
      </c>
      <c r="N128">
        <f t="shared" si="11"/>
        <v>2.1816615649929121</v>
      </c>
      <c r="O128">
        <f t="shared" si="7"/>
        <v>-0.19536013422116633</v>
      </c>
      <c r="P128">
        <f t="shared" si="8"/>
        <v>0.61960318628483058</v>
      </c>
      <c r="Q128">
        <f t="shared" si="9"/>
        <v>1.2956398657788337</v>
      </c>
      <c r="R128">
        <f t="shared" si="10"/>
        <v>0.61960318628483058</v>
      </c>
    </row>
    <row r="129" spans="13:18" x14ac:dyDescent="0.25">
      <c r="M129">
        <v>126</v>
      </c>
      <c r="N129">
        <f t="shared" si="11"/>
        <v>2.1991148575128552</v>
      </c>
      <c r="O129">
        <f t="shared" si="7"/>
        <v>-0.20019965693081632</v>
      </c>
      <c r="P129">
        <f t="shared" si="8"/>
        <v>0.61615118828410709</v>
      </c>
      <c r="Q129">
        <f t="shared" si="9"/>
        <v>1.2908003430691837</v>
      </c>
      <c r="R129">
        <f t="shared" si="10"/>
        <v>0.61615118828410709</v>
      </c>
    </row>
    <row r="130" spans="13:18" x14ac:dyDescent="0.25">
      <c r="M130">
        <v>127</v>
      </c>
      <c r="N130">
        <f t="shared" si="11"/>
        <v>2.2165681500327987</v>
      </c>
      <c r="O130">
        <f t="shared" si="7"/>
        <v>-0.20497819688558769</v>
      </c>
      <c r="P130">
        <f t="shared" si="8"/>
        <v>0.61261525472210798</v>
      </c>
      <c r="Q130">
        <f t="shared" si="9"/>
        <v>1.2860218031144124</v>
      </c>
      <c r="R130">
        <f t="shared" si="10"/>
        <v>0.61261525472210798</v>
      </c>
    </row>
    <row r="131" spans="13:18" x14ac:dyDescent="0.25">
      <c r="M131">
        <v>128</v>
      </c>
      <c r="N131">
        <f t="shared" si="11"/>
        <v>2.2340214425527418</v>
      </c>
      <c r="O131">
        <f t="shared" si="7"/>
        <v>-0.20969429849591922</v>
      </c>
      <c r="P131">
        <f t="shared" si="8"/>
        <v>0.60899646267844953</v>
      </c>
      <c r="Q131">
        <f t="shared" si="9"/>
        <v>1.281305701504081</v>
      </c>
      <c r="R131">
        <f t="shared" si="10"/>
        <v>0.60899646267844953</v>
      </c>
    </row>
    <row r="132" spans="13:18" x14ac:dyDescent="0.25">
      <c r="M132">
        <v>129</v>
      </c>
      <c r="N132">
        <f t="shared" si="11"/>
        <v>2.2514747350726849</v>
      </c>
      <c r="O132">
        <f t="shared" ref="O132:O195" si="12">J$3*COS(N132)</f>
        <v>-0.2143465251915746</v>
      </c>
      <c r="P132">
        <f t="shared" ref="P132:P195" si="13">J$3*SIN(N132)+J$3</f>
        <v>0.60529591447224429</v>
      </c>
      <c r="Q132">
        <f t="shared" ref="Q132:Q195" si="14">J$3*COS(N132)+J$4</f>
        <v>1.2766534748084255</v>
      </c>
      <c r="R132">
        <f t="shared" ref="R132:R195" si="15">J$3*SIN(N132)+J$3</f>
        <v>0.60529591447224429</v>
      </c>
    </row>
    <row r="133" spans="13:18" x14ac:dyDescent="0.25">
      <c r="M133">
        <v>130</v>
      </c>
      <c r="N133">
        <f t="shared" si="11"/>
        <v>2.2689280275926285</v>
      </c>
      <c r="O133">
        <f t="shared" si="12"/>
        <v>-0.21893345985923532</v>
      </c>
      <c r="P133">
        <f t="shared" si="13"/>
        <v>0.60151473732632388</v>
      </c>
      <c r="Q133">
        <f t="shared" si="14"/>
        <v>1.2720665401407647</v>
      </c>
      <c r="R133">
        <f t="shared" si="15"/>
        <v>0.60151473732632388</v>
      </c>
    </row>
    <row r="134" spans="13:18" x14ac:dyDescent="0.25">
      <c r="M134">
        <v>131</v>
      </c>
      <c r="N134">
        <f t="shared" ref="N134:N197" si="16">RADIANS(M134)</f>
        <v>2.2863813201125716</v>
      </c>
      <c r="O134">
        <f t="shared" si="12"/>
        <v>-0.22345370527416675</v>
      </c>
      <c r="P134">
        <f t="shared" si="13"/>
        <v>0.59765408302387624</v>
      </c>
      <c r="Q134">
        <f t="shared" si="14"/>
        <v>1.2675462947258334</v>
      </c>
      <c r="R134">
        <f t="shared" si="15"/>
        <v>0.59765408302387624</v>
      </c>
    </row>
    <row r="135" spans="13:18" x14ac:dyDescent="0.25">
      <c r="M135">
        <v>132</v>
      </c>
      <c r="N135">
        <f t="shared" si="16"/>
        <v>2.3038346126325151</v>
      </c>
      <c r="O135">
        <f t="shared" si="12"/>
        <v>-0.22790588452582713</v>
      </c>
      <c r="P135">
        <f t="shared" si="13"/>
        <v>0.59371512755760047</v>
      </c>
      <c r="Q135">
        <f t="shared" si="14"/>
        <v>1.2630941154741731</v>
      </c>
      <c r="R135">
        <f t="shared" si="15"/>
        <v>0.59371512755760047</v>
      </c>
    </row>
    <row r="136" spans="13:18" x14ac:dyDescent="0.25">
      <c r="M136">
        <v>133</v>
      </c>
      <c r="N136">
        <f t="shared" si="16"/>
        <v>2.3212879051524582</v>
      </c>
      <c r="O136">
        <f t="shared" si="12"/>
        <v>-0.23228864143728695</v>
      </c>
      <c r="P136">
        <f t="shared" si="13"/>
        <v>0.58969907077148953</v>
      </c>
      <c r="Q136">
        <f t="shared" si="14"/>
        <v>1.2587113585627132</v>
      </c>
      <c r="R136">
        <f t="shared" si="15"/>
        <v>0.58969907077148953</v>
      </c>
    </row>
    <row r="137" spans="13:18" x14ac:dyDescent="0.25">
      <c r="M137">
        <v>134</v>
      </c>
      <c r="N137">
        <f t="shared" si="16"/>
        <v>2.3387411976724017</v>
      </c>
      <c r="O137">
        <f t="shared" si="12"/>
        <v>-0.23660064097833453</v>
      </c>
      <c r="P137">
        <f t="shared" si="13"/>
        <v>0.58560713599534453</v>
      </c>
      <c r="Q137">
        <f t="shared" si="14"/>
        <v>1.2543993590216655</v>
      </c>
      <c r="R137">
        <f t="shared" si="15"/>
        <v>0.58560713599534453</v>
      </c>
    </row>
    <row r="138" spans="13:18" x14ac:dyDescent="0.25">
      <c r="M138">
        <v>135</v>
      </c>
      <c r="N138">
        <f t="shared" si="16"/>
        <v>2.3561944901923448</v>
      </c>
      <c r="O138">
        <f t="shared" si="12"/>
        <v>-0.24084056967213807</v>
      </c>
      <c r="P138">
        <f t="shared" si="13"/>
        <v>0.58144056967213809</v>
      </c>
      <c r="Q138">
        <f t="shared" si="14"/>
        <v>1.250159430327862</v>
      </c>
      <c r="R138">
        <f t="shared" si="15"/>
        <v>0.58144056967213809</v>
      </c>
    </row>
    <row r="139" spans="13:18" x14ac:dyDescent="0.25">
      <c r="M139">
        <v>136</v>
      </c>
      <c r="N139">
        <f t="shared" si="16"/>
        <v>2.3736477827122884</v>
      </c>
      <c r="O139">
        <f t="shared" si="12"/>
        <v>-0.2450071359953446</v>
      </c>
      <c r="P139">
        <f t="shared" si="13"/>
        <v>0.57720064097833446</v>
      </c>
      <c r="Q139">
        <f t="shared" si="14"/>
        <v>1.2459928640046556</v>
      </c>
      <c r="R139">
        <f t="shared" si="15"/>
        <v>0.57720064097833446</v>
      </c>
    </row>
    <row r="140" spans="13:18" x14ac:dyDescent="0.25">
      <c r="M140">
        <v>137</v>
      </c>
      <c r="N140">
        <f t="shared" si="16"/>
        <v>2.3911010752322315</v>
      </c>
      <c r="O140">
        <f t="shared" si="12"/>
        <v>-0.24909907077148946</v>
      </c>
      <c r="P140">
        <f t="shared" si="13"/>
        <v>0.57288864143728702</v>
      </c>
      <c r="Q140">
        <f t="shared" si="14"/>
        <v>1.2419009292285106</v>
      </c>
      <c r="R140">
        <f t="shared" si="15"/>
        <v>0.57288864143728702</v>
      </c>
    </row>
    <row r="141" spans="13:18" x14ac:dyDescent="0.25">
      <c r="M141">
        <v>138</v>
      </c>
      <c r="N141">
        <f t="shared" si="16"/>
        <v>2.4085543677521746</v>
      </c>
      <c r="O141">
        <f t="shared" si="12"/>
        <v>-0.25311512755760041</v>
      </c>
      <c r="P141">
        <f t="shared" si="13"/>
        <v>0.56850588452582718</v>
      </c>
      <c r="Q141">
        <f t="shared" si="14"/>
        <v>1.2378848724423996</v>
      </c>
      <c r="R141">
        <f t="shared" si="15"/>
        <v>0.56850588452582718</v>
      </c>
    </row>
    <row r="142" spans="13:18" x14ac:dyDescent="0.25">
      <c r="M142">
        <v>139</v>
      </c>
      <c r="N142">
        <f t="shared" si="16"/>
        <v>2.4260076602721181</v>
      </c>
      <c r="O142">
        <f t="shared" si="12"/>
        <v>-0.25705408302387617</v>
      </c>
      <c r="P142">
        <f t="shared" si="13"/>
        <v>0.56405370527416676</v>
      </c>
      <c r="Q142">
        <f t="shared" si="14"/>
        <v>1.233945916976124</v>
      </c>
      <c r="R142">
        <f t="shared" si="15"/>
        <v>0.56405370527416676</v>
      </c>
    </row>
    <row r="143" spans="13:18" x14ac:dyDescent="0.25">
      <c r="M143">
        <v>140</v>
      </c>
      <c r="N143">
        <f t="shared" si="16"/>
        <v>2.4434609527920612</v>
      </c>
      <c r="O143">
        <f t="shared" si="12"/>
        <v>-0.26091473732632386</v>
      </c>
      <c r="P143">
        <f t="shared" si="13"/>
        <v>0.55953345985923542</v>
      </c>
      <c r="Q143">
        <f t="shared" si="14"/>
        <v>1.2300852626736762</v>
      </c>
      <c r="R143">
        <f t="shared" si="15"/>
        <v>0.55953345985923542</v>
      </c>
    </row>
    <row r="144" spans="13:18" x14ac:dyDescent="0.25">
      <c r="M144">
        <v>141</v>
      </c>
      <c r="N144">
        <f t="shared" si="16"/>
        <v>2.4609142453120048</v>
      </c>
      <c r="O144">
        <f t="shared" si="12"/>
        <v>-0.26469591447224428</v>
      </c>
      <c r="P144">
        <f t="shared" si="13"/>
        <v>0.55494652519157461</v>
      </c>
      <c r="Q144">
        <f t="shared" si="14"/>
        <v>1.2263040855277558</v>
      </c>
      <c r="R144">
        <f t="shared" si="15"/>
        <v>0.55494652519157461</v>
      </c>
    </row>
    <row r="145" spans="13:18" x14ac:dyDescent="0.25">
      <c r="M145">
        <v>142</v>
      </c>
      <c r="N145">
        <f t="shared" si="16"/>
        <v>2.4783675378319479</v>
      </c>
      <c r="O145">
        <f t="shared" si="12"/>
        <v>-0.26839646267844947</v>
      </c>
      <c r="P145">
        <f t="shared" si="13"/>
        <v>0.55029429849591927</v>
      </c>
      <c r="Q145">
        <f t="shared" si="14"/>
        <v>1.2226035373215507</v>
      </c>
      <c r="R145">
        <f t="shared" si="15"/>
        <v>0.55029429849591927</v>
      </c>
    </row>
    <row r="146" spans="13:18" x14ac:dyDescent="0.25">
      <c r="M146">
        <v>143</v>
      </c>
      <c r="N146">
        <f t="shared" si="16"/>
        <v>2.4958208303518914</v>
      </c>
      <c r="O146">
        <f t="shared" si="12"/>
        <v>-0.27201525472210797</v>
      </c>
      <c r="P146">
        <f t="shared" si="13"/>
        <v>0.54557819688558762</v>
      </c>
      <c r="Q146">
        <f t="shared" si="14"/>
        <v>1.2189847452778921</v>
      </c>
      <c r="R146">
        <f t="shared" si="15"/>
        <v>0.54557819688558762</v>
      </c>
    </row>
    <row r="147" spans="13:18" x14ac:dyDescent="0.25">
      <c r="M147">
        <v>144</v>
      </c>
      <c r="N147">
        <f t="shared" si="16"/>
        <v>2.5132741228718345</v>
      </c>
      <c r="O147">
        <f t="shared" si="12"/>
        <v>-0.27555118828410707</v>
      </c>
      <c r="P147">
        <f t="shared" si="13"/>
        <v>0.54079965693081644</v>
      </c>
      <c r="Q147">
        <f t="shared" si="14"/>
        <v>1.215448811715893</v>
      </c>
      <c r="R147">
        <f t="shared" si="15"/>
        <v>0.54079965693081644</v>
      </c>
    </row>
    <row r="148" spans="13:18" x14ac:dyDescent="0.25">
      <c r="M148">
        <v>145</v>
      </c>
      <c r="N148">
        <f t="shared" si="16"/>
        <v>2.530727415391778</v>
      </c>
      <c r="O148">
        <f t="shared" si="12"/>
        <v>-0.27900318628483067</v>
      </c>
      <c r="P148">
        <f t="shared" si="13"/>
        <v>0.53596013422116628</v>
      </c>
      <c r="Q148">
        <f t="shared" si="14"/>
        <v>1.2119968137151695</v>
      </c>
      <c r="R148">
        <f t="shared" si="15"/>
        <v>0.53596013422116628</v>
      </c>
    </row>
    <row r="149" spans="13:18" x14ac:dyDescent="0.25">
      <c r="M149">
        <v>146</v>
      </c>
      <c r="N149">
        <f t="shared" si="16"/>
        <v>2.5481807079117211</v>
      </c>
      <c r="O149">
        <f t="shared" si="12"/>
        <v>-0.28237019721224721</v>
      </c>
      <c r="P149">
        <f t="shared" si="13"/>
        <v>0.53106110292213637</v>
      </c>
      <c r="Q149">
        <f t="shared" si="14"/>
        <v>1.2086298027877529</v>
      </c>
      <c r="R149">
        <f t="shared" si="15"/>
        <v>0.53106110292213637</v>
      </c>
    </row>
    <row r="150" spans="13:18" x14ac:dyDescent="0.25">
      <c r="M150">
        <v>147</v>
      </c>
      <c r="N150">
        <f t="shared" si="16"/>
        <v>2.5656340004316642</v>
      </c>
      <c r="O150">
        <f t="shared" si="12"/>
        <v>-0.2856511954422114</v>
      </c>
      <c r="P150">
        <f t="shared" si="13"/>
        <v>0.52610405532611826</v>
      </c>
      <c r="Q150">
        <f t="shared" si="14"/>
        <v>1.2053488045577887</v>
      </c>
      <c r="R150">
        <f t="shared" si="15"/>
        <v>0.52610405532611826</v>
      </c>
    </row>
    <row r="151" spans="13:18" x14ac:dyDescent="0.25">
      <c r="M151">
        <v>148</v>
      </c>
      <c r="N151">
        <f t="shared" si="16"/>
        <v>2.5830872929516078</v>
      </c>
      <c r="O151">
        <f t="shared" si="12"/>
        <v>-0.28884518155087868</v>
      </c>
      <c r="P151">
        <f t="shared" si="13"/>
        <v>0.52109050139782964</v>
      </c>
      <c r="Q151">
        <f t="shared" si="14"/>
        <v>1.2021548184491215</v>
      </c>
      <c r="R151">
        <f t="shared" si="15"/>
        <v>0.52109050139782964</v>
      </c>
    </row>
    <row r="152" spans="13:18" x14ac:dyDescent="0.25">
      <c r="M152">
        <v>149</v>
      </c>
      <c r="N152">
        <f t="shared" si="16"/>
        <v>2.6005405854715509</v>
      </c>
      <c r="O152">
        <f t="shared" si="12"/>
        <v>-0.29195118261913944</v>
      </c>
      <c r="P152">
        <f t="shared" si="13"/>
        <v>0.51602196831436453</v>
      </c>
      <c r="Q152">
        <f t="shared" si="14"/>
        <v>1.1990488173808607</v>
      </c>
      <c r="R152">
        <f t="shared" si="15"/>
        <v>0.51602196831436453</v>
      </c>
    </row>
    <row r="153" spans="13:18" x14ac:dyDescent="0.25">
      <c r="M153">
        <v>150</v>
      </c>
      <c r="N153">
        <f t="shared" si="16"/>
        <v>2.6179938779914944</v>
      </c>
      <c r="O153">
        <f t="shared" si="12"/>
        <v>-0.29496825252897985</v>
      </c>
      <c r="P153">
        <f t="shared" si="13"/>
        <v>0.51090000000000002</v>
      </c>
      <c r="Q153">
        <f t="shared" si="14"/>
        <v>1.1960317474710203</v>
      </c>
      <c r="R153">
        <f t="shared" si="15"/>
        <v>0.51090000000000002</v>
      </c>
    </row>
    <row r="154" spans="13:18" x14ac:dyDescent="0.25">
      <c r="M154">
        <v>151</v>
      </c>
      <c r="N154">
        <f t="shared" si="16"/>
        <v>2.6354471705114375</v>
      </c>
      <c r="O154">
        <f t="shared" si="12"/>
        <v>-0.29789547225167823</v>
      </c>
      <c r="P154">
        <f t="shared" si="13"/>
        <v>0.50572615665590248</v>
      </c>
      <c r="Q154">
        <f t="shared" si="14"/>
        <v>1.1931045277483219</v>
      </c>
      <c r="R154">
        <f t="shared" si="15"/>
        <v>0.50572615665590248</v>
      </c>
    </row>
    <row r="155" spans="13:18" x14ac:dyDescent="0.25">
      <c r="M155">
        <v>152</v>
      </c>
      <c r="N155">
        <f t="shared" si="16"/>
        <v>2.6529004630313811</v>
      </c>
      <c r="O155">
        <f t="shared" si="12"/>
        <v>-0.30073195012775056</v>
      </c>
      <c r="P155">
        <f t="shared" si="13"/>
        <v>0.5005020142848744</v>
      </c>
      <c r="Q155">
        <f t="shared" si="14"/>
        <v>1.1902680498722495</v>
      </c>
      <c r="R155">
        <f t="shared" si="15"/>
        <v>0.5005020142848744</v>
      </c>
    </row>
    <row r="156" spans="13:18" x14ac:dyDescent="0.25">
      <c r="M156">
        <v>153</v>
      </c>
      <c r="N156">
        <f t="shared" si="16"/>
        <v>2.6703537555513241</v>
      </c>
      <c r="O156">
        <f t="shared" si="12"/>
        <v>-0.30347682213855809</v>
      </c>
      <c r="P156">
        <f t="shared" si="13"/>
        <v>0.49522916421128971</v>
      </c>
      <c r="Q156">
        <f t="shared" si="14"/>
        <v>1.1875231778614421</v>
      </c>
      <c r="R156">
        <f t="shared" si="15"/>
        <v>0.49522916421128971</v>
      </c>
    </row>
    <row r="157" spans="13:18" x14ac:dyDescent="0.25">
      <c r="M157">
        <v>154</v>
      </c>
      <c r="N157">
        <f t="shared" si="16"/>
        <v>2.6878070480712677</v>
      </c>
      <c r="O157">
        <f t="shared" si="12"/>
        <v>-0.30612925216949632</v>
      </c>
      <c r="P157">
        <f t="shared" si="13"/>
        <v>0.48990921259635978</v>
      </c>
      <c r="Q157">
        <f t="shared" si="14"/>
        <v>1.1848707478305038</v>
      </c>
      <c r="R157">
        <f t="shared" si="15"/>
        <v>0.48990921259635978</v>
      </c>
    </row>
    <row r="158" spans="13:18" x14ac:dyDescent="0.25">
      <c r="M158">
        <v>155</v>
      </c>
      <c r="N158">
        <f t="shared" si="16"/>
        <v>2.7052603405912108</v>
      </c>
      <c r="O158">
        <f t="shared" si="12"/>
        <v>-0.30868843226468295</v>
      </c>
      <c r="P158">
        <f t="shared" si="13"/>
        <v>0.48454377994888226</v>
      </c>
      <c r="Q158">
        <f t="shared" si="14"/>
        <v>1.1823115677353171</v>
      </c>
      <c r="R158">
        <f t="shared" si="15"/>
        <v>0.48454377994888226</v>
      </c>
    </row>
    <row r="159" spans="13:18" x14ac:dyDescent="0.25">
      <c r="M159">
        <v>156</v>
      </c>
      <c r="N159">
        <f t="shared" si="16"/>
        <v>2.7227136331111539</v>
      </c>
      <c r="O159">
        <f t="shared" si="12"/>
        <v>-0.31115358287306982</v>
      </c>
      <c r="P159">
        <f t="shared" si="13"/>
        <v>0.47913450063161767</v>
      </c>
      <c r="Q159">
        <f t="shared" si="14"/>
        <v>1.1798464171269303</v>
      </c>
      <c r="R159">
        <f t="shared" si="15"/>
        <v>0.47913450063161767</v>
      </c>
    </row>
    <row r="160" spans="13:18" x14ac:dyDescent="0.25">
      <c r="M160">
        <v>157</v>
      </c>
      <c r="N160">
        <f t="shared" si="16"/>
        <v>2.7401669256310974</v>
      </c>
      <c r="O160">
        <f t="shared" si="12"/>
        <v>-0.3135239530859012</v>
      </c>
      <c r="P160">
        <f t="shared" si="13"/>
        <v>0.47368302236344667</v>
      </c>
      <c r="Q160">
        <f t="shared" si="14"/>
        <v>1.1774760469140988</v>
      </c>
      <c r="R160">
        <f t="shared" si="15"/>
        <v>0.47368302236344667</v>
      </c>
    </row>
    <row r="161" spans="13:18" x14ac:dyDescent="0.25">
      <c r="M161">
        <v>158</v>
      </c>
      <c r="N161">
        <f t="shared" si="16"/>
        <v>2.7576202181510405</v>
      </c>
      <c r="O161">
        <f t="shared" si="12"/>
        <v>-0.31579882086544775</v>
      </c>
      <c r="P161">
        <f t="shared" si="13"/>
        <v>0.46819100571745975</v>
      </c>
      <c r="Q161">
        <f t="shared" si="14"/>
        <v>1.1752011791345525</v>
      </c>
      <c r="R161">
        <f t="shared" si="15"/>
        <v>0.46819100571745975</v>
      </c>
    </row>
    <row r="162" spans="13:18" x14ac:dyDescent="0.25">
      <c r="M162">
        <v>159</v>
      </c>
      <c r="N162">
        <f t="shared" si="16"/>
        <v>2.7750735106709841</v>
      </c>
      <c r="O162">
        <f t="shared" si="12"/>
        <v>-0.31797749326494695</v>
      </c>
      <c r="P162">
        <f t="shared" si="13"/>
        <v>0.46266012361512926</v>
      </c>
      <c r="Q162">
        <f t="shared" si="14"/>
        <v>1.173022506735053</v>
      </c>
      <c r="R162">
        <f t="shared" si="15"/>
        <v>0.46266012361512926</v>
      </c>
    </row>
    <row r="163" spans="13:18" x14ac:dyDescent="0.25">
      <c r="M163">
        <v>160</v>
      </c>
      <c r="N163">
        <f t="shared" si="16"/>
        <v>2.7925268031909272</v>
      </c>
      <c r="O163">
        <f t="shared" si="12"/>
        <v>-0.32005930663968041</v>
      </c>
      <c r="P163">
        <f t="shared" si="13"/>
        <v>0.45709206081672282</v>
      </c>
      <c r="Q163">
        <f t="shared" si="14"/>
        <v>1.1709406933603197</v>
      </c>
      <c r="R163">
        <f t="shared" si="15"/>
        <v>0.45709206081672282</v>
      </c>
    </row>
    <row r="164" spans="13:18" x14ac:dyDescent="0.25">
      <c r="M164">
        <v>161</v>
      </c>
      <c r="N164">
        <f t="shared" si="16"/>
        <v>2.8099800957108707</v>
      </c>
      <c r="O164">
        <f t="shared" si="12"/>
        <v>-0.32204362684912735</v>
      </c>
      <c r="P164">
        <f t="shared" si="13"/>
        <v>0.45148851340810758</v>
      </c>
      <c r="Q164">
        <f t="shared" si="14"/>
        <v>1.1689563731508728</v>
      </c>
      <c r="R164">
        <f t="shared" si="15"/>
        <v>0.45148851340810758</v>
      </c>
    </row>
    <row r="165" spans="13:18" x14ac:dyDescent="0.25">
      <c r="M165">
        <v>162</v>
      </c>
      <c r="N165">
        <f t="shared" si="16"/>
        <v>2.8274333882308138</v>
      </c>
      <c r="O165">
        <f t="shared" si="12"/>
        <v>-0.32392984945012931</v>
      </c>
      <c r="P165">
        <f t="shared" si="13"/>
        <v>0.44585118828410714</v>
      </c>
      <c r="Q165">
        <f t="shared" si="14"/>
        <v>1.1670701505498708</v>
      </c>
      <c r="R165">
        <f t="shared" si="15"/>
        <v>0.44585118828410714</v>
      </c>
    </row>
    <row r="166" spans="13:18" x14ac:dyDescent="0.25">
      <c r="M166">
        <v>163</v>
      </c>
      <c r="N166">
        <f t="shared" si="16"/>
        <v>2.8448866807507573</v>
      </c>
      <c r="O166">
        <f t="shared" si="12"/>
        <v>-0.32571739988100989</v>
      </c>
      <c r="P166">
        <f t="shared" si="13"/>
        <v>0.4401818026285641</v>
      </c>
      <c r="Q166">
        <f t="shared" si="14"/>
        <v>1.1652826001189902</v>
      </c>
      <c r="R166">
        <f t="shared" si="15"/>
        <v>0.4401818026285641</v>
      </c>
    </row>
    <row r="167" spans="13:18" x14ac:dyDescent="0.25">
      <c r="M167">
        <v>164</v>
      </c>
      <c r="N167">
        <f t="shared" si="16"/>
        <v>2.8623399732707004</v>
      </c>
      <c r="O167">
        <f t="shared" si="12"/>
        <v>-0.32740573363659142</v>
      </c>
      <c r="P167">
        <f t="shared" si="13"/>
        <v>0.43448208339126992</v>
      </c>
      <c r="Q167">
        <f t="shared" si="14"/>
        <v>1.1635942663634087</v>
      </c>
      <c r="R167">
        <f t="shared" si="15"/>
        <v>0.43448208339126992</v>
      </c>
    </row>
    <row r="168" spans="13:18" x14ac:dyDescent="0.25">
      <c r="M168">
        <v>165</v>
      </c>
      <c r="N168">
        <f t="shared" si="16"/>
        <v>2.8797932657906435</v>
      </c>
      <c r="O168">
        <f t="shared" si="12"/>
        <v>-0.32899433643405662</v>
      </c>
      <c r="P168">
        <f t="shared" si="13"/>
        <v>0.42875376676191868</v>
      </c>
      <c r="Q168">
        <f t="shared" si="14"/>
        <v>1.1620056635659435</v>
      </c>
      <c r="R168">
        <f t="shared" si="15"/>
        <v>0.42875376676191868</v>
      </c>
    </row>
    <row r="169" spans="13:18" x14ac:dyDescent="0.25">
      <c r="M169">
        <v>166</v>
      </c>
      <c r="N169">
        <f t="shared" si="16"/>
        <v>2.8972465583105871</v>
      </c>
      <c r="O169">
        <f t="shared" si="12"/>
        <v>-0.33048272436960441</v>
      </c>
      <c r="P169">
        <f t="shared" si="13"/>
        <v>0.42299859764124687</v>
      </c>
      <c r="Q169">
        <f t="shared" si="14"/>
        <v>1.1605172756303956</v>
      </c>
      <c r="R169">
        <f t="shared" si="15"/>
        <v>0.42299859764124687</v>
      </c>
    </row>
    <row r="170" spans="13:18" x14ac:dyDescent="0.25">
      <c r="M170">
        <v>167</v>
      </c>
      <c r="N170">
        <f t="shared" si="16"/>
        <v>2.9146998508305302</v>
      </c>
      <c r="O170">
        <f t="shared" si="12"/>
        <v>-0.33187044406585109</v>
      </c>
      <c r="P170">
        <f t="shared" si="13"/>
        <v>0.4172183291095205</v>
      </c>
      <c r="Q170">
        <f t="shared" si="14"/>
        <v>1.159129555934149</v>
      </c>
      <c r="R170">
        <f t="shared" si="15"/>
        <v>0.4172183291095205</v>
      </c>
    </row>
    <row r="171" spans="13:18" x14ac:dyDescent="0.25">
      <c r="M171">
        <v>168</v>
      </c>
      <c r="N171">
        <f t="shared" si="16"/>
        <v>2.9321531433504737</v>
      </c>
      <c r="O171">
        <f t="shared" si="12"/>
        <v>-0.33315707280993423</v>
      </c>
      <c r="P171">
        <f t="shared" si="13"/>
        <v>0.41141472189252881</v>
      </c>
      <c r="Q171">
        <f t="shared" si="14"/>
        <v>1.1578429271900659</v>
      </c>
      <c r="R171">
        <f t="shared" si="15"/>
        <v>0.41141472189252881</v>
      </c>
    </row>
    <row r="172" spans="13:18" x14ac:dyDescent="0.25">
      <c r="M172">
        <v>169</v>
      </c>
      <c r="N172">
        <f t="shared" si="16"/>
        <v>2.9496064358704168</v>
      </c>
      <c r="O172">
        <f t="shared" si="12"/>
        <v>-0.33434221868227437</v>
      </c>
      <c r="P172">
        <f t="shared" si="13"/>
        <v>0.40558954382525125</v>
      </c>
      <c r="Q172">
        <f t="shared" si="14"/>
        <v>1.1566577813177257</v>
      </c>
      <c r="R172">
        <f t="shared" si="15"/>
        <v>0.40558954382525125</v>
      </c>
    </row>
    <row r="173" spans="13:18" x14ac:dyDescent="0.25">
      <c r="M173">
        <v>170</v>
      </c>
      <c r="N173">
        <f t="shared" si="16"/>
        <v>2.9670597283903604</v>
      </c>
      <c r="O173">
        <f t="shared" si="12"/>
        <v>-0.33542552067595804</v>
      </c>
      <c r="P173">
        <f t="shared" si="13"/>
        <v>0.39974456931335645</v>
      </c>
      <c r="Q173">
        <f t="shared" si="14"/>
        <v>1.1555744793240421</v>
      </c>
      <c r="R173">
        <f t="shared" si="15"/>
        <v>0.39974456931335645</v>
      </c>
    </row>
    <row r="174" spans="13:18" x14ac:dyDescent="0.25">
      <c r="M174">
        <v>171</v>
      </c>
      <c r="N174">
        <f t="shared" si="16"/>
        <v>2.9845130209103035</v>
      </c>
      <c r="O174">
        <f t="shared" si="12"/>
        <v>-0.3364066488067039</v>
      </c>
      <c r="P174">
        <f t="shared" si="13"/>
        <v>0.39388157879270269</v>
      </c>
      <c r="Q174">
        <f t="shared" si="14"/>
        <v>1.1545933511932962</v>
      </c>
      <c r="R174">
        <f t="shared" si="15"/>
        <v>0.39388157879270269</v>
      </c>
    </row>
    <row r="175" spans="13:18" x14ac:dyDescent="0.25">
      <c r="M175">
        <v>172</v>
      </c>
      <c r="N175">
        <f t="shared" si="16"/>
        <v>3.001966313430247</v>
      </c>
      <c r="O175">
        <f t="shared" si="12"/>
        <v>-0.33728530421337888</v>
      </c>
      <c r="P175">
        <f t="shared" si="13"/>
        <v>0.38800235818699824</v>
      </c>
      <c r="Q175">
        <f t="shared" si="14"/>
        <v>1.1537146957866211</v>
      </c>
      <c r="R175">
        <f t="shared" si="15"/>
        <v>0.38800235818699824</v>
      </c>
    </row>
    <row r="176" spans="13:18" x14ac:dyDescent="0.25">
      <c r="M176">
        <v>173</v>
      </c>
      <c r="N176">
        <f t="shared" si="16"/>
        <v>3.0194196059501901</v>
      </c>
      <c r="O176">
        <f t="shared" si="12"/>
        <v>-0.33806121924903426</v>
      </c>
      <c r="P176">
        <f t="shared" si="13"/>
        <v>0.38210869836379324</v>
      </c>
      <c r="Q176">
        <f t="shared" si="14"/>
        <v>1.1529387807509659</v>
      </c>
      <c r="R176">
        <f t="shared" si="15"/>
        <v>0.38210869836379324</v>
      </c>
    </row>
    <row r="177" spans="13:18" x14ac:dyDescent="0.25">
      <c r="M177">
        <v>174</v>
      </c>
      <c r="N177">
        <f t="shared" si="16"/>
        <v>3.0368728984701332</v>
      </c>
      <c r="O177">
        <f t="shared" si="12"/>
        <v>-0.33873415756243391</v>
      </c>
      <c r="P177">
        <f t="shared" si="13"/>
        <v>0.37620239458896287</v>
      </c>
      <c r="Q177">
        <f t="shared" si="14"/>
        <v>1.1522658424375662</v>
      </c>
      <c r="R177">
        <f t="shared" si="15"/>
        <v>0.37620239458896287</v>
      </c>
    </row>
    <row r="178" spans="13:18" x14ac:dyDescent="0.25">
      <c r="M178">
        <v>175</v>
      </c>
      <c r="N178">
        <f t="shared" si="16"/>
        <v>3.0543261909900767</v>
      </c>
      <c r="O178">
        <f t="shared" si="12"/>
        <v>-0.33930391417004857</v>
      </c>
      <c r="P178">
        <f t="shared" si="13"/>
        <v>0.37028524597985241</v>
      </c>
      <c r="Q178">
        <f t="shared" si="14"/>
        <v>1.1516960858299514</v>
      </c>
      <c r="R178">
        <f t="shared" si="15"/>
        <v>0.37028524597985241</v>
      </c>
    </row>
    <row r="179" spans="13:18" x14ac:dyDescent="0.25">
      <c r="M179">
        <v>176</v>
      </c>
      <c r="N179">
        <f t="shared" si="16"/>
        <v>3.0717794835100198</v>
      </c>
      <c r="O179">
        <f t="shared" si="12"/>
        <v>-0.33977031551849612</v>
      </c>
      <c r="P179">
        <f t="shared" si="13"/>
        <v>0.36435905495724918</v>
      </c>
      <c r="Q179">
        <f t="shared" si="14"/>
        <v>1.151229684481504</v>
      </c>
      <c r="R179">
        <f t="shared" si="15"/>
        <v>0.36435905495724918</v>
      </c>
    </row>
    <row r="180" spans="13:18" x14ac:dyDescent="0.25">
      <c r="M180">
        <v>177</v>
      </c>
      <c r="N180">
        <f t="shared" si="16"/>
        <v>3.0892327760299634</v>
      </c>
      <c r="O180">
        <f t="shared" si="12"/>
        <v>-0.34013321953740788</v>
      </c>
      <c r="P180">
        <f t="shared" si="13"/>
        <v>0.3584256266963467</v>
      </c>
      <c r="Q180">
        <f t="shared" si="14"/>
        <v>1.1508667804625923</v>
      </c>
      <c r="R180">
        <f t="shared" si="15"/>
        <v>0.3584256266963467</v>
      </c>
    </row>
    <row r="181" spans="13:18" x14ac:dyDescent="0.25">
      <c r="M181">
        <v>178</v>
      </c>
      <c r="N181">
        <f t="shared" si="16"/>
        <v>3.1066860685499065</v>
      </c>
      <c r="O181">
        <f t="shared" si="12"/>
        <v>-0.34039251568270401</v>
      </c>
      <c r="P181">
        <f t="shared" si="13"/>
        <v>0.35248676857687189</v>
      </c>
      <c r="Q181">
        <f t="shared" si="14"/>
        <v>1.150607484317296</v>
      </c>
      <c r="R181">
        <f t="shared" si="15"/>
        <v>0.35248676857687189</v>
      </c>
    </row>
    <row r="182" spans="13:18" x14ac:dyDescent="0.25">
      <c r="M182">
        <v>179</v>
      </c>
      <c r="N182">
        <f t="shared" si="16"/>
        <v>3.12413936106985</v>
      </c>
      <c r="O182">
        <f t="shared" si="12"/>
        <v>-0.34054812497026687</v>
      </c>
      <c r="P182">
        <f t="shared" si="13"/>
        <v>0.34654428963253875</v>
      </c>
      <c r="Q182">
        <f t="shared" si="14"/>
        <v>1.1504518750297332</v>
      </c>
      <c r="R182">
        <f t="shared" si="15"/>
        <v>0.34654428963253875</v>
      </c>
    </row>
    <row r="183" spans="13:18" x14ac:dyDescent="0.25">
      <c r="M183">
        <v>180</v>
      </c>
      <c r="N183">
        <f t="shared" si="16"/>
        <v>3.1415926535897931</v>
      </c>
      <c r="O183">
        <f t="shared" si="12"/>
        <v>-0.34060000000000001</v>
      </c>
      <c r="P183">
        <f t="shared" si="13"/>
        <v>0.34060000000000007</v>
      </c>
      <c r="Q183">
        <f t="shared" si="14"/>
        <v>1.1504000000000001</v>
      </c>
      <c r="R183">
        <f t="shared" si="15"/>
        <v>0.34060000000000007</v>
      </c>
    </row>
    <row r="184" spans="13:18" x14ac:dyDescent="0.25">
      <c r="M184">
        <v>181</v>
      </c>
      <c r="N184">
        <f t="shared" si="16"/>
        <v>3.1590459461097367</v>
      </c>
      <c r="O184">
        <f t="shared" si="12"/>
        <v>-0.34054812497026687</v>
      </c>
      <c r="P184">
        <f t="shared" si="13"/>
        <v>0.33465571036746122</v>
      </c>
      <c r="Q184">
        <f t="shared" si="14"/>
        <v>1.1504518750297332</v>
      </c>
      <c r="R184">
        <f t="shared" si="15"/>
        <v>0.33465571036746122</v>
      </c>
    </row>
    <row r="185" spans="13:18" x14ac:dyDescent="0.25">
      <c r="M185">
        <v>182</v>
      </c>
      <c r="N185">
        <f t="shared" si="16"/>
        <v>3.1764992386296798</v>
      </c>
      <c r="O185">
        <f t="shared" si="12"/>
        <v>-0.34039251568270401</v>
      </c>
      <c r="P185">
        <f t="shared" si="13"/>
        <v>0.32871323142312819</v>
      </c>
      <c r="Q185">
        <f t="shared" si="14"/>
        <v>1.150607484317296</v>
      </c>
      <c r="R185">
        <f t="shared" si="15"/>
        <v>0.32871323142312819</v>
      </c>
    </row>
    <row r="186" spans="13:18" x14ac:dyDescent="0.25">
      <c r="M186">
        <v>183</v>
      </c>
      <c r="N186">
        <f t="shared" si="16"/>
        <v>3.1939525311496229</v>
      </c>
      <c r="O186">
        <f t="shared" si="12"/>
        <v>-0.34013321953740788</v>
      </c>
      <c r="P186">
        <f t="shared" si="13"/>
        <v>0.32277437330365344</v>
      </c>
      <c r="Q186">
        <f t="shared" si="14"/>
        <v>1.1508667804625923</v>
      </c>
      <c r="R186">
        <f t="shared" si="15"/>
        <v>0.32277437330365344</v>
      </c>
    </row>
    <row r="187" spans="13:18" x14ac:dyDescent="0.25">
      <c r="M187">
        <v>184</v>
      </c>
      <c r="N187">
        <f t="shared" si="16"/>
        <v>3.2114058236695664</v>
      </c>
      <c r="O187">
        <f t="shared" si="12"/>
        <v>-0.33977031551849612</v>
      </c>
      <c r="P187">
        <f t="shared" si="13"/>
        <v>0.31684094504275095</v>
      </c>
      <c r="Q187">
        <f t="shared" si="14"/>
        <v>1.151229684481504</v>
      </c>
      <c r="R187">
        <f t="shared" si="15"/>
        <v>0.31684094504275095</v>
      </c>
    </row>
    <row r="188" spans="13:18" x14ac:dyDescent="0.25">
      <c r="M188">
        <v>185</v>
      </c>
      <c r="N188">
        <f t="shared" si="16"/>
        <v>3.2288591161895095</v>
      </c>
      <c r="O188">
        <f t="shared" si="12"/>
        <v>-0.33930391417004857</v>
      </c>
      <c r="P188">
        <f t="shared" si="13"/>
        <v>0.31091475402014773</v>
      </c>
      <c r="Q188">
        <f t="shared" si="14"/>
        <v>1.1516960858299514</v>
      </c>
      <c r="R188">
        <f t="shared" si="15"/>
        <v>0.31091475402014773</v>
      </c>
    </row>
    <row r="189" spans="13:18" x14ac:dyDescent="0.25">
      <c r="M189">
        <v>186</v>
      </c>
      <c r="N189">
        <f t="shared" si="16"/>
        <v>3.246312408709453</v>
      </c>
      <c r="O189">
        <f t="shared" si="12"/>
        <v>-0.33873415756243391</v>
      </c>
      <c r="P189">
        <f t="shared" si="13"/>
        <v>0.30499760541103721</v>
      </c>
      <c r="Q189">
        <f t="shared" si="14"/>
        <v>1.1522658424375662</v>
      </c>
      <c r="R189">
        <f t="shared" si="15"/>
        <v>0.30499760541103721</v>
      </c>
    </row>
    <row r="190" spans="13:18" x14ac:dyDescent="0.25">
      <c r="M190">
        <v>187</v>
      </c>
      <c r="N190">
        <f t="shared" si="16"/>
        <v>3.2637657012293961</v>
      </c>
      <c r="O190">
        <f t="shared" si="12"/>
        <v>-0.33806121924903432</v>
      </c>
      <c r="P190">
        <f t="shared" si="13"/>
        <v>0.29909130163620684</v>
      </c>
      <c r="Q190">
        <f t="shared" si="14"/>
        <v>1.1529387807509659</v>
      </c>
      <c r="R190">
        <f t="shared" si="15"/>
        <v>0.29909130163620684</v>
      </c>
    </row>
    <row r="191" spans="13:18" x14ac:dyDescent="0.25">
      <c r="M191">
        <v>188</v>
      </c>
      <c r="N191">
        <f t="shared" si="16"/>
        <v>3.2812189937493397</v>
      </c>
      <c r="O191">
        <f t="shared" si="12"/>
        <v>-0.33728530421337882</v>
      </c>
      <c r="P191">
        <f t="shared" si="13"/>
        <v>0.29319764181300167</v>
      </c>
      <c r="Q191">
        <f t="shared" si="14"/>
        <v>1.1537146957866213</v>
      </c>
      <c r="R191">
        <f t="shared" si="15"/>
        <v>0.29319764181300167</v>
      </c>
    </row>
    <row r="192" spans="13:18" x14ac:dyDescent="0.25">
      <c r="M192">
        <v>189</v>
      </c>
      <c r="N192">
        <f t="shared" si="16"/>
        <v>3.2986722862692828</v>
      </c>
      <c r="O192">
        <f t="shared" si="12"/>
        <v>-0.33640664880670396</v>
      </c>
      <c r="P192">
        <f t="shared" si="13"/>
        <v>0.28731842120729745</v>
      </c>
      <c r="Q192">
        <f t="shared" si="14"/>
        <v>1.1545933511932962</v>
      </c>
      <c r="R192">
        <f t="shared" si="15"/>
        <v>0.28731842120729745</v>
      </c>
    </row>
    <row r="193" spans="13:18" x14ac:dyDescent="0.25">
      <c r="M193">
        <v>190</v>
      </c>
      <c r="N193">
        <f t="shared" si="16"/>
        <v>3.3161255787892263</v>
      </c>
      <c r="O193">
        <f t="shared" si="12"/>
        <v>-0.33542552067595804</v>
      </c>
      <c r="P193">
        <f t="shared" si="13"/>
        <v>0.28145543068664347</v>
      </c>
      <c r="Q193">
        <f t="shared" si="14"/>
        <v>1.1555744793240421</v>
      </c>
      <c r="R193">
        <f t="shared" si="15"/>
        <v>0.28145543068664347</v>
      </c>
    </row>
    <row r="194" spans="13:18" x14ac:dyDescent="0.25">
      <c r="M194">
        <v>191</v>
      </c>
      <c r="N194">
        <f t="shared" si="16"/>
        <v>3.3335788713091694</v>
      </c>
      <c r="O194">
        <f t="shared" si="12"/>
        <v>-0.33434221868227437</v>
      </c>
      <c r="P194">
        <f t="shared" si="13"/>
        <v>0.27561045617474889</v>
      </c>
      <c r="Q194">
        <f t="shared" si="14"/>
        <v>1.1566577813177257</v>
      </c>
      <c r="R194">
        <f t="shared" si="15"/>
        <v>0.27561045617474889</v>
      </c>
    </row>
    <row r="195" spans="13:18" x14ac:dyDescent="0.25">
      <c r="M195">
        <v>192</v>
      </c>
      <c r="N195">
        <f t="shared" si="16"/>
        <v>3.351032163829113</v>
      </c>
      <c r="O195">
        <f t="shared" si="12"/>
        <v>-0.33315707280993417</v>
      </c>
      <c r="P195">
        <f t="shared" si="13"/>
        <v>0.2697852781074711</v>
      </c>
      <c r="Q195">
        <f t="shared" si="14"/>
        <v>1.1578429271900659</v>
      </c>
      <c r="R195">
        <f t="shared" si="15"/>
        <v>0.2697852781074711</v>
      </c>
    </row>
    <row r="196" spans="13:18" x14ac:dyDescent="0.25">
      <c r="M196">
        <v>193</v>
      </c>
      <c r="N196">
        <f t="shared" si="16"/>
        <v>3.3684854563490561</v>
      </c>
      <c r="O196">
        <f t="shared" ref="O196:O259" si="17">J$3*COS(N196)</f>
        <v>-0.33187044406585114</v>
      </c>
      <c r="P196">
        <f t="shared" ref="P196:P259" si="18">J$3*SIN(N196)+J$3</f>
        <v>0.26398167089047958</v>
      </c>
      <c r="Q196">
        <f t="shared" ref="Q196:Q259" si="19">J$3*COS(N196)+J$4</f>
        <v>1.159129555934149</v>
      </c>
      <c r="R196">
        <f t="shared" ref="R196:R259" si="20">J$3*SIN(N196)+J$3</f>
        <v>0.26398167089047958</v>
      </c>
    </row>
    <row r="197" spans="13:18" x14ac:dyDescent="0.25">
      <c r="M197">
        <v>194</v>
      </c>
      <c r="N197">
        <f t="shared" si="16"/>
        <v>3.3859387488689991</v>
      </c>
      <c r="O197">
        <f t="shared" si="17"/>
        <v>-0.33048272436960441</v>
      </c>
      <c r="P197">
        <f t="shared" si="18"/>
        <v>0.25820140235875327</v>
      </c>
      <c r="Q197">
        <f t="shared" si="19"/>
        <v>1.1605172756303956</v>
      </c>
      <c r="R197">
        <f t="shared" si="20"/>
        <v>0.25820140235875327</v>
      </c>
    </row>
    <row r="198" spans="13:18" x14ac:dyDescent="0.25">
      <c r="M198">
        <v>195</v>
      </c>
      <c r="N198">
        <f t="shared" ref="N198:N261" si="21">RADIANS(M198)</f>
        <v>3.4033920413889427</v>
      </c>
      <c r="O198">
        <f t="shared" si="17"/>
        <v>-0.32899433643405668</v>
      </c>
      <c r="P198">
        <f t="shared" si="18"/>
        <v>0.25244623323808141</v>
      </c>
      <c r="Q198">
        <f t="shared" si="19"/>
        <v>1.1620056635659435</v>
      </c>
      <c r="R198">
        <f t="shared" si="20"/>
        <v>0.25244623323808141</v>
      </c>
    </row>
    <row r="199" spans="13:18" x14ac:dyDescent="0.25">
      <c r="M199">
        <v>196</v>
      </c>
      <c r="N199">
        <f t="shared" si="21"/>
        <v>3.4208453339088858</v>
      </c>
      <c r="O199">
        <f t="shared" si="17"/>
        <v>-0.32740573363659142</v>
      </c>
      <c r="P199">
        <f t="shared" si="18"/>
        <v>0.24671791660873016</v>
      </c>
      <c r="Q199">
        <f t="shared" si="19"/>
        <v>1.1635942663634087</v>
      </c>
      <c r="R199">
        <f t="shared" si="20"/>
        <v>0.24671791660873016</v>
      </c>
    </row>
    <row r="200" spans="13:18" x14ac:dyDescent="0.25">
      <c r="M200">
        <v>197</v>
      </c>
      <c r="N200">
        <f t="shared" si="21"/>
        <v>3.4382986264288293</v>
      </c>
      <c r="O200">
        <f t="shared" si="17"/>
        <v>-0.32571739988100989</v>
      </c>
      <c r="P200">
        <f t="shared" si="18"/>
        <v>0.24101819737143587</v>
      </c>
      <c r="Q200">
        <f t="shared" si="19"/>
        <v>1.1652826001189902</v>
      </c>
      <c r="R200">
        <f t="shared" si="20"/>
        <v>0.24101819737143587</v>
      </c>
    </row>
    <row r="201" spans="13:18" x14ac:dyDescent="0.25">
      <c r="M201">
        <v>198</v>
      </c>
      <c r="N201">
        <f t="shared" si="21"/>
        <v>3.4557519189487724</v>
      </c>
      <c r="O201">
        <f t="shared" si="17"/>
        <v>-0.32392984945012937</v>
      </c>
      <c r="P201">
        <f t="shared" si="18"/>
        <v>0.23534881171589295</v>
      </c>
      <c r="Q201">
        <f t="shared" si="19"/>
        <v>1.1670701505498706</v>
      </c>
      <c r="R201">
        <f t="shared" si="20"/>
        <v>0.23534881171589295</v>
      </c>
    </row>
    <row r="202" spans="13:18" x14ac:dyDescent="0.25">
      <c r="M202">
        <v>199</v>
      </c>
      <c r="N202">
        <f t="shared" si="21"/>
        <v>3.473205211468716</v>
      </c>
      <c r="O202">
        <f t="shared" si="17"/>
        <v>-0.3220436268491273</v>
      </c>
      <c r="P202">
        <f t="shared" si="18"/>
        <v>0.22971148659189242</v>
      </c>
      <c r="Q202">
        <f t="shared" si="19"/>
        <v>1.1689563731508728</v>
      </c>
      <c r="R202">
        <f t="shared" si="20"/>
        <v>0.22971148659189242</v>
      </c>
    </row>
    <row r="203" spans="13:18" x14ac:dyDescent="0.25">
      <c r="M203">
        <v>200</v>
      </c>
      <c r="N203">
        <f t="shared" si="21"/>
        <v>3.4906585039886591</v>
      </c>
      <c r="O203">
        <f t="shared" si="17"/>
        <v>-0.32005930663968041</v>
      </c>
      <c r="P203">
        <f t="shared" si="18"/>
        <v>0.22410793918327726</v>
      </c>
      <c r="Q203">
        <f t="shared" si="19"/>
        <v>1.1709406933603197</v>
      </c>
      <c r="R203">
        <f t="shared" si="20"/>
        <v>0.22410793918327726</v>
      </c>
    </row>
    <row r="204" spans="13:18" x14ac:dyDescent="0.25">
      <c r="M204">
        <v>201</v>
      </c>
      <c r="N204">
        <f t="shared" si="21"/>
        <v>3.5081117965086026</v>
      </c>
      <c r="O204">
        <f t="shared" si="17"/>
        <v>-0.31797749326494695</v>
      </c>
      <c r="P204">
        <f t="shared" si="18"/>
        <v>0.21853987638487068</v>
      </c>
      <c r="Q204">
        <f t="shared" si="19"/>
        <v>1.173022506735053</v>
      </c>
      <c r="R204">
        <f t="shared" si="20"/>
        <v>0.21853987638487068</v>
      </c>
    </row>
    <row r="205" spans="13:18" x14ac:dyDescent="0.25">
      <c r="M205">
        <v>202</v>
      </c>
      <c r="N205">
        <f t="shared" si="21"/>
        <v>3.5255650890285457</v>
      </c>
      <c r="O205">
        <f t="shared" si="17"/>
        <v>-0.3157988208654478</v>
      </c>
      <c r="P205">
        <f t="shared" si="18"/>
        <v>0.21300899428254039</v>
      </c>
      <c r="Q205">
        <f t="shared" si="19"/>
        <v>1.1752011791345522</v>
      </c>
      <c r="R205">
        <f t="shared" si="20"/>
        <v>0.21300899428254039</v>
      </c>
    </row>
    <row r="206" spans="13:18" x14ac:dyDescent="0.25">
      <c r="M206">
        <v>203</v>
      </c>
      <c r="N206">
        <f t="shared" si="21"/>
        <v>3.5430183815484888</v>
      </c>
      <c r="O206">
        <f t="shared" si="17"/>
        <v>-0.3135239530859012</v>
      </c>
      <c r="P206">
        <f t="shared" si="18"/>
        <v>0.20751697763655344</v>
      </c>
      <c r="Q206">
        <f t="shared" si="19"/>
        <v>1.1774760469140988</v>
      </c>
      <c r="R206">
        <f t="shared" si="20"/>
        <v>0.20751697763655344</v>
      </c>
    </row>
    <row r="207" spans="13:18" x14ac:dyDescent="0.25">
      <c r="M207">
        <v>204</v>
      </c>
      <c r="N207">
        <f t="shared" si="21"/>
        <v>3.5604716740684323</v>
      </c>
      <c r="O207">
        <f t="shared" si="17"/>
        <v>-0.31115358287306988</v>
      </c>
      <c r="P207">
        <f t="shared" si="18"/>
        <v>0.20206549936838245</v>
      </c>
      <c r="Q207">
        <f t="shared" si="19"/>
        <v>1.1798464171269303</v>
      </c>
      <c r="R207">
        <f t="shared" si="20"/>
        <v>0.20206549936838245</v>
      </c>
    </row>
    <row r="208" spans="13:18" x14ac:dyDescent="0.25">
      <c r="M208">
        <v>205</v>
      </c>
      <c r="N208">
        <f t="shared" si="21"/>
        <v>3.5779249665883754</v>
      </c>
      <c r="O208">
        <f t="shared" si="17"/>
        <v>-0.30868843226468301</v>
      </c>
      <c r="P208">
        <f t="shared" si="18"/>
        <v>0.19665622005111782</v>
      </c>
      <c r="Q208">
        <f t="shared" si="19"/>
        <v>1.1823115677353171</v>
      </c>
      <c r="R208">
        <f t="shared" si="20"/>
        <v>0.19665622005111782</v>
      </c>
    </row>
    <row r="209" spans="13:18" x14ac:dyDescent="0.25">
      <c r="M209">
        <v>206</v>
      </c>
      <c r="N209">
        <f t="shared" si="21"/>
        <v>3.595378259108319</v>
      </c>
      <c r="O209">
        <f t="shared" si="17"/>
        <v>-0.30612925216949627</v>
      </c>
      <c r="P209">
        <f t="shared" si="18"/>
        <v>0.19129078740364022</v>
      </c>
      <c r="Q209">
        <f t="shared" si="19"/>
        <v>1.1848707478305038</v>
      </c>
      <c r="R209">
        <f t="shared" si="20"/>
        <v>0.19129078740364022</v>
      </c>
    </row>
    <row r="210" spans="13:18" x14ac:dyDescent="0.25">
      <c r="M210">
        <v>207</v>
      </c>
      <c r="N210">
        <f t="shared" si="21"/>
        <v>3.6128315516282621</v>
      </c>
      <c r="O210">
        <f t="shared" si="17"/>
        <v>-0.30347682213855814</v>
      </c>
      <c r="P210">
        <f t="shared" si="18"/>
        <v>0.1859708357887104</v>
      </c>
      <c r="Q210">
        <f t="shared" si="19"/>
        <v>1.1875231778614419</v>
      </c>
      <c r="R210">
        <f t="shared" si="20"/>
        <v>0.1859708357887104</v>
      </c>
    </row>
    <row r="211" spans="13:18" x14ac:dyDescent="0.25">
      <c r="M211">
        <v>208</v>
      </c>
      <c r="N211">
        <f t="shared" si="21"/>
        <v>3.6302848441482056</v>
      </c>
      <c r="O211">
        <f t="shared" si="17"/>
        <v>-0.3007319501277505</v>
      </c>
      <c r="P211">
        <f t="shared" si="18"/>
        <v>0.18069798571512558</v>
      </c>
      <c r="Q211">
        <f t="shared" si="19"/>
        <v>1.1902680498722495</v>
      </c>
      <c r="R211">
        <f t="shared" si="20"/>
        <v>0.18069798571512558</v>
      </c>
    </row>
    <row r="212" spans="13:18" x14ac:dyDescent="0.25">
      <c r="M212">
        <v>209</v>
      </c>
      <c r="N212">
        <f t="shared" si="21"/>
        <v>3.6477381366681487</v>
      </c>
      <c r="O212">
        <f t="shared" si="17"/>
        <v>-0.29789547225167823</v>
      </c>
      <c r="P212">
        <f t="shared" si="18"/>
        <v>0.17547384334409763</v>
      </c>
      <c r="Q212">
        <f t="shared" si="19"/>
        <v>1.1931045277483219</v>
      </c>
      <c r="R212">
        <f t="shared" si="20"/>
        <v>0.17547384334409763</v>
      </c>
    </row>
    <row r="213" spans="13:18" x14ac:dyDescent="0.25">
      <c r="M213">
        <v>210</v>
      </c>
      <c r="N213">
        <f t="shared" si="21"/>
        <v>3.6651914291880923</v>
      </c>
      <c r="O213">
        <f t="shared" si="17"/>
        <v>-0.29496825252897979</v>
      </c>
      <c r="P213">
        <f t="shared" si="18"/>
        <v>0.17029999999999998</v>
      </c>
      <c r="Q213">
        <f t="shared" si="19"/>
        <v>1.1960317474710203</v>
      </c>
      <c r="R213">
        <f t="shared" si="20"/>
        <v>0.17029999999999998</v>
      </c>
    </row>
    <row r="214" spans="13:18" x14ac:dyDescent="0.25">
      <c r="M214">
        <v>211</v>
      </c>
      <c r="N214">
        <f t="shared" si="21"/>
        <v>3.6826447217080354</v>
      </c>
      <c r="O214">
        <f t="shared" si="17"/>
        <v>-0.29195118261913949</v>
      </c>
      <c r="P214">
        <f t="shared" si="18"/>
        <v>0.16517803168563555</v>
      </c>
      <c r="Q214">
        <f t="shared" si="19"/>
        <v>1.1990488173808607</v>
      </c>
      <c r="R214">
        <f t="shared" si="20"/>
        <v>0.16517803168563555</v>
      </c>
    </row>
    <row r="215" spans="13:18" x14ac:dyDescent="0.25">
      <c r="M215">
        <v>212</v>
      </c>
      <c r="N215">
        <f t="shared" si="21"/>
        <v>3.7000980142279785</v>
      </c>
      <c r="O215">
        <f t="shared" si="17"/>
        <v>-0.28884518155087874</v>
      </c>
      <c r="P215">
        <f t="shared" si="18"/>
        <v>0.16010949860217044</v>
      </c>
      <c r="Q215">
        <f t="shared" si="19"/>
        <v>1.2021548184491213</v>
      </c>
      <c r="R215">
        <f t="shared" si="20"/>
        <v>0.16010949860217044</v>
      </c>
    </row>
    <row r="216" spans="13:18" x14ac:dyDescent="0.25">
      <c r="M216">
        <v>213</v>
      </c>
      <c r="N216">
        <f t="shared" si="21"/>
        <v>3.717551306747922</v>
      </c>
      <c r="O216">
        <f t="shared" si="17"/>
        <v>-0.28565119544221146</v>
      </c>
      <c r="P216">
        <f t="shared" si="18"/>
        <v>0.15509594467388177</v>
      </c>
      <c r="Q216">
        <f t="shared" si="19"/>
        <v>1.2053488045577887</v>
      </c>
      <c r="R216">
        <f t="shared" si="20"/>
        <v>0.15509594467388177</v>
      </c>
    </row>
    <row r="217" spans="13:18" x14ac:dyDescent="0.25">
      <c r="M217">
        <v>214</v>
      </c>
      <c r="N217">
        <f t="shared" si="21"/>
        <v>3.7350045992678651</v>
      </c>
      <c r="O217">
        <f t="shared" si="17"/>
        <v>-0.28237019721224726</v>
      </c>
      <c r="P217">
        <f t="shared" si="18"/>
        <v>0.15013889707786368</v>
      </c>
      <c r="Q217">
        <f t="shared" si="19"/>
        <v>1.2086298027877529</v>
      </c>
      <c r="R217">
        <f t="shared" si="20"/>
        <v>0.15013889707786368</v>
      </c>
    </row>
    <row r="218" spans="13:18" x14ac:dyDescent="0.25">
      <c r="M218">
        <v>215</v>
      </c>
      <c r="N218">
        <f t="shared" si="21"/>
        <v>3.7524578917878086</v>
      </c>
      <c r="O218">
        <f t="shared" si="17"/>
        <v>-0.27900318628483062</v>
      </c>
      <c r="P218">
        <f t="shared" si="18"/>
        <v>0.14523986577883369</v>
      </c>
      <c r="Q218">
        <f t="shared" si="19"/>
        <v>1.2119968137151695</v>
      </c>
      <c r="R218">
        <f t="shared" si="20"/>
        <v>0.14523986577883369</v>
      </c>
    </row>
    <row r="219" spans="13:18" x14ac:dyDescent="0.25">
      <c r="M219">
        <v>216</v>
      </c>
      <c r="N219">
        <f t="shared" si="21"/>
        <v>3.7699111843077517</v>
      </c>
      <c r="O219">
        <f t="shared" si="17"/>
        <v>-0.27555118828410713</v>
      </c>
      <c r="P219">
        <f t="shared" si="18"/>
        <v>0.1404003430691837</v>
      </c>
      <c r="Q219">
        <f t="shared" si="19"/>
        <v>1.215448811715893</v>
      </c>
      <c r="R219">
        <f t="shared" si="20"/>
        <v>0.1404003430691837</v>
      </c>
    </row>
    <row r="220" spans="13:18" x14ac:dyDescent="0.25">
      <c r="M220">
        <v>217</v>
      </c>
      <c r="N220">
        <f t="shared" si="21"/>
        <v>3.7873644768276953</v>
      </c>
      <c r="O220">
        <f t="shared" si="17"/>
        <v>-0.27201525472210797</v>
      </c>
      <c r="P220">
        <f t="shared" si="18"/>
        <v>0.13562180311441233</v>
      </c>
      <c r="Q220">
        <f t="shared" si="19"/>
        <v>1.2189847452778921</v>
      </c>
      <c r="R220">
        <f t="shared" si="20"/>
        <v>0.13562180311441233</v>
      </c>
    </row>
    <row r="221" spans="13:18" x14ac:dyDescent="0.25">
      <c r="M221">
        <v>218</v>
      </c>
      <c r="N221">
        <f t="shared" si="21"/>
        <v>3.8048177693476384</v>
      </c>
      <c r="O221">
        <f t="shared" si="17"/>
        <v>-0.26839646267844952</v>
      </c>
      <c r="P221">
        <f t="shared" si="18"/>
        <v>0.13090570150408082</v>
      </c>
      <c r="Q221">
        <f t="shared" si="19"/>
        <v>1.2226035373215507</v>
      </c>
      <c r="R221">
        <f t="shared" si="20"/>
        <v>0.13090570150408082</v>
      </c>
    </row>
    <row r="222" spans="13:18" x14ac:dyDescent="0.25">
      <c r="M222">
        <v>219</v>
      </c>
      <c r="N222">
        <f t="shared" si="21"/>
        <v>3.8222710618675819</v>
      </c>
      <c r="O222">
        <f t="shared" si="17"/>
        <v>-0.26469591447224428</v>
      </c>
      <c r="P222">
        <f t="shared" si="18"/>
        <v>0.1262534748084253</v>
      </c>
      <c r="Q222">
        <f t="shared" si="19"/>
        <v>1.2263040855277558</v>
      </c>
      <c r="R222">
        <f t="shared" si="20"/>
        <v>0.1262534748084253</v>
      </c>
    </row>
    <row r="223" spans="13:18" x14ac:dyDescent="0.25">
      <c r="M223">
        <v>220</v>
      </c>
      <c r="N223">
        <f t="shared" si="21"/>
        <v>3.839724354387525</v>
      </c>
      <c r="O223">
        <f t="shared" si="17"/>
        <v>-0.26091473732632392</v>
      </c>
      <c r="P223">
        <f t="shared" si="18"/>
        <v>0.12166654014076472</v>
      </c>
      <c r="Q223">
        <f t="shared" si="19"/>
        <v>1.2300852626736762</v>
      </c>
      <c r="R223">
        <f t="shared" si="20"/>
        <v>0.12166654014076472</v>
      </c>
    </row>
    <row r="224" spans="13:18" x14ac:dyDescent="0.25">
      <c r="M224">
        <v>221</v>
      </c>
      <c r="N224">
        <f t="shared" si="21"/>
        <v>3.8571776469074681</v>
      </c>
      <c r="O224">
        <f t="shared" si="17"/>
        <v>-0.25705408302387622</v>
      </c>
      <c r="P224">
        <f t="shared" si="18"/>
        <v>0.11714629472583329</v>
      </c>
      <c r="Q224">
        <f t="shared" si="19"/>
        <v>1.2339459169761238</v>
      </c>
      <c r="R224">
        <f t="shared" si="20"/>
        <v>0.11714629472583329</v>
      </c>
    </row>
    <row r="225" spans="13:18" x14ac:dyDescent="0.25">
      <c r="M225">
        <v>222</v>
      </c>
      <c r="N225">
        <f t="shared" si="21"/>
        <v>3.8746309394274117</v>
      </c>
      <c r="O225">
        <f t="shared" si="17"/>
        <v>-0.25311512755760052</v>
      </c>
      <c r="P225">
        <f t="shared" si="18"/>
        <v>0.11269411547417288</v>
      </c>
      <c r="Q225">
        <f t="shared" si="19"/>
        <v>1.2378848724423996</v>
      </c>
      <c r="R225">
        <f t="shared" si="20"/>
        <v>0.11269411547417288</v>
      </c>
    </row>
    <row r="226" spans="13:18" x14ac:dyDescent="0.25">
      <c r="M226">
        <v>223</v>
      </c>
      <c r="N226">
        <f t="shared" si="21"/>
        <v>3.8920842319473548</v>
      </c>
      <c r="O226">
        <f t="shared" si="17"/>
        <v>-0.24909907077148952</v>
      </c>
      <c r="P226">
        <f t="shared" si="18"/>
        <v>0.10831135856271307</v>
      </c>
      <c r="Q226">
        <f t="shared" si="19"/>
        <v>1.2419009292285106</v>
      </c>
      <c r="R226">
        <f t="shared" si="20"/>
        <v>0.10831135856271307</v>
      </c>
    </row>
    <row r="227" spans="13:18" x14ac:dyDescent="0.25">
      <c r="M227">
        <v>224</v>
      </c>
      <c r="N227">
        <f t="shared" si="21"/>
        <v>3.9095375244672983</v>
      </c>
      <c r="O227">
        <f t="shared" si="17"/>
        <v>-0.24500713599534457</v>
      </c>
      <c r="P227">
        <f t="shared" si="18"/>
        <v>0.10399935902166549</v>
      </c>
      <c r="Q227">
        <f t="shared" si="19"/>
        <v>1.2459928640046556</v>
      </c>
      <c r="R227">
        <f t="shared" si="20"/>
        <v>0.10399935902166549</v>
      </c>
    </row>
    <row r="228" spans="13:18" x14ac:dyDescent="0.25">
      <c r="M228">
        <v>225</v>
      </c>
      <c r="N228">
        <f t="shared" si="21"/>
        <v>3.9269908169872414</v>
      </c>
      <c r="O228">
        <f t="shared" si="17"/>
        <v>-0.24084056967213816</v>
      </c>
      <c r="P228">
        <f t="shared" si="18"/>
        <v>9.9759430327861942E-2</v>
      </c>
      <c r="Q228">
        <f t="shared" si="19"/>
        <v>1.250159430327862</v>
      </c>
      <c r="R228">
        <f t="shared" si="20"/>
        <v>9.9759430327861942E-2</v>
      </c>
    </row>
    <row r="229" spans="13:18" x14ac:dyDescent="0.25">
      <c r="M229">
        <v>226</v>
      </c>
      <c r="N229">
        <f t="shared" si="21"/>
        <v>3.9444441095071849</v>
      </c>
      <c r="O229">
        <f t="shared" si="17"/>
        <v>-0.23660064097833447</v>
      </c>
      <c r="P229">
        <f t="shared" si="18"/>
        <v>9.5592864004655415E-2</v>
      </c>
      <c r="Q229">
        <f t="shared" si="19"/>
        <v>1.2543993590216655</v>
      </c>
      <c r="R229">
        <f t="shared" si="20"/>
        <v>9.5592864004655415E-2</v>
      </c>
    </row>
    <row r="230" spans="13:18" x14ac:dyDescent="0.25">
      <c r="M230">
        <v>227</v>
      </c>
      <c r="N230">
        <f t="shared" si="21"/>
        <v>3.961897402027128</v>
      </c>
      <c r="O230">
        <f t="shared" si="17"/>
        <v>-0.23228864143728703</v>
      </c>
      <c r="P230">
        <f t="shared" si="18"/>
        <v>9.1500929228510552E-2</v>
      </c>
      <c r="Q230">
        <f t="shared" si="19"/>
        <v>1.258711358562713</v>
      </c>
      <c r="R230">
        <f t="shared" si="20"/>
        <v>9.1500929228510552E-2</v>
      </c>
    </row>
    <row r="231" spans="13:18" x14ac:dyDescent="0.25">
      <c r="M231">
        <v>228</v>
      </c>
      <c r="N231">
        <f t="shared" si="21"/>
        <v>3.9793506945470716</v>
      </c>
      <c r="O231">
        <f t="shared" si="17"/>
        <v>-0.22790588452582708</v>
      </c>
      <c r="P231">
        <f t="shared" si="18"/>
        <v>8.7484872442399497E-2</v>
      </c>
      <c r="Q231">
        <f t="shared" si="19"/>
        <v>1.2630941154741731</v>
      </c>
      <c r="R231">
        <f t="shared" si="20"/>
        <v>8.7484872442399497E-2</v>
      </c>
    </row>
    <row r="232" spans="13:18" x14ac:dyDescent="0.25">
      <c r="M232">
        <v>229</v>
      </c>
      <c r="N232">
        <f t="shared" si="21"/>
        <v>3.9968039870670147</v>
      </c>
      <c r="O232">
        <f t="shared" si="17"/>
        <v>-0.22345370527416678</v>
      </c>
      <c r="P232">
        <f t="shared" si="18"/>
        <v>8.3545916976123846E-2</v>
      </c>
      <c r="Q232">
        <f t="shared" si="19"/>
        <v>1.2675462947258334</v>
      </c>
      <c r="R232">
        <f t="shared" si="20"/>
        <v>8.3545916976123846E-2</v>
      </c>
    </row>
    <row r="233" spans="13:18" x14ac:dyDescent="0.25">
      <c r="M233">
        <v>230</v>
      </c>
      <c r="N233">
        <f t="shared" si="21"/>
        <v>4.0142572795869578</v>
      </c>
      <c r="O233">
        <f t="shared" si="17"/>
        <v>-0.21893345985923535</v>
      </c>
      <c r="P233">
        <f t="shared" si="18"/>
        <v>7.9685262673676149E-2</v>
      </c>
      <c r="Q233">
        <f t="shared" si="19"/>
        <v>1.2720665401407647</v>
      </c>
      <c r="R233">
        <f t="shared" si="20"/>
        <v>7.9685262673676149E-2</v>
      </c>
    </row>
    <row r="234" spans="13:18" x14ac:dyDescent="0.25">
      <c r="M234">
        <v>231</v>
      </c>
      <c r="N234">
        <f t="shared" si="21"/>
        <v>4.0317105721069009</v>
      </c>
      <c r="O234">
        <f t="shared" si="17"/>
        <v>-0.21434652519157477</v>
      </c>
      <c r="P234">
        <f t="shared" si="18"/>
        <v>7.5904085527755849E-2</v>
      </c>
      <c r="Q234">
        <f t="shared" si="19"/>
        <v>1.2766534748084253</v>
      </c>
      <c r="R234">
        <f t="shared" si="20"/>
        <v>7.5904085527755849E-2</v>
      </c>
    </row>
    <row r="235" spans="13:18" x14ac:dyDescent="0.25">
      <c r="M235">
        <v>232</v>
      </c>
      <c r="N235">
        <f t="shared" si="21"/>
        <v>4.0491638646268449</v>
      </c>
      <c r="O235">
        <f t="shared" si="17"/>
        <v>-0.20969429849591914</v>
      </c>
      <c r="P235">
        <f t="shared" si="18"/>
        <v>7.2203537321550437E-2</v>
      </c>
      <c r="Q235">
        <f t="shared" si="19"/>
        <v>1.281305701504081</v>
      </c>
      <c r="R235">
        <f t="shared" si="20"/>
        <v>7.2203537321550437E-2</v>
      </c>
    </row>
    <row r="236" spans="13:18" x14ac:dyDescent="0.25">
      <c r="M236">
        <v>233</v>
      </c>
      <c r="N236">
        <f t="shared" si="21"/>
        <v>4.066617157146788</v>
      </c>
      <c r="O236">
        <f t="shared" si="17"/>
        <v>-0.20497819688558766</v>
      </c>
      <c r="P236">
        <f t="shared" si="18"/>
        <v>6.8584745277892045E-2</v>
      </c>
      <c r="Q236">
        <f t="shared" si="19"/>
        <v>1.2860218031144124</v>
      </c>
      <c r="R236">
        <f t="shared" si="20"/>
        <v>6.8584745277892045E-2</v>
      </c>
    </row>
    <row r="237" spans="13:18" x14ac:dyDescent="0.25">
      <c r="M237">
        <v>234</v>
      </c>
      <c r="N237">
        <f t="shared" si="21"/>
        <v>4.0840704496667311</v>
      </c>
      <c r="O237">
        <f t="shared" si="17"/>
        <v>-0.2001996569308164</v>
      </c>
      <c r="P237">
        <f t="shared" si="18"/>
        <v>6.504881171589294E-2</v>
      </c>
      <c r="Q237">
        <f t="shared" si="19"/>
        <v>1.2908003430691837</v>
      </c>
      <c r="R237">
        <f t="shared" si="20"/>
        <v>6.504881171589294E-2</v>
      </c>
    </row>
    <row r="238" spans="13:18" x14ac:dyDescent="0.25">
      <c r="M238">
        <v>235</v>
      </c>
      <c r="N238">
        <f t="shared" si="21"/>
        <v>4.1015237421866741</v>
      </c>
      <c r="O238">
        <f t="shared" si="17"/>
        <v>-0.19536013422116641</v>
      </c>
      <c r="P238">
        <f t="shared" si="18"/>
        <v>6.1596813715169452E-2</v>
      </c>
      <c r="Q238">
        <f t="shared" si="19"/>
        <v>1.2956398657788337</v>
      </c>
      <c r="R238">
        <f t="shared" si="20"/>
        <v>6.1596813715169452E-2</v>
      </c>
    </row>
    <row r="239" spans="13:18" x14ac:dyDescent="0.25">
      <c r="M239">
        <v>236</v>
      </c>
      <c r="N239">
        <f t="shared" si="21"/>
        <v>4.1189770347066181</v>
      </c>
      <c r="O239">
        <f t="shared" si="17"/>
        <v>-0.19046110292213628</v>
      </c>
      <c r="P239">
        <f t="shared" si="18"/>
        <v>5.8229802787752749E-2</v>
      </c>
      <c r="Q239">
        <f t="shared" si="19"/>
        <v>1.3005388970778637</v>
      </c>
      <c r="R239">
        <f t="shared" si="20"/>
        <v>5.8229802787752749E-2</v>
      </c>
    </row>
    <row r="240" spans="13:18" x14ac:dyDescent="0.25">
      <c r="M240">
        <v>237</v>
      </c>
      <c r="N240">
        <f t="shared" si="21"/>
        <v>4.1364303272265612</v>
      </c>
      <c r="O240">
        <f t="shared" si="17"/>
        <v>-0.18550405532611819</v>
      </c>
      <c r="P240">
        <f t="shared" si="18"/>
        <v>5.4948804557788555E-2</v>
      </c>
      <c r="Q240">
        <f t="shared" si="19"/>
        <v>1.3054959446738819</v>
      </c>
      <c r="R240">
        <f t="shared" si="20"/>
        <v>5.4948804557788555E-2</v>
      </c>
    </row>
    <row r="241" spans="13:18" x14ac:dyDescent="0.25">
      <c r="M241">
        <v>238</v>
      </c>
      <c r="N241">
        <f t="shared" si="21"/>
        <v>4.1538836197465043</v>
      </c>
      <c r="O241">
        <f t="shared" si="17"/>
        <v>-0.18049050139782963</v>
      </c>
      <c r="P241">
        <f t="shared" si="18"/>
        <v>5.1754818449121331E-2</v>
      </c>
      <c r="Q241">
        <f t="shared" si="19"/>
        <v>1.3105094986021704</v>
      </c>
      <c r="R241">
        <f t="shared" si="20"/>
        <v>5.1754818449121331E-2</v>
      </c>
    </row>
    <row r="242" spans="13:18" x14ac:dyDescent="0.25">
      <c r="M242">
        <v>239</v>
      </c>
      <c r="N242">
        <f t="shared" si="21"/>
        <v>4.1713369122664474</v>
      </c>
      <c r="O242">
        <f t="shared" si="17"/>
        <v>-0.17542196831436457</v>
      </c>
      <c r="P242">
        <f t="shared" si="18"/>
        <v>4.8648817380860632E-2</v>
      </c>
      <c r="Q242">
        <f t="shared" si="19"/>
        <v>1.3155780316856356</v>
      </c>
      <c r="R242">
        <f t="shared" si="20"/>
        <v>4.8648817380860632E-2</v>
      </c>
    </row>
    <row r="243" spans="13:18" x14ac:dyDescent="0.25">
      <c r="M243">
        <v>240</v>
      </c>
      <c r="N243">
        <f t="shared" si="21"/>
        <v>4.1887902047863905</v>
      </c>
      <c r="O243">
        <f t="shared" si="17"/>
        <v>-0.17030000000000015</v>
      </c>
      <c r="P243">
        <f t="shared" si="18"/>
        <v>4.5631747471020279E-2</v>
      </c>
      <c r="Q243">
        <f t="shared" si="19"/>
        <v>1.3207</v>
      </c>
      <c r="R243">
        <f t="shared" si="20"/>
        <v>4.5631747471020279E-2</v>
      </c>
    </row>
    <row r="244" spans="13:18" x14ac:dyDescent="0.25">
      <c r="M244">
        <v>241</v>
      </c>
      <c r="N244">
        <f t="shared" si="21"/>
        <v>4.2062434973063345</v>
      </c>
      <c r="O244">
        <f t="shared" si="17"/>
        <v>-0.16512615665590233</v>
      </c>
      <c r="P244">
        <f t="shared" si="18"/>
        <v>4.270452774832173E-2</v>
      </c>
      <c r="Q244">
        <f t="shared" si="19"/>
        <v>1.3258738433440977</v>
      </c>
      <c r="R244">
        <f t="shared" si="20"/>
        <v>4.270452774832173E-2</v>
      </c>
    </row>
    <row r="245" spans="13:18" x14ac:dyDescent="0.25">
      <c r="M245">
        <v>242</v>
      </c>
      <c r="N245">
        <f t="shared" si="21"/>
        <v>4.2236967898262776</v>
      </c>
      <c r="O245">
        <f t="shared" si="17"/>
        <v>-0.15990201428487438</v>
      </c>
      <c r="P245">
        <f t="shared" si="18"/>
        <v>3.9868049872249456E-2</v>
      </c>
      <c r="Q245">
        <f t="shared" si="19"/>
        <v>1.3310979857151257</v>
      </c>
      <c r="R245">
        <f t="shared" si="20"/>
        <v>3.9868049872249456E-2</v>
      </c>
    </row>
    <row r="246" spans="13:18" x14ac:dyDescent="0.25">
      <c r="M246">
        <v>243</v>
      </c>
      <c r="N246">
        <f t="shared" si="21"/>
        <v>4.2411500823462207</v>
      </c>
      <c r="O246">
        <f t="shared" si="17"/>
        <v>-0.15462916421128969</v>
      </c>
      <c r="P246">
        <f t="shared" si="18"/>
        <v>3.7123177861441925E-2</v>
      </c>
      <c r="Q246">
        <f t="shared" si="19"/>
        <v>1.3363708357887103</v>
      </c>
      <c r="R246">
        <f t="shared" si="20"/>
        <v>3.7123177861441925E-2</v>
      </c>
    </row>
    <row r="247" spans="13:18" x14ac:dyDescent="0.25">
      <c r="M247">
        <v>244</v>
      </c>
      <c r="N247">
        <f t="shared" si="21"/>
        <v>4.2586033748661638</v>
      </c>
      <c r="O247">
        <f t="shared" si="17"/>
        <v>-0.14930921259635987</v>
      </c>
      <c r="P247">
        <f t="shared" si="18"/>
        <v>3.4470747830503801E-2</v>
      </c>
      <c r="Q247">
        <f t="shared" si="19"/>
        <v>1.3416907874036403</v>
      </c>
      <c r="R247">
        <f t="shared" si="20"/>
        <v>3.4470747830503801E-2</v>
      </c>
    </row>
    <row r="248" spans="13:18" x14ac:dyDescent="0.25">
      <c r="M248">
        <v>245</v>
      </c>
      <c r="N248">
        <f t="shared" si="21"/>
        <v>4.2760566673861078</v>
      </c>
      <c r="O248">
        <f t="shared" si="17"/>
        <v>-0.14394377994888213</v>
      </c>
      <c r="P248">
        <f t="shared" si="18"/>
        <v>3.1911567735317004E-2</v>
      </c>
      <c r="Q248">
        <f t="shared" si="19"/>
        <v>1.347056220051118</v>
      </c>
      <c r="R248">
        <f t="shared" si="20"/>
        <v>3.1911567735317004E-2</v>
      </c>
    </row>
    <row r="249" spans="13:18" x14ac:dyDescent="0.25">
      <c r="M249">
        <v>246</v>
      </c>
      <c r="N249">
        <f t="shared" si="21"/>
        <v>4.2935099599060509</v>
      </c>
      <c r="O249">
        <f t="shared" si="17"/>
        <v>-0.13853450063161751</v>
      </c>
      <c r="P249">
        <f t="shared" si="18"/>
        <v>2.9446417126930136E-2</v>
      </c>
      <c r="Q249">
        <f t="shared" si="19"/>
        <v>1.3524654993683827</v>
      </c>
      <c r="R249">
        <f t="shared" si="20"/>
        <v>2.9446417126930136E-2</v>
      </c>
    </row>
    <row r="250" spans="13:18" x14ac:dyDescent="0.25">
      <c r="M250">
        <v>247</v>
      </c>
      <c r="N250">
        <f t="shared" si="21"/>
        <v>4.310963252425994</v>
      </c>
      <c r="O250">
        <f t="shared" si="17"/>
        <v>-0.13308302236344668</v>
      </c>
      <c r="P250">
        <f t="shared" si="18"/>
        <v>2.7076046914098872E-2</v>
      </c>
      <c r="Q250">
        <f t="shared" si="19"/>
        <v>1.3579169776365534</v>
      </c>
      <c r="R250">
        <f t="shared" si="20"/>
        <v>2.7076046914098872E-2</v>
      </c>
    </row>
    <row r="251" spans="13:18" x14ac:dyDescent="0.25">
      <c r="M251">
        <v>248</v>
      </c>
      <c r="N251">
        <f t="shared" si="21"/>
        <v>4.3284165449459371</v>
      </c>
      <c r="O251">
        <f t="shared" si="17"/>
        <v>-0.12759100571745974</v>
      </c>
      <c r="P251">
        <f t="shared" si="18"/>
        <v>2.4801179134552265E-2</v>
      </c>
      <c r="Q251">
        <f t="shared" si="19"/>
        <v>1.3634089942825405</v>
      </c>
      <c r="R251">
        <f t="shared" si="20"/>
        <v>2.4801179134552265E-2</v>
      </c>
    </row>
    <row r="252" spans="13:18" x14ac:dyDescent="0.25">
      <c r="M252">
        <v>249</v>
      </c>
      <c r="N252">
        <f t="shared" si="21"/>
        <v>4.3458698374658802</v>
      </c>
      <c r="O252">
        <f t="shared" si="17"/>
        <v>-0.12206012361512943</v>
      </c>
      <c r="P252">
        <f t="shared" si="18"/>
        <v>2.2622506735053116E-2</v>
      </c>
      <c r="Q252">
        <f t="shared" si="19"/>
        <v>1.3689398763848706</v>
      </c>
      <c r="R252">
        <f t="shared" si="20"/>
        <v>2.2622506735053116E-2</v>
      </c>
    </row>
    <row r="253" spans="13:18" x14ac:dyDescent="0.25">
      <c r="M253">
        <v>250</v>
      </c>
      <c r="N253">
        <f t="shared" si="21"/>
        <v>4.3633231299858242</v>
      </c>
      <c r="O253">
        <f t="shared" si="17"/>
        <v>-0.11649206081672271</v>
      </c>
      <c r="P253">
        <f t="shared" si="18"/>
        <v>2.0540693360319606E-2</v>
      </c>
      <c r="Q253">
        <f t="shared" si="19"/>
        <v>1.3745079391832773</v>
      </c>
      <c r="R253">
        <f t="shared" si="20"/>
        <v>2.0540693360319606E-2</v>
      </c>
    </row>
    <row r="254" spans="13:18" x14ac:dyDescent="0.25">
      <c r="M254">
        <v>251</v>
      </c>
      <c r="N254">
        <f t="shared" si="21"/>
        <v>4.3807764225057673</v>
      </c>
      <c r="O254">
        <f t="shared" si="17"/>
        <v>-0.11088851340810756</v>
      </c>
      <c r="P254">
        <f t="shared" si="18"/>
        <v>1.8556373150872663E-2</v>
      </c>
      <c r="Q254">
        <f t="shared" si="19"/>
        <v>1.3801114865918926</v>
      </c>
      <c r="R254">
        <f t="shared" si="20"/>
        <v>1.8556373150872663E-2</v>
      </c>
    </row>
    <row r="255" spans="13:18" x14ac:dyDescent="0.25">
      <c r="M255">
        <v>252</v>
      </c>
      <c r="N255">
        <f t="shared" si="21"/>
        <v>4.3982297150257104</v>
      </c>
      <c r="O255">
        <f t="shared" si="17"/>
        <v>-0.10525118828410715</v>
      </c>
      <c r="P255">
        <f t="shared" si="18"/>
        <v>1.6670150549870699E-2</v>
      </c>
      <c r="Q255">
        <f t="shared" si="19"/>
        <v>1.3857488117158929</v>
      </c>
      <c r="R255">
        <f t="shared" si="20"/>
        <v>1.6670150549870699E-2</v>
      </c>
    </row>
    <row r="256" spans="13:18" x14ac:dyDescent="0.25">
      <c r="M256">
        <v>253</v>
      </c>
      <c r="N256">
        <f t="shared" si="21"/>
        <v>4.4156830075456535</v>
      </c>
      <c r="O256">
        <f t="shared" si="17"/>
        <v>-9.9581802628564267E-2</v>
      </c>
      <c r="P256">
        <f t="shared" si="18"/>
        <v>1.4882600118990175E-2</v>
      </c>
      <c r="Q256">
        <f t="shared" si="19"/>
        <v>1.3914181973714359</v>
      </c>
      <c r="R256">
        <f t="shared" si="20"/>
        <v>1.4882600118990175E-2</v>
      </c>
    </row>
    <row r="257" spans="13:18" x14ac:dyDescent="0.25">
      <c r="M257">
        <v>254</v>
      </c>
      <c r="N257">
        <f t="shared" si="21"/>
        <v>4.4331363000655974</v>
      </c>
      <c r="O257">
        <f t="shared" si="17"/>
        <v>-9.3882083391269827E-2</v>
      </c>
      <c r="P257">
        <f t="shared" si="18"/>
        <v>1.3194266363408536E-2</v>
      </c>
      <c r="Q257">
        <f t="shared" si="19"/>
        <v>1.3971179166087302</v>
      </c>
      <c r="R257">
        <f t="shared" si="20"/>
        <v>1.3194266363408536E-2</v>
      </c>
    </row>
    <row r="258" spans="13:18" x14ac:dyDescent="0.25">
      <c r="M258">
        <v>255</v>
      </c>
      <c r="N258">
        <f t="shared" si="21"/>
        <v>4.4505895925855405</v>
      </c>
      <c r="O258">
        <f t="shared" si="17"/>
        <v>-8.8153766761918523E-2</v>
      </c>
      <c r="P258">
        <f t="shared" si="18"/>
        <v>1.1605663565943336E-2</v>
      </c>
      <c r="Q258">
        <f t="shared" si="19"/>
        <v>1.4028462332380816</v>
      </c>
      <c r="R258">
        <f t="shared" si="20"/>
        <v>1.1605663565943336E-2</v>
      </c>
    </row>
    <row r="259" spans="13:18" x14ac:dyDescent="0.25">
      <c r="M259">
        <v>256</v>
      </c>
      <c r="N259">
        <f t="shared" si="21"/>
        <v>4.4680428851054836</v>
      </c>
      <c r="O259">
        <f t="shared" si="17"/>
        <v>-8.2398597641246851E-2</v>
      </c>
      <c r="P259">
        <f t="shared" si="18"/>
        <v>1.0117275630395606E-2</v>
      </c>
      <c r="Q259">
        <f t="shared" si="19"/>
        <v>1.4086014023587532</v>
      </c>
      <c r="R259">
        <f t="shared" si="20"/>
        <v>1.0117275630395606E-2</v>
      </c>
    </row>
    <row r="260" spans="13:18" x14ac:dyDescent="0.25">
      <c r="M260">
        <v>257</v>
      </c>
      <c r="N260">
        <f t="shared" si="21"/>
        <v>4.4854961776254267</v>
      </c>
      <c r="O260">
        <f t="shared" ref="O260:O323" si="22">J$3*COS(N260)</f>
        <v>-7.6618329109520503E-2</v>
      </c>
      <c r="P260">
        <f t="shared" ref="P260:P323" si="23">J$3*SIN(N260)+J$3</f>
        <v>8.7295559341489248E-3</v>
      </c>
      <c r="Q260">
        <f t="shared" ref="Q260:Q323" si="24">J$3*COS(N260)+J$4</f>
        <v>1.4143816708904795</v>
      </c>
      <c r="R260">
        <f t="shared" ref="R260:R323" si="25">J$3*SIN(N260)+J$3</f>
        <v>8.7295559341489248E-3</v>
      </c>
    </row>
    <row r="261" spans="13:18" x14ac:dyDescent="0.25">
      <c r="M261">
        <v>258</v>
      </c>
      <c r="N261">
        <f t="shared" si="21"/>
        <v>4.5029494701453698</v>
      </c>
      <c r="O261">
        <f t="shared" si="22"/>
        <v>-7.0814721892528992E-2</v>
      </c>
      <c r="P261">
        <f t="shared" si="23"/>
        <v>7.44292719006584E-3</v>
      </c>
      <c r="Q261">
        <f t="shared" si="24"/>
        <v>1.4201852781074711</v>
      </c>
      <c r="R261">
        <f t="shared" si="25"/>
        <v>7.44292719006584E-3</v>
      </c>
    </row>
    <row r="262" spans="13:18" x14ac:dyDescent="0.25">
      <c r="M262">
        <v>259</v>
      </c>
      <c r="N262">
        <f t="shared" ref="N262:N325" si="26">RADIANS(M262)</f>
        <v>4.5204027626653138</v>
      </c>
      <c r="O262">
        <f t="shared" si="22"/>
        <v>-6.49895438252511E-2</v>
      </c>
      <c r="P262">
        <f t="shared" si="23"/>
        <v>6.2577813177256414E-3</v>
      </c>
      <c r="Q262">
        <f t="shared" si="24"/>
        <v>1.4260104561747491</v>
      </c>
      <c r="R262">
        <f t="shared" si="25"/>
        <v>6.2577813177256414E-3</v>
      </c>
    </row>
    <row r="263" spans="13:18" x14ac:dyDescent="0.25">
      <c r="M263">
        <v>260</v>
      </c>
      <c r="N263">
        <f t="shared" si="26"/>
        <v>4.5378560551852569</v>
      </c>
      <c r="O263">
        <f t="shared" si="22"/>
        <v>-5.9144569313356474E-2</v>
      </c>
      <c r="P263">
        <f t="shared" si="23"/>
        <v>5.1744793240419695E-3</v>
      </c>
      <c r="Q263">
        <f t="shared" si="24"/>
        <v>1.4318554306866436</v>
      </c>
      <c r="R263">
        <f t="shared" si="25"/>
        <v>5.1744793240419695E-3</v>
      </c>
    </row>
    <row r="264" spans="13:18" x14ac:dyDescent="0.25">
      <c r="M264">
        <v>261</v>
      </c>
      <c r="N264">
        <f t="shared" si="26"/>
        <v>4.5553093477052</v>
      </c>
      <c r="O264">
        <f t="shared" si="22"/>
        <v>-5.3281578792702691E-2</v>
      </c>
      <c r="P264">
        <f t="shared" si="23"/>
        <v>4.1933511932961132E-3</v>
      </c>
      <c r="Q264">
        <f t="shared" si="24"/>
        <v>1.4377184212072973</v>
      </c>
      <c r="R264">
        <f t="shared" si="25"/>
        <v>4.1933511932961132E-3</v>
      </c>
    </row>
    <row r="265" spans="13:18" x14ac:dyDescent="0.25">
      <c r="M265">
        <v>262</v>
      </c>
      <c r="N265">
        <f t="shared" si="26"/>
        <v>4.5727626402251431</v>
      </c>
      <c r="O265">
        <f t="shared" si="22"/>
        <v>-4.7402358186998422E-2</v>
      </c>
      <c r="P265">
        <f t="shared" si="23"/>
        <v>3.3146957866211912E-3</v>
      </c>
      <c r="Q265">
        <f t="shared" si="24"/>
        <v>1.4435976418130017</v>
      </c>
      <c r="R265">
        <f t="shared" si="25"/>
        <v>3.3146957866211912E-3</v>
      </c>
    </row>
    <row r="266" spans="13:18" x14ac:dyDescent="0.25">
      <c r="M266">
        <v>263</v>
      </c>
      <c r="N266">
        <f t="shared" si="26"/>
        <v>4.5902159327450871</v>
      </c>
      <c r="O266">
        <f t="shared" si="22"/>
        <v>-4.1508698363793131E-2</v>
      </c>
      <c r="P266">
        <f t="shared" si="23"/>
        <v>2.5387807509656968E-3</v>
      </c>
      <c r="Q266">
        <f t="shared" si="24"/>
        <v>1.449491301636207</v>
      </c>
      <c r="R266">
        <f t="shared" si="25"/>
        <v>2.5387807509656968E-3</v>
      </c>
    </row>
    <row r="267" spans="13:18" x14ac:dyDescent="0.25">
      <c r="M267">
        <v>264</v>
      </c>
      <c r="N267">
        <f t="shared" si="26"/>
        <v>4.6076692252650302</v>
      </c>
      <c r="O267">
        <f t="shared" si="22"/>
        <v>-3.5602394588962735E-2</v>
      </c>
      <c r="P267">
        <f t="shared" si="23"/>
        <v>1.8658424375661009E-3</v>
      </c>
      <c r="Q267">
        <f t="shared" si="24"/>
        <v>1.4553976054110374</v>
      </c>
      <c r="R267">
        <f t="shared" si="25"/>
        <v>1.8658424375661009E-3</v>
      </c>
    </row>
    <row r="268" spans="13:18" x14ac:dyDescent="0.25">
      <c r="M268">
        <v>265</v>
      </c>
      <c r="N268">
        <f t="shared" si="26"/>
        <v>4.6251225177849733</v>
      </c>
      <c r="O268">
        <f t="shared" si="22"/>
        <v>-2.96852459798524E-2</v>
      </c>
      <c r="P268">
        <f t="shared" si="23"/>
        <v>1.2960858299514433E-3</v>
      </c>
      <c r="Q268">
        <f t="shared" si="24"/>
        <v>1.4613147540201477</v>
      </c>
      <c r="R268">
        <f t="shared" si="25"/>
        <v>1.2960858299514433E-3</v>
      </c>
    </row>
    <row r="269" spans="13:18" x14ac:dyDescent="0.25">
      <c r="M269">
        <v>266</v>
      </c>
      <c r="N269">
        <f t="shared" si="26"/>
        <v>4.6425758103049164</v>
      </c>
      <c r="O269">
        <f t="shared" si="22"/>
        <v>-2.3759054957249174E-2</v>
      </c>
      <c r="P269">
        <f t="shared" si="23"/>
        <v>8.2968448150388951E-4</v>
      </c>
      <c r="Q269">
        <f t="shared" si="24"/>
        <v>1.4672409450427508</v>
      </c>
      <c r="R269">
        <f t="shared" si="25"/>
        <v>8.2968448150388951E-4</v>
      </c>
    </row>
    <row r="270" spans="13:18" x14ac:dyDescent="0.25">
      <c r="M270">
        <v>267</v>
      </c>
      <c r="N270">
        <f t="shared" si="26"/>
        <v>4.6600291028248595</v>
      </c>
      <c r="O270">
        <f t="shared" si="22"/>
        <v>-1.7825626696346832E-2</v>
      </c>
      <c r="P270">
        <f t="shared" si="23"/>
        <v>4.6678046259213124E-4</v>
      </c>
      <c r="Q270">
        <f t="shared" si="24"/>
        <v>1.4731743733036533</v>
      </c>
      <c r="R270">
        <f t="shared" si="25"/>
        <v>4.6678046259213124E-4</v>
      </c>
    </row>
    <row r="271" spans="13:18" x14ac:dyDescent="0.25">
      <c r="M271">
        <v>268</v>
      </c>
      <c r="N271">
        <f t="shared" si="26"/>
        <v>4.6774823953448035</v>
      </c>
      <c r="O271">
        <f t="shared" si="22"/>
        <v>-1.1886768576871759E-2</v>
      </c>
      <c r="P271">
        <f t="shared" si="23"/>
        <v>2.0748431729600281E-4</v>
      </c>
      <c r="Q271">
        <f t="shared" si="24"/>
        <v>1.4791132314231283</v>
      </c>
      <c r="R271">
        <f t="shared" si="25"/>
        <v>2.0748431729600281E-4</v>
      </c>
    </row>
    <row r="272" spans="13:18" x14ac:dyDescent="0.25">
      <c r="M272">
        <v>269</v>
      </c>
      <c r="N272">
        <f t="shared" si="26"/>
        <v>4.6949356878647466</v>
      </c>
      <c r="O272">
        <f t="shared" si="22"/>
        <v>-5.9442896325387594E-3</v>
      </c>
      <c r="P272">
        <f t="shared" si="23"/>
        <v>5.1875029733139399E-5</v>
      </c>
      <c r="Q272">
        <f t="shared" si="24"/>
        <v>1.4850557103674613</v>
      </c>
      <c r="R272">
        <f t="shared" si="25"/>
        <v>5.1875029733139399E-5</v>
      </c>
    </row>
    <row r="273" spans="13:18" x14ac:dyDescent="0.25">
      <c r="M273">
        <v>270</v>
      </c>
      <c r="N273">
        <f t="shared" si="26"/>
        <v>4.7123889803846897</v>
      </c>
      <c r="O273">
        <f t="shared" si="22"/>
        <v>-6.2592834561281397E-17</v>
      </c>
      <c r="P273">
        <f t="shared" si="23"/>
        <v>0</v>
      </c>
      <c r="Q273">
        <f t="shared" si="24"/>
        <v>1.4910000000000001</v>
      </c>
      <c r="R273">
        <f t="shared" si="25"/>
        <v>0</v>
      </c>
    </row>
    <row r="274" spans="13:18" x14ac:dyDescent="0.25">
      <c r="M274">
        <v>271</v>
      </c>
      <c r="N274">
        <f t="shared" si="26"/>
        <v>4.7298422729046328</v>
      </c>
      <c r="O274">
        <f t="shared" si="22"/>
        <v>5.9442896325386345E-3</v>
      </c>
      <c r="P274">
        <f t="shared" si="23"/>
        <v>5.1875029733139399E-5</v>
      </c>
      <c r="Q274">
        <f t="shared" si="24"/>
        <v>1.4969442896325387</v>
      </c>
      <c r="R274">
        <f t="shared" si="25"/>
        <v>5.1875029733139399E-5</v>
      </c>
    </row>
    <row r="275" spans="13:18" x14ac:dyDescent="0.25">
      <c r="M275">
        <v>272</v>
      </c>
      <c r="N275">
        <f t="shared" si="26"/>
        <v>4.7472955654245768</v>
      </c>
      <c r="O275">
        <f t="shared" si="22"/>
        <v>1.1886768576871936E-2</v>
      </c>
      <c r="P275">
        <f t="shared" si="23"/>
        <v>2.0748431729600281E-4</v>
      </c>
      <c r="Q275">
        <f t="shared" si="24"/>
        <v>1.5028867685768721</v>
      </c>
      <c r="R275">
        <f t="shared" si="25"/>
        <v>2.0748431729600281E-4</v>
      </c>
    </row>
    <row r="276" spans="13:18" x14ac:dyDescent="0.25">
      <c r="M276">
        <v>273</v>
      </c>
      <c r="N276">
        <f t="shared" si="26"/>
        <v>4.7647488579445199</v>
      </c>
      <c r="O276">
        <f t="shared" si="22"/>
        <v>1.782562669634671E-2</v>
      </c>
      <c r="P276">
        <f t="shared" si="23"/>
        <v>4.6678046259213124E-4</v>
      </c>
      <c r="Q276">
        <f t="shared" si="24"/>
        <v>1.5088256266963469</v>
      </c>
      <c r="R276">
        <f t="shared" si="25"/>
        <v>4.6678046259213124E-4</v>
      </c>
    </row>
    <row r="277" spans="13:18" x14ac:dyDescent="0.25">
      <c r="M277">
        <v>274</v>
      </c>
      <c r="N277">
        <f t="shared" si="26"/>
        <v>4.782202150464463</v>
      </c>
      <c r="O277">
        <f t="shared" si="22"/>
        <v>2.3759054957249049E-2</v>
      </c>
      <c r="P277">
        <f t="shared" si="23"/>
        <v>8.29684481503834E-4</v>
      </c>
      <c r="Q277">
        <f t="shared" si="24"/>
        <v>1.5147590549572492</v>
      </c>
      <c r="R277">
        <f t="shared" si="25"/>
        <v>8.29684481503834E-4</v>
      </c>
    </row>
    <row r="278" spans="13:18" x14ac:dyDescent="0.25">
      <c r="M278">
        <v>275</v>
      </c>
      <c r="N278">
        <f t="shared" si="26"/>
        <v>4.7996554429844061</v>
      </c>
      <c r="O278">
        <f t="shared" si="22"/>
        <v>2.9685245979852278E-2</v>
      </c>
      <c r="P278">
        <f t="shared" si="23"/>
        <v>1.2960858299514433E-3</v>
      </c>
      <c r="Q278">
        <f t="shared" si="24"/>
        <v>1.5206852459798523</v>
      </c>
      <c r="R278">
        <f t="shared" si="25"/>
        <v>1.2960858299514433E-3</v>
      </c>
    </row>
    <row r="279" spans="13:18" x14ac:dyDescent="0.25">
      <c r="M279">
        <v>276</v>
      </c>
      <c r="N279">
        <f t="shared" si="26"/>
        <v>4.8171087355043491</v>
      </c>
      <c r="O279">
        <f t="shared" si="22"/>
        <v>3.560239458896261E-2</v>
      </c>
      <c r="P279">
        <f t="shared" si="23"/>
        <v>1.8658424375661009E-3</v>
      </c>
      <c r="Q279">
        <f t="shared" si="24"/>
        <v>1.5266023945889626</v>
      </c>
      <c r="R279">
        <f t="shared" si="25"/>
        <v>1.8658424375661009E-3</v>
      </c>
    </row>
    <row r="280" spans="13:18" x14ac:dyDescent="0.25">
      <c r="M280">
        <v>277</v>
      </c>
      <c r="N280">
        <f t="shared" si="26"/>
        <v>4.8345620280242931</v>
      </c>
      <c r="O280">
        <f t="shared" si="22"/>
        <v>4.1508698363793305E-2</v>
      </c>
      <c r="P280">
        <f t="shared" si="23"/>
        <v>2.5387807509657523E-3</v>
      </c>
      <c r="Q280">
        <f t="shared" si="24"/>
        <v>1.5325086983637934</v>
      </c>
      <c r="R280">
        <f t="shared" si="25"/>
        <v>2.5387807509657523E-3</v>
      </c>
    </row>
    <row r="281" spans="13:18" x14ac:dyDescent="0.25">
      <c r="M281">
        <v>278</v>
      </c>
      <c r="N281">
        <f t="shared" si="26"/>
        <v>4.8520153205442362</v>
      </c>
      <c r="O281">
        <f t="shared" si="22"/>
        <v>4.7402358186998297E-2</v>
      </c>
      <c r="P281">
        <f t="shared" si="23"/>
        <v>3.3146957866211357E-3</v>
      </c>
      <c r="Q281">
        <f t="shared" si="24"/>
        <v>1.5384023581869983</v>
      </c>
      <c r="R281">
        <f t="shared" si="25"/>
        <v>3.3146957866211357E-3</v>
      </c>
    </row>
    <row r="282" spans="13:18" x14ac:dyDescent="0.25">
      <c r="M282">
        <v>279</v>
      </c>
      <c r="N282">
        <f t="shared" si="26"/>
        <v>4.8694686130641793</v>
      </c>
      <c r="O282">
        <f t="shared" si="22"/>
        <v>5.3281578792702573E-2</v>
      </c>
      <c r="P282">
        <f t="shared" si="23"/>
        <v>4.1933511932960577E-3</v>
      </c>
      <c r="Q282">
        <f t="shared" si="24"/>
        <v>1.5442815787927027</v>
      </c>
      <c r="R282">
        <f t="shared" si="25"/>
        <v>4.1933511932960577E-3</v>
      </c>
    </row>
    <row r="283" spans="13:18" x14ac:dyDescent="0.25">
      <c r="M283">
        <v>280</v>
      </c>
      <c r="N283">
        <f t="shared" si="26"/>
        <v>4.8869219055841224</v>
      </c>
      <c r="O283">
        <f t="shared" si="22"/>
        <v>5.9144569313356349E-2</v>
      </c>
      <c r="P283">
        <f t="shared" si="23"/>
        <v>5.174479324041914E-3</v>
      </c>
      <c r="Q283">
        <f t="shared" si="24"/>
        <v>1.5501445693133564</v>
      </c>
      <c r="R283">
        <f t="shared" si="25"/>
        <v>5.174479324041914E-3</v>
      </c>
    </row>
    <row r="284" spans="13:18" x14ac:dyDescent="0.25">
      <c r="M284">
        <v>281</v>
      </c>
      <c r="N284">
        <f t="shared" si="26"/>
        <v>4.9043751981040664</v>
      </c>
      <c r="O284">
        <f t="shared" si="22"/>
        <v>6.4989543825251267E-2</v>
      </c>
      <c r="P284">
        <f t="shared" si="23"/>
        <v>6.2577813177256969E-3</v>
      </c>
      <c r="Q284">
        <f t="shared" si="24"/>
        <v>1.5559895438252513</v>
      </c>
      <c r="R284">
        <f t="shared" si="25"/>
        <v>6.2577813177256969E-3</v>
      </c>
    </row>
    <row r="285" spans="13:18" x14ac:dyDescent="0.25">
      <c r="M285">
        <v>282</v>
      </c>
      <c r="N285">
        <f t="shared" si="26"/>
        <v>4.9218284906240095</v>
      </c>
      <c r="O285">
        <f t="shared" si="22"/>
        <v>7.0814721892528867E-2</v>
      </c>
      <c r="P285">
        <f t="shared" si="23"/>
        <v>7.44292719006584E-3</v>
      </c>
      <c r="Q285">
        <f t="shared" si="24"/>
        <v>1.5618147218925289</v>
      </c>
      <c r="R285">
        <f t="shared" si="25"/>
        <v>7.44292719006584E-3</v>
      </c>
    </row>
    <row r="286" spans="13:18" x14ac:dyDescent="0.25">
      <c r="M286">
        <v>283</v>
      </c>
      <c r="N286">
        <f t="shared" si="26"/>
        <v>4.9392817831439526</v>
      </c>
      <c r="O286">
        <f t="shared" si="22"/>
        <v>7.6618329109520392E-2</v>
      </c>
      <c r="P286">
        <f t="shared" si="23"/>
        <v>8.7295559341488693E-3</v>
      </c>
      <c r="Q286">
        <f t="shared" si="24"/>
        <v>1.5676183291095205</v>
      </c>
      <c r="R286">
        <f t="shared" si="25"/>
        <v>8.7295559341488693E-3</v>
      </c>
    </row>
    <row r="287" spans="13:18" x14ac:dyDescent="0.25">
      <c r="M287">
        <v>284</v>
      </c>
      <c r="N287">
        <f t="shared" si="26"/>
        <v>4.9567350756638957</v>
      </c>
      <c r="O287">
        <f t="shared" si="22"/>
        <v>8.239859764124674E-2</v>
      </c>
      <c r="P287">
        <f t="shared" si="23"/>
        <v>1.011727563039555E-2</v>
      </c>
      <c r="Q287">
        <f t="shared" si="24"/>
        <v>1.5733985976412468</v>
      </c>
      <c r="R287">
        <f t="shared" si="25"/>
        <v>1.011727563039555E-2</v>
      </c>
    </row>
    <row r="288" spans="13:18" x14ac:dyDescent="0.25">
      <c r="M288">
        <v>285</v>
      </c>
      <c r="N288">
        <f t="shared" si="26"/>
        <v>4.9741883681838388</v>
      </c>
      <c r="O288">
        <f t="shared" si="22"/>
        <v>8.8153766761918412E-2</v>
      </c>
      <c r="P288">
        <f t="shared" si="23"/>
        <v>1.1605663565943281E-2</v>
      </c>
      <c r="Q288">
        <f t="shared" si="24"/>
        <v>1.5791537667619184</v>
      </c>
      <c r="R288">
        <f t="shared" si="25"/>
        <v>1.1605663565943281E-2</v>
      </c>
    </row>
    <row r="289" spans="13:18" x14ac:dyDescent="0.25">
      <c r="M289">
        <v>286</v>
      </c>
      <c r="N289">
        <f t="shared" si="26"/>
        <v>4.9916416607037828</v>
      </c>
      <c r="O289">
        <f t="shared" si="22"/>
        <v>9.3882083391269994E-2</v>
      </c>
      <c r="P289">
        <f t="shared" si="23"/>
        <v>1.3194266363408647E-2</v>
      </c>
      <c r="Q289">
        <f t="shared" si="24"/>
        <v>1.58488208339127</v>
      </c>
      <c r="R289">
        <f t="shared" si="25"/>
        <v>1.3194266363408647E-2</v>
      </c>
    </row>
    <row r="290" spans="13:18" x14ac:dyDescent="0.25">
      <c r="M290">
        <v>287</v>
      </c>
      <c r="N290">
        <f t="shared" si="26"/>
        <v>5.0090949532237259</v>
      </c>
      <c r="O290">
        <f t="shared" si="22"/>
        <v>9.9581802628564128E-2</v>
      </c>
      <c r="P290">
        <f t="shared" si="23"/>
        <v>1.4882600118990119E-2</v>
      </c>
      <c r="Q290">
        <f t="shared" si="24"/>
        <v>1.5905818026285643</v>
      </c>
      <c r="R290">
        <f t="shared" si="25"/>
        <v>1.4882600118990119E-2</v>
      </c>
    </row>
    <row r="291" spans="13:18" x14ac:dyDescent="0.25">
      <c r="M291">
        <v>288</v>
      </c>
      <c r="N291">
        <f t="shared" si="26"/>
        <v>5.026548245743669</v>
      </c>
      <c r="O291">
        <f t="shared" si="22"/>
        <v>0.10525118828410703</v>
      </c>
      <c r="P291">
        <f t="shared" si="23"/>
        <v>1.6670150549870644E-2</v>
      </c>
      <c r="Q291">
        <f t="shared" si="24"/>
        <v>1.5962511882841071</v>
      </c>
      <c r="R291">
        <f t="shared" si="25"/>
        <v>1.6670150549870644E-2</v>
      </c>
    </row>
    <row r="292" spans="13:18" x14ac:dyDescent="0.25">
      <c r="M292">
        <v>289</v>
      </c>
      <c r="N292">
        <f t="shared" si="26"/>
        <v>5.0440015382636121</v>
      </c>
      <c r="O292">
        <f t="shared" si="22"/>
        <v>0.11088851340810744</v>
      </c>
      <c r="P292">
        <f t="shared" si="23"/>
        <v>1.8556373150872663E-2</v>
      </c>
      <c r="Q292">
        <f t="shared" si="24"/>
        <v>1.6018885134081076</v>
      </c>
      <c r="R292">
        <f t="shared" si="25"/>
        <v>1.8556373150872663E-2</v>
      </c>
    </row>
    <row r="293" spans="13:18" x14ac:dyDescent="0.25">
      <c r="M293">
        <v>290</v>
      </c>
      <c r="N293">
        <f t="shared" si="26"/>
        <v>5.0614548307835561</v>
      </c>
      <c r="O293">
        <f t="shared" si="22"/>
        <v>0.11649206081672286</v>
      </c>
      <c r="P293">
        <f t="shared" si="23"/>
        <v>2.0540693360319606E-2</v>
      </c>
      <c r="Q293">
        <f t="shared" si="24"/>
        <v>1.6074920608167229</v>
      </c>
      <c r="R293">
        <f t="shared" si="25"/>
        <v>2.0540693360319606E-2</v>
      </c>
    </row>
    <row r="294" spans="13:18" x14ac:dyDescent="0.25">
      <c r="M294">
        <v>291</v>
      </c>
      <c r="N294">
        <f t="shared" si="26"/>
        <v>5.0789081233034992</v>
      </c>
      <c r="O294">
        <f t="shared" si="22"/>
        <v>0.12206012361512932</v>
      </c>
      <c r="P294">
        <f t="shared" si="23"/>
        <v>2.2622506735053061E-2</v>
      </c>
      <c r="Q294">
        <f t="shared" si="24"/>
        <v>1.6130601236151294</v>
      </c>
      <c r="R294">
        <f t="shared" si="25"/>
        <v>2.2622506735053061E-2</v>
      </c>
    </row>
    <row r="295" spans="13:18" x14ac:dyDescent="0.25">
      <c r="M295">
        <v>292</v>
      </c>
      <c r="N295">
        <f t="shared" si="26"/>
        <v>5.0963614158234423</v>
      </c>
      <c r="O295">
        <f t="shared" si="22"/>
        <v>0.12759100571745963</v>
      </c>
      <c r="P295">
        <f t="shared" si="23"/>
        <v>2.4801179134552209E-2</v>
      </c>
      <c r="Q295">
        <f t="shared" si="24"/>
        <v>1.6185910057174597</v>
      </c>
      <c r="R295">
        <f t="shared" si="25"/>
        <v>2.4801179134552209E-2</v>
      </c>
    </row>
    <row r="296" spans="13:18" x14ac:dyDescent="0.25">
      <c r="M296">
        <v>293</v>
      </c>
      <c r="N296">
        <f t="shared" si="26"/>
        <v>5.1138147083433854</v>
      </c>
      <c r="O296">
        <f t="shared" si="22"/>
        <v>0.13308302236344655</v>
      </c>
      <c r="P296">
        <f t="shared" si="23"/>
        <v>2.7076046914098761E-2</v>
      </c>
      <c r="Q296">
        <f t="shared" si="24"/>
        <v>1.6240830223634466</v>
      </c>
      <c r="R296">
        <f t="shared" si="25"/>
        <v>2.7076046914098761E-2</v>
      </c>
    </row>
    <row r="297" spans="13:18" x14ac:dyDescent="0.25">
      <c r="M297">
        <v>294</v>
      </c>
      <c r="N297">
        <f t="shared" si="26"/>
        <v>5.1312680008633285</v>
      </c>
      <c r="O297">
        <f t="shared" si="22"/>
        <v>0.1385345006316174</v>
      </c>
      <c r="P297">
        <f t="shared" si="23"/>
        <v>2.944641712693008E-2</v>
      </c>
      <c r="Q297">
        <f t="shared" si="24"/>
        <v>1.6295345006316175</v>
      </c>
      <c r="R297">
        <f t="shared" si="25"/>
        <v>2.944641712693008E-2</v>
      </c>
    </row>
    <row r="298" spans="13:18" x14ac:dyDescent="0.25">
      <c r="M298">
        <v>295</v>
      </c>
      <c r="N298">
        <f t="shared" si="26"/>
        <v>5.1487212933832724</v>
      </c>
      <c r="O298">
        <f t="shared" si="22"/>
        <v>0.1439437799488823</v>
      </c>
      <c r="P298">
        <f t="shared" si="23"/>
        <v>3.1911567735317059E-2</v>
      </c>
      <c r="Q298">
        <f t="shared" si="24"/>
        <v>1.6349437799488824</v>
      </c>
      <c r="R298">
        <f t="shared" si="25"/>
        <v>3.1911567735317059E-2</v>
      </c>
    </row>
    <row r="299" spans="13:18" x14ac:dyDescent="0.25">
      <c r="M299">
        <v>296</v>
      </c>
      <c r="N299">
        <f t="shared" si="26"/>
        <v>5.1661745859032155</v>
      </c>
      <c r="O299">
        <f t="shared" si="22"/>
        <v>0.14930921259635976</v>
      </c>
      <c r="P299">
        <f t="shared" si="23"/>
        <v>3.447074783050369E-2</v>
      </c>
      <c r="Q299">
        <f t="shared" si="24"/>
        <v>1.6403092125963599</v>
      </c>
      <c r="R299">
        <f t="shared" si="25"/>
        <v>3.447074783050369E-2</v>
      </c>
    </row>
    <row r="300" spans="13:18" x14ac:dyDescent="0.25">
      <c r="M300">
        <v>297</v>
      </c>
      <c r="N300">
        <f t="shared" si="26"/>
        <v>5.1836278784231586</v>
      </c>
      <c r="O300">
        <f t="shared" si="22"/>
        <v>0.15462916421128958</v>
      </c>
      <c r="P300">
        <f t="shared" si="23"/>
        <v>3.7123177861441869E-2</v>
      </c>
      <c r="Q300">
        <f t="shared" si="24"/>
        <v>1.6456291642112897</v>
      </c>
      <c r="R300">
        <f t="shared" si="25"/>
        <v>3.7123177861441869E-2</v>
      </c>
    </row>
    <row r="301" spans="13:18" x14ac:dyDescent="0.25">
      <c r="M301">
        <v>298</v>
      </c>
      <c r="N301">
        <f t="shared" si="26"/>
        <v>5.2010811709431017</v>
      </c>
      <c r="O301">
        <f t="shared" si="22"/>
        <v>0.15990201428487427</v>
      </c>
      <c r="P301">
        <f t="shared" si="23"/>
        <v>3.9868049872249456E-2</v>
      </c>
      <c r="Q301">
        <f t="shared" si="24"/>
        <v>1.6509020142848745</v>
      </c>
      <c r="R301">
        <f t="shared" si="25"/>
        <v>3.9868049872249456E-2</v>
      </c>
    </row>
    <row r="302" spans="13:18" x14ac:dyDescent="0.25">
      <c r="M302">
        <v>299</v>
      </c>
      <c r="N302">
        <f t="shared" si="26"/>
        <v>5.2185344634630457</v>
      </c>
      <c r="O302">
        <f t="shared" si="22"/>
        <v>0.1651261566559025</v>
      </c>
      <c r="P302">
        <f t="shared" si="23"/>
        <v>4.2704527748321841E-2</v>
      </c>
      <c r="Q302">
        <f t="shared" si="24"/>
        <v>1.6561261566559027</v>
      </c>
      <c r="R302">
        <f t="shared" si="25"/>
        <v>4.2704527748321841E-2</v>
      </c>
    </row>
    <row r="303" spans="13:18" x14ac:dyDescent="0.25">
      <c r="M303">
        <v>300</v>
      </c>
      <c r="N303">
        <f t="shared" si="26"/>
        <v>5.2359877559829888</v>
      </c>
      <c r="O303">
        <f t="shared" si="22"/>
        <v>0.17030000000000003</v>
      </c>
      <c r="P303">
        <f t="shared" si="23"/>
        <v>4.5631747471020223E-2</v>
      </c>
      <c r="Q303">
        <f t="shared" si="24"/>
        <v>1.6613000000000002</v>
      </c>
      <c r="R303">
        <f t="shared" si="25"/>
        <v>4.5631747471020223E-2</v>
      </c>
    </row>
    <row r="304" spans="13:18" x14ac:dyDescent="0.25">
      <c r="M304">
        <v>301</v>
      </c>
      <c r="N304">
        <f t="shared" si="26"/>
        <v>5.2534410485029319</v>
      </c>
      <c r="O304">
        <f t="shared" si="22"/>
        <v>0.17542196831436446</v>
      </c>
      <c r="P304">
        <f t="shared" si="23"/>
        <v>4.8648817380860521E-2</v>
      </c>
      <c r="Q304">
        <f t="shared" si="24"/>
        <v>1.6664219683143646</v>
      </c>
      <c r="R304">
        <f t="shared" si="25"/>
        <v>4.8648817380860521E-2</v>
      </c>
    </row>
    <row r="305" spans="13:18" x14ac:dyDescent="0.25">
      <c r="M305">
        <v>302</v>
      </c>
      <c r="N305">
        <f t="shared" si="26"/>
        <v>5.270894341022875</v>
      </c>
      <c r="O305">
        <f t="shared" si="22"/>
        <v>0.18049050139782952</v>
      </c>
      <c r="P305">
        <f t="shared" si="23"/>
        <v>5.175481844912122E-2</v>
      </c>
      <c r="Q305">
        <f t="shared" si="24"/>
        <v>1.6714905013978296</v>
      </c>
      <c r="R305">
        <f t="shared" si="25"/>
        <v>5.175481844912122E-2</v>
      </c>
    </row>
    <row r="306" spans="13:18" x14ac:dyDescent="0.25">
      <c r="M306">
        <v>303</v>
      </c>
      <c r="N306">
        <f t="shared" si="26"/>
        <v>5.2883476335428181</v>
      </c>
      <c r="O306">
        <f t="shared" si="22"/>
        <v>0.18550405532611808</v>
      </c>
      <c r="P306">
        <f t="shared" si="23"/>
        <v>5.49488045577885E-2</v>
      </c>
      <c r="Q306">
        <f t="shared" si="24"/>
        <v>1.6765040553261181</v>
      </c>
      <c r="R306">
        <f t="shared" si="25"/>
        <v>5.49488045577885E-2</v>
      </c>
    </row>
    <row r="307" spans="13:18" x14ac:dyDescent="0.25">
      <c r="M307">
        <v>304</v>
      </c>
      <c r="N307">
        <f t="shared" si="26"/>
        <v>5.3058009260627621</v>
      </c>
      <c r="O307">
        <f t="shared" si="22"/>
        <v>0.19046110292213644</v>
      </c>
      <c r="P307">
        <f t="shared" si="23"/>
        <v>5.8229802787752805E-2</v>
      </c>
      <c r="Q307">
        <f t="shared" si="24"/>
        <v>1.6814611029221365</v>
      </c>
      <c r="R307">
        <f t="shared" si="25"/>
        <v>5.8229802787752805E-2</v>
      </c>
    </row>
    <row r="308" spans="13:18" x14ac:dyDescent="0.25">
      <c r="M308">
        <v>305</v>
      </c>
      <c r="N308">
        <f t="shared" si="26"/>
        <v>5.3232542185827052</v>
      </c>
      <c r="O308">
        <f t="shared" si="22"/>
        <v>0.1953601342211663</v>
      </c>
      <c r="P308">
        <f t="shared" si="23"/>
        <v>6.1596813715169396E-2</v>
      </c>
      <c r="Q308">
        <f t="shared" si="24"/>
        <v>1.6863601342211665</v>
      </c>
      <c r="R308">
        <f t="shared" si="25"/>
        <v>6.1596813715169396E-2</v>
      </c>
    </row>
    <row r="309" spans="13:18" x14ac:dyDescent="0.25">
      <c r="M309">
        <v>306</v>
      </c>
      <c r="N309">
        <f t="shared" si="26"/>
        <v>5.3407075111026483</v>
      </c>
      <c r="O309">
        <f t="shared" si="22"/>
        <v>0.20019965693081629</v>
      </c>
      <c r="P309">
        <f t="shared" si="23"/>
        <v>6.5048811715892885E-2</v>
      </c>
      <c r="Q309">
        <f t="shared" si="24"/>
        <v>1.6911996569308163</v>
      </c>
      <c r="R309">
        <f t="shared" si="25"/>
        <v>6.5048811715892885E-2</v>
      </c>
    </row>
    <row r="310" spans="13:18" x14ac:dyDescent="0.25">
      <c r="M310">
        <v>307</v>
      </c>
      <c r="N310">
        <f t="shared" si="26"/>
        <v>5.3581608036225914</v>
      </c>
      <c r="O310">
        <f t="shared" si="22"/>
        <v>0.20497819688558752</v>
      </c>
      <c r="P310">
        <f t="shared" si="23"/>
        <v>6.858474527789199E-2</v>
      </c>
      <c r="Q310">
        <f t="shared" si="24"/>
        <v>1.6959781968855876</v>
      </c>
      <c r="R310">
        <f t="shared" si="25"/>
        <v>6.858474527789199E-2</v>
      </c>
    </row>
    <row r="311" spans="13:18" x14ac:dyDescent="0.25">
      <c r="M311">
        <v>308</v>
      </c>
      <c r="N311">
        <f t="shared" si="26"/>
        <v>5.3756140961425354</v>
      </c>
      <c r="O311">
        <f t="shared" si="22"/>
        <v>0.20969429849591931</v>
      </c>
      <c r="P311">
        <f t="shared" si="23"/>
        <v>7.2203537321550548E-2</v>
      </c>
      <c r="Q311">
        <f t="shared" si="24"/>
        <v>1.7006942984959195</v>
      </c>
      <c r="R311">
        <f t="shared" si="25"/>
        <v>7.2203537321550548E-2</v>
      </c>
    </row>
    <row r="312" spans="13:18" x14ac:dyDescent="0.25">
      <c r="M312">
        <v>309</v>
      </c>
      <c r="N312">
        <f t="shared" si="26"/>
        <v>5.3930673886624785</v>
      </c>
      <c r="O312">
        <f t="shared" si="22"/>
        <v>0.21434652519157466</v>
      </c>
      <c r="P312">
        <f t="shared" si="23"/>
        <v>7.5904085527755738E-2</v>
      </c>
      <c r="Q312">
        <f t="shared" si="24"/>
        <v>1.7053465251915747</v>
      </c>
      <c r="R312">
        <f t="shared" si="25"/>
        <v>7.5904085527755738E-2</v>
      </c>
    </row>
    <row r="313" spans="13:18" x14ac:dyDescent="0.25">
      <c r="M313">
        <v>310</v>
      </c>
      <c r="N313">
        <f t="shared" si="26"/>
        <v>5.4105206811824216</v>
      </c>
      <c r="O313">
        <f t="shared" si="22"/>
        <v>0.21893345985923529</v>
      </c>
      <c r="P313">
        <f t="shared" si="23"/>
        <v>7.9685262673676038E-2</v>
      </c>
      <c r="Q313">
        <f t="shared" si="24"/>
        <v>1.7099334598592355</v>
      </c>
      <c r="R313">
        <f t="shared" si="25"/>
        <v>7.9685262673676038E-2</v>
      </c>
    </row>
    <row r="314" spans="13:18" x14ac:dyDescent="0.25">
      <c r="M314">
        <v>311</v>
      </c>
      <c r="N314">
        <f t="shared" si="26"/>
        <v>5.4279739737023647</v>
      </c>
      <c r="O314">
        <f t="shared" si="22"/>
        <v>0.22345370527416672</v>
      </c>
      <c r="P314">
        <f t="shared" si="23"/>
        <v>8.3545916976123791E-2</v>
      </c>
      <c r="Q314">
        <f t="shared" si="24"/>
        <v>1.7144537052741669</v>
      </c>
      <c r="R314">
        <f t="shared" si="25"/>
        <v>8.3545916976123791E-2</v>
      </c>
    </row>
    <row r="315" spans="13:18" x14ac:dyDescent="0.25">
      <c r="M315">
        <v>312</v>
      </c>
      <c r="N315">
        <f t="shared" si="26"/>
        <v>5.4454272662223078</v>
      </c>
      <c r="O315">
        <f t="shared" si="22"/>
        <v>0.22790588452582697</v>
      </c>
      <c r="P315">
        <f t="shared" si="23"/>
        <v>8.7484872442399386E-2</v>
      </c>
      <c r="Q315">
        <f t="shared" si="24"/>
        <v>1.7189058845258272</v>
      </c>
      <c r="R315">
        <f t="shared" si="25"/>
        <v>8.7484872442399386E-2</v>
      </c>
    </row>
    <row r="316" spans="13:18" x14ac:dyDescent="0.25">
      <c r="M316">
        <v>313</v>
      </c>
      <c r="N316">
        <f t="shared" si="26"/>
        <v>5.4628805587422518</v>
      </c>
      <c r="O316">
        <f t="shared" si="22"/>
        <v>0.23228864143728703</v>
      </c>
      <c r="P316">
        <f t="shared" si="23"/>
        <v>9.150092922851058E-2</v>
      </c>
      <c r="Q316">
        <f t="shared" si="24"/>
        <v>1.7232886414372872</v>
      </c>
      <c r="R316">
        <f t="shared" si="25"/>
        <v>9.150092922851058E-2</v>
      </c>
    </row>
    <row r="317" spans="13:18" x14ac:dyDescent="0.25">
      <c r="M317">
        <v>314</v>
      </c>
      <c r="N317">
        <f t="shared" si="26"/>
        <v>5.4803338512621949</v>
      </c>
      <c r="O317">
        <f t="shared" si="22"/>
        <v>0.23660064097833447</v>
      </c>
      <c r="P317">
        <f t="shared" si="23"/>
        <v>9.5592864004655415E-2</v>
      </c>
      <c r="Q317">
        <f t="shared" si="24"/>
        <v>1.7276006409783347</v>
      </c>
      <c r="R317">
        <f t="shared" si="25"/>
        <v>9.5592864004655415E-2</v>
      </c>
    </row>
    <row r="318" spans="13:18" x14ac:dyDescent="0.25">
      <c r="M318">
        <v>315</v>
      </c>
      <c r="N318">
        <f t="shared" si="26"/>
        <v>5.497787143782138</v>
      </c>
      <c r="O318">
        <f t="shared" si="22"/>
        <v>0.24084056967213804</v>
      </c>
      <c r="P318">
        <f t="shared" si="23"/>
        <v>9.9759430327861859E-2</v>
      </c>
      <c r="Q318">
        <f t="shared" si="24"/>
        <v>1.7318405696721382</v>
      </c>
      <c r="R318">
        <f t="shared" si="25"/>
        <v>9.9759430327861859E-2</v>
      </c>
    </row>
    <row r="319" spans="13:18" x14ac:dyDescent="0.25">
      <c r="M319">
        <v>316</v>
      </c>
      <c r="N319">
        <f t="shared" si="26"/>
        <v>5.5152404363020811</v>
      </c>
      <c r="O319">
        <f t="shared" si="22"/>
        <v>0.24500713599534449</v>
      </c>
      <c r="P319">
        <f t="shared" si="23"/>
        <v>0.10399935902166543</v>
      </c>
      <c r="Q319">
        <f t="shared" si="24"/>
        <v>1.7360071359953446</v>
      </c>
      <c r="R319">
        <f t="shared" si="25"/>
        <v>0.10399935902166543</v>
      </c>
    </row>
    <row r="320" spans="13:18" x14ac:dyDescent="0.25">
      <c r="M320">
        <v>317</v>
      </c>
      <c r="N320">
        <f t="shared" si="26"/>
        <v>5.532693728822025</v>
      </c>
      <c r="O320">
        <f t="shared" si="22"/>
        <v>0.24909907077148954</v>
      </c>
      <c r="P320">
        <f t="shared" si="23"/>
        <v>0.10831135856271309</v>
      </c>
      <c r="Q320">
        <f t="shared" si="24"/>
        <v>1.7400990707714896</v>
      </c>
      <c r="R320">
        <f t="shared" si="25"/>
        <v>0.10831135856271309</v>
      </c>
    </row>
    <row r="321" spans="13:18" x14ac:dyDescent="0.25">
      <c r="M321">
        <v>318</v>
      </c>
      <c r="N321">
        <f t="shared" si="26"/>
        <v>5.5501470213419681</v>
      </c>
      <c r="O321">
        <f t="shared" si="22"/>
        <v>0.25311512755760052</v>
      </c>
      <c r="P321">
        <f t="shared" si="23"/>
        <v>0.11269411547417293</v>
      </c>
      <c r="Q321">
        <f t="shared" si="24"/>
        <v>1.7441151275576006</v>
      </c>
      <c r="R321">
        <f t="shared" si="25"/>
        <v>0.11269411547417293</v>
      </c>
    </row>
    <row r="322" spans="13:18" x14ac:dyDescent="0.25">
      <c r="M322">
        <v>319</v>
      </c>
      <c r="N322">
        <f t="shared" si="26"/>
        <v>5.5676003138619112</v>
      </c>
      <c r="O322">
        <f t="shared" si="22"/>
        <v>0.25705408302387611</v>
      </c>
      <c r="P322">
        <f t="shared" si="23"/>
        <v>0.11714629472583318</v>
      </c>
      <c r="Q322">
        <f t="shared" si="24"/>
        <v>1.7480540830238762</v>
      </c>
      <c r="R322">
        <f t="shared" si="25"/>
        <v>0.11714629472583318</v>
      </c>
    </row>
    <row r="323" spans="13:18" x14ac:dyDescent="0.25">
      <c r="M323">
        <v>320</v>
      </c>
      <c r="N323">
        <f t="shared" si="26"/>
        <v>5.5850536063818543</v>
      </c>
      <c r="O323">
        <f t="shared" si="22"/>
        <v>0.26091473732632386</v>
      </c>
      <c r="P323">
        <f t="shared" si="23"/>
        <v>0.12166654014076461</v>
      </c>
      <c r="Q323">
        <f t="shared" si="24"/>
        <v>1.751914737326324</v>
      </c>
      <c r="R323">
        <f t="shared" si="25"/>
        <v>0.12166654014076461</v>
      </c>
    </row>
    <row r="324" spans="13:18" x14ac:dyDescent="0.25">
      <c r="M324">
        <v>321</v>
      </c>
      <c r="N324">
        <f t="shared" si="26"/>
        <v>5.6025068989017974</v>
      </c>
      <c r="O324">
        <f t="shared" ref="O324:O363" si="27">J$3*COS(N324)</f>
        <v>0.26469591447224416</v>
      </c>
      <c r="P324">
        <f t="shared" ref="P324:P363" si="28">J$3*SIN(N324)+J$3</f>
        <v>0.12625347480842525</v>
      </c>
      <c r="Q324">
        <f t="shared" ref="Q324:Q363" si="29">J$3*COS(N324)+J$4</f>
        <v>1.7556959144722444</v>
      </c>
      <c r="R324">
        <f t="shared" ref="R324:R363" si="30">J$3*SIN(N324)+J$3</f>
        <v>0.12625347480842525</v>
      </c>
    </row>
    <row r="325" spans="13:18" x14ac:dyDescent="0.25">
      <c r="M325">
        <v>322</v>
      </c>
      <c r="N325">
        <f t="shared" si="26"/>
        <v>5.6199601914217414</v>
      </c>
      <c r="O325">
        <f t="shared" si="27"/>
        <v>0.26839646267844952</v>
      </c>
      <c r="P325">
        <f t="shared" si="28"/>
        <v>0.13090570150408082</v>
      </c>
      <c r="Q325">
        <f t="shared" si="29"/>
        <v>1.7593964626784495</v>
      </c>
      <c r="R325">
        <f t="shared" si="30"/>
        <v>0.13090570150408082</v>
      </c>
    </row>
    <row r="326" spans="13:18" x14ac:dyDescent="0.25">
      <c r="M326">
        <v>323</v>
      </c>
      <c r="N326">
        <f t="shared" ref="N326:N363" si="31">RADIANS(M326)</f>
        <v>5.6374134839416845</v>
      </c>
      <c r="O326">
        <f t="shared" si="27"/>
        <v>0.27201525472210797</v>
      </c>
      <c r="P326">
        <f t="shared" si="28"/>
        <v>0.13562180311441235</v>
      </c>
      <c r="Q326">
        <f t="shared" si="29"/>
        <v>1.7630152547221081</v>
      </c>
      <c r="R326">
        <f t="shared" si="30"/>
        <v>0.13562180311441235</v>
      </c>
    </row>
    <row r="327" spans="13:18" x14ac:dyDescent="0.25">
      <c r="M327">
        <v>324</v>
      </c>
      <c r="N327">
        <f t="shared" si="31"/>
        <v>5.6548667764616276</v>
      </c>
      <c r="O327">
        <f t="shared" si="27"/>
        <v>0.27555118828410707</v>
      </c>
      <c r="P327">
        <f t="shared" si="28"/>
        <v>0.14040034306918359</v>
      </c>
      <c r="Q327">
        <f t="shared" si="29"/>
        <v>1.7665511882841072</v>
      </c>
      <c r="R327">
        <f t="shared" si="30"/>
        <v>0.14040034306918359</v>
      </c>
    </row>
    <row r="328" spans="13:18" x14ac:dyDescent="0.25">
      <c r="M328">
        <v>325</v>
      </c>
      <c r="N328">
        <f t="shared" si="31"/>
        <v>5.6723200689815707</v>
      </c>
      <c r="O328">
        <f t="shared" si="27"/>
        <v>0.27900318628483056</v>
      </c>
      <c r="P328">
        <f t="shared" si="28"/>
        <v>0.14523986577883358</v>
      </c>
      <c r="Q328">
        <f t="shared" si="29"/>
        <v>1.7700031862848307</v>
      </c>
      <c r="R328">
        <f t="shared" si="30"/>
        <v>0.14523986577883358</v>
      </c>
    </row>
    <row r="329" spans="13:18" x14ac:dyDescent="0.25">
      <c r="M329">
        <v>326</v>
      </c>
      <c r="N329">
        <f t="shared" si="31"/>
        <v>5.6897733615015147</v>
      </c>
      <c r="O329">
        <f t="shared" si="27"/>
        <v>0.28237019721224726</v>
      </c>
      <c r="P329">
        <f t="shared" si="28"/>
        <v>0.15013889707786374</v>
      </c>
      <c r="Q329">
        <f t="shared" si="29"/>
        <v>1.7733701972122473</v>
      </c>
      <c r="R329">
        <f t="shared" si="30"/>
        <v>0.15013889707786374</v>
      </c>
    </row>
    <row r="330" spans="13:18" x14ac:dyDescent="0.25">
      <c r="M330">
        <v>327</v>
      </c>
      <c r="N330">
        <f t="shared" si="31"/>
        <v>5.7072266540214578</v>
      </c>
      <c r="O330">
        <f t="shared" si="27"/>
        <v>0.28565119544221146</v>
      </c>
      <c r="P330">
        <f t="shared" si="28"/>
        <v>0.15509594467388182</v>
      </c>
      <c r="Q330">
        <f t="shared" si="29"/>
        <v>1.7766511954422115</v>
      </c>
      <c r="R330">
        <f t="shared" si="30"/>
        <v>0.15509594467388182</v>
      </c>
    </row>
    <row r="331" spans="13:18" x14ac:dyDescent="0.25">
      <c r="M331">
        <v>328</v>
      </c>
      <c r="N331">
        <f t="shared" si="31"/>
        <v>5.7246799465414009</v>
      </c>
      <c r="O331">
        <f t="shared" si="27"/>
        <v>0.28884518155087868</v>
      </c>
      <c r="P331">
        <f t="shared" si="28"/>
        <v>0.16010949860217039</v>
      </c>
      <c r="Q331">
        <f t="shared" si="29"/>
        <v>1.7798451815508787</v>
      </c>
      <c r="R331">
        <f t="shared" si="30"/>
        <v>0.16010949860217039</v>
      </c>
    </row>
    <row r="332" spans="13:18" x14ac:dyDescent="0.25">
      <c r="M332">
        <v>329</v>
      </c>
      <c r="N332">
        <f t="shared" si="31"/>
        <v>5.742133239061344</v>
      </c>
      <c r="O332">
        <f t="shared" si="27"/>
        <v>0.29195118261913938</v>
      </c>
      <c r="P332">
        <f t="shared" si="28"/>
        <v>0.16517803168563544</v>
      </c>
      <c r="Q332">
        <f t="shared" si="29"/>
        <v>1.7829511826191395</v>
      </c>
      <c r="R332">
        <f t="shared" si="30"/>
        <v>0.16517803168563544</v>
      </c>
    </row>
    <row r="333" spans="13:18" x14ac:dyDescent="0.25">
      <c r="M333">
        <v>330</v>
      </c>
      <c r="N333">
        <f t="shared" si="31"/>
        <v>5.7595865315812871</v>
      </c>
      <c r="O333">
        <f t="shared" si="27"/>
        <v>0.29496825252897974</v>
      </c>
      <c r="P333">
        <f t="shared" si="28"/>
        <v>0.17029999999999987</v>
      </c>
      <c r="Q333">
        <f t="shared" si="29"/>
        <v>1.7859682525289799</v>
      </c>
      <c r="R333">
        <f t="shared" si="30"/>
        <v>0.17029999999999987</v>
      </c>
    </row>
    <row r="334" spans="13:18" x14ac:dyDescent="0.25">
      <c r="M334">
        <v>331</v>
      </c>
      <c r="N334">
        <f t="shared" si="31"/>
        <v>5.7770398241012311</v>
      </c>
      <c r="O334">
        <f t="shared" si="27"/>
        <v>0.29789547225167823</v>
      </c>
      <c r="P334">
        <f t="shared" si="28"/>
        <v>0.17547384334409766</v>
      </c>
      <c r="Q334">
        <f t="shared" si="29"/>
        <v>1.7888954722516783</v>
      </c>
      <c r="R334">
        <f t="shared" si="30"/>
        <v>0.17547384334409766</v>
      </c>
    </row>
    <row r="335" spans="13:18" x14ac:dyDescent="0.25">
      <c r="M335">
        <v>332</v>
      </c>
      <c r="N335">
        <f t="shared" si="31"/>
        <v>5.7944931166211742</v>
      </c>
      <c r="O335">
        <f t="shared" si="27"/>
        <v>0.3007319501277505</v>
      </c>
      <c r="P335">
        <f t="shared" si="28"/>
        <v>0.1806979857151256</v>
      </c>
      <c r="Q335">
        <f t="shared" si="29"/>
        <v>1.7917319501277507</v>
      </c>
      <c r="R335">
        <f t="shared" si="30"/>
        <v>0.1806979857151256</v>
      </c>
    </row>
    <row r="336" spans="13:18" x14ac:dyDescent="0.25">
      <c r="M336">
        <v>333</v>
      </c>
      <c r="N336">
        <f t="shared" si="31"/>
        <v>5.8119464091411173</v>
      </c>
      <c r="O336">
        <f t="shared" si="27"/>
        <v>0.30347682213855809</v>
      </c>
      <c r="P336">
        <f t="shared" si="28"/>
        <v>0.18597083578871032</v>
      </c>
      <c r="Q336">
        <f t="shared" si="29"/>
        <v>1.7944768221385581</v>
      </c>
      <c r="R336">
        <f t="shared" si="30"/>
        <v>0.18597083578871032</v>
      </c>
    </row>
    <row r="337" spans="13:18" x14ac:dyDescent="0.25">
      <c r="M337">
        <v>334</v>
      </c>
      <c r="N337">
        <f t="shared" si="31"/>
        <v>5.8293997016610604</v>
      </c>
      <c r="O337">
        <f t="shared" si="27"/>
        <v>0.30612925216949621</v>
      </c>
      <c r="P337">
        <f t="shared" si="28"/>
        <v>0.19129078740364011</v>
      </c>
      <c r="Q337">
        <f t="shared" si="29"/>
        <v>1.7971292521694964</v>
      </c>
      <c r="R337">
        <f t="shared" si="30"/>
        <v>0.19129078740364011</v>
      </c>
    </row>
    <row r="338" spans="13:18" x14ac:dyDescent="0.25">
      <c r="M338">
        <v>335</v>
      </c>
      <c r="N338">
        <f t="shared" si="31"/>
        <v>5.8468529941810043</v>
      </c>
      <c r="O338">
        <f t="shared" si="27"/>
        <v>0.30868843226468301</v>
      </c>
      <c r="P338">
        <f t="shared" si="28"/>
        <v>0.19665622005111785</v>
      </c>
      <c r="Q338">
        <f t="shared" si="29"/>
        <v>1.7996884322646831</v>
      </c>
      <c r="R338">
        <f t="shared" si="30"/>
        <v>0.19665622005111785</v>
      </c>
    </row>
    <row r="339" spans="13:18" x14ac:dyDescent="0.25">
      <c r="M339">
        <v>336</v>
      </c>
      <c r="N339">
        <f t="shared" si="31"/>
        <v>5.8643062867009474</v>
      </c>
      <c r="O339">
        <f t="shared" si="27"/>
        <v>0.31115358287306988</v>
      </c>
      <c r="P339">
        <f t="shared" si="28"/>
        <v>0.20206549936838247</v>
      </c>
      <c r="Q339">
        <f t="shared" si="29"/>
        <v>1.8021535828730699</v>
      </c>
      <c r="R339">
        <f t="shared" si="30"/>
        <v>0.20206549936838247</v>
      </c>
    </row>
    <row r="340" spans="13:18" x14ac:dyDescent="0.25">
      <c r="M340">
        <v>337</v>
      </c>
      <c r="N340">
        <f t="shared" si="31"/>
        <v>5.8817595792208905</v>
      </c>
      <c r="O340">
        <f t="shared" si="27"/>
        <v>0.31352395308590114</v>
      </c>
      <c r="P340">
        <f t="shared" si="28"/>
        <v>0.20751697763655333</v>
      </c>
      <c r="Q340">
        <f t="shared" si="29"/>
        <v>1.8045239530859012</v>
      </c>
      <c r="R340">
        <f t="shared" si="30"/>
        <v>0.20751697763655333</v>
      </c>
    </row>
    <row r="341" spans="13:18" x14ac:dyDescent="0.25">
      <c r="M341">
        <v>338</v>
      </c>
      <c r="N341">
        <f t="shared" si="31"/>
        <v>5.8992128717408336</v>
      </c>
      <c r="O341">
        <f t="shared" si="27"/>
        <v>0.31579882086544775</v>
      </c>
      <c r="P341">
        <f t="shared" si="28"/>
        <v>0.21300899428254028</v>
      </c>
      <c r="Q341">
        <f t="shared" si="29"/>
        <v>1.8067988208654477</v>
      </c>
      <c r="R341">
        <f t="shared" si="30"/>
        <v>0.21300899428254028</v>
      </c>
    </row>
    <row r="342" spans="13:18" x14ac:dyDescent="0.25">
      <c r="M342">
        <v>339</v>
      </c>
      <c r="N342">
        <f t="shared" si="31"/>
        <v>5.9166661642607767</v>
      </c>
      <c r="O342">
        <f t="shared" si="27"/>
        <v>0.31797749326494684</v>
      </c>
      <c r="P342">
        <f t="shared" si="28"/>
        <v>0.21853987638487057</v>
      </c>
      <c r="Q342">
        <f t="shared" si="29"/>
        <v>1.8089774932649469</v>
      </c>
      <c r="R342">
        <f t="shared" si="30"/>
        <v>0.21853987638487057</v>
      </c>
    </row>
    <row r="343" spans="13:18" x14ac:dyDescent="0.25">
      <c r="M343">
        <v>340</v>
      </c>
      <c r="N343">
        <f t="shared" si="31"/>
        <v>5.9341194567807207</v>
      </c>
      <c r="O343">
        <f t="shared" si="27"/>
        <v>0.32005930663968041</v>
      </c>
      <c r="P343">
        <f t="shared" si="28"/>
        <v>0.22410793918327729</v>
      </c>
      <c r="Q343">
        <f t="shared" si="29"/>
        <v>1.8110593066396805</v>
      </c>
      <c r="R343">
        <f t="shared" si="30"/>
        <v>0.22410793918327729</v>
      </c>
    </row>
    <row r="344" spans="13:18" x14ac:dyDescent="0.25">
      <c r="M344">
        <v>341</v>
      </c>
      <c r="N344">
        <f t="shared" si="31"/>
        <v>5.9515727493006638</v>
      </c>
      <c r="O344">
        <f t="shared" si="27"/>
        <v>0.32204362684912735</v>
      </c>
      <c r="P344">
        <f t="shared" si="28"/>
        <v>0.22971148659189244</v>
      </c>
      <c r="Q344">
        <f t="shared" si="29"/>
        <v>1.8130436268491275</v>
      </c>
      <c r="R344">
        <f t="shared" si="30"/>
        <v>0.22971148659189244</v>
      </c>
    </row>
    <row r="345" spans="13:18" x14ac:dyDescent="0.25">
      <c r="M345">
        <v>342</v>
      </c>
      <c r="N345">
        <f t="shared" si="31"/>
        <v>5.9690260418206069</v>
      </c>
      <c r="O345">
        <f t="shared" si="27"/>
        <v>0.32392984945012931</v>
      </c>
      <c r="P345">
        <f t="shared" si="28"/>
        <v>0.23534881171589284</v>
      </c>
      <c r="Q345">
        <f t="shared" si="29"/>
        <v>1.8149298494501294</v>
      </c>
      <c r="R345">
        <f t="shared" si="30"/>
        <v>0.23534881171589284</v>
      </c>
    </row>
    <row r="346" spans="13:18" x14ac:dyDescent="0.25">
      <c r="M346">
        <v>343</v>
      </c>
      <c r="N346">
        <f t="shared" si="31"/>
        <v>5.98647933434055</v>
      </c>
      <c r="O346">
        <f t="shared" si="27"/>
        <v>0.32571739988100984</v>
      </c>
      <c r="P346">
        <f t="shared" si="28"/>
        <v>0.24101819737143573</v>
      </c>
      <c r="Q346">
        <f t="shared" si="29"/>
        <v>1.81671739988101</v>
      </c>
      <c r="R346">
        <f t="shared" si="30"/>
        <v>0.24101819737143573</v>
      </c>
    </row>
    <row r="347" spans="13:18" x14ac:dyDescent="0.25">
      <c r="M347">
        <v>344</v>
      </c>
      <c r="N347">
        <f t="shared" si="31"/>
        <v>6.003932626860494</v>
      </c>
      <c r="O347">
        <f t="shared" si="27"/>
        <v>0.32740573363659142</v>
      </c>
      <c r="P347">
        <f t="shared" si="28"/>
        <v>0.24671791660873016</v>
      </c>
      <c r="Q347">
        <f t="shared" si="29"/>
        <v>1.8184057336365915</v>
      </c>
      <c r="R347">
        <f t="shared" si="30"/>
        <v>0.24671791660873016</v>
      </c>
    </row>
    <row r="348" spans="13:18" x14ac:dyDescent="0.25">
      <c r="M348">
        <v>345</v>
      </c>
      <c r="N348">
        <f t="shared" si="31"/>
        <v>6.0213859193804371</v>
      </c>
      <c r="O348">
        <f t="shared" si="27"/>
        <v>0.32899433643405668</v>
      </c>
      <c r="P348">
        <f t="shared" si="28"/>
        <v>0.25244623323808146</v>
      </c>
      <c r="Q348">
        <f t="shared" si="29"/>
        <v>1.8199943364340567</v>
      </c>
      <c r="R348">
        <f t="shared" si="30"/>
        <v>0.25244623323808146</v>
      </c>
    </row>
    <row r="349" spans="13:18" x14ac:dyDescent="0.25">
      <c r="M349">
        <v>346</v>
      </c>
      <c r="N349">
        <f t="shared" si="31"/>
        <v>6.0388392119003802</v>
      </c>
      <c r="O349">
        <f t="shared" si="27"/>
        <v>0.33048272436960441</v>
      </c>
      <c r="P349">
        <f t="shared" si="28"/>
        <v>0.25820140235875311</v>
      </c>
      <c r="Q349">
        <f t="shared" si="29"/>
        <v>1.8214827243696046</v>
      </c>
      <c r="R349">
        <f t="shared" si="30"/>
        <v>0.25820140235875311</v>
      </c>
    </row>
    <row r="350" spans="13:18" x14ac:dyDescent="0.25">
      <c r="M350">
        <v>347</v>
      </c>
      <c r="N350">
        <f t="shared" si="31"/>
        <v>6.0562925044203233</v>
      </c>
      <c r="O350">
        <f t="shared" si="27"/>
        <v>0.33187044406585109</v>
      </c>
      <c r="P350">
        <f t="shared" si="28"/>
        <v>0.26398167089047947</v>
      </c>
      <c r="Q350">
        <f t="shared" si="29"/>
        <v>1.8228704440658512</v>
      </c>
      <c r="R350">
        <f t="shared" si="30"/>
        <v>0.26398167089047947</v>
      </c>
    </row>
    <row r="351" spans="13:18" x14ac:dyDescent="0.25">
      <c r="M351">
        <v>348</v>
      </c>
      <c r="N351">
        <f t="shared" si="31"/>
        <v>6.0737457969402664</v>
      </c>
      <c r="O351">
        <f t="shared" si="27"/>
        <v>0.33315707280993417</v>
      </c>
      <c r="P351">
        <f t="shared" si="28"/>
        <v>0.26978527810747099</v>
      </c>
      <c r="Q351">
        <f t="shared" si="29"/>
        <v>1.8241570728099343</v>
      </c>
      <c r="R351">
        <f t="shared" si="30"/>
        <v>0.26978527810747099</v>
      </c>
    </row>
    <row r="352" spans="13:18" x14ac:dyDescent="0.25">
      <c r="M352">
        <v>349</v>
      </c>
      <c r="N352">
        <f t="shared" si="31"/>
        <v>6.0911990894602104</v>
      </c>
      <c r="O352">
        <f t="shared" si="27"/>
        <v>0.33434221868227437</v>
      </c>
      <c r="P352">
        <f t="shared" si="28"/>
        <v>0.27561045617474889</v>
      </c>
      <c r="Q352">
        <f t="shared" si="29"/>
        <v>1.8253422186822745</v>
      </c>
      <c r="R352">
        <f t="shared" si="30"/>
        <v>0.27561045617474889</v>
      </c>
    </row>
    <row r="353" spans="13:18" x14ac:dyDescent="0.25">
      <c r="M353">
        <v>350</v>
      </c>
      <c r="N353">
        <f t="shared" si="31"/>
        <v>6.1086523819801535</v>
      </c>
      <c r="O353">
        <f t="shared" si="27"/>
        <v>0.33542552067595804</v>
      </c>
      <c r="P353">
        <f t="shared" si="28"/>
        <v>0.28145543068664353</v>
      </c>
      <c r="Q353">
        <f t="shared" si="29"/>
        <v>1.8264255206759581</v>
      </c>
      <c r="R353">
        <f>J$3*SIN(N353)+J$3</f>
        <v>0.28145543068664353</v>
      </c>
    </row>
    <row r="354" spans="13:18" x14ac:dyDescent="0.25">
      <c r="M354">
        <v>351</v>
      </c>
      <c r="N354">
        <f t="shared" si="31"/>
        <v>6.1261056745000966</v>
      </c>
      <c r="O354">
        <f t="shared" si="27"/>
        <v>0.3364066488067039</v>
      </c>
      <c r="P354">
        <f t="shared" si="28"/>
        <v>0.28731842120729728</v>
      </c>
      <c r="Q354">
        <f t="shared" si="29"/>
        <v>1.827406648806704</v>
      </c>
      <c r="R354">
        <f t="shared" si="30"/>
        <v>0.28731842120729728</v>
      </c>
    </row>
    <row r="355" spans="13:18" x14ac:dyDescent="0.25">
      <c r="M355">
        <v>352</v>
      </c>
      <c r="N355">
        <f t="shared" si="31"/>
        <v>6.1435589670200397</v>
      </c>
      <c r="O355">
        <f t="shared" si="27"/>
        <v>0.33728530421337882</v>
      </c>
      <c r="P355">
        <f t="shared" si="28"/>
        <v>0.29319764181300156</v>
      </c>
      <c r="Q355">
        <f t="shared" si="29"/>
        <v>1.8282853042133789</v>
      </c>
      <c r="R355">
        <f t="shared" si="30"/>
        <v>0.29319764181300156</v>
      </c>
    </row>
    <row r="356" spans="13:18" x14ac:dyDescent="0.25">
      <c r="M356">
        <v>353</v>
      </c>
      <c r="N356">
        <f t="shared" si="31"/>
        <v>6.1610122595399837</v>
      </c>
      <c r="O356">
        <f t="shared" si="27"/>
        <v>0.33806121924903432</v>
      </c>
      <c r="P356">
        <f t="shared" si="28"/>
        <v>0.2990913016362069</v>
      </c>
      <c r="Q356">
        <f t="shared" si="29"/>
        <v>1.8290612192490343</v>
      </c>
      <c r="R356">
        <f t="shared" si="30"/>
        <v>0.2990913016362069</v>
      </c>
    </row>
    <row r="357" spans="13:18" x14ac:dyDescent="0.25">
      <c r="M357">
        <v>354</v>
      </c>
      <c r="N357">
        <f t="shared" si="31"/>
        <v>6.1784655520599268</v>
      </c>
      <c r="O357">
        <f t="shared" si="27"/>
        <v>0.33873415756243391</v>
      </c>
      <c r="P357">
        <f t="shared" si="28"/>
        <v>0.30499760541103726</v>
      </c>
      <c r="Q357">
        <f t="shared" si="29"/>
        <v>1.829734157562434</v>
      </c>
      <c r="R357">
        <f t="shared" si="30"/>
        <v>0.30499760541103726</v>
      </c>
    </row>
    <row r="358" spans="13:18" x14ac:dyDescent="0.25">
      <c r="M358">
        <v>355</v>
      </c>
      <c r="N358">
        <f t="shared" si="31"/>
        <v>6.1959188445798699</v>
      </c>
      <c r="O358">
        <f t="shared" si="27"/>
        <v>0.33930391417004857</v>
      </c>
      <c r="P358">
        <f t="shared" si="28"/>
        <v>0.31091475402014757</v>
      </c>
      <c r="Q358">
        <f t="shared" si="29"/>
        <v>1.8303039141700488</v>
      </c>
      <c r="R358">
        <f t="shared" si="30"/>
        <v>0.31091475402014757</v>
      </c>
    </row>
    <row r="359" spans="13:18" x14ac:dyDescent="0.25">
      <c r="M359">
        <v>356</v>
      </c>
      <c r="N359">
        <f t="shared" si="31"/>
        <v>6.213372137099813</v>
      </c>
      <c r="O359">
        <f t="shared" si="27"/>
        <v>0.33977031551849612</v>
      </c>
      <c r="P359">
        <f t="shared" si="28"/>
        <v>0.31684094504275084</v>
      </c>
      <c r="Q359">
        <f t="shared" si="29"/>
        <v>1.8307703155184962</v>
      </c>
      <c r="R359">
        <f t="shared" si="30"/>
        <v>0.31684094504275084</v>
      </c>
    </row>
    <row r="360" spans="13:18" x14ac:dyDescent="0.25">
      <c r="M360">
        <v>357</v>
      </c>
      <c r="N360">
        <f t="shared" si="31"/>
        <v>6.2308254296197561</v>
      </c>
      <c r="O360">
        <f t="shared" si="27"/>
        <v>0.34013321953740788</v>
      </c>
      <c r="P360">
        <f t="shared" si="28"/>
        <v>0.32277437330365316</v>
      </c>
      <c r="Q360">
        <f t="shared" si="29"/>
        <v>1.8311332195374079</v>
      </c>
      <c r="R360">
        <f t="shared" si="30"/>
        <v>0.32277437330365316</v>
      </c>
    </row>
    <row r="361" spans="13:18" x14ac:dyDescent="0.25">
      <c r="M361">
        <v>358</v>
      </c>
      <c r="N361">
        <f t="shared" si="31"/>
        <v>6.2482787221397</v>
      </c>
      <c r="O361">
        <f t="shared" si="27"/>
        <v>0.34039251568270401</v>
      </c>
      <c r="P361">
        <f t="shared" si="28"/>
        <v>0.32871323142312825</v>
      </c>
      <c r="Q361">
        <f t="shared" si="29"/>
        <v>1.8313925156827042</v>
      </c>
      <c r="R361">
        <f t="shared" si="30"/>
        <v>0.32871323142312825</v>
      </c>
    </row>
    <row r="362" spans="13:18" x14ac:dyDescent="0.25">
      <c r="M362">
        <v>359</v>
      </c>
      <c r="N362">
        <f t="shared" si="31"/>
        <v>6.2657320146596431</v>
      </c>
      <c r="O362">
        <f t="shared" si="27"/>
        <v>0.34054812497026687</v>
      </c>
      <c r="P362">
        <f t="shared" si="28"/>
        <v>0.33465571036746122</v>
      </c>
      <c r="Q362">
        <f t="shared" si="29"/>
        <v>1.831548124970267</v>
      </c>
      <c r="R362">
        <f t="shared" si="30"/>
        <v>0.33465571036746122</v>
      </c>
    </row>
    <row r="363" spans="13:18" x14ac:dyDescent="0.25">
      <c r="M363">
        <v>360</v>
      </c>
      <c r="N363">
        <f t="shared" si="31"/>
        <v>6.2831853071795862</v>
      </c>
      <c r="O363">
        <f t="shared" si="27"/>
        <v>0.34060000000000001</v>
      </c>
      <c r="P363">
        <f t="shared" si="28"/>
        <v>0.3405999999999999</v>
      </c>
      <c r="Q363">
        <f t="shared" si="29"/>
        <v>1.8316000000000001</v>
      </c>
      <c r="R363">
        <f t="shared" si="30"/>
        <v>0.3405999999999999</v>
      </c>
    </row>
  </sheetData>
  <mergeCells count="12">
    <mergeCell ref="AC2:AD2"/>
    <mergeCell ref="AF2:AG2"/>
    <mergeCell ref="AI2:AJ2"/>
    <mergeCell ref="AL2:AM2"/>
    <mergeCell ref="D4:D5"/>
    <mergeCell ref="Z2:AA2"/>
    <mergeCell ref="W6:X6"/>
    <mergeCell ref="O1:P1"/>
    <mergeCell ref="Q1:R1"/>
    <mergeCell ref="D2:D3"/>
    <mergeCell ref="T2:U2"/>
    <mergeCell ref="W2:X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4" ma:contentTypeDescription="Create a new document." ma:contentTypeScope="" ma:versionID="6893e67edf0aecc9d56cbae15a71e3b4">
  <xsd:schema xmlns:xsd="http://www.w3.org/2001/XMLSchema" xmlns:xs="http://www.w3.org/2001/XMLSchema" xmlns:p="http://schemas.microsoft.com/office/2006/metadata/properties" xmlns:ns3="7b23fa32-4003-4364-bee1-595462966394" targetNamespace="http://schemas.microsoft.com/office/2006/metadata/properties" ma:root="true" ma:fieldsID="2b530e866435262d0c401c94dcf3a313" ns3:_="">
    <xsd:import namespace="7b23fa32-4003-4364-bee1-59546296639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C1081B-5D25-482D-9CFD-EB84B8AE191A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7b23fa32-4003-4364-bee1-595462966394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E99BF05-8297-4C49-BCAA-A0223248FF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1082B6-9ED0-4663-AB51-5927B8DB216E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b23fa32-4003-4364-bee1-595462966394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Bike Data</vt:lpstr>
      <vt:lpstr>CoG</vt:lpstr>
      <vt:lpstr>Gearing Calculator</vt:lpstr>
      <vt:lpstr>ZX6R Diagram</vt:lpstr>
      <vt:lpstr>CRF450R Diagram</vt:lpstr>
      <vt:lpstr>RC213</vt:lpstr>
      <vt:lpstr>DAKAR CRF450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Jacob Quarry (2000885)</dc:creator>
  <cp:keywords/>
  <dc:description/>
  <cp:lastModifiedBy>Windows User</cp:lastModifiedBy>
  <cp:revision/>
  <dcterms:created xsi:type="dcterms:W3CDTF">2020-10-06T14:41:42Z</dcterms:created>
  <dcterms:modified xsi:type="dcterms:W3CDTF">2020-12-07T01:38:27Z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