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worksheets/sheet4.xml" ContentType="application/vnd.openxmlformats-officedocument.spreadsheetml.worksheet+xml"/>
  <Override PartName="/xl/worksheets/sheet5.xml" ContentType="application/vnd.openxmlformats-officedocument.spreadsheetml.worksheet+xml"/>
  <Override PartName="/xl/chartsheets/sheet5.xml" ContentType="application/vnd.openxmlformats-officedocument.spreadsheetml.chartsheet+xml"/>
  <Override PartName="/xl/chartsheets/sheet6.xml" ContentType="application/vnd.openxmlformats-officedocument.spreadsheetml.chartsheet+xml"/>
  <Override PartName="/xl/chartsheets/sheet7.xml" ContentType="application/vnd.openxmlformats-officedocument.spreadsheetml.chartsheet+xml"/>
  <Override PartName="/xl/chartsheets/sheet8.xml" ContentType="application/vnd.openxmlformats-officedocument.spreadsheetml.chart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chartsheets/sheet9.xml" ContentType="application/vnd.openxmlformats-officedocument.spreadsheetml.chartsheet+xml"/>
  <Override PartName="/xl/chartsheets/sheet10.xml" ContentType="application/vnd.openxmlformats-officedocument.spreadsheetml.chart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ml.chartshapes+xml"/>
  <Override PartName="/xl/drawings/drawing5.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6.xml" ContentType="application/vnd.openxmlformats-officedocument.drawingml.chartshapes+xml"/>
  <Override PartName="/xl/drawings/drawing7.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8.xml" ContentType="application/vnd.openxmlformats-officedocument.drawingml.chartshapes+xml"/>
  <Override PartName="/xl/drawings/drawing9.xml" ContentType="application/vnd.openxmlformats-officedocument.drawing+xml"/>
  <Override PartName="/xl/charts/chart4.xml" ContentType="application/vnd.openxmlformats-officedocument.drawingml.chart+xml"/>
  <Override PartName="/xl/drawings/drawing10.xml" ContentType="application/vnd.openxmlformats-officedocument.drawing+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1.xml" ContentType="application/vnd.openxmlformats-officedocument.themeOverride+xml"/>
  <Override PartName="/xl/drawings/drawing11.xml" ContentType="application/vnd.openxmlformats-officedocument.drawingml.chartshapes+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2.xml" ContentType="application/vnd.openxmlformats-officedocument.themeOverride+xml"/>
  <Override PartName="/xl/drawings/drawing12.xml" ContentType="application/vnd.openxmlformats-officedocument.drawingml.chartshapes+xml"/>
  <Override PartName="/xl/charts/chart7.xml" ContentType="application/vnd.openxmlformats-officedocument.drawingml.chart+xml"/>
  <Override PartName="/xl/theme/themeOverride3.xml" ContentType="application/vnd.openxmlformats-officedocument.themeOverride+xml"/>
  <Override PartName="/xl/charts/chart8.xml" ContentType="application/vnd.openxmlformats-officedocument.drawingml.chart+xml"/>
  <Override PartName="/xl/charts/style6.xml" ContentType="application/vnd.ms-office.chartstyle+xml"/>
  <Override PartName="/xl/charts/colors6.xml" ContentType="application/vnd.ms-office.chartcolorstyle+xml"/>
  <Override PartName="/xl/drawings/drawing13.xml" ContentType="application/vnd.openxmlformats-officedocument.drawingml.chartshapes+xml"/>
  <Override PartName="/xl/drawings/drawing14.xml" ContentType="application/vnd.openxmlformats-officedocument.drawing+xml"/>
  <Override PartName="/xl/charts/chart9.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4.xml" ContentType="application/vnd.openxmlformats-officedocument.themeOverride+xml"/>
  <Override PartName="/xl/drawings/drawing15.xml" ContentType="application/vnd.openxmlformats-officedocument.drawing+xml"/>
  <Override PartName="/xl/charts/chart10.xml" ContentType="application/vnd.openxmlformats-officedocument.drawingml.chart+xml"/>
  <Override PartName="/xl/charts/style8.xml" ContentType="application/vnd.ms-office.chartstyle+xml"/>
  <Override PartName="/xl/charts/colors8.xml" ContentType="application/vnd.ms-office.chartcolorstyle+xml"/>
  <Override PartName="/xl/drawings/drawing16.xml" ContentType="application/vnd.openxmlformats-officedocument.drawing+xml"/>
  <Override PartName="/xl/charts/chart11.xml" ContentType="application/vnd.openxmlformats-officedocument.drawingml.chart+xml"/>
  <Override PartName="/xl/charts/style9.xml" ContentType="application/vnd.ms-office.chartstyle+xml"/>
  <Override PartName="/xl/charts/colors9.xml" ContentType="application/vnd.ms-office.chartcolorstyle+xml"/>
  <Override PartName="/xl/drawings/drawing17.xml" ContentType="application/vnd.openxmlformats-officedocument.drawing+xml"/>
  <Override PartName="/xl/charts/chart12.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18.xml" ContentType="application/vnd.openxmlformats-officedocument.drawing+xml"/>
  <Override PartName="/xl/charts/chart13.xml" ContentType="application/vnd.openxmlformats-officedocument.drawingml.chart+xml"/>
  <Override PartName="/xl/charts/style11.xml" ContentType="application/vnd.ms-office.chartstyle+xml"/>
  <Override PartName="/xl/charts/colors11.xml" ContentType="application/vnd.ms-office.chartcolorstyle+xml"/>
  <Override PartName="/xl/theme/themeOverride5.xml" ContentType="application/vnd.openxmlformats-officedocument.themeOverride+xml"/>
  <Override PartName="/xl/charts/chart14.xml" ContentType="application/vnd.openxmlformats-officedocument.drawingml.chart+xml"/>
  <Override PartName="/xl/charts/style12.xml" ContentType="application/vnd.ms-office.chartstyle+xml"/>
  <Override PartName="/xl/charts/colors12.xml" ContentType="application/vnd.ms-office.chartcolorstyle+xml"/>
  <Override PartName="/xl/charts/chart15.xml" ContentType="application/vnd.openxmlformats-officedocument.drawingml.chart+xml"/>
  <Override PartName="/xl/charts/style13.xml" ContentType="application/vnd.ms-office.chartstyle+xml"/>
  <Override PartName="/xl/charts/colors13.xml" ContentType="application/vnd.ms-office.chartcolorstyle+xml"/>
  <Override PartName="/xl/charts/chart16.xml" ContentType="application/vnd.openxmlformats-officedocument.drawingml.chart+xml"/>
  <Override PartName="/xl/charts/style14.xml" ContentType="application/vnd.ms-office.chartstyle+xml"/>
  <Override PartName="/xl/charts/colors14.xml" ContentType="application/vnd.ms-office.chartcolorstyle+xml"/>
  <Override PartName="/xl/charts/chart17.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19.xml" ContentType="application/vnd.openxmlformats-officedocument.drawing+xml"/>
  <Override PartName="/xl/comments1.xml" ContentType="application/vnd.openxmlformats-officedocument.spreadsheetml.comments+xml"/>
  <Override PartName="/xl/drawings/drawing20.xml" ContentType="application/vnd.openxmlformats-officedocument.drawing+xml"/>
  <Override PartName="/xl/charts/chart18.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21.xml" ContentType="application/vnd.openxmlformats-officedocument.drawing+xml"/>
  <Override PartName="/xl/charts/chart19.xml" ContentType="application/vnd.openxmlformats-officedocument.drawingml.chart+xml"/>
  <Override PartName="/xl/charts/style17.xml" ContentType="application/vnd.ms-office.chartstyle+xml"/>
  <Override PartName="/xl/charts/colors17.xml" ContentType="application/vnd.ms-office.chartcolorstyle+xml"/>
  <Override PartName="/xl/drawings/drawing22.xml" ContentType="application/vnd.openxmlformats-officedocument.drawing+xml"/>
  <Override PartName="/xl/charts/chart20.xml" ContentType="application/vnd.openxmlformats-officedocument.drawingml.chart+xml"/>
  <Override PartName="/xl/charts/style18.xml" ContentType="application/vnd.ms-office.chartstyle+xml"/>
  <Override PartName="/xl/charts/colors18.xml" ContentType="application/vnd.ms-office.chartcolorstyle+xml"/>
  <Override PartName="/xl/drawings/drawing23.xml" ContentType="application/vnd.openxmlformats-officedocument.drawing+xml"/>
  <Override PartName="/xl/charts/chart21.xml" ContentType="application/vnd.openxmlformats-officedocument.drawingml.chart+xml"/>
  <Override PartName="/xl/charts/style19.xml" ContentType="application/vnd.ms-office.chartstyle+xml"/>
  <Override PartName="/xl/charts/colors19.xml" ContentType="application/vnd.ms-office.chartcolorstyle+xml"/>
  <Override PartName="/xl/drawings/drawing24.xml" ContentType="application/vnd.openxmlformats-officedocument.drawing+xml"/>
  <Override PartName="/xl/charts/chart22.xml" ContentType="application/vnd.openxmlformats-officedocument.drawingml.chart+xml"/>
  <Override PartName="/xl/charts/style20.xml" ContentType="application/vnd.ms-office.chartstyle+xml"/>
  <Override PartName="/xl/charts/colors20.xml" ContentType="application/vnd.ms-office.chartcolorstyle+xml"/>
  <Override PartName="/xl/theme/themeOverride6.xml" ContentType="application/vnd.openxmlformats-officedocument.themeOverride+xml"/>
  <Override PartName="/xl/charts/chart23.xml" ContentType="application/vnd.openxmlformats-officedocument.drawingml.chart+xml"/>
  <Override PartName="/xl/charts/style21.xml" ContentType="application/vnd.ms-office.chartstyle+xml"/>
  <Override PartName="/xl/charts/colors21.xml" ContentType="application/vnd.ms-office.chartcolorstyle+xml"/>
  <Override PartName="/xl/theme/themeOverride7.xml" ContentType="application/vnd.openxmlformats-officedocument.themeOverride+xml"/>
  <Override PartName="/xl/charts/chart24.xml" ContentType="application/vnd.openxmlformats-officedocument.drawingml.chart+xml"/>
  <Override PartName="/xl/charts/style22.xml" ContentType="application/vnd.ms-office.chartstyle+xml"/>
  <Override PartName="/xl/charts/colors22.xml" ContentType="application/vnd.ms-office.chartcolorstyle+xml"/>
  <Override PartName="/xl/theme/themeOverride8.xml" ContentType="application/vnd.openxmlformats-officedocument.themeOverride+xml"/>
  <Override PartName="/xl/charts/chart25.xml" ContentType="application/vnd.openxmlformats-officedocument.drawingml.chart+xml"/>
  <Override PartName="/xl/charts/style23.xml" ContentType="application/vnd.ms-office.chartstyle+xml"/>
  <Override PartName="/xl/charts/colors23.xml" ContentType="application/vnd.ms-office.chartcolorstyle+xml"/>
  <Override PartName="/xl/theme/themeOverride9.xml" ContentType="application/vnd.openxmlformats-officedocument.themeOverride+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D:\University\Year 2\Owen Williams - Thermodynamics\"/>
    </mc:Choice>
  </mc:AlternateContent>
  <xr:revisionPtr revIDLastSave="0" documentId="13_ncr:2001_{A7148433-9B0F-4279-A24F-56B0EF5A2C0D}" xr6:coauthVersionLast="47" xr6:coauthVersionMax="47" xr10:uidLastSave="{00000000-0000-0000-0000-000000000000}"/>
  <bookViews>
    <workbookView xWindow="-120" yWindow="-120" windowWidth="29040" windowHeight="15720" firstSheet="16" activeTab="20" xr2:uid="{8D159D40-99DB-4C66-995F-58FA29B6D6C5}"/>
  </bookViews>
  <sheets>
    <sheet name="Cover Page" sheetId="1" r:id="rId1"/>
    <sheet name="Measurements" sheetId="12" r:id="rId2"/>
    <sheet name="Calculations" sheetId="4" r:id="rId3"/>
    <sheet name="Piston Position (PP)" sheetId="5" r:id="rId4"/>
    <sheet name="PP + Velocity" sheetId="7" r:id="rId5"/>
    <sheet name="PP + Acceleration" sheetId="8" r:id="rId6"/>
    <sheet name="Cylinder Volume" sheetId="9" r:id="rId7"/>
    <sheet name="Graph Explenations 1" sheetId="13" r:id="rId8"/>
    <sheet name="Camshaft Data" sheetId="10" r:id="rId9"/>
    <sheet name="Valve Lift vs Crank Angle" sheetId="14" r:id="rId10"/>
    <sheet name="Valve Velocity vs Crank Angle" sheetId="15" r:id="rId11"/>
    <sheet name="Valve Acc vs Crank Angle" sheetId="16" r:id="rId12"/>
    <sheet name="Valve Jerk vs Crank Angle" sheetId="17" r:id="rId13"/>
    <sheet name="Graph Explenations 2" sheetId="27" r:id="rId14"/>
    <sheet name="Flow Bench Data" sheetId="18" r:id="rId15"/>
    <sheet name="Flow Bench Calculations" sheetId="22" r:id="rId16"/>
    <sheet name="In vs Ex Flow Rate" sheetId="19" r:id="rId17"/>
    <sheet name="In vs Ex Flow Rate Per Unit" sheetId="20" r:id="rId18"/>
    <sheet name="In vs Ex Flow Coefficient" sheetId="21" r:id="rId19"/>
    <sheet name="CF vs Crank Angle" sheetId="23" r:id="rId20"/>
    <sheet name="Graph Explenations 3" sheetId="24" r:id="rId21"/>
    <sheet name="Flow Potential and Tuning" sheetId="25" r:id="rId22"/>
  </sheets>
  <externalReferences>
    <externalReference r:id="rId23"/>
    <externalReference r:id="rId24"/>
  </externalReferenc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2" i="27" l="1"/>
  <c r="W11" i="27"/>
  <c r="J10" i="22"/>
  <c r="F723" i="22"/>
  <c r="C723" i="22"/>
  <c r="D723" i="22" s="1"/>
  <c r="F722" i="22"/>
  <c r="C722" i="22"/>
  <c r="D722" i="22" s="1"/>
  <c r="F721" i="22"/>
  <c r="C721" i="22"/>
  <c r="D721" i="22" s="1"/>
  <c r="F720" i="22"/>
  <c r="C720" i="22"/>
  <c r="D720" i="22" s="1"/>
  <c r="F719" i="22"/>
  <c r="C719" i="22"/>
  <c r="D719" i="22" s="1"/>
  <c r="F718" i="22"/>
  <c r="C718" i="22"/>
  <c r="D718" i="22" s="1"/>
  <c r="F717" i="22"/>
  <c r="C717" i="22"/>
  <c r="D717" i="22" s="1"/>
  <c r="F716" i="22"/>
  <c r="C716" i="22"/>
  <c r="D716" i="22" s="1"/>
  <c r="F715" i="22"/>
  <c r="C715" i="22"/>
  <c r="D715" i="22" s="1"/>
  <c r="F714" i="22"/>
  <c r="C714" i="22"/>
  <c r="D714" i="22" s="1"/>
  <c r="F713" i="22"/>
  <c r="C713" i="22"/>
  <c r="D713" i="22" s="1"/>
  <c r="F712" i="22"/>
  <c r="C712" i="22"/>
  <c r="D712" i="22" s="1"/>
  <c r="F711" i="22"/>
  <c r="C711" i="22"/>
  <c r="D711" i="22" s="1"/>
  <c r="F710" i="22"/>
  <c r="C710" i="22"/>
  <c r="D710" i="22" s="1"/>
  <c r="F709" i="22"/>
  <c r="C709" i="22"/>
  <c r="D709" i="22" s="1"/>
  <c r="F708" i="22"/>
  <c r="C708" i="22"/>
  <c r="D708" i="22" s="1"/>
  <c r="F707" i="22"/>
  <c r="D707" i="22"/>
  <c r="C707" i="22"/>
  <c r="F706" i="22"/>
  <c r="C706" i="22"/>
  <c r="D706" i="22" s="1"/>
  <c r="F705" i="22"/>
  <c r="C705" i="22"/>
  <c r="D705" i="22" s="1"/>
  <c r="F704" i="22"/>
  <c r="C704" i="22"/>
  <c r="D704" i="22" s="1"/>
  <c r="F703" i="22"/>
  <c r="C703" i="22"/>
  <c r="D703" i="22" s="1"/>
  <c r="F702" i="22"/>
  <c r="C702" i="22"/>
  <c r="D702" i="22" s="1"/>
  <c r="F701" i="22"/>
  <c r="C701" i="22"/>
  <c r="D701" i="22" s="1"/>
  <c r="F700" i="22"/>
  <c r="C700" i="22"/>
  <c r="D700" i="22" s="1"/>
  <c r="F699" i="22"/>
  <c r="C699" i="22"/>
  <c r="D699" i="22" s="1"/>
  <c r="F698" i="22"/>
  <c r="C698" i="22"/>
  <c r="D698" i="22" s="1"/>
  <c r="F697" i="22"/>
  <c r="C697" i="22"/>
  <c r="D697" i="22" s="1"/>
  <c r="F696" i="22"/>
  <c r="C696" i="22"/>
  <c r="D696" i="22" s="1"/>
  <c r="F695" i="22"/>
  <c r="C695" i="22"/>
  <c r="D695" i="22" s="1"/>
  <c r="F694" i="22"/>
  <c r="C694" i="22"/>
  <c r="D694" i="22" s="1"/>
  <c r="F693" i="22"/>
  <c r="C693" i="22"/>
  <c r="D693" i="22" s="1"/>
  <c r="F692" i="22"/>
  <c r="C692" i="22"/>
  <c r="D692" i="22" s="1"/>
  <c r="F691" i="22"/>
  <c r="C691" i="22"/>
  <c r="D691" i="22" s="1"/>
  <c r="F690" i="22"/>
  <c r="C690" i="22"/>
  <c r="D690" i="22" s="1"/>
  <c r="F689" i="22"/>
  <c r="C689" i="22"/>
  <c r="D689" i="22" s="1"/>
  <c r="F688" i="22"/>
  <c r="C688" i="22"/>
  <c r="D688" i="22" s="1"/>
  <c r="F687" i="22"/>
  <c r="C687" i="22"/>
  <c r="D687" i="22" s="1"/>
  <c r="F686" i="22"/>
  <c r="C686" i="22"/>
  <c r="D686" i="22" s="1"/>
  <c r="F685" i="22"/>
  <c r="C685" i="22"/>
  <c r="D685" i="22" s="1"/>
  <c r="F684" i="22"/>
  <c r="C684" i="22"/>
  <c r="D684" i="22" s="1"/>
  <c r="F683" i="22"/>
  <c r="C683" i="22"/>
  <c r="D683" i="22" s="1"/>
  <c r="F682" i="22"/>
  <c r="C682" i="22"/>
  <c r="D682" i="22" s="1"/>
  <c r="F681" i="22"/>
  <c r="C681" i="22"/>
  <c r="D681" i="22" s="1"/>
  <c r="F680" i="22"/>
  <c r="C680" i="22"/>
  <c r="D680" i="22" s="1"/>
  <c r="F679" i="22"/>
  <c r="C679" i="22"/>
  <c r="D679" i="22" s="1"/>
  <c r="F678" i="22"/>
  <c r="C678" i="22"/>
  <c r="D678" i="22" s="1"/>
  <c r="F677" i="22"/>
  <c r="C677" i="22"/>
  <c r="D677" i="22" s="1"/>
  <c r="F676" i="22"/>
  <c r="D676" i="22"/>
  <c r="C676" i="22"/>
  <c r="F675" i="22"/>
  <c r="C675" i="22"/>
  <c r="D675" i="22" s="1"/>
  <c r="F674" i="22"/>
  <c r="C674" i="22"/>
  <c r="D674" i="22" s="1"/>
  <c r="F673" i="22"/>
  <c r="C673" i="22"/>
  <c r="D673" i="22" s="1"/>
  <c r="F672" i="22"/>
  <c r="C672" i="22"/>
  <c r="D672" i="22" s="1"/>
  <c r="F671" i="22"/>
  <c r="C671" i="22"/>
  <c r="D671" i="22" s="1"/>
  <c r="F670" i="22"/>
  <c r="C670" i="22"/>
  <c r="D670" i="22" s="1"/>
  <c r="F669" i="22"/>
  <c r="C669" i="22"/>
  <c r="D669" i="22" s="1"/>
  <c r="F668" i="22"/>
  <c r="C668" i="22"/>
  <c r="D668" i="22" s="1"/>
  <c r="F667" i="22"/>
  <c r="C667" i="22"/>
  <c r="D667" i="22" s="1"/>
  <c r="F666" i="22"/>
  <c r="C666" i="22"/>
  <c r="D666" i="22" s="1"/>
  <c r="F665" i="22"/>
  <c r="C665" i="22"/>
  <c r="D665" i="22" s="1"/>
  <c r="F664" i="22"/>
  <c r="C664" i="22"/>
  <c r="D664" i="22" s="1"/>
  <c r="F663" i="22"/>
  <c r="C663" i="22"/>
  <c r="D663" i="22" s="1"/>
  <c r="F662" i="22"/>
  <c r="C662" i="22"/>
  <c r="D662" i="22" s="1"/>
  <c r="F661" i="22"/>
  <c r="C661" i="22"/>
  <c r="D661" i="22" s="1"/>
  <c r="F660" i="22"/>
  <c r="C660" i="22"/>
  <c r="D660" i="22" s="1"/>
  <c r="F659" i="22"/>
  <c r="C659" i="22"/>
  <c r="D659" i="22" s="1"/>
  <c r="F658" i="22"/>
  <c r="C658" i="22"/>
  <c r="D658" i="22" s="1"/>
  <c r="F657" i="22"/>
  <c r="C657" i="22"/>
  <c r="D657" i="22" s="1"/>
  <c r="F656" i="22"/>
  <c r="C656" i="22"/>
  <c r="D656" i="22" s="1"/>
  <c r="F655" i="22"/>
  <c r="C655" i="22"/>
  <c r="D655" i="22" s="1"/>
  <c r="F654" i="22"/>
  <c r="C654" i="22"/>
  <c r="D654" i="22" s="1"/>
  <c r="F653" i="22"/>
  <c r="C653" i="22"/>
  <c r="D653" i="22" s="1"/>
  <c r="F652" i="22"/>
  <c r="C652" i="22"/>
  <c r="D652" i="22" s="1"/>
  <c r="F651" i="22"/>
  <c r="C651" i="22"/>
  <c r="D651" i="22" s="1"/>
  <c r="F650" i="22"/>
  <c r="C650" i="22"/>
  <c r="D650" i="22" s="1"/>
  <c r="F649" i="22"/>
  <c r="C649" i="22"/>
  <c r="D649" i="22" s="1"/>
  <c r="F648" i="22"/>
  <c r="C648" i="22"/>
  <c r="D648" i="22" s="1"/>
  <c r="F647" i="22"/>
  <c r="D647" i="22"/>
  <c r="C647" i="22"/>
  <c r="F646" i="22"/>
  <c r="C646" i="22"/>
  <c r="D646" i="22" s="1"/>
  <c r="F645" i="22"/>
  <c r="C645" i="22"/>
  <c r="D645" i="22" s="1"/>
  <c r="F644" i="22"/>
  <c r="C644" i="22"/>
  <c r="D644" i="22" s="1"/>
  <c r="F643" i="22"/>
  <c r="C643" i="22"/>
  <c r="D643" i="22" s="1"/>
  <c r="F642" i="22"/>
  <c r="C642" i="22"/>
  <c r="D642" i="22" s="1"/>
  <c r="F641" i="22"/>
  <c r="C641" i="22"/>
  <c r="D641" i="22" s="1"/>
  <c r="F640" i="22"/>
  <c r="C640" i="22"/>
  <c r="D640" i="22" s="1"/>
  <c r="F639" i="22"/>
  <c r="C639" i="22"/>
  <c r="D639" i="22" s="1"/>
  <c r="F638" i="22"/>
  <c r="C638" i="22"/>
  <c r="D638" i="22" s="1"/>
  <c r="F637" i="22"/>
  <c r="C637" i="22"/>
  <c r="D637" i="22" s="1"/>
  <c r="F636" i="22"/>
  <c r="C636" i="22"/>
  <c r="D636" i="22" s="1"/>
  <c r="F635" i="22"/>
  <c r="C635" i="22"/>
  <c r="D635" i="22" s="1"/>
  <c r="F634" i="22"/>
  <c r="C634" i="22"/>
  <c r="D634" i="22" s="1"/>
  <c r="F633" i="22"/>
  <c r="C633" i="22"/>
  <c r="D633" i="22" s="1"/>
  <c r="F632" i="22"/>
  <c r="C632" i="22"/>
  <c r="D632" i="22" s="1"/>
  <c r="F631" i="22"/>
  <c r="C631" i="22"/>
  <c r="D631" i="22" s="1"/>
  <c r="F630" i="22"/>
  <c r="C630" i="22"/>
  <c r="D630" i="22" s="1"/>
  <c r="F629" i="22"/>
  <c r="C629" i="22"/>
  <c r="D629" i="22" s="1"/>
  <c r="F628" i="22"/>
  <c r="C628" i="22"/>
  <c r="D628" i="22" s="1"/>
  <c r="F627" i="22"/>
  <c r="C627" i="22"/>
  <c r="D627" i="22" s="1"/>
  <c r="F626" i="22"/>
  <c r="C626" i="22"/>
  <c r="D626" i="22" s="1"/>
  <c r="F625" i="22"/>
  <c r="C625" i="22"/>
  <c r="D625" i="22" s="1"/>
  <c r="F624" i="22"/>
  <c r="C624" i="22"/>
  <c r="D624" i="22" s="1"/>
  <c r="F623" i="22"/>
  <c r="C623" i="22"/>
  <c r="D623" i="22" s="1"/>
  <c r="F622" i="22"/>
  <c r="C622" i="22"/>
  <c r="D622" i="22" s="1"/>
  <c r="F621" i="22"/>
  <c r="C621" i="22"/>
  <c r="D621" i="22" s="1"/>
  <c r="F620" i="22"/>
  <c r="C620" i="22"/>
  <c r="D620" i="22" s="1"/>
  <c r="F619" i="22"/>
  <c r="C619" i="22"/>
  <c r="D619" i="22" s="1"/>
  <c r="F618" i="22"/>
  <c r="C618" i="22"/>
  <c r="D618" i="22" s="1"/>
  <c r="F617" i="22"/>
  <c r="C617" i="22"/>
  <c r="D617" i="22" s="1"/>
  <c r="F616" i="22"/>
  <c r="C616" i="22"/>
  <c r="D616" i="22" s="1"/>
  <c r="F615" i="22"/>
  <c r="C615" i="22"/>
  <c r="D615" i="22" s="1"/>
  <c r="F614" i="22"/>
  <c r="G614" i="22" s="1"/>
  <c r="C614" i="22"/>
  <c r="D614" i="22" s="1"/>
  <c r="F613" i="22"/>
  <c r="G613" i="22" s="1"/>
  <c r="D613" i="22"/>
  <c r="C613" i="22"/>
  <c r="F612" i="22"/>
  <c r="G612" i="22" s="1"/>
  <c r="C612" i="22"/>
  <c r="D612" i="22" s="1"/>
  <c r="F611" i="22"/>
  <c r="G611" i="22" s="1"/>
  <c r="C611" i="22"/>
  <c r="D611" i="22" s="1"/>
  <c r="G610" i="22"/>
  <c r="F610" i="22"/>
  <c r="C610" i="22"/>
  <c r="D610" i="22" s="1"/>
  <c r="F609" i="22"/>
  <c r="G609" i="22" s="1"/>
  <c r="C609" i="22"/>
  <c r="D609" i="22" s="1"/>
  <c r="F608" i="22"/>
  <c r="G608" i="22" s="1"/>
  <c r="D608" i="22"/>
  <c r="C608" i="22"/>
  <c r="F607" i="22"/>
  <c r="G607" i="22" s="1"/>
  <c r="C607" i="22"/>
  <c r="D607" i="22" s="1"/>
  <c r="F606" i="22"/>
  <c r="G606" i="22" s="1"/>
  <c r="C606" i="22"/>
  <c r="G605" i="22"/>
  <c r="F605" i="22"/>
  <c r="C605" i="22"/>
  <c r="F604" i="22"/>
  <c r="G604" i="22" s="1"/>
  <c r="C604" i="22"/>
  <c r="G603" i="22"/>
  <c r="F603" i="22"/>
  <c r="C603" i="22"/>
  <c r="F602" i="22"/>
  <c r="G602" i="22" s="1"/>
  <c r="C602" i="22"/>
  <c r="G601" i="22"/>
  <c r="F601" i="22"/>
  <c r="C601" i="22"/>
  <c r="G600" i="22"/>
  <c r="F600" i="22"/>
  <c r="C600" i="22"/>
  <c r="F599" i="22"/>
  <c r="G599" i="22" s="1"/>
  <c r="C599" i="22"/>
  <c r="G598" i="22"/>
  <c r="F598" i="22"/>
  <c r="C598" i="22"/>
  <c r="F597" i="22"/>
  <c r="G597" i="22" s="1"/>
  <c r="C597" i="22"/>
  <c r="G596" i="22"/>
  <c r="F596" i="22"/>
  <c r="C596" i="22"/>
  <c r="F595" i="22"/>
  <c r="G595" i="22" s="1"/>
  <c r="C595" i="22"/>
  <c r="F594" i="22"/>
  <c r="G594" i="22" s="1"/>
  <c r="C594" i="22"/>
  <c r="F593" i="22"/>
  <c r="G593" i="22" s="1"/>
  <c r="C593" i="22"/>
  <c r="F592" i="22"/>
  <c r="G592" i="22" s="1"/>
  <c r="C592" i="22"/>
  <c r="F591" i="22"/>
  <c r="G591" i="22" s="1"/>
  <c r="C591" i="22"/>
  <c r="F590" i="22"/>
  <c r="G590" i="22" s="1"/>
  <c r="C590" i="22"/>
  <c r="F589" i="22"/>
  <c r="G589" i="22" s="1"/>
  <c r="C589" i="22"/>
  <c r="G588" i="22"/>
  <c r="F588" i="22"/>
  <c r="C588" i="22"/>
  <c r="F587" i="22"/>
  <c r="G587" i="22" s="1"/>
  <c r="C587" i="22"/>
  <c r="F586" i="22"/>
  <c r="G586" i="22" s="1"/>
  <c r="C586" i="22"/>
  <c r="G585" i="22"/>
  <c r="F585" i="22"/>
  <c r="C585" i="22"/>
  <c r="F584" i="22"/>
  <c r="G584" i="22" s="1"/>
  <c r="C584" i="22"/>
  <c r="G583" i="22"/>
  <c r="F583" i="22"/>
  <c r="C583" i="22"/>
  <c r="F582" i="22"/>
  <c r="G582" i="22" s="1"/>
  <c r="C582" i="22"/>
  <c r="G581" i="22"/>
  <c r="F581" i="22"/>
  <c r="C581" i="22"/>
  <c r="F580" i="22"/>
  <c r="G580" i="22" s="1"/>
  <c r="C580" i="22"/>
  <c r="F579" i="22"/>
  <c r="G579" i="22" s="1"/>
  <c r="C579" i="22"/>
  <c r="G578" i="22"/>
  <c r="F578" i="22"/>
  <c r="C578" i="22"/>
  <c r="F577" i="22"/>
  <c r="G577" i="22" s="1"/>
  <c r="C577" i="22"/>
  <c r="G576" i="22"/>
  <c r="F576" i="22"/>
  <c r="C576" i="22"/>
  <c r="F575" i="22"/>
  <c r="G575" i="22" s="1"/>
  <c r="C575" i="22"/>
  <c r="F574" i="22"/>
  <c r="G574" i="22" s="1"/>
  <c r="C574" i="22"/>
  <c r="F573" i="22"/>
  <c r="G573" i="22" s="1"/>
  <c r="C573" i="22"/>
  <c r="F572" i="22"/>
  <c r="G572" i="22" s="1"/>
  <c r="C572" i="22"/>
  <c r="F571" i="22"/>
  <c r="G571" i="22" s="1"/>
  <c r="C571" i="22"/>
  <c r="G570" i="22"/>
  <c r="F570" i="22"/>
  <c r="C570" i="22"/>
  <c r="F569" i="22"/>
  <c r="G569" i="22" s="1"/>
  <c r="C569" i="22"/>
  <c r="G568" i="22"/>
  <c r="F568" i="22"/>
  <c r="C568" i="22"/>
  <c r="F567" i="22"/>
  <c r="G567" i="22" s="1"/>
  <c r="C567" i="22"/>
  <c r="F566" i="22"/>
  <c r="G566" i="22" s="1"/>
  <c r="C566" i="22"/>
  <c r="G565" i="22"/>
  <c r="F565" i="22"/>
  <c r="C565" i="22"/>
  <c r="F564" i="22"/>
  <c r="G564" i="22" s="1"/>
  <c r="C564" i="22"/>
  <c r="G563" i="22"/>
  <c r="F563" i="22"/>
  <c r="C563" i="22"/>
  <c r="F562" i="22"/>
  <c r="G562" i="22" s="1"/>
  <c r="C562" i="22"/>
  <c r="G561" i="22"/>
  <c r="F561" i="22"/>
  <c r="C561" i="22"/>
  <c r="F560" i="22"/>
  <c r="G560" i="22" s="1"/>
  <c r="C560" i="22"/>
  <c r="F559" i="22"/>
  <c r="G559" i="22" s="1"/>
  <c r="C559" i="22"/>
  <c r="G558" i="22"/>
  <c r="F558" i="22"/>
  <c r="C558" i="22"/>
  <c r="F557" i="22"/>
  <c r="G557" i="22" s="1"/>
  <c r="C557" i="22"/>
  <c r="G556" i="22"/>
  <c r="F556" i="22"/>
  <c r="C556" i="22"/>
  <c r="F555" i="22"/>
  <c r="G555" i="22" s="1"/>
  <c r="C555" i="22"/>
  <c r="F554" i="22"/>
  <c r="G554" i="22" s="1"/>
  <c r="C554" i="22"/>
  <c r="G553" i="22"/>
  <c r="F553" i="22"/>
  <c r="C553" i="22"/>
  <c r="F552" i="22"/>
  <c r="G552" i="22" s="1"/>
  <c r="C552" i="22"/>
  <c r="F551" i="22"/>
  <c r="G551" i="22" s="1"/>
  <c r="C551" i="22"/>
  <c r="F550" i="22"/>
  <c r="G550" i="22" s="1"/>
  <c r="C550" i="22"/>
  <c r="F549" i="22"/>
  <c r="G549" i="22" s="1"/>
  <c r="C549" i="22"/>
  <c r="G548" i="22"/>
  <c r="F548" i="22"/>
  <c r="C548" i="22"/>
  <c r="F547" i="22"/>
  <c r="G547" i="22" s="1"/>
  <c r="C547" i="22"/>
  <c r="F546" i="22"/>
  <c r="G546" i="22" s="1"/>
  <c r="C546" i="22"/>
  <c r="G545" i="22"/>
  <c r="F545" i="22"/>
  <c r="C545" i="22"/>
  <c r="F544" i="22"/>
  <c r="G544" i="22" s="1"/>
  <c r="C544" i="22"/>
  <c r="G543" i="22"/>
  <c r="F543" i="22"/>
  <c r="C543" i="22"/>
  <c r="F542" i="22"/>
  <c r="G542" i="22" s="1"/>
  <c r="C542" i="22"/>
  <c r="G541" i="22"/>
  <c r="F541" i="22"/>
  <c r="C541" i="22"/>
  <c r="F540" i="22"/>
  <c r="G540" i="22" s="1"/>
  <c r="C540" i="22"/>
  <c r="F539" i="22"/>
  <c r="G539" i="22" s="1"/>
  <c r="C539" i="22"/>
  <c r="G538" i="22"/>
  <c r="F538" i="22"/>
  <c r="C538" i="22"/>
  <c r="F537" i="22"/>
  <c r="G537" i="22" s="1"/>
  <c r="C537" i="22"/>
  <c r="G536" i="22"/>
  <c r="F536" i="22"/>
  <c r="C536" i="22"/>
  <c r="F535" i="22"/>
  <c r="G535" i="22" s="1"/>
  <c r="C535" i="22"/>
  <c r="F534" i="22"/>
  <c r="G534" i="22" s="1"/>
  <c r="C534" i="22"/>
  <c r="F533" i="22"/>
  <c r="G533" i="22" s="1"/>
  <c r="C533" i="22"/>
  <c r="F532" i="22"/>
  <c r="G532" i="22" s="1"/>
  <c r="C532" i="22"/>
  <c r="F531" i="22"/>
  <c r="G531" i="22" s="1"/>
  <c r="C531" i="22"/>
  <c r="F530" i="22"/>
  <c r="G530" i="22" s="1"/>
  <c r="C530" i="22"/>
  <c r="F529" i="22"/>
  <c r="G529" i="22" s="1"/>
  <c r="C529" i="22"/>
  <c r="G528" i="22"/>
  <c r="F528" i="22"/>
  <c r="C528" i="22"/>
  <c r="F527" i="22"/>
  <c r="G527" i="22" s="1"/>
  <c r="C527" i="22"/>
  <c r="F526" i="22"/>
  <c r="G526" i="22" s="1"/>
  <c r="C526" i="22"/>
  <c r="G525" i="22"/>
  <c r="F525" i="22"/>
  <c r="C525" i="22"/>
  <c r="F524" i="22"/>
  <c r="G524" i="22" s="1"/>
  <c r="C524" i="22"/>
  <c r="G523" i="22"/>
  <c r="F523" i="22"/>
  <c r="C523" i="22"/>
  <c r="F522" i="22"/>
  <c r="G522" i="22" s="1"/>
  <c r="C522" i="22"/>
  <c r="G521" i="22"/>
  <c r="F521" i="22"/>
  <c r="C521" i="22"/>
  <c r="F520" i="22"/>
  <c r="G520" i="22" s="1"/>
  <c r="C520" i="22"/>
  <c r="F519" i="22"/>
  <c r="G519" i="22" s="1"/>
  <c r="C519" i="22"/>
  <c r="G518" i="22"/>
  <c r="F518" i="22"/>
  <c r="C518" i="22"/>
  <c r="F517" i="22"/>
  <c r="G517" i="22" s="1"/>
  <c r="C517" i="22"/>
  <c r="G516" i="22"/>
  <c r="F516" i="22"/>
  <c r="C516" i="22"/>
  <c r="F515" i="22"/>
  <c r="G515" i="22" s="1"/>
  <c r="C515" i="22"/>
  <c r="F514" i="22"/>
  <c r="G514" i="22" s="1"/>
  <c r="C514" i="22"/>
  <c r="G513" i="22"/>
  <c r="F513" i="22"/>
  <c r="C513" i="22"/>
  <c r="F512" i="22"/>
  <c r="G512" i="22" s="1"/>
  <c r="C512" i="22"/>
  <c r="F511" i="22"/>
  <c r="G511" i="22" s="1"/>
  <c r="C511" i="22"/>
  <c r="G510" i="22"/>
  <c r="F510" i="22"/>
  <c r="C510" i="22"/>
  <c r="F509" i="22"/>
  <c r="G509" i="22" s="1"/>
  <c r="C509" i="22"/>
  <c r="G508" i="22"/>
  <c r="F508" i="22"/>
  <c r="C508" i="22"/>
  <c r="F507" i="22"/>
  <c r="G507" i="22" s="1"/>
  <c r="C507" i="22"/>
  <c r="F506" i="22"/>
  <c r="G506" i="22" s="1"/>
  <c r="C506" i="22"/>
  <c r="G505" i="22"/>
  <c r="F505" i="22"/>
  <c r="C505" i="22"/>
  <c r="F504" i="22"/>
  <c r="G504" i="22" s="1"/>
  <c r="C504" i="22"/>
  <c r="G503" i="22"/>
  <c r="F503" i="22"/>
  <c r="C503" i="22"/>
  <c r="F502" i="22"/>
  <c r="G502" i="22" s="1"/>
  <c r="C502" i="22"/>
  <c r="G501" i="22"/>
  <c r="F501" i="22"/>
  <c r="C501" i="22"/>
  <c r="G500" i="22"/>
  <c r="F500" i="22"/>
  <c r="C500" i="22"/>
  <c r="F499" i="22"/>
  <c r="G499" i="22" s="1"/>
  <c r="C499" i="22"/>
  <c r="G498" i="22"/>
  <c r="F498" i="22"/>
  <c r="C498" i="22"/>
  <c r="F497" i="22"/>
  <c r="G497" i="22" s="1"/>
  <c r="C497" i="22"/>
  <c r="G496" i="22"/>
  <c r="F496" i="22"/>
  <c r="C496" i="22"/>
  <c r="F495" i="22"/>
  <c r="G495" i="22" s="1"/>
  <c r="C495" i="22"/>
  <c r="F494" i="22"/>
  <c r="G494" i="22" s="1"/>
  <c r="C494" i="22"/>
  <c r="F493" i="22"/>
  <c r="G493" i="22" s="1"/>
  <c r="C493" i="22"/>
  <c r="F492" i="22"/>
  <c r="G492" i="22" s="1"/>
  <c r="C492" i="22"/>
  <c r="F491" i="22"/>
  <c r="G491" i="22" s="1"/>
  <c r="C491" i="22"/>
  <c r="F490" i="22"/>
  <c r="G490" i="22" s="1"/>
  <c r="C490" i="22"/>
  <c r="F489" i="22"/>
  <c r="G489" i="22" s="1"/>
  <c r="C489" i="22"/>
  <c r="G488" i="22"/>
  <c r="F488" i="22"/>
  <c r="C488" i="22"/>
  <c r="F487" i="22"/>
  <c r="G487" i="22" s="1"/>
  <c r="C487" i="22"/>
  <c r="F486" i="22"/>
  <c r="G486" i="22" s="1"/>
  <c r="C486" i="22"/>
  <c r="G485" i="22"/>
  <c r="F485" i="22"/>
  <c r="C485" i="22"/>
  <c r="F484" i="22"/>
  <c r="G484" i="22" s="1"/>
  <c r="C484" i="22"/>
  <c r="G483" i="22"/>
  <c r="F483" i="22"/>
  <c r="C483" i="22"/>
  <c r="F482" i="22"/>
  <c r="G482" i="22" s="1"/>
  <c r="C482" i="22"/>
  <c r="G481" i="22"/>
  <c r="F481" i="22"/>
  <c r="C481" i="22"/>
  <c r="G480" i="22"/>
  <c r="F480" i="22"/>
  <c r="C480" i="22"/>
  <c r="F479" i="22"/>
  <c r="G479" i="22" s="1"/>
  <c r="C479" i="22"/>
  <c r="G478" i="22"/>
  <c r="F478" i="22"/>
  <c r="C478" i="22"/>
  <c r="F477" i="22"/>
  <c r="G477" i="22" s="1"/>
  <c r="C477" i="22"/>
  <c r="G476" i="22"/>
  <c r="F476" i="22"/>
  <c r="C476" i="22"/>
  <c r="D476" i="22" s="1"/>
  <c r="G475" i="22"/>
  <c r="F475" i="22"/>
  <c r="C475" i="22"/>
  <c r="D475" i="22" s="1"/>
  <c r="F474" i="22"/>
  <c r="G474" i="22" s="1"/>
  <c r="C474" i="22"/>
  <c r="D474" i="22" s="1"/>
  <c r="G473" i="22"/>
  <c r="F473" i="22"/>
  <c r="C473" i="22"/>
  <c r="D473" i="22" s="1"/>
  <c r="F472" i="22"/>
  <c r="G472" i="22" s="1"/>
  <c r="C472" i="22"/>
  <c r="D472" i="22" s="1"/>
  <c r="G471" i="22"/>
  <c r="F471" i="22"/>
  <c r="C471" i="22"/>
  <c r="D471" i="22" s="1"/>
  <c r="G470" i="22"/>
  <c r="F470" i="22"/>
  <c r="C470" i="22"/>
  <c r="D470" i="22" s="1"/>
  <c r="F469" i="22"/>
  <c r="G469" i="22" s="1"/>
  <c r="C469" i="22"/>
  <c r="D469" i="22" s="1"/>
  <c r="F468" i="22"/>
  <c r="G468" i="22" s="1"/>
  <c r="C468" i="22"/>
  <c r="D468" i="22" s="1"/>
  <c r="F467" i="22"/>
  <c r="G467" i="22" s="1"/>
  <c r="C467" i="22"/>
  <c r="D467" i="22" s="1"/>
  <c r="G466" i="22"/>
  <c r="F466" i="22"/>
  <c r="C466" i="22"/>
  <c r="D466" i="22" s="1"/>
  <c r="G465" i="22"/>
  <c r="F465" i="22"/>
  <c r="C465" i="22"/>
  <c r="D465" i="22" s="1"/>
  <c r="F464" i="22"/>
  <c r="G464" i="22" s="1"/>
  <c r="C464" i="22"/>
  <c r="D464" i="22" s="1"/>
  <c r="F463" i="22"/>
  <c r="G463" i="22" s="1"/>
  <c r="C463" i="22"/>
  <c r="D463" i="22" s="1"/>
  <c r="F462" i="22"/>
  <c r="G462" i="22" s="1"/>
  <c r="C462" i="22"/>
  <c r="D462" i="22" s="1"/>
  <c r="G461" i="22"/>
  <c r="F461" i="22"/>
  <c r="C461" i="22"/>
  <c r="D461" i="22" s="1"/>
  <c r="G460" i="22"/>
  <c r="F460" i="22"/>
  <c r="C460" i="22"/>
  <c r="D460" i="22" s="1"/>
  <c r="F459" i="22"/>
  <c r="G459" i="22" s="1"/>
  <c r="C459" i="22"/>
  <c r="D459" i="22" s="1"/>
  <c r="G458" i="22"/>
  <c r="F458" i="22"/>
  <c r="C458" i="22"/>
  <c r="D458" i="22" s="1"/>
  <c r="F457" i="22"/>
  <c r="G457" i="22" s="1"/>
  <c r="C457" i="22"/>
  <c r="D457" i="22" s="1"/>
  <c r="G456" i="22"/>
  <c r="F456" i="22"/>
  <c r="C456" i="22"/>
  <c r="D456" i="22" s="1"/>
  <c r="G455" i="22"/>
  <c r="F455" i="22"/>
  <c r="C455" i="22"/>
  <c r="D455" i="22" s="1"/>
  <c r="F454" i="22"/>
  <c r="G454" i="22" s="1"/>
  <c r="C454" i="22"/>
  <c r="D454" i="22" s="1"/>
  <c r="F453" i="22"/>
  <c r="G453" i="22" s="1"/>
  <c r="C453" i="22"/>
  <c r="D453" i="22" s="1"/>
  <c r="F452" i="22"/>
  <c r="G452" i="22" s="1"/>
  <c r="C452" i="22"/>
  <c r="D452" i="22" s="1"/>
  <c r="G451" i="22"/>
  <c r="F451" i="22"/>
  <c r="C451" i="22"/>
  <c r="D451" i="22" s="1"/>
  <c r="G450" i="22"/>
  <c r="F450" i="22"/>
  <c r="C450" i="22"/>
  <c r="D450" i="22" s="1"/>
  <c r="F449" i="22"/>
  <c r="G449" i="22" s="1"/>
  <c r="C449" i="22"/>
  <c r="D449" i="22" s="1"/>
  <c r="G448" i="22"/>
  <c r="F448" i="22"/>
  <c r="C448" i="22"/>
  <c r="D448" i="22" s="1"/>
  <c r="F447" i="22"/>
  <c r="G447" i="22" s="1"/>
  <c r="C447" i="22"/>
  <c r="D447" i="22" s="1"/>
  <c r="G446" i="22"/>
  <c r="F446" i="22"/>
  <c r="C446" i="22"/>
  <c r="D446" i="22" s="1"/>
  <c r="G445" i="22"/>
  <c r="F445" i="22"/>
  <c r="C445" i="22"/>
  <c r="D445" i="22" s="1"/>
  <c r="F444" i="22"/>
  <c r="G444" i="22" s="1"/>
  <c r="C444" i="22"/>
  <c r="D444" i="22" s="1"/>
  <c r="F443" i="22"/>
  <c r="G443" i="22" s="1"/>
  <c r="C443" i="22"/>
  <c r="D443" i="22" s="1"/>
  <c r="F442" i="22"/>
  <c r="G442" i="22" s="1"/>
  <c r="C442" i="22"/>
  <c r="D442" i="22" s="1"/>
  <c r="G441" i="22"/>
  <c r="F441" i="22"/>
  <c r="C441" i="22"/>
  <c r="D441" i="22" s="1"/>
  <c r="G440" i="22"/>
  <c r="F440" i="22"/>
  <c r="C440" i="22"/>
  <c r="D440" i="22" s="1"/>
  <c r="F439" i="22"/>
  <c r="G439" i="22" s="1"/>
  <c r="C439" i="22"/>
  <c r="D439" i="22" s="1"/>
  <c r="F438" i="22"/>
  <c r="G438" i="22" s="1"/>
  <c r="C438" i="22"/>
  <c r="D438" i="22" s="1"/>
  <c r="F437" i="22"/>
  <c r="G437" i="22" s="1"/>
  <c r="C437" i="22"/>
  <c r="D437" i="22" s="1"/>
  <c r="G436" i="22"/>
  <c r="F436" i="22"/>
  <c r="C436" i="22"/>
  <c r="D436" i="22" s="1"/>
  <c r="G435" i="22"/>
  <c r="F435" i="22"/>
  <c r="C435" i="22"/>
  <c r="D435" i="22" s="1"/>
  <c r="F434" i="22"/>
  <c r="G434" i="22" s="1"/>
  <c r="C434" i="22"/>
  <c r="D434" i="22" s="1"/>
  <c r="F433" i="22"/>
  <c r="G433" i="22" s="1"/>
  <c r="C433" i="22"/>
  <c r="D433" i="22" s="1"/>
  <c r="F432" i="22"/>
  <c r="G432" i="22" s="1"/>
  <c r="C432" i="22"/>
  <c r="D432" i="22" s="1"/>
  <c r="G431" i="22"/>
  <c r="F431" i="22"/>
  <c r="C431" i="22"/>
  <c r="D431" i="22" s="1"/>
  <c r="G430" i="22"/>
  <c r="F430" i="22"/>
  <c r="C430" i="22"/>
  <c r="D430" i="22" s="1"/>
  <c r="F429" i="22"/>
  <c r="G429" i="22" s="1"/>
  <c r="D429" i="22"/>
  <c r="C429" i="22"/>
  <c r="F428" i="22"/>
  <c r="G428" i="22" s="1"/>
  <c r="C428" i="22"/>
  <c r="D428" i="22" s="1"/>
  <c r="F427" i="22"/>
  <c r="G427" i="22" s="1"/>
  <c r="C427" i="22"/>
  <c r="D427" i="22" s="1"/>
  <c r="G426" i="22"/>
  <c r="F426" i="22"/>
  <c r="C426" i="22"/>
  <c r="D426" i="22" s="1"/>
  <c r="G425" i="22"/>
  <c r="F425" i="22"/>
  <c r="C425" i="22"/>
  <c r="D425" i="22" s="1"/>
  <c r="F424" i="22"/>
  <c r="G424" i="22" s="1"/>
  <c r="C424" i="22"/>
  <c r="D424" i="22" s="1"/>
  <c r="F423" i="22"/>
  <c r="G423" i="22" s="1"/>
  <c r="C423" i="22"/>
  <c r="D423" i="22" s="1"/>
  <c r="F422" i="22"/>
  <c r="G422" i="22" s="1"/>
  <c r="C422" i="22"/>
  <c r="D422" i="22" s="1"/>
  <c r="G421" i="22"/>
  <c r="F421" i="22"/>
  <c r="C421" i="22"/>
  <c r="D421" i="22" s="1"/>
  <c r="G420" i="22"/>
  <c r="F420" i="22"/>
  <c r="C420" i="22"/>
  <c r="D420" i="22" s="1"/>
  <c r="F419" i="22"/>
  <c r="G419" i="22" s="1"/>
  <c r="D419" i="22"/>
  <c r="C419" i="22"/>
  <c r="F418" i="22"/>
  <c r="G418" i="22" s="1"/>
  <c r="C418" i="22"/>
  <c r="D418" i="22" s="1"/>
  <c r="F417" i="22"/>
  <c r="G417" i="22" s="1"/>
  <c r="C417" i="22"/>
  <c r="D417" i="22" s="1"/>
  <c r="G416" i="22"/>
  <c r="F416" i="22"/>
  <c r="C416" i="22"/>
  <c r="D416" i="22" s="1"/>
  <c r="G415" i="22"/>
  <c r="F415" i="22"/>
  <c r="C415" i="22"/>
  <c r="D415" i="22" s="1"/>
  <c r="F414" i="22"/>
  <c r="G414" i="22" s="1"/>
  <c r="C414" i="22"/>
  <c r="D414" i="22" s="1"/>
  <c r="F413" i="22"/>
  <c r="G413" i="22" s="1"/>
  <c r="C413" i="22"/>
  <c r="D413" i="22" s="1"/>
  <c r="F412" i="22"/>
  <c r="G412" i="22" s="1"/>
  <c r="C412" i="22"/>
  <c r="D412" i="22" s="1"/>
  <c r="G411" i="22"/>
  <c r="F411" i="22"/>
  <c r="C411" i="22"/>
  <c r="D411" i="22" s="1"/>
  <c r="G410" i="22"/>
  <c r="F410" i="22"/>
  <c r="C410" i="22"/>
  <c r="D410" i="22" s="1"/>
  <c r="F409" i="22"/>
  <c r="G409" i="22" s="1"/>
  <c r="C409" i="22"/>
  <c r="D409" i="22" s="1"/>
  <c r="F408" i="22"/>
  <c r="G408" i="22" s="1"/>
  <c r="C408" i="22"/>
  <c r="D408" i="22" s="1"/>
  <c r="F407" i="22"/>
  <c r="G407" i="22" s="1"/>
  <c r="C407" i="22"/>
  <c r="D407" i="22" s="1"/>
  <c r="G406" i="22"/>
  <c r="F406" i="22"/>
  <c r="C406" i="22"/>
  <c r="D406" i="22" s="1"/>
  <c r="G405" i="22"/>
  <c r="F405" i="22"/>
  <c r="C405" i="22"/>
  <c r="D405" i="22" s="1"/>
  <c r="F404" i="22"/>
  <c r="G404" i="22" s="1"/>
  <c r="C404" i="22"/>
  <c r="D404" i="22" s="1"/>
  <c r="G403" i="22"/>
  <c r="F403" i="22"/>
  <c r="C403" i="22"/>
  <c r="D403" i="22" s="1"/>
  <c r="F402" i="22"/>
  <c r="G402" i="22" s="1"/>
  <c r="C402" i="22"/>
  <c r="D402" i="22" s="1"/>
  <c r="G401" i="22"/>
  <c r="F401" i="22"/>
  <c r="C401" i="22"/>
  <c r="D401" i="22" s="1"/>
  <c r="G400" i="22"/>
  <c r="F400" i="22"/>
  <c r="C400" i="22"/>
  <c r="D400" i="22" s="1"/>
  <c r="G399" i="22"/>
  <c r="F399" i="22"/>
  <c r="C399" i="22"/>
  <c r="D399" i="22" s="1"/>
  <c r="F398" i="22"/>
  <c r="G398" i="22" s="1"/>
  <c r="C398" i="22"/>
  <c r="D398" i="22" s="1"/>
  <c r="F397" i="22"/>
  <c r="G397" i="22" s="1"/>
  <c r="D397" i="22"/>
  <c r="C397" i="22"/>
  <c r="G396" i="22"/>
  <c r="F396" i="22"/>
  <c r="C396" i="22"/>
  <c r="D396" i="22" s="1"/>
  <c r="G395" i="22"/>
  <c r="F395" i="22"/>
  <c r="C395" i="22"/>
  <c r="D395" i="22" s="1"/>
  <c r="F394" i="22"/>
  <c r="G394" i="22" s="1"/>
  <c r="C394" i="22"/>
  <c r="D394" i="22" s="1"/>
  <c r="F393" i="22"/>
  <c r="G393" i="22" s="1"/>
  <c r="C393" i="22"/>
  <c r="D393" i="22" s="1"/>
  <c r="F392" i="22"/>
  <c r="G392" i="22" s="1"/>
  <c r="C392" i="22"/>
  <c r="D392" i="22" s="1"/>
  <c r="G391" i="22"/>
  <c r="F391" i="22"/>
  <c r="C391" i="22"/>
  <c r="D391" i="22" s="1"/>
  <c r="G390" i="22"/>
  <c r="F390" i="22"/>
  <c r="C390" i="22"/>
  <c r="D390" i="22" s="1"/>
  <c r="G389" i="22"/>
  <c r="F389" i="22"/>
  <c r="C389" i="22"/>
  <c r="D389" i="22" s="1"/>
  <c r="F388" i="22"/>
  <c r="G388" i="22" s="1"/>
  <c r="C388" i="22"/>
  <c r="D388" i="22" s="1"/>
  <c r="F387" i="22"/>
  <c r="G387" i="22" s="1"/>
  <c r="C387" i="22"/>
  <c r="D387" i="22" s="1"/>
  <c r="G386" i="22"/>
  <c r="F386" i="22"/>
  <c r="C386" i="22"/>
  <c r="D386" i="22" s="1"/>
  <c r="G385" i="22"/>
  <c r="F385" i="22"/>
  <c r="C385" i="22"/>
  <c r="D385" i="22" s="1"/>
  <c r="F384" i="22"/>
  <c r="G384" i="22" s="1"/>
  <c r="C384" i="22"/>
  <c r="D384" i="22" s="1"/>
  <c r="F383" i="22"/>
  <c r="G383" i="22" s="1"/>
  <c r="C383" i="22"/>
  <c r="D383" i="22" s="1"/>
  <c r="F382" i="22"/>
  <c r="G382" i="22" s="1"/>
  <c r="C382" i="22"/>
  <c r="D382" i="22" s="1"/>
  <c r="G381" i="22"/>
  <c r="F381" i="22"/>
  <c r="C381" i="22"/>
  <c r="D381" i="22" s="1"/>
  <c r="G380" i="22"/>
  <c r="F380" i="22"/>
  <c r="C380" i="22"/>
  <c r="D380" i="22" s="1"/>
  <c r="F379" i="22"/>
  <c r="G379" i="22" s="1"/>
  <c r="C379" i="22"/>
  <c r="D379" i="22" s="1"/>
  <c r="F378" i="22"/>
  <c r="G378" i="22" s="1"/>
  <c r="D378" i="22"/>
  <c r="C378" i="22"/>
  <c r="F377" i="22"/>
  <c r="G377" i="22" s="1"/>
  <c r="C377" i="22"/>
  <c r="D377" i="22" s="1"/>
  <c r="G376" i="22"/>
  <c r="F376" i="22"/>
  <c r="C376" i="22"/>
  <c r="D376" i="22" s="1"/>
  <c r="G375" i="22"/>
  <c r="F375" i="22"/>
  <c r="C375" i="22"/>
  <c r="D375" i="22" s="1"/>
  <c r="F374" i="22"/>
  <c r="G374" i="22" s="1"/>
  <c r="C374" i="22"/>
  <c r="D374" i="22" s="1"/>
  <c r="F373" i="22"/>
  <c r="G373" i="22" s="1"/>
  <c r="C373" i="22"/>
  <c r="D373" i="22" s="1"/>
  <c r="F372" i="22"/>
  <c r="G372" i="22" s="1"/>
  <c r="C372" i="22"/>
  <c r="D372" i="22" s="1"/>
  <c r="G371" i="22"/>
  <c r="F371" i="22"/>
  <c r="C371" i="22"/>
  <c r="D371" i="22" s="1"/>
  <c r="G370" i="22"/>
  <c r="F370" i="22"/>
  <c r="C370" i="22"/>
  <c r="D370" i="22" s="1"/>
  <c r="F369" i="22"/>
  <c r="G369" i="22" s="1"/>
  <c r="C369" i="22"/>
  <c r="D369" i="22" s="1"/>
  <c r="F368" i="22"/>
  <c r="G368" i="22" s="1"/>
  <c r="D368" i="22"/>
  <c r="C368" i="22"/>
  <c r="F367" i="22"/>
  <c r="G367" i="22" s="1"/>
  <c r="C367" i="22"/>
  <c r="D367" i="22" s="1"/>
  <c r="G366" i="22"/>
  <c r="F366" i="22"/>
  <c r="C366" i="22"/>
  <c r="D366" i="22" s="1"/>
  <c r="G365" i="22"/>
  <c r="F365" i="22"/>
  <c r="C365" i="22"/>
  <c r="D365" i="22" s="1"/>
  <c r="G364" i="22"/>
  <c r="F364" i="22"/>
  <c r="C364" i="22"/>
  <c r="D364" i="22" s="1"/>
  <c r="F363" i="22"/>
  <c r="G363" i="22" s="1"/>
  <c r="C363" i="22"/>
  <c r="D363" i="22" s="1"/>
  <c r="F362" i="22"/>
  <c r="G362" i="22" s="1"/>
  <c r="C362" i="22"/>
  <c r="D362" i="22" s="1"/>
  <c r="G361" i="22"/>
  <c r="F361" i="22"/>
  <c r="C361" i="22"/>
  <c r="D361" i="22" s="1"/>
  <c r="G360" i="22"/>
  <c r="F360" i="22"/>
  <c r="C360" i="22"/>
  <c r="D360" i="22" s="1"/>
  <c r="F359" i="22"/>
  <c r="G359" i="22" s="1"/>
  <c r="C359" i="22"/>
  <c r="D359" i="22" s="1"/>
  <c r="F358" i="22"/>
  <c r="G358" i="22" s="1"/>
  <c r="C358" i="22"/>
  <c r="D358" i="22" s="1"/>
  <c r="F357" i="22"/>
  <c r="G357" i="22" s="1"/>
  <c r="C357" i="22"/>
  <c r="D357" i="22" s="1"/>
  <c r="G356" i="22"/>
  <c r="F356" i="22"/>
  <c r="C356" i="22"/>
  <c r="D356" i="22" s="1"/>
  <c r="G355" i="22"/>
  <c r="F355" i="22"/>
  <c r="C355" i="22"/>
  <c r="D355" i="22" s="1"/>
  <c r="G354" i="22"/>
  <c r="F354" i="22"/>
  <c r="C354" i="22"/>
  <c r="D354" i="22" s="1"/>
  <c r="F353" i="22"/>
  <c r="G353" i="22" s="1"/>
  <c r="C353" i="22"/>
  <c r="D353" i="22" s="1"/>
  <c r="F352" i="22"/>
  <c r="G352" i="22" s="1"/>
  <c r="C352" i="22"/>
  <c r="D352" i="22" s="1"/>
  <c r="G351" i="22"/>
  <c r="F351" i="22"/>
  <c r="C351" i="22"/>
  <c r="D351" i="22" s="1"/>
  <c r="G350" i="22"/>
  <c r="F350" i="22"/>
  <c r="C350" i="22"/>
  <c r="D350" i="22" s="1"/>
  <c r="G349" i="22"/>
  <c r="F349" i="22"/>
  <c r="C349" i="22"/>
  <c r="D349" i="22" s="1"/>
  <c r="F348" i="22"/>
  <c r="G348" i="22" s="1"/>
  <c r="C348" i="22"/>
  <c r="D348" i="22" s="1"/>
  <c r="F347" i="22"/>
  <c r="G347" i="22" s="1"/>
  <c r="D347" i="22"/>
  <c r="C347" i="22"/>
  <c r="G346" i="22"/>
  <c r="F346" i="22"/>
  <c r="C346" i="22"/>
  <c r="D346" i="22" s="1"/>
  <c r="G345" i="22"/>
  <c r="F345" i="22"/>
  <c r="C345" i="22"/>
  <c r="D345" i="22" s="1"/>
  <c r="F344" i="22"/>
  <c r="G344" i="22" s="1"/>
  <c r="C344" i="22"/>
  <c r="D344" i="22" s="1"/>
  <c r="G343" i="22"/>
  <c r="F343" i="22"/>
  <c r="C343" i="22"/>
  <c r="D343" i="22" s="1"/>
  <c r="F342" i="22"/>
  <c r="G342" i="22" s="1"/>
  <c r="C342" i="22"/>
  <c r="D342" i="22" s="1"/>
  <c r="G341" i="22"/>
  <c r="F341" i="22"/>
  <c r="C341" i="22"/>
  <c r="D341" i="22" s="1"/>
  <c r="G340" i="22"/>
  <c r="F340" i="22"/>
  <c r="C340" i="22"/>
  <c r="D340" i="22" s="1"/>
  <c r="F339" i="22"/>
  <c r="G339" i="22" s="1"/>
  <c r="C339" i="22"/>
  <c r="D339" i="22" s="1"/>
  <c r="F338" i="22"/>
  <c r="G338" i="22" s="1"/>
  <c r="C338" i="22"/>
  <c r="D338" i="22" s="1"/>
  <c r="F337" i="22"/>
  <c r="G337" i="22" s="1"/>
  <c r="C337" i="22"/>
  <c r="D337" i="22" s="1"/>
  <c r="G336" i="22"/>
  <c r="F336" i="22"/>
  <c r="C336" i="22"/>
  <c r="D336" i="22" s="1"/>
  <c r="G335" i="22"/>
  <c r="F335" i="22"/>
  <c r="C335" i="22"/>
  <c r="D335" i="22" s="1"/>
  <c r="F334" i="22"/>
  <c r="G334" i="22" s="1"/>
  <c r="C334" i="22"/>
  <c r="D334" i="22" s="1"/>
  <c r="F333" i="22"/>
  <c r="G333" i="22" s="1"/>
  <c r="D333" i="22"/>
  <c r="C333" i="22"/>
  <c r="F332" i="22"/>
  <c r="G332" i="22" s="1"/>
  <c r="C332" i="22"/>
  <c r="D332" i="22" s="1"/>
  <c r="G331" i="22"/>
  <c r="F331" i="22"/>
  <c r="C331" i="22"/>
  <c r="D331" i="22" s="1"/>
  <c r="G330" i="22"/>
  <c r="F330" i="22"/>
  <c r="C330" i="22"/>
  <c r="D330" i="22" s="1"/>
  <c r="F329" i="22"/>
  <c r="G329" i="22" s="1"/>
  <c r="C329" i="22"/>
  <c r="D329" i="22" s="1"/>
  <c r="F328" i="22"/>
  <c r="G328" i="22" s="1"/>
  <c r="D328" i="22"/>
  <c r="C328" i="22"/>
  <c r="F327" i="22"/>
  <c r="G327" i="22" s="1"/>
  <c r="C327" i="22"/>
  <c r="D327" i="22" s="1"/>
  <c r="G326" i="22"/>
  <c r="F326" i="22"/>
  <c r="C326" i="22"/>
  <c r="D326" i="22" s="1"/>
  <c r="G325" i="22"/>
  <c r="F325" i="22"/>
  <c r="C325" i="22"/>
  <c r="D325" i="22" s="1"/>
  <c r="F324" i="22"/>
  <c r="G324" i="22" s="1"/>
  <c r="C324" i="22"/>
  <c r="D324" i="22" s="1"/>
  <c r="G323" i="22"/>
  <c r="F323" i="22"/>
  <c r="C323" i="22"/>
  <c r="D323" i="22" s="1"/>
  <c r="F322" i="22"/>
  <c r="G322" i="22" s="1"/>
  <c r="C322" i="22"/>
  <c r="D322" i="22" s="1"/>
  <c r="G321" i="22"/>
  <c r="F321" i="22"/>
  <c r="C321" i="22"/>
  <c r="D321" i="22" s="1"/>
  <c r="G320" i="22"/>
  <c r="F320" i="22"/>
  <c r="C320" i="22"/>
  <c r="D320" i="22" s="1"/>
  <c r="F319" i="22"/>
  <c r="G319" i="22" s="1"/>
  <c r="C319" i="22"/>
  <c r="D319" i="22" s="1"/>
  <c r="F318" i="22"/>
  <c r="G318" i="22" s="1"/>
  <c r="D318" i="22"/>
  <c r="C318" i="22"/>
  <c r="F317" i="22"/>
  <c r="G317" i="22" s="1"/>
  <c r="C317" i="22"/>
  <c r="D317" i="22" s="1"/>
  <c r="G316" i="22"/>
  <c r="F316" i="22"/>
  <c r="C316" i="22"/>
  <c r="D316" i="22" s="1"/>
  <c r="G315" i="22"/>
  <c r="F315" i="22"/>
  <c r="C315" i="22"/>
  <c r="D315" i="22" s="1"/>
  <c r="F314" i="22"/>
  <c r="G314" i="22" s="1"/>
  <c r="C314" i="22"/>
  <c r="D314" i="22" s="1"/>
  <c r="G313" i="22"/>
  <c r="F313" i="22"/>
  <c r="C313" i="22"/>
  <c r="D313" i="22" s="1"/>
  <c r="F312" i="22"/>
  <c r="G312" i="22" s="1"/>
  <c r="C312" i="22"/>
  <c r="D312" i="22" s="1"/>
  <c r="G311" i="22"/>
  <c r="F311" i="22"/>
  <c r="C311" i="22"/>
  <c r="D311" i="22" s="1"/>
  <c r="G310" i="22"/>
  <c r="F310" i="22"/>
  <c r="C310" i="22"/>
  <c r="D310" i="22" s="1"/>
  <c r="F309" i="22"/>
  <c r="G309" i="22" s="1"/>
  <c r="C309" i="22"/>
  <c r="D309" i="22" s="1"/>
  <c r="F308" i="22"/>
  <c r="G308" i="22" s="1"/>
  <c r="C308" i="22"/>
  <c r="D308" i="22" s="1"/>
  <c r="F307" i="22"/>
  <c r="G307" i="22" s="1"/>
  <c r="C307" i="22"/>
  <c r="D307" i="22" s="1"/>
  <c r="G306" i="22"/>
  <c r="F306" i="22"/>
  <c r="C306" i="22"/>
  <c r="D306" i="22" s="1"/>
  <c r="G305" i="22"/>
  <c r="F305" i="22"/>
  <c r="C305" i="22"/>
  <c r="D305" i="22" s="1"/>
  <c r="F304" i="22"/>
  <c r="G304" i="22" s="1"/>
  <c r="C304" i="22"/>
  <c r="D304" i="22" s="1"/>
  <c r="G303" i="22"/>
  <c r="F303" i="22"/>
  <c r="C303" i="22"/>
  <c r="D303" i="22" s="1"/>
  <c r="F302" i="22"/>
  <c r="G302" i="22" s="1"/>
  <c r="C302" i="22"/>
  <c r="D302" i="22" s="1"/>
  <c r="G301" i="22"/>
  <c r="F301" i="22"/>
  <c r="C301" i="22"/>
  <c r="D301" i="22" s="1"/>
  <c r="G300" i="22"/>
  <c r="F300" i="22"/>
  <c r="C300" i="22"/>
  <c r="D300" i="22" s="1"/>
  <c r="F299" i="22"/>
  <c r="G299" i="22" s="1"/>
  <c r="C299" i="22"/>
  <c r="D299" i="22" s="1"/>
  <c r="F298" i="22"/>
  <c r="G298" i="22" s="1"/>
  <c r="C298" i="22"/>
  <c r="D298" i="22" s="1"/>
  <c r="F297" i="22"/>
  <c r="G297" i="22" s="1"/>
  <c r="C297" i="22"/>
  <c r="D297" i="22" s="1"/>
  <c r="G296" i="22"/>
  <c r="F296" i="22"/>
  <c r="C296" i="22"/>
  <c r="D296" i="22" s="1"/>
  <c r="G295" i="22"/>
  <c r="F295" i="22"/>
  <c r="C295" i="22"/>
  <c r="D295" i="22" s="1"/>
  <c r="F294" i="22"/>
  <c r="G294" i="22" s="1"/>
  <c r="C294" i="22"/>
  <c r="D294" i="22" s="1"/>
  <c r="F293" i="22"/>
  <c r="G293" i="22" s="1"/>
  <c r="C293" i="22"/>
  <c r="D293" i="22" s="1"/>
  <c r="F292" i="22"/>
  <c r="G292" i="22" s="1"/>
  <c r="D292" i="22"/>
  <c r="C292" i="22"/>
  <c r="G291" i="22"/>
  <c r="F291" i="22"/>
  <c r="C291" i="22"/>
  <c r="D291" i="22" s="1"/>
  <c r="G290" i="22"/>
  <c r="F290" i="22"/>
  <c r="C290" i="22"/>
  <c r="D290" i="22" s="1"/>
  <c r="F289" i="22"/>
  <c r="G289" i="22" s="1"/>
  <c r="C289" i="22"/>
  <c r="D289" i="22" s="1"/>
  <c r="F288" i="22"/>
  <c r="G288" i="22" s="1"/>
  <c r="C288" i="22"/>
  <c r="D288" i="22" s="1"/>
  <c r="F287" i="22"/>
  <c r="G287" i="22" s="1"/>
  <c r="C287" i="22"/>
  <c r="D287" i="22" s="1"/>
  <c r="G286" i="22"/>
  <c r="F286" i="22"/>
  <c r="C286" i="22"/>
  <c r="D286" i="22" s="1"/>
  <c r="G285" i="22"/>
  <c r="F285" i="22"/>
  <c r="C285" i="22"/>
  <c r="D285" i="22" s="1"/>
  <c r="F284" i="22"/>
  <c r="G284" i="22" s="1"/>
  <c r="C284" i="22"/>
  <c r="D284" i="22" s="1"/>
  <c r="F283" i="22"/>
  <c r="G283" i="22" s="1"/>
  <c r="C283" i="22"/>
  <c r="D283" i="22" s="1"/>
  <c r="F282" i="22"/>
  <c r="G282" i="22" s="1"/>
  <c r="C282" i="22"/>
  <c r="D282" i="22" s="1"/>
  <c r="G281" i="22"/>
  <c r="F281" i="22"/>
  <c r="C281" i="22"/>
  <c r="D281" i="22" s="1"/>
  <c r="G280" i="22"/>
  <c r="F280" i="22"/>
  <c r="C280" i="22"/>
  <c r="D280" i="22" s="1"/>
  <c r="F279" i="22"/>
  <c r="G279" i="22" s="1"/>
  <c r="C279" i="22"/>
  <c r="D279" i="22" s="1"/>
  <c r="F278" i="22"/>
  <c r="G278" i="22" s="1"/>
  <c r="C278" i="22"/>
  <c r="D278" i="22" s="1"/>
  <c r="F277" i="22"/>
  <c r="G277" i="22" s="1"/>
  <c r="C277" i="22"/>
  <c r="D277" i="22" s="1"/>
  <c r="G276" i="22"/>
  <c r="F276" i="22"/>
  <c r="C276" i="22"/>
  <c r="D276" i="22" s="1"/>
  <c r="G275" i="22"/>
  <c r="F275" i="22"/>
  <c r="C275" i="22"/>
  <c r="D275" i="22" s="1"/>
  <c r="F274" i="22"/>
  <c r="G274" i="22" s="1"/>
  <c r="C274" i="22"/>
  <c r="D274" i="22" s="1"/>
  <c r="F273" i="22"/>
  <c r="G273" i="22" s="1"/>
  <c r="C273" i="22"/>
  <c r="D273" i="22" s="1"/>
  <c r="F272" i="22"/>
  <c r="G272" i="22" s="1"/>
  <c r="C272" i="22"/>
  <c r="D272" i="22" s="1"/>
  <c r="G271" i="22"/>
  <c r="F271" i="22"/>
  <c r="C271" i="22"/>
  <c r="D271" i="22" s="1"/>
  <c r="G270" i="22"/>
  <c r="F270" i="22"/>
  <c r="C270" i="22"/>
  <c r="D270" i="22" s="1"/>
  <c r="F269" i="22"/>
  <c r="G269" i="22" s="1"/>
  <c r="C269" i="22"/>
  <c r="D269" i="22" s="1"/>
  <c r="F268" i="22"/>
  <c r="G268" i="22" s="1"/>
  <c r="C268" i="22"/>
  <c r="D268" i="22" s="1"/>
  <c r="F267" i="22"/>
  <c r="G267" i="22" s="1"/>
  <c r="C267" i="22"/>
  <c r="D267" i="22" s="1"/>
  <c r="G266" i="22"/>
  <c r="F266" i="22"/>
  <c r="C266" i="22"/>
  <c r="D266" i="22" s="1"/>
  <c r="G265" i="22"/>
  <c r="F265" i="22"/>
  <c r="C265" i="22"/>
  <c r="D265" i="22" s="1"/>
  <c r="G264" i="22"/>
  <c r="F264" i="22"/>
  <c r="C264" i="22"/>
  <c r="D264" i="22" s="1"/>
  <c r="F263" i="22"/>
  <c r="G263" i="22" s="1"/>
  <c r="C263" i="22"/>
  <c r="D263" i="22" s="1"/>
  <c r="F262" i="22"/>
  <c r="C262" i="22"/>
  <c r="D262" i="22" s="1"/>
  <c r="F261" i="22"/>
  <c r="C261" i="22"/>
  <c r="D261" i="22" s="1"/>
  <c r="F260" i="22"/>
  <c r="C260" i="22"/>
  <c r="D260" i="22" s="1"/>
  <c r="F259" i="22"/>
  <c r="C259" i="22"/>
  <c r="D259" i="22" s="1"/>
  <c r="F258" i="22"/>
  <c r="C258" i="22"/>
  <c r="D258" i="22" s="1"/>
  <c r="F257" i="22"/>
  <c r="C257" i="22"/>
  <c r="D257" i="22" s="1"/>
  <c r="F256" i="22"/>
  <c r="C256" i="22"/>
  <c r="D256" i="22" s="1"/>
  <c r="F255" i="22"/>
  <c r="C255" i="22"/>
  <c r="D255" i="22" s="1"/>
  <c r="F254" i="22"/>
  <c r="C254" i="22"/>
  <c r="D254" i="22" s="1"/>
  <c r="F253" i="22"/>
  <c r="C253" i="22"/>
  <c r="D253" i="22" s="1"/>
  <c r="F252" i="22"/>
  <c r="C252" i="22"/>
  <c r="D252" i="22" s="1"/>
  <c r="F251" i="22"/>
  <c r="C251" i="22"/>
  <c r="D251" i="22" s="1"/>
  <c r="F250" i="22"/>
  <c r="C250" i="22"/>
  <c r="D250" i="22" s="1"/>
  <c r="F249" i="22"/>
  <c r="C249" i="22"/>
  <c r="D249" i="22" s="1"/>
  <c r="F248" i="22"/>
  <c r="C248" i="22"/>
  <c r="D248" i="22" s="1"/>
  <c r="F247" i="22"/>
  <c r="C247" i="22"/>
  <c r="D247" i="22" s="1"/>
  <c r="F246" i="22"/>
  <c r="C246" i="22"/>
  <c r="D246" i="22" s="1"/>
  <c r="F245" i="22"/>
  <c r="C245" i="22"/>
  <c r="D245" i="22" s="1"/>
  <c r="F244" i="22"/>
  <c r="C244" i="22"/>
  <c r="D244" i="22" s="1"/>
  <c r="F243" i="22"/>
  <c r="C243" i="22"/>
  <c r="D243" i="22" s="1"/>
  <c r="F242" i="22"/>
  <c r="C242" i="22"/>
  <c r="D242" i="22" s="1"/>
  <c r="F241" i="22"/>
  <c r="C241" i="22"/>
  <c r="D241" i="22" s="1"/>
  <c r="F240" i="22"/>
  <c r="C240" i="22"/>
  <c r="D240" i="22" s="1"/>
  <c r="F239" i="22"/>
  <c r="C239" i="22"/>
  <c r="D239" i="22" s="1"/>
  <c r="F238" i="22"/>
  <c r="C238" i="22"/>
  <c r="D238" i="22" s="1"/>
  <c r="F237" i="22"/>
  <c r="C237" i="22"/>
  <c r="D237" i="22" s="1"/>
  <c r="F236" i="22"/>
  <c r="C236" i="22"/>
  <c r="D236" i="22" s="1"/>
  <c r="F235" i="22"/>
  <c r="C235" i="22"/>
  <c r="D235" i="22" s="1"/>
  <c r="F234" i="22"/>
  <c r="C234" i="22"/>
  <c r="D234" i="22" s="1"/>
  <c r="F233" i="22"/>
  <c r="D233" i="22"/>
  <c r="C233" i="22"/>
  <c r="F232" i="22"/>
  <c r="C232" i="22"/>
  <c r="D232" i="22" s="1"/>
  <c r="F231" i="22"/>
  <c r="C231" i="22"/>
  <c r="D231" i="22" s="1"/>
  <c r="F230" i="22"/>
  <c r="C230" i="22"/>
  <c r="D230" i="22" s="1"/>
  <c r="F229" i="22"/>
  <c r="C229" i="22"/>
  <c r="D229" i="22" s="1"/>
  <c r="F228" i="22"/>
  <c r="C228" i="22"/>
  <c r="D228" i="22" s="1"/>
  <c r="F227" i="22"/>
  <c r="C227" i="22"/>
  <c r="D227" i="22" s="1"/>
  <c r="F226" i="22"/>
  <c r="C226" i="22"/>
  <c r="D226" i="22" s="1"/>
  <c r="F225" i="22"/>
  <c r="C225" i="22"/>
  <c r="D225" i="22" s="1"/>
  <c r="F224" i="22"/>
  <c r="C224" i="22"/>
  <c r="D224" i="22" s="1"/>
  <c r="F223" i="22"/>
  <c r="C223" i="22"/>
  <c r="D223" i="22" s="1"/>
  <c r="F222" i="22"/>
  <c r="C222" i="22"/>
  <c r="D222" i="22" s="1"/>
  <c r="F221" i="22"/>
  <c r="C221" i="22"/>
  <c r="D221" i="22" s="1"/>
  <c r="F220" i="22"/>
  <c r="C220" i="22"/>
  <c r="D220" i="22" s="1"/>
  <c r="F219" i="22"/>
  <c r="C219" i="22"/>
  <c r="D219" i="22" s="1"/>
  <c r="F218" i="22"/>
  <c r="C218" i="22"/>
  <c r="D218" i="22" s="1"/>
  <c r="F217" i="22"/>
  <c r="C217" i="22"/>
  <c r="D217" i="22" s="1"/>
  <c r="F216" i="22"/>
  <c r="C216" i="22"/>
  <c r="D216" i="22" s="1"/>
  <c r="F215" i="22"/>
  <c r="C215" i="22"/>
  <c r="D215" i="22" s="1"/>
  <c r="F214" i="22"/>
  <c r="C214" i="22"/>
  <c r="D214" i="22" s="1"/>
  <c r="F213" i="22"/>
  <c r="C213" i="22"/>
  <c r="D213" i="22" s="1"/>
  <c r="F212" i="22"/>
  <c r="C212" i="22"/>
  <c r="D212" i="22" s="1"/>
  <c r="F211" i="22"/>
  <c r="C211" i="22"/>
  <c r="D211" i="22" s="1"/>
  <c r="F210" i="22"/>
  <c r="D210" i="22"/>
  <c r="C210" i="22"/>
  <c r="F209" i="22"/>
  <c r="C209" i="22"/>
  <c r="D209" i="22" s="1"/>
  <c r="F208" i="22"/>
  <c r="C208" i="22"/>
  <c r="D208" i="22" s="1"/>
  <c r="F207" i="22"/>
  <c r="C207" i="22"/>
  <c r="D207" i="22" s="1"/>
  <c r="F206" i="22"/>
  <c r="C206" i="22"/>
  <c r="D206" i="22" s="1"/>
  <c r="F205" i="22"/>
  <c r="C205" i="22"/>
  <c r="D205" i="22" s="1"/>
  <c r="F204" i="22"/>
  <c r="C204" i="22"/>
  <c r="D204" i="22" s="1"/>
  <c r="F203" i="22"/>
  <c r="C203" i="22"/>
  <c r="D203" i="22" s="1"/>
  <c r="F202" i="22"/>
  <c r="C202" i="22"/>
  <c r="D202" i="22" s="1"/>
  <c r="F201" i="22"/>
  <c r="C201" i="22"/>
  <c r="D201" i="22" s="1"/>
  <c r="F200" i="22"/>
  <c r="C200" i="22"/>
  <c r="D200" i="22" s="1"/>
  <c r="F199" i="22"/>
  <c r="C199" i="22"/>
  <c r="D199" i="22" s="1"/>
  <c r="F198" i="22"/>
  <c r="C198" i="22"/>
  <c r="D198" i="22" s="1"/>
  <c r="F197" i="22"/>
  <c r="C197" i="22"/>
  <c r="D197" i="22" s="1"/>
  <c r="F196" i="22"/>
  <c r="C196" i="22"/>
  <c r="D196" i="22" s="1"/>
  <c r="F195" i="22"/>
  <c r="C195" i="22"/>
  <c r="D195" i="22" s="1"/>
  <c r="F194" i="22"/>
  <c r="C194" i="22"/>
  <c r="D194" i="22" s="1"/>
  <c r="F193" i="22"/>
  <c r="D193" i="22"/>
  <c r="C193" i="22"/>
  <c r="F192" i="22"/>
  <c r="C192" i="22"/>
  <c r="D192" i="22" s="1"/>
  <c r="F191" i="22"/>
  <c r="C191" i="22"/>
  <c r="D191" i="22" s="1"/>
  <c r="F190" i="22"/>
  <c r="D190" i="22"/>
  <c r="C190" i="22"/>
  <c r="F189" i="22"/>
  <c r="C189" i="22"/>
  <c r="D189" i="22" s="1"/>
  <c r="F188" i="22"/>
  <c r="C188" i="22"/>
  <c r="D188" i="22" s="1"/>
  <c r="F187" i="22"/>
  <c r="C187" i="22"/>
  <c r="D187" i="22" s="1"/>
  <c r="F186" i="22"/>
  <c r="C186" i="22"/>
  <c r="D186" i="22" s="1"/>
  <c r="F185" i="22"/>
  <c r="C185" i="22"/>
  <c r="D185" i="22" s="1"/>
  <c r="F184" i="22"/>
  <c r="C184" i="22"/>
  <c r="D184" i="22" s="1"/>
  <c r="F183" i="22"/>
  <c r="C183" i="22"/>
  <c r="D183" i="22" s="1"/>
  <c r="F182" i="22"/>
  <c r="C182" i="22"/>
  <c r="D182" i="22" s="1"/>
  <c r="F181" i="22"/>
  <c r="D181" i="22"/>
  <c r="C181" i="22"/>
  <c r="F180" i="22"/>
  <c r="C180" i="22"/>
  <c r="D180" i="22" s="1"/>
  <c r="F179" i="22"/>
  <c r="C179" i="22"/>
  <c r="D179" i="22" s="1"/>
  <c r="F178" i="22"/>
  <c r="C178" i="22"/>
  <c r="D178" i="22" s="1"/>
  <c r="F177" i="22"/>
  <c r="C177" i="22"/>
  <c r="D177" i="22" s="1"/>
  <c r="F176" i="22"/>
  <c r="C176" i="22"/>
  <c r="D176" i="22" s="1"/>
  <c r="F175" i="22"/>
  <c r="D175" i="22"/>
  <c r="C175" i="22"/>
  <c r="F174" i="22"/>
  <c r="C174" i="22"/>
  <c r="D174" i="22" s="1"/>
  <c r="F173" i="22"/>
  <c r="C173" i="22"/>
  <c r="D173" i="22" s="1"/>
  <c r="F172" i="22"/>
  <c r="C172" i="22"/>
  <c r="D172" i="22" s="1"/>
  <c r="F171" i="22"/>
  <c r="C171" i="22"/>
  <c r="D171" i="22" s="1"/>
  <c r="F170" i="22"/>
  <c r="C170" i="22"/>
  <c r="D170" i="22" s="1"/>
  <c r="F169" i="22"/>
  <c r="C169" i="22"/>
  <c r="D169" i="22" s="1"/>
  <c r="F168" i="22"/>
  <c r="C168" i="22"/>
  <c r="D168" i="22" s="1"/>
  <c r="F167" i="22"/>
  <c r="C167" i="22"/>
  <c r="D167" i="22" s="1"/>
  <c r="F166" i="22"/>
  <c r="C166" i="22"/>
  <c r="D166" i="22" s="1"/>
  <c r="F165" i="22"/>
  <c r="C165" i="22"/>
  <c r="D165" i="22" s="1"/>
  <c r="F164" i="22"/>
  <c r="C164" i="22"/>
  <c r="D164" i="22" s="1"/>
  <c r="F163" i="22"/>
  <c r="C163" i="22"/>
  <c r="D163" i="22" s="1"/>
  <c r="F162" i="22"/>
  <c r="G162" i="22" s="1"/>
  <c r="C162" i="22"/>
  <c r="D162" i="22" s="1"/>
  <c r="G161" i="22"/>
  <c r="F161" i="22"/>
  <c r="C161" i="22"/>
  <c r="D161" i="22" s="1"/>
  <c r="G160" i="22"/>
  <c r="F160" i="22"/>
  <c r="C160" i="22"/>
  <c r="D160" i="22" s="1"/>
  <c r="F159" i="22"/>
  <c r="G159" i="22" s="1"/>
  <c r="C159" i="22"/>
  <c r="D159" i="22" s="1"/>
  <c r="G158" i="22"/>
  <c r="F158" i="22"/>
  <c r="C158" i="22"/>
  <c r="D158" i="22" s="1"/>
  <c r="F157" i="22"/>
  <c r="G157" i="22" s="1"/>
  <c r="C157" i="22"/>
  <c r="D157" i="22" s="1"/>
  <c r="G156" i="22"/>
  <c r="F156" i="22"/>
  <c r="C156" i="22"/>
  <c r="D156" i="22" s="1"/>
  <c r="G155" i="22"/>
  <c r="F155" i="22"/>
  <c r="C155" i="22"/>
  <c r="D155" i="22" s="1"/>
  <c r="F154" i="22"/>
  <c r="G154" i="22" s="1"/>
  <c r="C154" i="22"/>
  <c r="D154" i="22" s="1"/>
  <c r="F153" i="22"/>
  <c r="G153" i="22" s="1"/>
  <c r="C153" i="22"/>
  <c r="D153" i="22" s="1"/>
  <c r="F152" i="22"/>
  <c r="G152" i="22" s="1"/>
  <c r="C152" i="22"/>
  <c r="D152" i="22" s="1"/>
  <c r="G151" i="22"/>
  <c r="F151" i="22"/>
  <c r="C151" i="22"/>
  <c r="D151" i="22" s="1"/>
  <c r="G150" i="22"/>
  <c r="F150" i="22"/>
  <c r="C150" i="22"/>
  <c r="D150" i="22" s="1"/>
  <c r="F149" i="22"/>
  <c r="G149" i="22" s="1"/>
  <c r="C149" i="22"/>
  <c r="D149" i="22" s="1"/>
  <c r="F148" i="22"/>
  <c r="G148" i="22" s="1"/>
  <c r="C148" i="22"/>
  <c r="D148" i="22" s="1"/>
  <c r="F147" i="22"/>
  <c r="G147" i="22" s="1"/>
  <c r="C147" i="22"/>
  <c r="D147" i="22" s="1"/>
  <c r="G146" i="22"/>
  <c r="F146" i="22"/>
  <c r="C146" i="22"/>
  <c r="D146" i="22" s="1"/>
  <c r="G145" i="22"/>
  <c r="F145" i="22"/>
  <c r="C145" i="22"/>
  <c r="D145" i="22" s="1"/>
  <c r="F144" i="22"/>
  <c r="G144" i="22" s="1"/>
  <c r="C144" i="22"/>
  <c r="D144" i="22" s="1"/>
  <c r="F143" i="22"/>
  <c r="G143" i="22" s="1"/>
  <c r="C143" i="22"/>
  <c r="D143" i="22" s="1"/>
  <c r="F142" i="22"/>
  <c r="C142" i="22"/>
  <c r="D142" i="22" s="1"/>
  <c r="F141" i="22"/>
  <c r="D141" i="22"/>
  <c r="C141" i="22"/>
  <c r="F140" i="22"/>
  <c r="C140" i="22"/>
  <c r="D140" i="22" s="1"/>
  <c r="F139" i="22"/>
  <c r="C139" i="22"/>
  <c r="D139" i="22" s="1"/>
  <c r="F138" i="22"/>
  <c r="C138" i="22"/>
  <c r="D138" i="22" s="1"/>
  <c r="F137" i="22"/>
  <c r="C137" i="22"/>
  <c r="D137" i="22" s="1"/>
  <c r="F136" i="22"/>
  <c r="C136" i="22"/>
  <c r="D136" i="22" s="1"/>
  <c r="F135" i="22"/>
  <c r="C135" i="22"/>
  <c r="D135" i="22" s="1"/>
  <c r="F134" i="22"/>
  <c r="C134" i="22"/>
  <c r="D134" i="22" s="1"/>
  <c r="F133" i="22"/>
  <c r="C133" i="22"/>
  <c r="D133" i="22" s="1"/>
  <c r="F132" i="22"/>
  <c r="C132" i="22"/>
  <c r="D132" i="22" s="1"/>
  <c r="F131" i="22"/>
  <c r="C131" i="22"/>
  <c r="D131" i="22" s="1"/>
  <c r="F130" i="22"/>
  <c r="C130" i="22"/>
  <c r="D130" i="22" s="1"/>
  <c r="F129" i="22"/>
  <c r="C129" i="22"/>
  <c r="D129" i="22" s="1"/>
  <c r="F128" i="22"/>
  <c r="C128" i="22"/>
  <c r="D128" i="22" s="1"/>
  <c r="F127" i="22"/>
  <c r="C127" i="22"/>
  <c r="D127" i="22" s="1"/>
  <c r="F126" i="22"/>
  <c r="C126" i="22"/>
  <c r="D126" i="22" s="1"/>
  <c r="F125" i="22"/>
  <c r="C125" i="22"/>
  <c r="D125" i="22" s="1"/>
  <c r="F124" i="22"/>
  <c r="C124" i="22"/>
  <c r="D124" i="22" s="1"/>
  <c r="F123" i="22"/>
  <c r="C123" i="22"/>
  <c r="D123" i="22" s="1"/>
  <c r="F122" i="22"/>
  <c r="C122" i="22"/>
  <c r="D122" i="22" s="1"/>
  <c r="F121" i="22"/>
  <c r="C121" i="22"/>
  <c r="D121" i="22" s="1"/>
  <c r="F120" i="22"/>
  <c r="C120" i="22"/>
  <c r="D120" i="22" s="1"/>
  <c r="F119" i="22"/>
  <c r="C119" i="22"/>
  <c r="D119" i="22" s="1"/>
  <c r="F118" i="22"/>
  <c r="C118" i="22"/>
  <c r="D118" i="22" s="1"/>
  <c r="F117" i="22"/>
  <c r="C117" i="22"/>
  <c r="D117" i="22" s="1"/>
  <c r="F116" i="22"/>
  <c r="C116" i="22"/>
  <c r="D116" i="22" s="1"/>
  <c r="F115" i="22"/>
  <c r="C115" i="22"/>
  <c r="D115" i="22" s="1"/>
  <c r="F114" i="22"/>
  <c r="C114" i="22"/>
  <c r="D114" i="22" s="1"/>
  <c r="F113" i="22"/>
  <c r="C113" i="22"/>
  <c r="D113" i="22" s="1"/>
  <c r="F112" i="22"/>
  <c r="C112" i="22"/>
  <c r="D112" i="22" s="1"/>
  <c r="F111" i="22"/>
  <c r="C111" i="22"/>
  <c r="D111" i="22" s="1"/>
  <c r="F110" i="22"/>
  <c r="D110" i="22"/>
  <c r="C110" i="22"/>
  <c r="F109" i="22"/>
  <c r="C109" i="22"/>
  <c r="D109" i="22" s="1"/>
  <c r="F108" i="22"/>
  <c r="C108" i="22"/>
  <c r="D108" i="22" s="1"/>
  <c r="F107" i="22"/>
  <c r="C107" i="22"/>
  <c r="D107" i="22" s="1"/>
  <c r="F106" i="22"/>
  <c r="C106" i="22"/>
  <c r="D106" i="22" s="1"/>
  <c r="F105" i="22"/>
  <c r="C105" i="22"/>
  <c r="D105" i="22" s="1"/>
  <c r="F104" i="22"/>
  <c r="C104" i="22"/>
  <c r="D104" i="22" s="1"/>
  <c r="F103" i="22"/>
  <c r="C103" i="22"/>
  <c r="D103" i="22" s="1"/>
  <c r="F102" i="22"/>
  <c r="C102" i="22"/>
  <c r="D102" i="22" s="1"/>
  <c r="F101" i="22"/>
  <c r="C101" i="22"/>
  <c r="D101" i="22" s="1"/>
  <c r="F100" i="22"/>
  <c r="C100" i="22"/>
  <c r="D100" i="22" s="1"/>
  <c r="F99" i="22"/>
  <c r="C99" i="22"/>
  <c r="D99" i="22" s="1"/>
  <c r="F98" i="22"/>
  <c r="C98" i="22"/>
  <c r="D98" i="22" s="1"/>
  <c r="F97" i="22"/>
  <c r="C97" i="22"/>
  <c r="D97" i="22" s="1"/>
  <c r="F96" i="22"/>
  <c r="C96" i="22"/>
  <c r="D96" i="22" s="1"/>
  <c r="F95" i="22"/>
  <c r="C95" i="22"/>
  <c r="D95" i="22" s="1"/>
  <c r="F94" i="22"/>
  <c r="C94" i="22"/>
  <c r="D94" i="22" s="1"/>
  <c r="F93" i="22"/>
  <c r="D93" i="22"/>
  <c r="C93" i="22"/>
  <c r="F92" i="22"/>
  <c r="C92" i="22"/>
  <c r="D92" i="22" s="1"/>
  <c r="F91" i="22"/>
  <c r="C91" i="22"/>
  <c r="D91" i="22" s="1"/>
  <c r="F90" i="22"/>
  <c r="D90" i="22"/>
  <c r="C90" i="22"/>
  <c r="F89" i="22"/>
  <c r="C89" i="22"/>
  <c r="D89" i="22" s="1"/>
  <c r="F88" i="22"/>
  <c r="C88" i="22"/>
  <c r="D88" i="22" s="1"/>
  <c r="F87" i="22"/>
  <c r="C87" i="22"/>
  <c r="D87" i="22" s="1"/>
  <c r="F86" i="22"/>
  <c r="C86" i="22"/>
  <c r="D86" i="22" s="1"/>
  <c r="F85" i="22"/>
  <c r="C85" i="22"/>
  <c r="D85" i="22" s="1"/>
  <c r="F84" i="22"/>
  <c r="C84" i="22"/>
  <c r="D84" i="22" s="1"/>
  <c r="F83" i="22"/>
  <c r="C83" i="22"/>
  <c r="D83" i="22" s="1"/>
  <c r="F82" i="22"/>
  <c r="C82" i="22"/>
  <c r="D82" i="22" s="1"/>
  <c r="F81" i="22"/>
  <c r="D81" i="22"/>
  <c r="C81" i="22"/>
  <c r="F80" i="22"/>
  <c r="C80" i="22"/>
  <c r="D80" i="22" s="1"/>
  <c r="F79" i="22"/>
  <c r="C79" i="22"/>
  <c r="D79" i="22" s="1"/>
  <c r="F78" i="22"/>
  <c r="C78" i="22"/>
  <c r="D78" i="22" s="1"/>
  <c r="F77" i="22"/>
  <c r="C77" i="22"/>
  <c r="D77" i="22" s="1"/>
  <c r="F76" i="22"/>
  <c r="C76" i="22"/>
  <c r="D76" i="22" s="1"/>
  <c r="F75" i="22"/>
  <c r="C75" i="22"/>
  <c r="D75" i="22" s="1"/>
  <c r="F74" i="22"/>
  <c r="C74" i="22"/>
  <c r="D74" i="22" s="1"/>
  <c r="F73" i="22"/>
  <c r="D73" i="22"/>
  <c r="C73" i="22"/>
  <c r="F72" i="22"/>
  <c r="C72" i="22"/>
  <c r="D72" i="22" s="1"/>
  <c r="F71" i="22"/>
  <c r="C71" i="22"/>
  <c r="D71" i="22" s="1"/>
  <c r="F70" i="22"/>
  <c r="C70" i="22"/>
  <c r="D70" i="22" s="1"/>
  <c r="F69" i="22"/>
  <c r="C69" i="22"/>
  <c r="D69" i="22" s="1"/>
  <c r="F68" i="22"/>
  <c r="C68" i="22"/>
  <c r="D68" i="22" s="1"/>
  <c r="F67" i="22"/>
  <c r="C67" i="22"/>
  <c r="D67" i="22" s="1"/>
  <c r="F66" i="22"/>
  <c r="C66" i="22"/>
  <c r="D66" i="22" s="1"/>
  <c r="F65" i="22"/>
  <c r="C65" i="22"/>
  <c r="D65" i="22" s="1"/>
  <c r="F64" i="22"/>
  <c r="C64" i="22"/>
  <c r="D64" i="22" s="1"/>
  <c r="F63" i="22"/>
  <c r="C63" i="22"/>
  <c r="D63" i="22" s="1"/>
  <c r="F62" i="22"/>
  <c r="C62" i="22"/>
  <c r="D62" i="22" s="1"/>
  <c r="F61" i="22"/>
  <c r="C61" i="22"/>
  <c r="D61" i="22" s="1"/>
  <c r="F60" i="22"/>
  <c r="C60" i="22"/>
  <c r="D60" i="22" s="1"/>
  <c r="F59" i="22"/>
  <c r="C59" i="22"/>
  <c r="D59" i="22" s="1"/>
  <c r="F58" i="22"/>
  <c r="C58" i="22"/>
  <c r="D58" i="22" s="1"/>
  <c r="F57" i="22"/>
  <c r="C57" i="22"/>
  <c r="D57" i="22" s="1"/>
  <c r="F56" i="22"/>
  <c r="C56" i="22"/>
  <c r="D56" i="22" s="1"/>
  <c r="F55" i="22"/>
  <c r="C55" i="22"/>
  <c r="D55" i="22" s="1"/>
  <c r="F54" i="22"/>
  <c r="C54" i="22"/>
  <c r="D54" i="22" s="1"/>
  <c r="F53" i="22"/>
  <c r="C53" i="22"/>
  <c r="D53" i="22" s="1"/>
  <c r="F52" i="22"/>
  <c r="C52" i="22"/>
  <c r="D52" i="22" s="1"/>
  <c r="F51" i="22"/>
  <c r="C51" i="22"/>
  <c r="D51" i="22" s="1"/>
  <c r="F50" i="22"/>
  <c r="C50" i="22"/>
  <c r="D50" i="22" s="1"/>
  <c r="F49" i="22"/>
  <c r="C49" i="22"/>
  <c r="D49" i="22" s="1"/>
  <c r="F48" i="22"/>
  <c r="C48" i="22"/>
  <c r="D48" i="22" s="1"/>
  <c r="F47" i="22"/>
  <c r="C47" i="22"/>
  <c r="D47" i="22" s="1"/>
  <c r="F46" i="22"/>
  <c r="C46" i="22"/>
  <c r="D46" i="22" s="1"/>
  <c r="F45" i="22"/>
  <c r="C45" i="22"/>
  <c r="D45" i="22" s="1"/>
  <c r="F44" i="22"/>
  <c r="C44" i="22"/>
  <c r="D44" i="22" s="1"/>
  <c r="F43" i="22"/>
  <c r="C43" i="22"/>
  <c r="D43" i="22" s="1"/>
  <c r="F42" i="22"/>
  <c r="C42" i="22"/>
  <c r="D42" i="22" s="1"/>
  <c r="F41" i="22"/>
  <c r="D41" i="22"/>
  <c r="C41" i="22"/>
  <c r="F40" i="22"/>
  <c r="C40" i="22"/>
  <c r="D40" i="22" s="1"/>
  <c r="F39" i="22"/>
  <c r="C39" i="22"/>
  <c r="D39" i="22" s="1"/>
  <c r="F38" i="22"/>
  <c r="C38" i="22"/>
  <c r="D38" i="22" s="1"/>
  <c r="F37" i="22"/>
  <c r="C37" i="22"/>
  <c r="D37" i="22" s="1"/>
  <c r="F36" i="22"/>
  <c r="C36" i="22"/>
  <c r="D36" i="22" s="1"/>
  <c r="F35" i="22"/>
  <c r="C35" i="22"/>
  <c r="D35" i="22" s="1"/>
  <c r="F34" i="22"/>
  <c r="C34" i="22"/>
  <c r="D34" i="22" s="1"/>
  <c r="F33" i="22"/>
  <c r="C33" i="22"/>
  <c r="D33" i="22" s="1"/>
  <c r="F32" i="22"/>
  <c r="C32" i="22"/>
  <c r="D32" i="22" s="1"/>
  <c r="F31" i="22"/>
  <c r="C31" i="22"/>
  <c r="D31" i="22" s="1"/>
  <c r="F30" i="22"/>
  <c r="C30" i="22"/>
  <c r="D30" i="22" s="1"/>
  <c r="F29" i="22"/>
  <c r="D29" i="22"/>
  <c r="C29" i="22"/>
  <c r="F28" i="22"/>
  <c r="C28" i="22"/>
  <c r="D28" i="22" s="1"/>
  <c r="F27" i="22"/>
  <c r="C27" i="22"/>
  <c r="D27" i="22" s="1"/>
  <c r="F26" i="22"/>
  <c r="C26" i="22"/>
  <c r="D26" i="22" s="1"/>
  <c r="F25" i="22"/>
  <c r="C25" i="22"/>
  <c r="D25" i="22" s="1"/>
  <c r="F24" i="22"/>
  <c r="C24" i="22"/>
  <c r="D24" i="22" s="1"/>
  <c r="F23" i="22"/>
  <c r="C23" i="22"/>
  <c r="D23" i="22" s="1"/>
  <c r="F22" i="22"/>
  <c r="C22" i="22"/>
  <c r="D22" i="22" s="1"/>
  <c r="F21" i="22"/>
  <c r="D21" i="22"/>
  <c r="C21" i="22"/>
  <c r="F20" i="22"/>
  <c r="C20" i="22"/>
  <c r="D20" i="22" s="1"/>
  <c r="F19" i="22"/>
  <c r="C19" i="22"/>
  <c r="D19" i="22" s="1"/>
  <c r="F18" i="22"/>
  <c r="C18" i="22"/>
  <c r="D18" i="22" s="1"/>
  <c r="F17" i="22"/>
  <c r="C17" i="22"/>
  <c r="D17" i="22" s="1"/>
  <c r="F16" i="22"/>
  <c r="C16" i="22"/>
  <c r="D16" i="22" s="1"/>
  <c r="F15" i="22"/>
  <c r="C15" i="22"/>
  <c r="D15" i="22" s="1"/>
  <c r="F14" i="22"/>
  <c r="C14" i="22"/>
  <c r="D14" i="22" s="1"/>
  <c r="F13" i="22"/>
  <c r="C13" i="22"/>
  <c r="D13" i="22" s="1"/>
  <c r="F12" i="22"/>
  <c r="C12" i="22"/>
  <c r="D12" i="22" s="1"/>
  <c r="F11" i="22"/>
  <c r="C11" i="22"/>
  <c r="D11" i="22" s="1"/>
  <c r="F10" i="22"/>
  <c r="C10" i="22"/>
  <c r="D10" i="22" s="1"/>
  <c r="F9" i="22"/>
  <c r="C9" i="22"/>
  <c r="D9" i="22" s="1"/>
  <c r="F8" i="22"/>
  <c r="C8" i="22"/>
  <c r="D8" i="22" s="1"/>
  <c r="F7" i="22"/>
  <c r="C7" i="22"/>
  <c r="D7" i="22" s="1"/>
  <c r="F6" i="22"/>
  <c r="C6" i="22"/>
  <c r="D6" i="22" s="1"/>
  <c r="F5" i="22"/>
  <c r="C5" i="22"/>
  <c r="D5" i="22" s="1"/>
  <c r="F4" i="22"/>
  <c r="C4" i="22"/>
  <c r="D4" i="22" s="1"/>
  <c r="F3" i="22"/>
  <c r="D3" i="22"/>
  <c r="C3" i="22"/>
  <c r="V362" i="18"/>
  <c r="V361" i="18"/>
  <c r="V360" i="18"/>
  <c r="V359" i="18"/>
  <c r="V358" i="18"/>
  <c r="V357" i="18"/>
  <c r="V356" i="18"/>
  <c r="V355" i="18"/>
  <c r="V354" i="18"/>
  <c r="V353" i="18"/>
  <c r="V352" i="18"/>
  <c r="V351" i="18"/>
  <c r="V350" i="18"/>
  <c r="V349" i="18"/>
  <c r="V348" i="18"/>
  <c r="V347" i="18"/>
  <c r="V346" i="18"/>
  <c r="V345" i="18"/>
  <c r="V344" i="18"/>
  <c r="V343" i="18"/>
  <c r="V342" i="18"/>
  <c r="V341" i="18"/>
  <c r="V340" i="18"/>
  <c r="V339" i="18"/>
  <c r="V338" i="18"/>
  <c r="V337" i="18"/>
  <c r="V336" i="18"/>
  <c r="V335" i="18"/>
  <c r="V334" i="18"/>
  <c r="V333" i="18"/>
  <c r="V332" i="18"/>
  <c r="V331" i="18"/>
  <c r="V330" i="18"/>
  <c r="V329" i="18"/>
  <c r="V328" i="18"/>
  <c r="V327" i="18"/>
  <c r="V326" i="18"/>
  <c r="V325" i="18"/>
  <c r="V324" i="18"/>
  <c r="V323" i="18"/>
  <c r="V322" i="18"/>
  <c r="V321" i="18"/>
  <c r="V320" i="18"/>
  <c r="V319" i="18"/>
  <c r="V318" i="18"/>
  <c r="V317" i="18"/>
  <c r="V316" i="18"/>
  <c r="V315" i="18"/>
  <c r="V314" i="18"/>
  <c r="V313" i="18"/>
  <c r="V312" i="18"/>
  <c r="V311" i="18"/>
  <c r="V310" i="18"/>
  <c r="V309" i="18"/>
  <c r="V308" i="18"/>
  <c r="V307" i="18"/>
  <c r="V306" i="18"/>
  <c r="V305" i="18"/>
  <c r="V304" i="18"/>
  <c r="V303" i="18"/>
  <c r="V302" i="18"/>
  <c r="V301" i="18"/>
  <c r="V300" i="18"/>
  <c r="V299" i="18"/>
  <c r="V298" i="18"/>
  <c r="V297" i="18"/>
  <c r="V296" i="18"/>
  <c r="V295" i="18"/>
  <c r="V294" i="18"/>
  <c r="V293" i="18"/>
  <c r="V292" i="18"/>
  <c r="V291" i="18"/>
  <c r="V290" i="18"/>
  <c r="V289" i="18"/>
  <c r="V288" i="18"/>
  <c r="V287" i="18"/>
  <c r="V286" i="18"/>
  <c r="V285" i="18"/>
  <c r="V284" i="18"/>
  <c r="V283" i="18"/>
  <c r="V282" i="18"/>
  <c r="V281" i="18"/>
  <c r="V280" i="18"/>
  <c r="V279" i="18"/>
  <c r="V278" i="18"/>
  <c r="V277" i="18"/>
  <c r="V276" i="18"/>
  <c r="V275" i="18"/>
  <c r="V274" i="18"/>
  <c r="V273" i="18"/>
  <c r="V272" i="18"/>
  <c r="V271" i="18"/>
  <c r="V270" i="18"/>
  <c r="V269" i="18"/>
  <c r="V268" i="18"/>
  <c r="V267" i="18"/>
  <c r="V266" i="18"/>
  <c r="V265" i="18"/>
  <c r="V264" i="18"/>
  <c r="V263" i="18"/>
  <c r="V262" i="18"/>
  <c r="V261" i="18"/>
  <c r="V260" i="18"/>
  <c r="V259" i="18"/>
  <c r="V258" i="18"/>
  <c r="V257" i="18"/>
  <c r="V256" i="18"/>
  <c r="V255" i="18"/>
  <c r="V254" i="18"/>
  <c r="V253" i="18"/>
  <c r="V252" i="18"/>
  <c r="V251" i="18"/>
  <c r="V250" i="18"/>
  <c r="V249" i="18"/>
  <c r="V248" i="18"/>
  <c r="V247" i="18"/>
  <c r="V246" i="18"/>
  <c r="V245" i="18"/>
  <c r="V244" i="18"/>
  <c r="V243" i="18"/>
  <c r="V242" i="18"/>
  <c r="V241" i="18"/>
  <c r="V240" i="18"/>
  <c r="V239" i="18"/>
  <c r="V238" i="18"/>
  <c r="V237" i="18"/>
  <c r="V236" i="18"/>
  <c r="V235" i="18"/>
  <c r="V234" i="18"/>
  <c r="V233" i="18"/>
  <c r="V232" i="18"/>
  <c r="V231" i="18"/>
  <c r="V230" i="18"/>
  <c r="V229" i="18"/>
  <c r="V228" i="18"/>
  <c r="V227" i="18"/>
  <c r="V226" i="18"/>
  <c r="V225" i="18"/>
  <c r="V224" i="18"/>
  <c r="V223" i="18"/>
  <c r="V222" i="18"/>
  <c r="V221" i="18"/>
  <c r="V220" i="18"/>
  <c r="V219" i="18"/>
  <c r="V218" i="18"/>
  <c r="V217" i="18"/>
  <c r="V216" i="18"/>
  <c r="V215" i="18"/>
  <c r="V214" i="18"/>
  <c r="V213" i="18"/>
  <c r="V212" i="18"/>
  <c r="V211" i="18"/>
  <c r="V210" i="18"/>
  <c r="V209" i="18"/>
  <c r="V208" i="18"/>
  <c r="V207" i="18"/>
  <c r="V206" i="18"/>
  <c r="V205" i="18"/>
  <c r="V204" i="18"/>
  <c r="V203" i="18"/>
  <c r="V202" i="18"/>
  <c r="V201" i="18"/>
  <c r="V200" i="18"/>
  <c r="V199" i="18"/>
  <c r="V198" i="18"/>
  <c r="V197" i="18"/>
  <c r="V196" i="18"/>
  <c r="V195" i="18"/>
  <c r="V194" i="18"/>
  <c r="V193" i="18"/>
  <c r="V192" i="18"/>
  <c r="V191" i="18"/>
  <c r="V190" i="18"/>
  <c r="V189" i="18"/>
  <c r="V188" i="18"/>
  <c r="V187" i="18"/>
  <c r="V186" i="18"/>
  <c r="V185" i="18"/>
  <c r="V184" i="18"/>
  <c r="V183" i="18"/>
  <c r="V182" i="18"/>
  <c r="V181" i="18"/>
  <c r="V180" i="18"/>
  <c r="V179" i="18"/>
  <c r="V178" i="18"/>
  <c r="V177" i="18"/>
  <c r="V176" i="18"/>
  <c r="V175" i="18"/>
  <c r="V174" i="18"/>
  <c r="V173" i="18"/>
  <c r="V172" i="18"/>
  <c r="V171" i="18"/>
  <c r="V170" i="18"/>
  <c r="V169" i="18"/>
  <c r="V168" i="18"/>
  <c r="V167" i="18"/>
  <c r="V166" i="18"/>
  <c r="V165" i="18"/>
  <c r="V164" i="18"/>
  <c r="V163" i="18"/>
  <c r="V162" i="18"/>
  <c r="V161" i="18"/>
  <c r="V160" i="18"/>
  <c r="V159" i="18"/>
  <c r="V158" i="18"/>
  <c r="V157" i="18"/>
  <c r="V156" i="18"/>
  <c r="V155" i="18"/>
  <c r="V154" i="18"/>
  <c r="V153" i="18"/>
  <c r="V152" i="18"/>
  <c r="V151" i="18"/>
  <c r="V150" i="18"/>
  <c r="V149" i="18"/>
  <c r="V148" i="18"/>
  <c r="V147" i="18"/>
  <c r="V146" i="18"/>
  <c r="V145" i="18"/>
  <c r="V144" i="18"/>
  <c r="V143" i="18"/>
  <c r="V142" i="18"/>
  <c r="V141" i="18"/>
  <c r="V140" i="18"/>
  <c r="V139" i="18"/>
  <c r="V138" i="18"/>
  <c r="V137" i="18"/>
  <c r="V136" i="18"/>
  <c r="V135" i="18"/>
  <c r="V134" i="18"/>
  <c r="V133" i="18"/>
  <c r="V132" i="18"/>
  <c r="V131" i="18"/>
  <c r="V130" i="18"/>
  <c r="V129" i="18"/>
  <c r="V128" i="18"/>
  <c r="V127" i="18"/>
  <c r="V126" i="18"/>
  <c r="V125" i="18"/>
  <c r="V124" i="18"/>
  <c r="V123" i="18"/>
  <c r="V122" i="18"/>
  <c r="V121" i="18"/>
  <c r="V120" i="18"/>
  <c r="V119" i="18"/>
  <c r="V118" i="18"/>
  <c r="V117" i="18"/>
  <c r="V116" i="18"/>
  <c r="V115" i="18"/>
  <c r="V114" i="18"/>
  <c r="V113" i="18"/>
  <c r="V112" i="18"/>
  <c r="V111" i="18"/>
  <c r="V110" i="18"/>
  <c r="V109" i="18"/>
  <c r="V108" i="18"/>
  <c r="V107" i="18"/>
  <c r="V106" i="18"/>
  <c r="V105" i="18"/>
  <c r="V104" i="18"/>
  <c r="V103" i="18"/>
  <c r="V102" i="18"/>
  <c r="V101" i="18"/>
  <c r="V100" i="18"/>
  <c r="V99" i="18"/>
  <c r="V98" i="18"/>
  <c r="V97" i="18"/>
  <c r="V96" i="18"/>
  <c r="V95" i="18"/>
  <c r="V94" i="18"/>
  <c r="V93" i="18"/>
  <c r="V92" i="18"/>
  <c r="V91" i="18"/>
  <c r="V90" i="18"/>
  <c r="V89" i="18"/>
  <c r="V88" i="18"/>
  <c r="V87" i="18"/>
  <c r="V86" i="18"/>
  <c r="V85" i="18"/>
  <c r="V84" i="18"/>
  <c r="V83" i="18"/>
  <c r="V82" i="18"/>
  <c r="V81" i="18"/>
  <c r="V80" i="18"/>
  <c r="V79" i="18"/>
  <c r="V78" i="18"/>
  <c r="V77" i="18"/>
  <c r="V76" i="18"/>
  <c r="V75" i="18"/>
  <c r="V74" i="18"/>
  <c r="V73" i="18"/>
  <c r="V72" i="18"/>
  <c r="V71" i="18"/>
  <c r="V70" i="18"/>
  <c r="V69" i="18"/>
  <c r="V68" i="18"/>
  <c r="V67" i="18"/>
  <c r="V66" i="18"/>
  <c r="V65" i="18"/>
  <c r="V64" i="18"/>
  <c r="V63" i="18"/>
  <c r="V62" i="18"/>
  <c r="V61" i="18"/>
  <c r="V60" i="18"/>
  <c r="V59" i="18"/>
  <c r="V58" i="18"/>
  <c r="V57" i="18"/>
  <c r="V56" i="18"/>
  <c r="V55" i="18"/>
  <c r="V54" i="18"/>
  <c r="V53" i="18"/>
  <c r="V52" i="18"/>
  <c r="V51" i="18"/>
  <c r="V50" i="18"/>
  <c r="V49" i="18"/>
  <c r="V48" i="18"/>
  <c r="V47" i="18"/>
  <c r="L47" i="18"/>
  <c r="L49" i="18" s="1"/>
  <c r="L50" i="18" s="1"/>
  <c r="K47" i="18"/>
  <c r="K49" i="18" s="1"/>
  <c r="K50" i="18" s="1"/>
  <c r="J47" i="18"/>
  <c r="J49" i="18" s="1"/>
  <c r="J50" i="18" s="1"/>
  <c r="I47" i="18"/>
  <c r="I49" i="18" s="1"/>
  <c r="I50" i="18" s="1"/>
  <c r="H47" i="18"/>
  <c r="H49" i="18" s="1"/>
  <c r="H50" i="18" s="1"/>
  <c r="G47" i="18"/>
  <c r="G49" i="18" s="1"/>
  <c r="G50" i="18" s="1"/>
  <c r="V46" i="18"/>
  <c r="L46" i="18"/>
  <c r="K46" i="18"/>
  <c r="J46" i="18"/>
  <c r="I46" i="18"/>
  <c r="H46" i="18"/>
  <c r="G46" i="18"/>
  <c r="F46" i="18"/>
  <c r="F47" i="18" s="1"/>
  <c r="F49" i="18" s="1"/>
  <c r="F50" i="18" s="1"/>
  <c r="E46" i="18"/>
  <c r="E47" i="18" s="1"/>
  <c r="E49" i="18" s="1"/>
  <c r="E50" i="18" s="1"/>
  <c r="D46" i="18"/>
  <c r="D47" i="18" s="1"/>
  <c r="D49" i="18" s="1"/>
  <c r="D50" i="18" s="1"/>
  <c r="V45" i="18"/>
  <c r="V44" i="18"/>
  <c r="V43" i="18"/>
  <c r="V42" i="18"/>
  <c r="V41" i="18"/>
  <c r="V40" i="18"/>
  <c r="V39" i="18"/>
  <c r="V38" i="18"/>
  <c r="V37" i="18"/>
  <c r="V36" i="18"/>
  <c r="V35" i="18"/>
  <c r="V34" i="18"/>
  <c r="V33" i="18"/>
  <c r="K33" i="18"/>
  <c r="K34" i="18" s="1"/>
  <c r="K36" i="18" s="1"/>
  <c r="K37" i="18" s="1"/>
  <c r="J33" i="18"/>
  <c r="J34" i="18" s="1"/>
  <c r="J36" i="18" s="1"/>
  <c r="J37" i="18" s="1"/>
  <c r="I33" i="18"/>
  <c r="I34" i="18" s="1"/>
  <c r="I36" i="18" s="1"/>
  <c r="I37" i="18" s="1"/>
  <c r="H33" i="18"/>
  <c r="H34" i="18" s="1"/>
  <c r="H36" i="18" s="1"/>
  <c r="H37" i="18" s="1"/>
  <c r="G33" i="18"/>
  <c r="G34" i="18" s="1"/>
  <c r="G36" i="18" s="1"/>
  <c r="G37" i="18" s="1"/>
  <c r="F33" i="18"/>
  <c r="F34" i="18" s="1"/>
  <c r="F36" i="18" s="1"/>
  <c r="F37" i="18" s="1"/>
  <c r="E33" i="18"/>
  <c r="E34" i="18" s="1"/>
  <c r="E36" i="18" s="1"/>
  <c r="E37" i="18" s="1"/>
  <c r="D33" i="18"/>
  <c r="D34" i="18" s="1"/>
  <c r="D36" i="18" s="1"/>
  <c r="D37" i="18" s="1"/>
  <c r="V32" i="18"/>
  <c r="V31" i="18"/>
  <c r="V30" i="18"/>
  <c r="V29" i="18"/>
  <c r="V28" i="18"/>
  <c r="V27" i="18"/>
  <c r="V26" i="18"/>
  <c r="V25" i="18"/>
  <c r="V24" i="18"/>
  <c r="V23" i="18"/>
  <c r="V22" i="18"/>
  <c r="V21" i="18"/>
  <c r="V20" i="18"/>
  <c r="V19" i="18"/>
  <c r="V18" i="18"/>
  <c r="V17" i="18"/>
  <c r="V16" i="18"/>
  <c r="V15" i="18"/>
  <c r="V14" i="18"/>
  <c r="V13" i="18"/>
  <c r="V12" i="18"/>
  <c r="V11" i="18"/>
  <c r="V10" i="18"/>
  <c r="V9" i="18"/>
  <c r="V8" i="18"/>
  <c r="AF7" i="18"/>
  <c r="AE7" i="18"/>
  <c r="AD7" i="18"/>
  <c r="AC7" i="18"/>
  <c r="AB7" i="18"/>
  <c r="AA7" i="18"/>
  <c r="Z7" i="18"/>
  <c r="Y7" i="18"/>
  <c r="X7" i="18"/>
  <c r="V7" i="18"/>
  <c r="V6" i="18"/>
  <c r="V5" i="18"/>
  <c r="V4" i="18"/>
  <c r="AE3" i="18"/>
  <c r="AD3" i="18"/>
  <c r="AC3" i="18"/>
  <c r="AB3" i="18"/>
  <c r="AA3" i="18"/>
  <c r="Z3" i="18"/>
  <c r="Y3" i="18"/>
  <c r="X3" i="18"/>
  <c r="V3" i="18"/>
  <c r="K10" i="22" l="1"/>
  <c r="I10" i="22" s="1"/>
  <c r="D6" i="10"/>
  <c r="D3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33" i="10"/>
  <c r="I34" i="10"/>
  <c r="I35" i="10"/>
  <c r="I36" i="10"/>
  <c r="I37" i="10"/>
  <c r="I38" i="10"/>
  <c r="I39" i="10"/>
  <c r="I40" i="10"/>
  <c r="I41" i="10"/>
  <c r="I42" i="10"/>
  <c r="I43" i="10"/>
  <c r="I44" i="10"/>
  <c r="I45" i="10"/>
  <c r="I46" i="10"/>
  <c r="I47" i="10"/>
  <c r="I48" i="10"/>
  <c r="I49" i="10"/>
  <c r="I50" i="10"/>
  <c r="I51" i="10"/>
  <c r="I52" i="10"/>
  <c r="I53" i="10"/>
  <c r="I54" i="10"/>
  <c r="I55" i="10"/>
  <c r="I56" i="10"/>
  <c r="I57" i="10"/>
  <c r="I58" i="10"/>
  <c r="I59" i="10"/>
  <c r="I60" i="10"/>
  <c r="I61" i="10"/>
  <c r="I62" i="10"/>
  <c r="I63" i="10"/>
  <c r="I64" i="10"/>
  <c r="I65" i="10"/>
  <c r="I66" i="10"/>
  <c r="I67" i="10"/>
  <c r="I68" i="10"/>
  <c r="I69" i="10"/>
  <c r="I70" i="10"/>
  <c r="I71" i="10"/>
  <c r="I72" i="10"/>
  <c r="I73" i="10"/>
  <c r="I74" i="10"/>
  <c r="I75" i="10"/>
  <c r="I76" i="10"/>
  <c r="I77" i="10"/>
  <c r="I78" i="10"/>
  <c r="I79" i="10"/>
  <c r="I80" i="10"/>
  <c r="I81" i="10"/>
  <c r="I82" i="10"/>
  <c r="I83" i="10"/>
  <c r="I84" i="10"/>
  <c r="I85" i="10"/>
  <c r="I86" i="10"/>
  <c r="I87" i="10"/>
  <c r="I88" i="10"/>
  <c r="I89" i="10"/>
  <c r="I90" i="10"/>
  <c r="I91" i="10"/>
  <c r="I92" i="10"/>
  <c r="I93" i="10"/>
  <c r="I94" i="10"/>
  <c r="I95" i="10"/>
  <c r="I96" i="10"/>
  <c r="I97" i="10"/>
  <c r="I98" i="10"/>
  <c r="I99" i="10"/>
  <c r="I100" i="10"/>
  <c r="I101" i="10"/>
  <c r="I102" i="10"/>
  <c r="I103" i="10"/>
  <c r="I104" i="10"/>
  <c r="I105" i="10"/>
  <c r="I106" i="10"/>
  <c r="I107" i="10"/>
  <c r="I108" i="10"/>
  <c r="I109" i="10"/>
  <c r="I110" i="10"/>
  <c r="I111" i="10"/>
  <c r="I112" i="10"/>
  <c r="I113" i="10"/>
  <c r="I114" i="10"/>
  <c r="I115" i="10"/>
  <c r="I116" i="10"/>
  <c r="I117" i="10"/>
  <c r="I118" i="10"/>
  <c r="I119" i="10"/>
  <c r="I120" i="10"/>
  <c r="I121" i="10"/>
  <c r="I122" i="10"/>
  <c r="I123" i="10"/>
  <c r="I124" i="10"/>
  <c r="I125" i="10"/>
  <c r="I126" i="10"/>
  <c r="I127" i="10"/>
  <c r="I128" i="10"/>
  <c r="I129" i="10"/>
  <c r="I130" i="10"/>
  <c r="I131" i="10"/>
  <c r="I132" i="10"/>
  <c r="I133" i="10"/>
  <c r="I134" i="10"/>
  <c r="I135" i="10"/>
  <c r="I136" i="10"/>
  <c r="I137" i="10"/>
  <c r="I138" i="10"/>
  <c r="I139" i="10"/>
  <c r="I140" i="10"/>
  <c r="I141" i="10"/>
  <c r="I142" i="10"/>
  <c r="I143" i="10"/>
  <c r="I144" i="10"/>
  <c r="I145" i="10"/>
  <c r="I146" i="10"/>
  <c r="I147" i="10"/>
  <c r="I148" i="10"/>
  <c r="I149" i="10"/>
  <c r="I150" i="10"/>
  <c r="I151" i="10"/>
  <c r="I152" i="10"/>
  <c r="I153" i="10"/>
  <c r="I154" i="10"/>
  <c r="I155" i="10"/>
  <c r="I156" i="10"/>
  <c r="I157" i="10"/>
  <c r="I158" i="10"/>
  <c r="I159" i="10"/>
  <c r="I160" i="10"/>
  <c r="I161" i="10"/>
  <c r="I162" i="10"/>
  <c r="I163" i="10"/>
  <c r="I164" i="10"/>
  <c r="I165" i="10"/>
  <c r="I166" i="10"/>
  <c r="I167" i="10"/>
  <c r="I168" i="10"/>
  <c r="I169" i="10"/>
  <c r="I170" i="10"/>
  <c r="I171" i="10"/>
  <c r="I172" i="10"/>
  <c r="I173" i="10"/>
  <c r="I174" i="10"/>
  <c r="I175" i="10"/>
  <c r="I176" i="10"/>
  <c r="I177" i="10"/>
  <c r="I178" i="10"/>
  <c r="I179" i="10"/>
  <c r="I180" i="10"/>
  <c r="I181" i="10"/>
  <c r="I182" i="10"/>
  <c r="I183" i="10"/>
  <c r="I184" i="10"/>
  <c r="I185" i="10"/>
  <c r="I186" i="10"/>
  <c r="I187" i="10"/>
  <c r="I188" i="10"/>
  <c r="I189" i="10"/>
  <c r="I190" i="10"/>
  <c r="I191" i="10"/>
  <c r="I192" i="10"/>
  <c r="I193" i="10"/>
  <c r="I194" i="10"/>
  <c r="I195" i="10"/>
  <c r="I196" i="10"/>
  <c r="I197" i="10"/>
  <c r="I198" i="10"/>
  <c r="I199" i="10"/>
  <c r="I200" i="10"/>
  <c r="I201" i="10"/>
  <c r="I202" i="10"/>
  <c r="I203" i="10"/>
  <c r="I204" i="10"/>
  <c r="I205" i="10"/>
  <c r="I206" i="10"/>
  <c r="I207" i="10"/>
  <c r="I208" i="10"/>
  <c r="I209" i="10"/>
  <c r="I210" i="10"/>
  <c r="I211" i="10"/>
  <c r="I212" i="10"/>
  <c r="I213" i="10"/>
  <c r="I214" i="10"/>
  <c r="I215" i="10"/>
  <c r="I216" i="10"/>
  <c r="I217" i="10"/>
  <c r="I218" i="10"/>
  <c r="I219" i="10"/>
  <c r="I220" i="10"/>
  <c r="I221" i="10"/>
  <c r="I222" i="10"/>
  <c r="I223" i="10"/>
  <c r="I224" i="10"/>
  <c r="I225" i="10"/>
  <c r="I226" i="10"/>
  <c r="I227" i="10"/>
  <c r="I228" i="10"/>
  <c r="I229" i="10"/>
  <c r="I230" i="10"/>
  <c r="I231" i="10"/>
  <c r="I232" i="10"/>
  <c r="I233" i="10"/>
  <c r="I234" i="10"/>
  <c r="I235" i="10"/>
  <c r="I236" i="10"/>
  <c r="I237" i="10"/>
  <c r="I238" i="10"/>
  <c r="I239" i="10"/>
  <c r="I240" i="10"/>
  <c r="I241" i="10"/>
  <c r="I242" i="10"/>
  <c r="I243" i="10"/>
  <c r="I244" i="10"/>
  <c r="I245" i="10"/>
  <c r="I246" i="10"/>
  <c r="I247" i="10"/>
  <c r="I248" i="10"/>
  <c r="I249" i="10"/>
  <c r="I250" i="10"/>
  <c r="I251" i="10"/>
  <c r="I252" i="10"/>
  <c r="I253" i="10"/>
  <c r="I254" i="10"/>
  <c r="I255" i="10"/>
  <c r="I256" i="10"/>
  <c r="I257" i="10"/>
  <c r="I258" i="10"/>
  <c r="I259" i="10"/>
  <c r="I260" i="10"/>
  <c r="I261" i="10"/>
  <c r="I262" i="10"/>
  <c r="I263" i="10"/>
  <c r="I264" i="10"/>
  <c r="I265" i="10"/>
  <c r="I266" i="10"/>
  <c r="I267" i="10"/>
  <c r="I268" i="10"/>
  <c r="I269" i="10"/>
  <c r="I270" i="10"/>
  <c r="I271" i="10"/>
  <c r="I272" i="10"/>
  <c r="I273" i="10"/>
  <c r="I274" i="10"/>
  <c r="I275" i="10"/>
  <c r="I276" i="10"/>
  <c r="I277" i="10"/>
  <c r="I278" i="10"/>
  <c r="I279" i="10"/>
  <c r="I280" i="10"/>
  <c r="I281" i="10"/>
  <c r="I282" i="10"/>
  <c r="I283" i="10"/>
  <c r="I284" i="10"/>
  <c r="I285" i="10"/>
  <c r="I286" i="10"/>
  <c r="I287" i="10"/>
  <c r="I288" i="10"/>
  <c r="I289" i="10"/>
  <c r="I290" i="10"/>
  <c r="I291" i="10"/>
  <c r="I292" i="10"/>
  <c r="I293" i="10"/>
  <c r="I294" i="10"/>
  <c r="I295" i="10"/>
  <c r="I296" i="10"/>
  <c r="I297" i="10"/>
  <c r="I298" i="10"/>
  <c r="I299" i="10"/>
  <c r="I300" i="10"/>
  <c r="I301" i="10"/>
  <c r="I302" i="10"/>
  <c r="I303" i="10"/>
  <c r="I304" i="10"/>
  <c r="I305" i="10"/>
  <c r="I306" i="10"/>
  <c r="I307" i="10"/>
  <c r="I308" i="10"/>
  <c r="I309" i="10"/>
  <c r="I310" i="10"/>
  <c r="I311" i="10"/>
  <c r="I312" i="10"/>
  <c r="I313" i="10"/>
  <c r="I314" i="10"/>
  <c r="I315" i="10"/>
  <c r="I316" i="10"/>
  <c r="I317" i="10"/>
  <c r="I318" i="10"/>
  <c r="I319" i="10"/>
  <c r="I320" i="10"/>
  <c r="I321" i="10"/>
  <c r="I322" i="10"/>
  <c r="I323" i="10"/>
  <c r="I324" i="10"/>
  <c r="I325" i="10"/>
  <c r="I326" i="10"/>
  <c r="I327" i="10"/>
  <c r="I328" i="10"/>
  <c r="I329" i="10"/>
  <c r="I330" i="10"/>
  <c r="I331" i="10"/>
  <c r="I332" i="10"/>
  <c r="I333" i="10"/>
  <c r="I334" i="10"/>
  <c r="I335" i="10"/>
  <c r="I336" i="10"/>
  <c r="I337" i="10"/>
  <c r="I338" i="10"/>
  <c r="I339" i="10"/>
  <c r="I340" i="10"/>
  <c r="I341" i="10"/>
  <c r="I342" i="10"/>
  <c r="I343" i="10"/>
  <c r="I344" i="10"/>
  <c r="I345" i="10"/>
  <c r="I346" i="10"/>
  <c r="I347" i="10"/>
  <c r="I348" i="10"/>
  <c r="I349" i="10"/>
  <c r="I350" i="10"/>
  <c r="I351" i="10"/>
  <c r="I352" i="10"/>
  <c r="I353" i="10"/>
  <c r="I354" i="10"/>
  <c r="I355" i="10"/>
  <c r="I356" i="10"/>
  <c r="I357" i="10"/>
  <c r="I358" i="10"/>
  <c r="I359" i="10"/>
  <c r="I360" i="10"/>
  <c r="I361" i="10"/>
  <c r="I362" i="10"/>
  <c r="I363" i="10"/>
  <c r="I364" i="10"/>
  <c r="I365" i="10"/>
  <c r="I366" i="10"/>
  <c r="I367" i="10"/>
  <c r="I368" i="10"/>
  <c r="I369" i="10"/>
  <c r="I370" i="10"/>
  <c r="I371" i="10"/>
  <c r="I372" i="10"/>
  <c r="I373" i="10"/>
  <c r="I374" i="10"/>
  <c r="I375" i="10"/>
  <c r="I376" i="10"/>
  <c r="I377" i="10"/>
  <c r="I378" i="10"/>
  <c r="I379" i="10"/>
  <c r="I380" i="10"/>
  <c r="I381" i="10"/>
  <c r="I382" i="10"/>
  <c r="I383" i="10"/>
  <c r="I384" i="10"/>
  <c r="I385" i="10"/>
  <c r="I386" i="10"/>
  <c r="I387" i="10"/>
  <c r="I388" i="10"/>
  <c r="I389" i="10"/>
  <c r="I390" i="10"/>
  <c r="I391" i="10"/>
  <c r="I392" i="10"/>
  <c r="I393" i="10"/>
  <c r="I394" i="10"/>
  <c r="I395" i="10"/>
  <c r="I396" i="10"/>
  <c r="I397" i="10"/>
  <c r="I398" i="10"/>
  <c r="I399" i="10"/>
  <c r="I400" i="10"/>
  <c r="I401" i="10"/>
  <c r="I402" i="10"/>
  <c r="I403" i="10"/>
  <c r="I404" i="10"/>
  <c r="I405" i="10"/>
  <c r="I406" i="10"/>
  <c r="I407" i="10"/>
  <c r="I408" i="10"/>
  <c r="I409" i="10"/>
  <c r="I410" i="10"/>
  <c r="I411" i="10"/>
  <c r="I412" i="10"/>
  <c r="I413" i="10"/>
  <c r="I414" i="10"/>
  <c r="I415" i="10"/>
  <c r="I416" i="10"/>
  <c r="I417" i="10"/>
  <c r="I418" i="10"/>
  <c r="I419" i="10"/>
  <c r="I420" i="10"/>
  <c r="I421" i="10"/>
  <c r="I422" i="10"/>
  <c r="I423" i="10"/>
  <c r="I424" i="10"/>
  <c r="I425" i="10"/>
  <c r="I426" i="10"/>
  <c r="I427" i="10"/>
  <c r="I428" i="10"/>
  <c r="I429" i="10"/>
  <c r="I430" i="10"/>
  <c r="I431" i="10"/>
  <c r="I432" i="10"/>
  <c r="I433" i="10"/>
  <c r="I434" i="10"/>
  <c r="I435" i="10"/>
  <c r="I436" i="10"/>
  <c r="I437" i="10"/>
  <c r="I438" i="10"/>
  <c r="I439" i="10"/>
  <c r="I440" i="10"/>
  <c r="I441" i="10"/>
  <c r="I442" i="10"/>
  <c r="I443" i="10"/>
  <c r="I444" i="10"/>
  <c r="I445" i="10"/>
  <c r="I446" i="10"/>
  <c r="I447" i="10"/>
  <c r="I448" i="10"/>
  <c r="I449" i="10"/>
  <c r="I450" i="10"/>
  <c r="I451" i="10"/>
  <c r="I452" i="10"/>
  <c r="I453" i="10"/>
  <c r="I454" i="10"/>
  <c r="I455" i="10"/>
  <c r="I456" i="10"/>
  <c r="I457" i="10"/>
  <c r="I458" i="10"/>
  <c r="I459" i="10"/>
  <c r="I460" i="10"/>
  <c r="I461" i="10"/>
  <c r="I462" i="10"/>
  <c r="I463" i="10"/>
  <c r="I464" i="10"/>
  <c r="I465" i="10"/>
  <c r="I466" i="10"/>
  <c r="I467" i="10"/>
  <c r="I468" i="10"/>
  <c r="I469" i="10"/>
  <c r="I470" i="10"/>
  <c r="I471" i="10"/>
  <c r="I472" i="10"/>
  <c r="I473" i="10"/>
  <c r="I474" i="10"/>
  <c r="I475" i="10"/>
  <c r="I476" i="10"/>
  <c r="I477" i="10"/>
  <c r="I478" i="10"/>
  <c r="I479" i="10"/>
  <c r="I480" i="10"/>
  <c r="I481" i="10"/>
  <c r="I482" i="10"/>
  <c r="I483" i="10"/>
  <c r="I484" i="10"/>
  <c r="I485" i="10"/>
  <c r="I486" i="10"/>
  <c r="I487" i="10"/>
  <c r="I488" i="10"/>
  <c r="I489" i="10"/>
  <c r="I490" i="10"/>
  <c r="I491" i="10"/>
  <c r="I492" i="10"/>
  <c r="I493" i="10"/>
  <c r="I494" i="10"/>
  <c r="I495" i="10"/>
  <c r="I496" i="10"/>
  <c r="I497" i="10"/>
  <c r="I498" i="10"/>
  <c r="I499" i="10"/>
  <c r="I500" i="10"/>
  <c r="I501" i="10"/>
  <c r="I502" i="10"/>
  <c r="I503" i="10"/>
  <c r="I504" i="10"/>
  <c r="I505" i="10"/>
  <c r="I506" i="10"/>
  <c r="I507" i="10"/>
  <c r="I508" i="10"/>
  <c r="I509" i="10"/>
  <c r="I510" i="10"/>
  <c r="I511" i="10"/>
  <c r="I512" i="10"/>
  <c r="I513" i="10"/>
  <c r="I514" i="10"/>
  <c r="I515" i="10"/>
  <c r="I516" i="10"/>
  <c r="I517" i="10"/>
  <c r="I518" i="10"/>
  <c r="I519" i="10"/>
  <c r="I520" i="10"/>
  <c r="I521" i="10"/>
  <c r="I522" i="10"/>
  <c r="I523" i="10"/>
  <c r="I524" i="10"/>
  <c r="I525" i="10"/>
  <c r="I526" i="10"/>
  <c r="I527" i="10"/>
  <c r="I528" i="10"/>
  <c r="I529" i="10"/>
  <c r="I530" i="10"/>
  <c r="I531" i="10"/>
  <c r="I532" i="10"/>
  <c r="I533" i="10"/>
  <c r="I534" i="10"/>
  <c r="I535" i="10"/>
  <c r="I536" i="10"/>
  <c r="I537" i="10"/>
  <c r="I538" i="10"/>
  <c r="I539" i="10"/>
  <c r="I540" i="10"/>
  <c r="I541" i="10"/>
  <c r="I542" i="10"/>
  <c r="I543" i="10"/>
  <c r="I544" i="10"/>
  <c r="I545" i="10"/>
  <c r="I546" i="10"/>
  <c r="I547" i="10"/>
  <c r="I548" i="10"/>
  <c r="I549" i="10"/>
  <c r="I550" i="10"/>
  <c r="I551" i="10"/>
  <c r="I552" i="10"/>
  <c r="I553" i="10"/>
  <c r="I554" i="10"/>
  <c r="I555" i="10"/>
  <c r="I556" i="10"/>
  <c r="I557" i="10"/>
  <c r="I558" i="10"/>
  <c r="I559" i="10"/>
  <c r="I560" i="10"/>
  <c r="I561" i="10"/>
  <c r="I562" i="10"/>
  <c r="I563" i="10"/>
  <c r="I564" i="10"/>
  <c r="I565" i="10"/>
  <c r="I566" i="10"/>
  <c r="I567" i="10"/>
  <c r="I568" i="10"/>
  <c r="I569" i="10"/>
  <c r="I570" i="10"/>
  <c r="I571" i="10"/>
  <c r="I572" i="10"/>
  <c r="I573" i="10"/>
  <c r="I574" i="10"/>
  <c r="I575" i="10"/>
  <c r="I576" i="10"/>
  <c r="I577" i="10"/>
  <c r="I578" i="10"/>
  <c r="I579" i="10"/>
  <c r="I580" i="10"/>
  <c r="I581" i="10"/>
  <c r="I582" i="10"/>
  <c r="I583" i="10"/>
  <c r="I584" i="10"/>
  <c r="I585" i="10"/>
  <c r="I586" i="10"/>
  <c r="I587" i="10"/>
  <c r="I588" i="10"/>
  <c r="I589" i="10"/>
  <c r="I590" i="10"/>
  <c r="I591" i="10"/>
  <c r="I592" i="10"/>
  <c r="I593" i="10"/>
  <c r="I594" i="10"/>
  <c r="I595" i="10"/>
  <c r="I596" i="10"/>
  <c r="I597" i="10"/>
  <c r="I598" i="10"/>
  <c r="I599" i="10"/>
  <c r="I600" i="10"/>
  <c r="I601" i="10"/>
  <c r="I602" i="10"/>
  <c r="I603" i="10"/>
  <c r="I604" i="10"/>
  <c r="I605" i="10"/>
  <c r="I606" i="10"/>
  <c r="I607" i="10"/>
  <c r="I608" i="10"/>
  <c r="I609" i="10"/>
  <c r="I610" i="10"/>
  <c r="I611" i="10"/>
  <c r="I612" i="10"/>
  <c r="I613" i="10"/>
  <c r="I614" i="10"/>
  <c r="I615" i="10"/>
  <c r="I616" i="10"/>
  <c r="I617" i="10"/>
  <c r="I618" i="10"/>
  <c r="I619" i="10"/>
  <c r="I620" i="10"/>
  <c r="I621" i="10"/>
  <c r="I622" i="10"/>
  <c r="I623" i="10"/>
  <c r="I624" i="10"/>
  <c r="I625" i="10"/>
  <c r="I626" i="10"/>
  <c r="I627" i="10"/>
  <c r="I628" i="10"/>
  <c r="I629" i="10"/>
  <c r="I630" i="10"/>
  <c r="I631" i="10"/>
  <c r="I632" i="10"/>
  <c r="I633" i="10"/>
  <c r="I634" i="10"/>
  <c r="I635" i="10"/>
  <c r="I636" i="10"/>
  <c r="I637" i="10"/>
  <c r="I638" i="10"/>
  <c r="I639" i="10"/>
  <c r="I640" i="10"/>
  <c r="I641" i="10"/>
  <c r="I642" i="10"/>
  <c r="I643" i="10"/>
  <c r="I644" i="10"/>
  <c r="I645" i="10"/>
  <c r="I646" i="10"/>
  <c r="I647" i="10"/>
  <c r="I648" i="10"/>
  <c r="I649" i="10"/>
  <c r="I650" i="10"/>
  <c r="I651" i="10"/>
  <c r="I652" i="10"/>
  <c r="I653" i="10"/>
  <c r="I654" i="10"/>
  <c r="I655" i="10"/>
  <c r="I656" i="10"/>
  <c r="I657" i="10"/>
  <c r="I658" i="10"/>
  <c r="I659" i="10"/>
  <c r="I660" i="10"/>
  <c r="I661" i="10"/>
  <c r="I662" i="10"/>
  <c r="I663" i="10"/>
  <c r="I664" i="10"/>
  <c r="I665" i="10"/>
  <c r="I666" i="10"/>
  <c r="I667" i="10"/>
  <c r="I668" i="10"/>
  <c r="I669" i="10"/>
  <c r="I670" i="10"/>
  <c r="I671" i="10"/>
  <c r="I672" i="10"/>
  <c r="I673" i="10"/>
  <c r="I674" i="10"/>
  <c r="I675" i="10"/>
  <c r="I676" i="10"/>
  <c r="I677" i="10"/>
  <c r="I678" i="10"/>
  <c r="I679" i="10"/>
  <c r="I680" i="10"/>
  <c r="I681" i="10"/>
  <c r="I682" i="10"/>
  <c r="I683" i="10"/>
  <c r="I684" i="10"/>
  <c r="I685" i="10"/>
  <c r="I686" i="10"/>
  <c r="I687" i="10"/>
  <c r="I688" i="10"/>
  <c r="I689" i="10"/>
  <c r="I690" i="10"/>
  <c r="I691" i="10"/>
  <c r="I692" i="10"/>
  <c r="I693" i="10"/>
  <c r="I694" i="10"/>
  <c r="I695" i="10"/>
  <c r="I696" i="10"/>
  <c r="I697" i="10"/>
  <c r="I698" i="10"/>
  <c r="I699" i="10"/>
  <c r="I700" i="10"/>
  <c r="I701" i="10"/>
  <c r="I702" i="10"/>
  <c r="I703" i="10"/>
  <c r="I704" i="10"/>
  <c r="I705" i="10"/>
  <c r="I706" i="10"/>
  <c r="I707" i="10"/>
  <c r="I708" i="10"/>
  <c r="I709" i="10"/>
  <c r="I710" i="10"/>
  <c r="I711" i="10"/>
  <c r="I712" i="10"/>
  <c r="I713" i="10"/>
  <c r="I714" i="10"/>
  <c r="I715" i="10"/>
  <c r="I716" i="10"/>
  <c r="I717" i="10"/>
  <c r="I718" i="10"/>
  <c r="I719" i="10"/>
  <c r="I720" i="10"/>
  <c r="I721" i="10"/>
  <c r="I722" i="10"/>
  <c r="I723" i="10"/>
  <c r="I724" i="10"/>
  <c r="I725" i="10"/>
  <c r="I726" i="10"/>
  <c r="I7" i="10"/>
  <c r="I6" i="10"/>
  <c r="H9" i="10"/>
  <c r="H10" i="10"/>
  <c r="H11" i="10"/>
  <c r="H12" i="10"/>
  <c r="H13" i="10"/>
  <c r="H14" i="10"/>
  <c r="H15" i="10"/>
  <c r="H16" i="10"/>
  <c r="H17" i="10"/>
  <c r="H18" i="10"/>
  <c r="H19" i="10"/>
  <c r="H20" i="10"/>
  <c r="H21" i="10"/>
  <c r="H22" i="10"/>
  <c r="H23" i="10"/>
  <c r="H24" i="10"/>
  <c r="H25" i="10"/>
  <c r="H26" i="10"/>
  <c r="H27" i="10"/>
  <c r="H28" i="10"/>
  <c r="H29" i="10"/>
  <c r="H30" i="10"/>
  <c r="H31" i="10"/>
  <c r="H32" i="10"/>
  <c r="H33" i="10"/>
  <c r="H34" i="10"/>
  <c r="H35" i="10"/>
  <c r="H36"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H111" i="10"/>
  <c r="H112" i="10"/>
  <c r="H113" i="10"/>
  <c r="H114" i="10"/>
  <c r="H115" i="10"/>
  <c r="H116" i="10"/>
  <c r="H117" i="10"/>
  <c r="H118" i="10"/>
  <c r="H119" i="10"/>
  <c r="H120" i="10"/>
  <c r="H121" i="10"/>
  <c r="H122" i="10"/>
  <c r="H123" i="10"/>
  <c r="H124" i="10"/>
  <c r="H125" i="10"/>
  <c r="H126" i="10"/>
  <c r="H127" i="10"/>
  <c r="H128" i="10"/>
  <c r="H129" i="10"/>
  <c r="H130" i="10"/>
  <c r="H131" i="10"/>
  <c r="H132" i="10"/>
  <c r="H133" i="10"/>
  <c r="H134" i="10"/>
  <c r="H135" i="10"/>
  <c r="H136" i="10"/>
  <c r="H137" i="10"/>
  <c r="H138" i="10"/>
  <c r="H139" i="10"/>
  <c r="H140" i="10"/>
  <c r="H141" i="10"/>
  <c r="H142" i="10"/>
  <c r="H143" i="10"/>
  <c r="H144" i="10"/>
  <c r="H145" i="10"/>
  <c r="H146" i="10"/>
  <c r="H147" i="10"/>
  <c r="H148" i="10"/>
  <c r="H149" i="10"/>
  <c r="H150" i="10"/>
  <c r="H151" i="10"/>
  <c r="H152" i="10"/>
  <c r="H153" i="10"/>
  <c r="H154" i="10"/>
  <c r="H155" i="10"/>
  <c r="H156" i="10"/>
  <c r="H157" i="10"/>
  <c r="H158" i="10"/>
  <c r="H159" i="10"/>
  <c r="H160" i="10"/>
  <c r="H161" i="10"/>
  <c r="H162" i="10"/>
  <c r="H163" i="10"/>
  <c r="H164" i="10"/>
  <c r="H165" i="10"/>
  <c r="H166" i="10"/>
  <c r="H167" i="10"/>
  <c r="H168" i="10"/>
  <c r="H169" i="10"/>
  <c r="H170" i="10"/>
  <c r="H171" i="10"/>
  <c r="H172" i="10"/>
  <c r="H173" i="10"/>
  <c r="H174" i="10"/>
  <c r="H175" i="10"/>
  <c r="H176" i="10"/>
  <c r="H177" i="10"/>
  <c r="H178" i="10"/>
  <c r="H179" i="10"/>
  <c r="H180" i="10"/>
  <c r="H181" i="10"/>
  <c r="H182" i="10"/>
  <c r="H183" i="10"/>
  <c r="H184" i="10"/>
  <c r="H185" i="10"/>
  <c r="H186" i="10"/>
  <c r="H187" i="10"/>
  <c r="H188" i="10"/>
  <c r="H189" i="10"/>
  <c r="H190" i="10"/>
  <c r="H191" i="10"/>
  <c r="H192" i="10"/>
  <c r="H193" i="10"/>
  <c r="H194" i="10"/>
  <c r="H195" i="10"/>
  <c r="H196" i="10"/>
  <c r="H197" i="10"/>
  <c r="H198" i="10"/>
  <c r="H199" i="10"/>
  <c r="H200" i="10"/>
  <c r="H201" i="10"/>
  <c r="H202" i="10"/>
  <c r="H203" i="10"/>
  <c r="H204" i="10"/>
  <c r="H205" i="10"/>
  <c r="H206" i="10"/>
  <c r="H207" i="10"/>
  <c r="H208" i="10"/>
  <c r="H209" i="10"/>
  <c r="H210" i="10"/>
  <c r="H211" i="10"/>
  <c r="H212" i="10"/>
  <c r="H213" i="10"/>
  <c r="H214" i="10"/>
  <c r="H215" i="10"/>
  <c r="H216" i="10"/>
  <c r="H217" i="10"/>
  <c r="H218" i="10"/>
  <c r="H219" i="10"/>
  <c r="H220" i="10"/>
  <c r="H221" i="10"/>
  <c r="H222" i="10"/>
  <c r="H223" i="10"/>
  <c r="H224" i="10"/>
  <c r="H225" i="10"/>
  <c r="H226" i="10"/>
  <c r="H227" i="10"/>
  <c r="H228" i="10"/>
  <c r="H229" i="10"/>
  <c r="H230" i="10"/>
  <c r="H231" i="10"/>
  <c r="H232" i="10"/>
  <c r="H233" i="10"/>
  <c r="H234" i="10"/>
  <c r="H235" i="10"/>
  <c r="H236" i="10"/>
  <c r="H237" i="10"/>
  <c r="H238" i="10"/>
  <c r="H239" i="10"/>
  <c r="H240" i="10"/>
  <c r="H241" i="10"/>
  <c r="H242" i="10"/>
  <c r="H243" i="10"/>
  <c r="H244" i="10"/>
  <c r="H245" i="10"/>
  <c r="H246" i="10"/>
  <c r="H247" i="10"/>
  <c r="H248" i="10"/>
  <c r="H249" i="10"/>
  <c r="H250" i="10"/>
  <c r="H251" i="10"/>
  <c r="H252" i="10"/>
  <c r="H253" i="10"/>
  <c r="H254" i="10"/>
  <c r="H255" i="10"/>
  <c r="H256" i="10"/>
  <c r="H257" i="10"/>
  <c r="H258" i="10"/>
  <c r="H259" i="10"/>
  <c r="H260" i="10"/>
  <c r="H261" i="10"/>
  <c r="H262" i="10"/>
  <c r="H263" i="10"/>
  <c r="H264" i="10"/>
  <c r="H265" i="10"/>
  <c r="H266" i="10"/>
  <c r="H267" i="10"/>
  <c r="H268" i="10"/>
  <c r="H269" i="10"/>
  <c r="H270" i="10"/>
  <c r="H271" i="10"/>
  <c r="H272" i="10"/>
  <c r="H273" i="10"/>
  <c r="H274" i="10"/>
  <c r="H275" i="10"/>
  <c r="H276" i="10"/>
  <c r="H277" i="10"/>
  <c r="H278" i="10"/>
  <c r="H279" i="10"/>
  <c r="H280" i="10"/>
  <c r="H281" i="10"/>
  <c r="H282" i="10"/>
  <c r="H283" i="10"/>
  <c r="H284" i="10"/>
  <c r="H285" i="10"/>
  <c r="H286" i="10"/>
  <c r="H287" i="10"/>
  <c r="H288" i="10"/>
  <c r="H289" i="10"/>
  <c r="H290" i="10"/>
  <c r="H291" i="10"/>
  <c r="H292" i="10"/>
  <c r="H293" i="10"/>
  <c r="H294" i="10"/>
  <c r="H295" i="10"/>
  <c r="H296" i="10"/>
  <c r="H297" i="10"/>
  <c r="H298" i="10"/>
  <c r="H299" i="10"/>
  <c r="H300" i="10"/>
  <c r="H301" i="10"/>
  <c r="H302" i="10"/>
  <c r="H303" i="10"/>
  <c r="H304" i="10"/>
  <c r="H305" i="10"/>
  <c r="H306" i="10"/>
  <c r="H307" i="10"/>
  <c r="H308" i="10"/>
  <c r="H309" i="10"/>
  <c r="H310" i="10"/>
  <c r="H311" i="10"/>
  <c r="H312" i="10"/>
  <c r="H313" i="10"/>
  <c r="H314" i="10"/>
  <c r="H315" i="10"/>
  <c r="H316" i="10"/>
  <c r="H317" i="10"/>
  <c r="H318" i="10"/>
  <c r="H319" i="10"/>
  <c r="H320" i="10"/>
  <c r="H321" i="10"/>
  <c r="H322" i="10"/>
  <c r="H323" i="10"/>
  <c r="H324" i="10"/>
  <c r="H325" i="10"/>
  <c r="H326" i="10"/>
  <c r="H327" i="10"/>
  <c r="H328" i="10"/>
  <c r="H329" i="10"/>
  <c r="H330" i="10"/>
  <c r="H331" i="10"/>
  <c r="H332" i="10"/>
  <c r="H333" i="10"/>
  <c r="H334" i="10"/>
  <c r="H335" i="10"/>
  <c r="H336" i="10"/>
  <c r="H337" i="10"/>
  <c r="H338" i="10"/>
  <c r="H339" i="10"/>
  <c r="H340" i="10"/>
  <c r="H341" i="10"/>
  <c r="H342" i="10"/>
  <c r="H343" i="10"/>
  <c r="H344" i="10"/>
  <c r="H345" i="10"/>
  <c r="H346" i="10"/>
  <c r="H347" i="10"/>
  <c r="H348" i="10"/>
  <c r="H349" i="10"/>
  <c r="H350" i="10"/>
  <c r="H351" i="10"/>
  <c r="H352" i="10"/>
  <c r="H353" i="10"/>
  <c r="H354" i="10"/>
  <c r="H355" i="10"/>
  <c r="H356" i="10"/>
  <c r="H357" i="10"/>
  <c r="H358" i="10"/>
  <c r="H359" i="10"/>
  <c r="H360" i="10"/>
  <c r="H361" i="10"/>
  <c r="H362" i="10"/>
  <c r="H363" i="10"/>
  <c r="H364" i="10"/>
  <c r="H365" i="10"/>
  <c r="H366" i="10"/>
  <c r="H367" i="10"/>
  <c r="H368" i="10"/>
  <c r="H369" i="10"/>
  <c r="H370" i="10"/>
  <c r="H371" i="10"/>
  <c r="H372" i="10"/>
  <c r="H373" i="10"/>
  <c r="H374" i="10"/>
  <c r="H375" i="10"/>
  <c r="H376" i="10"/>
  <c r="H377" i="10"/>
  <c r="H378" i="10"/>
  <c r="H379" i="10"/>
  <c r="H380" i="10"/>
  <c r="H381" i="10"/>
  <c r="H382" i="10"/>
  <c r="H383" i="10"/>
  <c r="H384" i="10"/>
  <c r="H385" i="10"/>
  <c r="H386" i="10"/>
  <c r="H387" i="10"/>
  <c r="H388" i="10"/>
  <c r="H389" i="10"/>
  <c r="H390" i="10"/>
  <c r="H391" i="10"/>
  <c r="H392" i="10"/>
  <c r="H393" i="10"/>
  <c r="H394" i="10"/>
  <c r="H395" i="10"/>
  <c r="H396" i="10"/>
  <c r="H397" i="10"/>
  <c r="H398" i="10"/>
  <c r="H399" i="10"/>
  <c r="H400" i="10"/>
  <c r="H401" i="10"/>
  <c r="H402" i="10"/>
  <c r="H403" i="10"/>
  <c r="H404" i="10"/>
  <c r="H405" i="10"/>
  <c r="H406" i="10"/>
  <c r="H407" i="10"/>
  <c r="H408" i="10"/>
  <c r="H409" i="10"/>
  <c r="H410" i="10"/>
  <c r="H411" i="10"/>
  <c r="H412" i="10"/>
  <c r="H413" i="10"/>
  <c r="H414" i="10"/>
  <c r="H415" i="10"/>
  <c r="H416" i="10"/>
  <c r="H417" i="10"/>
  <c r="H418" i="10"/>
  <c r="H419" i="10"/>
  <c r="H420" i="10"/>
  <c r="H421" i="10"/>
  <c r="H422" i="10"/>
  <c r="H423" i="10"/>
  <c r="H424" i="10"/>
  <c r="H425" i="10"/>
  <c r="H426" i="10"/>
  <c r="H427" i="10"/>
  <c r="H428" i="10"/>
  <c r="H429" i="10"/>
  <c r="H430" i="10"/>
  <c r="H431" i="10"/>
  <c r="H432" i="10"/>
  <c r="H433" i="10"/>
  <c r="H434" i="10"/>
  <c r="H435" i="10"/>
  <c r="H436" i="10"/>
  <c r="H437" i="10"/>
  <c r="H438" i="10"/>
  <c r="H439" i="10"/>
  <c r="H440" i="10"/>
  <c r="H441" i="10"/>
  <c r="H442" i="10"/>
  <c r="H443" i="10"/>
  <c r="H444" i="10"/>
  <c r="H445" i="10"/>
  <c r="H446" i="10"/>
  <c r="H447" i="10"/>
  <c r="H448" i="10"/>
  <c r="H449" i="10"/>
  <c r="H450" i="10"/>
  <c r="H451" i="10"/>
  <c r="H452" i="10"/>
  <c r="H453" i="10"/>
  <c r="H454" i="10"/>
  <c r="H455" i="10"/>
  <c r="H456" i="10"/>
  <c r="H457" i="10"/>
  <c r="H458" i="10"/>
  <c r="H459" i="10"/>
  <c r="H460" i="10"/>
  <c r="H461" i="10"/>
  <c r="H462" i="10"/>
  <c r="H463" i="10"/>
  <c r="H464" i="10"/>
  <c r="H465" i="10"/>
  <c r="H466" i="10"/>
  <c r="H467" i="10"/>
  <c r="H468" i="10"/>
  <c r="H469" i="10"/>
  <c r="H470" i="10"/>
  <c r="H471" i="10"/>
  <c r="H472" i="10"/>
  <c r="H473" i="10"/>
  <c r="H474" i="10"/>
  <c r="H475" i="10"/>
  <c r="H476" i="10"/>
  <c r="H477" i="10"/>
  <c r="H478" i="10"/>
  <c r="H479" i="10"/>
  <c r="H480" i="10"/>
  <c r="H481" i="10"/>
  <c r="H482" i="10"/>
  <c r="H483" i="10"/>
  <c r="H484" i="10"/>
  <c r="H485" i="10"/>
  <c r="H486" i="10"/>
  <c r="H487" i="10"/>
  <c r="H488" i="10"/>
  <c r="H489" i="10"/>
  <c r="H490" i="10"/>
  <c r="H491" i="10"/>
  <c r="H492" i="10"/>
  <c r="H493" i="10"/>
  <c r="H494" i="10"/>
  <c r="H495" i="10"/>
  <c r="H496" i="10"/>
  <c r="H497" i="10"/>
  <c r="H498" i="10"/>
  <c r="H499" i="10"/>
  <c r="H500" i="10"/>
  <c r="H501" i="10"/>
  <c r="H502" i="10"/>
  <c r="H503" i="10"/>
  <c r="H504" i="10"/>
  <c r="H505" i="10"/>
  <c r="H506" i="10"/>
  <c r="H507" i="10"/>
  <c r="H508" i="10"/>
  <c r="H509" i="10"/>
  <c r="H510" i="10"/>
  <c r="H511" i="10"/>
  <c r="H512" i="10"/>
  <c r="H513" i="10"/>
  <c r="H514" i="10"/>
  <c r="H515" i="10"/>
  <c r="H516" i="10"/>
  <c r="H517" i="10"/>
  <c r="H518" i="10"/>
  <c r="H519" i="10"/>
  <c r="H520" i="10"/>
  <c r="H521" i="10"/>
  <c r="H522" i="10"/>
  <c r="H523" i="10"/>
  <c r="H524" i="10"/>
  <c r="H525" i="10"/>
  <c r="H526" i="10"/>
  <c r="H527" i="10"/>
  <c r="H528" i="10"/>
  <c r="H529" i="10"/>
  <c r="H530" i="10"/>
  <c r="H531" i="10"/>
  <c r="H532" i="10"/>
  <c r="H533" i="10"/>
  <c r="H534" i="10"/>
  <c r="H535" i="10"/>
  <c r="H536" i="10"/>
  <c r="H537" i="10"/>
  <c r="H538" i="10"/>
  <c r="H539" i="10"/>
  <c r="H540" i="10"/>
  <c r="H541" i="10"/>
  <c r="H542" i="10"/>
  <c r="H543" i="10"/>
  <c r="H544" i="10"/>
  <c r="H545" i="10"/>
  <c r="H546" i="10"/>
  <c r="H547" i="10"/>
  <c r="H548" i="10"/>
  <c r="H549" i="10"/>
  <c r="H550" i="10"/>
  <c r="H551" i="10"/>
  <c r="H552" i="10"/>
  <c r="H553" i="10"/>
  <c r="H554" i="10"/>
  <c r="H555" i="10"/>
  <c r="H556" i="10"/>
  <c r="H557" i="10"/>
  <c r="H558" i="10"/>
  <c r="H559" i="10"/>
  <c r="H560" i="10"/>
  <c r="H561" i="10"/>
  <c r="H562" i="10"/>
  <c r="H563" i="10"/>
  <c r="H564" i="10"/>
  <c r="H565" i="10"/>
  <c r="H566" i="10"/>
  <c r="H567" i="10"/>
  <c r="H568" i="10"/>
  <c r="H569" i="10"/>
  <c r="H570" i="10"/>
  <c r="H571" i="10"/>
  <c r="H572" i="10"/>
  <c r="H573" i="10"/>
  <c r="H574" i="10"/>
  <c r="H575" i="10"/>
  <c r="H576" i="10"/>
  <c r="H577" i="10"/>
  <c r="H578" i="10"/>
  <c r="H579" i="10"/>
  <c r="H580" i="10"/>
  <c r="H581" i="10"/>
  <c r="H582" i="10"/>
  <c r="H583" i="10"/>
  <c r="H584" i="10"/>
  <c r="H585" i="10"/>
  <c r="H586" i="10"/>
  <c r="H587" i="10"/>
  <c r="H588" i="10"/>
  <c r="H589" i="10"/>
  <c r="H590" i="10"/>
  <c r="H591" i="10"/>
  <c r="H592" i="10"/>
  <c r="H593" i="10"/>
  <c r="H594" i="10"/>
  <c r="H595" i="10"/>
  <c r="H596" i="10"/>
  <c r="H597" i="10"/>
  <c r="H598" i="10"/>
  <c r="H599" i="10"/>
  <c r="H600" i="10"/>
  <c r="H601" i="10"/>
  <c r="H602" i="10"/>
  <c r="H603" i="10"/>
  <c r="H604" i="10"/>
  <c r="H605" i="10"/>
  <c r="H606" i="10"/>
  <c r="H607" i="10"/>
  <c r="H608" i="10"/>
  <c r="H609" i="10"/>
  <c r="H610" i="10"/>
  <c r="H611" i="10"/>
  <c r="H612" i="10"/>
  <c r="H613" i="10"/>
  <c r="H614" i="10"/>
  <c r="H615" i="10"/>
  <c r="H616" i="10"/>
  <c r="H617" i="10"/>
  <c r="H618" i="10"/>
  <c r="H619" i="10"/>
  <c r="H620" i="10"/>
  <c r="H621" i="10"/>
  <c r="H622" i="10"/>
  <c r="H623" i="10"/>
  <c r="H624" i="10"/>
  <c r="H625" i="10"/>
  <c r="H626" i="10"/>
  <c r="H627" i="10"/>
  <c r="H628" i="10"/>
  <c r="H629" i="10"/>
  <c r="H630" i="10"/>
  <c r="H631" i="10"/>
  <c r="H632" i="10"/>
  <c r="H633" i="10"/>
  <c r="H634" i="10"/>
  <c r="H635" i="10"/>
  <c r="H636" i="10"/>
  <c r="H637" i="10"/>
  <c r="H638" i="10"/>
  <c r="H639" i="10"/>
  <c r="H640" i="10"/>
  <c r="H641" i="10"/>
  <c r="H642" i="10"/>
  <c r="H643" i="10"/>
  <c r="H644" i="10"/>
  <c r="H645" i="10"/>
  <c r="H646" i="10"/>
  <c r="H647" i="10"/>
  <c r="H648" i="10"/>
  <c r="H649" i="10"/>
  <c r="H650" i="10"/>
  <c r="H651" i="10"/>
  <c r="H652" i="10"/>
  <c r="H653" i="10"/>
  <c r="H654" i="10"/>
  <c r="H655" i="10"/>
  <c r="H656" i="10"/>
  <c r="H657" i="10"/>
  <c r="H658" i="10"/>
  <c r="H659" i="10"/>
  <c r="H660" i="10"/>
  <c r="H661" i="10"/>
  <c r="H662" i="10"/>
  <c r="H663" i="10"/>
  <c r="H664" i="10"/>
  <c r="H665" i="10"/>
  <c r="H666" i="10"/>
  <c r="H667" i="10"/>
  <c r="H668" i="10"/>
  <c r="H669" i="10"/>
  <c r="H670" i="10"/>
  <c r="H671" i="10"/>
  <c r="H672" i="10"/>
  <c r="H673" i="10"/>
  <c r="H674" i="10"/>
  <c r="H675" i="10"/>
  <c r="H676" i="10"/>
  <c r="H677" i="10"/>
  <c r="H678" i="10"/>
  <c r="H679" i="10"/>
  <c r="H680" i="10"/>
  <c r="H681" i="10"/>
  <c r="H682" i="10"/>
  <c r="H683" i="10"/>
  <c r="H684" i="10"/>
  <c r="H685" i="10"/>
  <c r="H686" i="10"/>
  <c r="H687" i="10"/>
  <c r="H688" i="10"/>
  <c r="H689" i="10"/>
  <c r="H690" i="10"/>
  <c r="H691" i="10"/>
  <c r="H692" i="10"/>
  <c r="H693" i="10"/>
  <c r="H694" i="10"/>
  <c r="H695" i="10"/>
  <c r="H696" i="10"/>
  <c r="H697" i="10"/>
  <c r="H698" i="10"/>
  <c r="H699" i="10"/>
  <c r="H700" i="10"/>
  <c r="H701" i="10"/>
  <c r="H702" i="10"/>
  <c r="H703" i="10"/>
  <c r="H704" i="10"/>
  <c r="H705" i="10"/>
  <c r="H706" i="10"/>
  <c r="H707" i="10"/>
  <c r="H708" i="10"/>
  <c r="H709" i="10"/>
  <c r="H710" i="10"/>
  <c r="H711" i="10"/>
  <c r="H712" i="10"/>
  <c r="H713" i="10"/>
  <c r="H714" i="10"/>
  <c r="H715" i="10"/>
  <c r="H716" i="10"/>
  <c r="H717" i="10"/>
  <c r="H718" i="10"/>
  <c r="H719" i="10"/>
  <c r="H720" i="10"/>
  <c r="H721" i="10"/>
  <c r="H722" i="10"/>
  <c r="H723" i="10"/>
  <c r="H724" i="10"/>
  <c r="H725" i="10"/>
  <c r="H726" i="10"/>
  <c r="H6"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33" i="10"/>
  <c r="G34" i="10"/>
  <c r="G35" i="10"/>
  <c r="G36" i="10"/>
  <c r="G37" i="10"/>
  <c r="G38" i="10"/>
  <c r="G39" i="10"/>
  <c r="G40" i="10"/>
  <c r="G41" i="10"/>
  <c r="G42" i="10"/>
  <c r="G43" i="10"/>
  <c r="G44" i="10"/>
  <c r="G45" i="10"/>
  <c r="G46" i="10"/>
  <c r="G47" i="10"/>
  <c r="G48" i="10"/>
  <c r="G49" i="10"/>
  <c r="G50" i="10"/>
  <c r="G51" i="10"/>
  <c r="G52" i="10"/>
  <c r="G53" i="10"/>
  <c r="G54" i="10"/>
  <c r="G55" i="10"/>
  <c r="G56" i="10"/>
  <c r="G57" i="10"/>
  <c r="G58" i="10"/>
  <c r="G59" i="10"/>
  <c r="G60" i="10"/>
  <c r="G61" i="10"/>
  <c r="G62" i="10"/>
  <c r="G63" i="10"/>
  <c r="G64" i="10"/>
  <c r="G65" i="10"/>
  <c r="G66" i="10"/>
  <c r="G67" i="10"/>
  <c r="G68" i="10"/>
  <c r="G69" i="10"/>
  <c r="G70" i="10"/>
  <c r="G71" i="10"/>
  <c r="G72" i="10"/>
  <c r="G73" i="10"/>
  <c r="G74" i="10"/>
  <c r="G75" i="10"/>
  <c r="G76" i="10"/>
  <c r="G77" i="10"/>
  <c r="G78" i="10"/>
  <c r="G79" i="10"/>
  <c r="G80" i="10"/>
  <c r="G81" i="10"/>
  <c r="G82" i="10"/>
  <c r="G83" i="10"/>
  <c r="G84" i="10"/>
  <c r="G85" i="10"/>
  <c r="G86" i="10"/>
  <c r="G87" i="10"/>
  <c r="G88" i="10"/>
  <c r="G89" i="10"/>
  <c r="G90" i="10"/>
  <c r="G91" i="10"/>
  <c r="G92" i="10"/>
  <c r="G93" i="10"/>
  <c r="G94" i="10"/>
  <c r="G95" i="10"/>
  <c r="G96" i="10"/>
  <c r="G97" i="10"/>
  <c r="G98" i="10"/>
  <c r="G99" i="10"/>
  <c r="G100" i="10"/>
  <c r="G101" i="10"/>
  <c r="G102" i="10"/>
  <c r="G103" i="10"/>
  <c r="G104" i="10"/>
  <c r="G105" i="10"/>
  <c r="G106" i="10"/>
  <c r="G107" i="10"/>
  <c r="G108" i="10"/>
  <c r="G109" i="10"/>
  <c r="G110" i="10"/>
  <c r="G111" i="10"/>
  <c r="G112" i="10"/>
  <c r="G113" i="10"/>
  <c r="G114" i="10"/>
  <c r="G115" i="10"/>
  <c r="G116" i="10"/>
  <c r="G117" i="10"/>
  <c r="G118" i="10"/>
  <c r="G119" i="10"/>
  <c r="G120" i="10"/>
  <c r="G121" i="10"/>
  <c r="G122" i="10"/>
  <c r="G123" i="10"/>
  <c r="G124" i="10"/>
  <c r="G125" i="10"/>
  <c r="G126" i="10"/>
  <c r="G127" i="10"/>
  <c r="G128" i="10"/>
  <c r="G129" i="10"/>
  <c r="G130" i="10"/>
  <c r="G131" i="10"/>
  <c r="G132" i="10"/>
  <c r="G133" i="10"/>
  <c r="G134" i="10"/>
  <c r="G135" i="10"/>
  <c r="G136" i="10"/>
  <c r="G137" i="10"/>
  <c r="G138" i="10"/>
  <c r="G139" i="10"/>
  <c r="G140" i="10"/>
  <c r="G141" i="10"/>
  <c r="G142" i="10"/>
  <c r="G143" i="10"/>
  <c r="G144" i="10"/>
  <c r="G145" i="10"/>
  <c r="G146" i="10"/>
  <c r="G147" i="10"/>
  <c r="G148" i="10"/>
  <c r="G149" i="10"/>
  <c r="G150" i="10"/>
  <c r="G151" i="10"/>
  <c r="G152" i="10"/>
  <c r="G153" i="10"/>
  <c r="G154" i="10"/>
  <c r="G155" i="10"/>
  <c r="G156" i="10"/>
  <c r="G157" i="10"/>
  <c r="G158" i="10"/>
  <c r="G159" i="10"/>
  <c r="G160" i="10"/>
  <c r="G161" i="10"/>
  <c r="G162" i="10"/>
  <c r="G163" i="10"/>
  <c r="G164" i="10"/>
  <c r="G165" i="10"/>
  <c r="G166" i="10"/>
  <c r="G167" i="10"/>
  <c r="G168" i="10"/>
  <c r="G169" i="10"/>
  <c r="G170" i="10"/>
  <c r="G171" i="10"/>
  <c r="G172" i="10"/>
  <c r="G173" i="10"/>
  <c r="G174" i="10"/>
  <c r="G175" i="10"/>
  <c r="G176" i="10"/>
  <c r="G177" i="10"/>
  <c r="G178" i="10"/>
  <c r="G179" i="10"/>
  <c r="G180" i="10"/>
  <c r="G181" i="10"/>
  <c r="G182" i="10"/>
  <c r="G183" i="10"/>
  <c r="G184" i="10"/>
  <c r="G185" i="10"/>
  <c r="G186" i="10"/>
  <c r="G187" i="10"/>
  <c r="G188" i="10"/>
  <c r="G189" i="10"/>
  <c r="G190" i="10"/>
  <c r="G191" i="10"/>
  <c r="G192" i="10"/>
  <c r="G193" i="10"/>
  <c r="G194" i="10"/>
  <c r="G195" i="10"/>
  <c r="G196" i="10"/>
  <c r="G197" i="10"/>
  <c r="G198" i="10"/>
  <c r="G199" i="10"/>
  <c r="G200" i="10"/>
  <c r="G201" i="10"/>
  <c r="G202" i="10"/>
  <c r="G203" i="10"/>
  <c r="G204" i="10"/>
  <c r="G205" i="10"/>
  <c r="G206" i="10"/>
  <c r="G207" i="10"/>
  <c r="G208" i="10"/>
  <c r="G209" i="10"/>
  <c r="G210" i="10"/>
  <c r="G211" i="10"/>
  <c r="G212" i="10"/>
  <c r="G213" i="10"/>
  <c r="G214" i="10"/>
  <c r="G215" i="10"/>
  <c r="G216" i="10"/>
  <c r="G217" i="10"/>
  <c r="G218" i="10"/>
  <c r="G219" i="10"/>
  <c r="G220" i="10"/>
  <c r="G221" i="10"/>
  <c r="G222" i="10"/>
  <c r="G223" i="10"/>
  <c r="G224" i="10"/>
  <c r="G225" i="10"/>
  <c r="G226" i="10"/>
  <c r="G227" i="10"/>
  <c r="G228" i="10"/>
  <c r="G229" i="10"/>
  <c r="G230" i="10"/>
  <c r="G231" i="10"/>
  <c r="G232" i="10"/>
  <c r="G233" i="10"/>
  <c r="G234" i="10"/>
  <c r="G235" i="10"/>
  <c r="G236" i="10"/>
  <c r="G237" i="10"/>
  <c r="G238" i="10"/>
  <c r="G239" i="10"/>
  <c r="G240" i="10"/>
  <c r="G241" i="10"/>
  <c r="G242" i="10"/>
  <c r="G243" i="10"/>
  <c r="G244" i="10"/>
  <c r="G245" i="10"/>
  <c r="G246" i="10"/>
  <c r="G247" i="10"/>
  <c r="G248" i="10"/>
  <c r="G249" i="10"/>
  <c r="G250" i="10"/>
  <c r="G251" i="10"/>
  <c r="G252" i="10"/>
  <c r="G253" i="10"/>
  <c r="G254" i="10"/>
  <c r="G255" i="10"/>
  <c r="G256" i="10"/>
  <c r="G257" i="10"/>
  <c r="G258" i="10"/>
  <c r="G259" i="10"/>
  <c r="G260" i="10"/>
  <c r="G261" i="10"/>
  <c r="G262" i="10"/>
  <c r="G263" i="10"/>
  <c r="G264" i="10"/>
  <c r="G265" i="10"/>
  <c r="G266" i="10"/>
  <c r="G267" i="10"/>
  <c r="G268" i="10"/>
  <c r="G269" i="10"/>
  <c r="G270" i="10"/>
  <c r="G271" i="10"/>
  <c r="G272" i="10"/>
  <c r="G273" i="10"/>
  <c r="G274" i="10"/>
  <c r="G275" i="10"/>
  <c r="G276" i="10"/>
  <c r="G277" i="10"/>
  <c r="G278" i="10"/>
  <c r="G279" i="10"/>
  <c r="G280" i="10"/>
  <c r="G281" i="10"/>
  <c r="G282" i="10"/>
  <c r="G283" i="10"/>
  <c r="G284" i="10"/>
  <c r="G285" i="10"/>
  <c r="G286" i="10"/>
  <c r="G287" i="10"/>
  <c r="G288" i="10"/>
  <c r="G289" i="10"/>
  <c r="G290" i="10"/>
  <c r="G291" i="10"/>
  <c r="G292" i="10"/>
  <c r="G293" i="10"/>
  <c r="G294" i="10"/>
  <c r="G295" i="10"/>
  <c r="G296" i="10"/>
  <c r="G297" i="10"/>
  <c r="G298" i="10"/>
  <c r="G299" i="10"/>
  <c r="G300" i="10"/>
  <c r="G301" i="10"/>
  <c r="G302" i="10"/>
  <c r="G303" i="10"/>
  <c r="G304" i="10"/>
  <c r="G305" i="10"/>
  <c r="G306" i="10"/>
  <c r="G307" i="10"/>
  <c r="G308" i="10"/>
  <c r="G309" i="10"/>
  <c r="G310" i="10"/>
  <c r="G311" i="10"/>
  <c r="G312" i="10"/>
  <c r="G313" i="10"/>
  <c r="G314" i="10"/>
  <c r="G315" i="10"/>
  <c r="G316" i="10"/>
  <c r="G317" i="10"/>
  <c r="G318" i="10"/>
  <c r="G319" i="10"/>
  <c r="G320" i="10"/>
  <c r="G321" i="10"/>
  <c r="G322" i="10"/>
  <c r="G323" i="10"/>
  <c r="G324" i="10"/>
  <c r="G325" i="10"/>
  <c r="G326" i="10"/>
  <c r="G327" i="10"/>
  <c r="G328" i="10"/>
  <c r="G329" i="10"/>
  <c r="G330" i="10"/>
  <c r="G331" i="10"/>
  <c r="G332" i="10"/>
  <c r="G333" i="10"/>
  <c r="G334" i="10"/>
  <c r="G335" i="10"/>
  <c r="G336" i="10"/>
  <c r="G337" i="10"/>
  <c r="G338" i="10"/>
  <c r="G339" i="10"/>
  <c r="G340" i="10"/>
  <c r="G341" i="10"/>
  <c r="G342" i="10"/>
  <c r="G343" i="10"/>
  <c r="G344" i="10"/>
  <c r="G345" i="10"/>
  <c r="G346" i="10"/>
  <c r="G347" i="10"/>
  <c r="G348" i="10"/>
  <c r="G349" i="10"/>
  <c r="G350" i="10"/>
  <c r="G351" i="10"/>
  <c r="G352" i="10"/>
  <c r="G353" i="10"/>
  <c r="G354" i="10"/>
  <c r="G355" i="10"/>
  <c r="G356" i="10"/>
  <c r="G357" i="10"/>
  <c r="G358" i="10"/>
  <c r="G359" i="10"/>
  <c r="G360" i="10"/>
  <c r="G361" i="10"/>
  <c r="G362" i="10"/>
  <c r="G363" i="10"/>
  <c r="G364" i="10"/>
  <c r="G365" i="10"/>
  <c r="G366" i="10"/>
  <c r="G367" i="10"/>
  <c r="G368" i="10"/>
  <c r="G369" i="10"/>
  <c r="G370" i="10"/>
  <c r="G371" i="10"/>
  <c r="G372" i="10"/>
  <c r="G373" i="10"/>
  <c r="G374" i="10"/>
  <c r="G375" i="10"/>
  <c r="G376" i="10"/>
  <c r="G377" i="10"/>
  <c r="G378" i="10"/>
  <c r="G379" i="10"/>
  <c r="G380" i="10"/>
  <c r="G381" i="10"/>
  <c r="G382" i="10"/>
  <c r="G383" i="10"/>
  <c r="G384" i="10"/>
  <c r="G385" i="10"/>
  <c r="G386" i="10"/>
  <c r="G387" i="10"/>
  <c r="G388" i="10"/>
  <c r="G389" i="10"/>
  <c r="G390" i="10"/>
  <c r="G391" i="10"/>
  <c r="G392" i="10"/>
  <c r="G393" i="10"/>
  <c r="G394" i="10"/>
  <c r="G395" i="10"/>
  <c r="G396" i="10"/>
  <c r="G397" i="10"/>
  <c r="G398" i="10"/>
  <c r="G399" i="10"/>
  <c r="G400" i="10"/>
  <c r="G401" i="10"/>
  <c r="G402" i="10"/>
  <c r="G403" i="10"/>
  <c r="G404" i="10"/>
  <c r="G405" i="10"/>
  <c r="G406" i="10"/>
  <c r="G407" i="10"/>
  <c r="G408" i="10"/>
  <c r="G409" i="10"/>
  <c r="G410" i="10"/>
  <c r="G411" i="10"/>
  <c r="G412" i="10"/>
  <c r="G413" i="10"/>
  <c r="G414" i="10"/>
  <c r="G415" i="10"/>
  <c r="G416" i="10"/>
  <c r="G417" i="10"/>
  <c r="G418" i="10"/>
  <c r="G419" i="10"/>
  <c r="G420" i="10"/>
  <c r="G421" i="10"/>
  <c r="G422" i="10"/>
  <c r="G423" i="10"/>
  <c r="G424" i="10"/>
  <c r="G425" i="10"/>
  <c r="G426" i="10"/>
  <c r="G427" i="10"/>
  <c r="G428" i="10"/>
  <c r="G429" i="10"/>
  <c r="G430" i="10"/>
  <c r="G431" i="10"/>
  <c r="G432" i="10"/>
  <c r="G433" i="10"/>
  <c r="G434" i="10"/>
  <c r="G435" i="10"/>
  <c r="G436" i="10"/>
  <c r="G437" i="10"/>
  <c r="G438" i="10"/>
  <c r="G439" i="10"/>
  <c r="G440" i="10"/>
  <c r="G441" i="10"/>
  <c r="G442" i="10"/>
  <c r="G443" i="10"/>
  <c r="G444" i="10"/>
  <c r="G445" i="10"/>
  <c r="G446" i="10"/>
  <c r="G447" i="10"/>
  <c r="G448" i="10"/>
  <c r="G449" i="10"/>
  <c r="G450" i="10"/>
  <c r="G451" i="10"/>
  <c r="G452" i="10"/>
  <c r="G453" i="10"/>
  <c r="G454" i="10"/>
  <c r="G455" i="10"/>
  <c r="G456" i="10"/>
  <c r="G457" i="10"/>
  <c r="G458" i="10"/>
  <c r="G459" i="10"/>
  <c r="G460" i="10"/>
  <c r="G461" i="10"/>
  <c r="G462" i="10"/>
  <c r="G463" i="10"/>
  <c r="G464" i="10"/>
  <c r="G465" i="10"/>
  <c r="G466" i="10"/>
  <c r="G467" i="10"/>
  <c r="G468" i="10"/>
  <c r="G469" i="10"/>
  <c r="G470" i="10"/>
  <c r="G471" i="10"/>
  <c r="G472" i="10"/>
  <c r="G473" i="10"/>
  <c r="G474" i="10"/>
  <c r="G475" i="10"/>
  <c r="G476" i="10"/>
  <c r="G477" i="10"/>
  <c r="G478" i="10"/>
  <c r="G479" i="10"/>
  <c r="G480" i="10"/>
  <c r="G481" i="10"/>
  <c r="G482" i="10"/>
  <c r="G483" i="10"/>
  <c r="G484" i="10"/>
  <c r="G485" i="10"/>
  <c r="G486" i="10"/>
  <c r="G487" i="10"/>
  <c r="G488" i="10"/>
  <c r="G489" i="10"/>
  <c r="G490" i="10"/>
  <c r="G491" i="10"/>
  <c r="G492" i="10"/>
  <c r="G493" i="10"/>
  <c r="G494" i="10"/>
  <c r="G495" i="10"/>
  <c r="G496" i="10"/>
  <c r="G497" i="10"/>
  <c r="G498" i="10"/>
  <c r="G499" i="10"/>
  <c r="G500" i="10"/>
  <c r="G501" i="10"/>
  <c r="G502" i="10"/>
  <c r="G503" i="10"/>
  <c r="G504" i="10"/>
  <c r="G505" i="10"/>
  <c r="G506" i="10"/>
  <c r="G507" i="10"/>
  <c r="G508" i="10"/>
  <c r="G509" i="10"/>
  <c r="G510" i="10"/>
  <c r="G511" i="10"/>
  <c r="G512" i="10"/>
  <c r="G513" i="10"/>
  <c r="G514" i="10"/>
  <c r="G515" i="10"/>
  <c r="G516" i="10"/>
  <c r="G517" i="10"/>
  <c r="G518" i="10"/>
  <c r="G519" i="10"/>
  <c r="G520" i="10"/>
  <c r="G521" i="10"/>
  <c r="G522" i="10"/>
  <c r="G523" i="10"/>
  <c r="G524" i="10"/>
  <c r="G525" i="10"/>
  <c r="G526" i="10"/>
  <c r="G527" i="10"/>
  <c r="G528" i="10"/>
  <c r="G529" i="10"/>
  <c r="G530" i="10"/>
  <c r="G531" i="10"/>
  <c r="G532" i="10"/>
  <c r="G533" i="10"/>
  <c r="G534" i="10"/>
  <c r="G535" i="10"/>
  <c r="G536" i="10"/>
  <c r="G537" i="10"/>
  <c r="G538" i="10"/>
  <c r="G539" i="10"/>
  <c r="G540" i="10"/>
  <c r="G541" i="10"/>
  <c r="G542" i="10"/>
  <c r="G543" i="10"/>
  <c r="G544" i="10"/>
  <c r="G545" i="10"/>
  <c r="G546" i="10"/>
  <c r="G547" i="10"/>
  <c r="G548" i="10"/>
  <c r="G549" i="10"/>
  <c r="G550" i="10"/>
  <c r="G551" i="10"/>
  <c r="G552" i="10"/>
  <c r="G553" i="10"/>
  <c r="G554" i="10"/>
  <c r="G555" i="10"/>
  <c r="G556" i="10"/>
  <c r="G557" i="10"/>
  <c r="G558" i="10"/>
  <c r="G559" i="10"/>
  <c r="G560" i="10"/>
  <c r="G561" i="10"/>
  <c r="G562" i="10"/>
  <c r="G563" i="10"/>
  <c r="G564" i="10"/>
  <c r="G565" i="10"/>
  <c r="G566" i="10"/>
  <c r="G567" i="10"/>
  <c r="G568" i="10"/>
  <c r="G569" i="10"/>
  <c r="G570" i="10"/>
  <c r="G571" i="10"/>
  <c r="G572" i="10"/>
  <c r="G573" i="10"/>
  <c r="G574" i="10"/>
  <c r="G575" i="10"/>
  <c r="G576" i="10"/>
  <c r="G577" i="10"/>
  <c r="G578" i="10"/>
  <c r="G579" i="10"/>
  <c r="G580" i="10"/>
  <c r="G581" i="10"/>
  <c r="G582" i="10"/>
  <c r="G583" i="10"/>
  <c r="G584" i="10"/>
  <c r="G585" i="10"/>
  <c r="G586" i="10"/>
  <c r="G587" i="10"/>
  <c r="G588" i="10"/>
  <c r="G589" i="10"/>
  <c r="G590" i="10"/>
  <c r="G591" i="10"/>
  <c r="G592" i="10"/>
  <c r="G593" i="10"/>
  <c r="G594" i="10"/>
  <c r="G595" i="10"/>
  <c r="G596" i="10"/>
  <c r="G597" i="10"/>
  <c r="G598" i="10"/>
  <c r="G599" i="10"/>
  <c r="G600" i="10"/>
  <c r="G601" i="10"/>
  <c r="G602" i="10"/>
  <c r="G603" i="10"/>
  <c r="G604" i="10"/>
  <c r="G605" i="10"/>
  <c r="G606" i="10"/>
  <c r="G607" i="10"/>
  <c r="G608" i="10"/>
  <c r="G609" i="10"/>
  <c r="G610" i="10"/>
  <c r="G611" i="10"/>
  <c r="G612" i="10"/>
  <c r="G613" i="10"/>
  <c r="G614" i="10"/>
  <c r="G615" i="10"/>
  <c r="G616" i="10"/>
  <c r="G617" i="10"/>
  <c r="G618" i="10"/>
  <c r="G619" i="10"/>
  <c r="G620" i="10"/>
  <c r="G621" i="10"/>
  <c r="G622" i="10"/>
  <c r="G623" i="10"/>
  <c r="G624" i="10"/>
  <c r="G625" i="10"/>
  <c r="G626" i="10"/>
  <c r="G627" i="10"/>
  <c r="G628" i="10"/>
  <c r="G629" i="10"/>
  <c r="G630" i="10"/>
  <c r="G631" i="10"/>
  <c r="G632" i="10"/>
  <c r="G633" i="10"/>
  <c r="G634" i="10"/>
  <c r="G635" i="10"/>
  <c r="G636" i="10"/>
  <c r="G637" i="10"/>
  <c r="G638" i="10"/>
  <c r="G639" i="10"/>
  <c r="G640" i="10"/>
  <c r="G641" i="10"/>
  <c r="G642" i="10"/>
  <c r="G643" i="10"/>
  <c r="G644" i="10"/>
  <c r="G645" i="10"/>
  <c r="G646" i="10"/>
  <c r="G647" i="10"/>
  <c r="G648" i="10"/>
  <c r="G649" i="10"/>
  <c r="G650" i="10"/>
  <c r="G651" i="10"/>
  <c r="G652" i="10"/>
  <c r="G653" i="10"/>
  <c r="G654" i="10"/>
  <c r="G655" i="10"/>
  <c r="G656" i="10"/>
  <c r="G657" i="10"/>
  <c r="G658" i="10"/>
  <c r="G659" i="10"/>
  <c r="G660" i="10"/>
  <c r="G661" i="10"/>
  <c r="G662" i="10"/>
  <c r="G663" i="10"/>
  <c r="G664" i="10"/>
  <c r="G665" i="10"/>
  <c r="G666" i="10"/>
  <c r="G667" i="10"/>
  <c r="G668" i="10"/>
  <c r="G669" i="10"/>
  <c r="G670" i="10"/>
  <c r="G671" i="10"/>
  <c r="G672" i="10"/>
  <c r="G673" i="10"/>
  <c r="G674" i="10"/>
  <c r="G675" i="10"/>
  <c r="G676" i="10"/>
  <c r="G677" i="10"/>
  <c r="G678" i="10"/>
  <c r="G679" i="10"/>
  <c r="G680" i="10"/>
  <c r="G681" i="10"/>
  <c r="G682" i="10"/>
  <c r="G683" i="10"/>
  <c r="G684" i="10"/>
  <c r="G685" i="10"/>
  <c r="G686" i="10"/>
  <c r="G687" i="10"/>
  <c r="G688" i="10"/>
  <c r="G689" i="10"/>
  <c r="G690" i="10"/>
  <c r="G691" i="10"/>
  <c r="G692" i="10"/>
  <c r="G693" i="10"/>
  <c r="G694" i="10"/>
  <c r="G695" i="10"/>
  <c r="G696" i="10"/>
  <c r="G697" i="10"/>
  <c r="G698" i="10"/>
  <c r="G699" i="10"/>
  <c r="G700" i="10"/>
  <c r="G701" i="10"/>
  <c r="G702" i="10"/>
  <c r="G703" i="10"/>
  <c r="G704" i="10"/>
  <c r="G705" i="10"/>
  <c r="G706" i="10"/>
  <c r="G707" i="10"/>
  <c r="G708" i="10"/>
  <c r="G709" i="10"/>
  <c r="G710" i="10"/>
  <c r="G711" i="10"/>
  <c r="G712" i="10"/>
  <c r="G713" i="10"/>
  <c r="G714" i="10"/>
  <c r="G715" i="10"/>
  <c r="G716" i="10"/>
  <c r="G717" i="10"/>
  <c r="G718" i="10"/>
  <c r="G719" i="10"/>
  <c r="G720" i="10"/>
  <c r="G721" i="10"/>
  <c r="G722" i="10"/>
  <c r="G723" i="10"/>
  <c r="G724" i="10"/>
  <c r="G725" i="10"/>
  <c r="G726" i="10"/>
  <c r="G7" i="10"/>
  <c r="G6" i="10"/>
  <c r="F8" i="10"/>
  <c r="F9" i="10"/>
  <c r="F10" i="10"/>
  <c r="F11" i="10"/>
  <c r="F12" i="10"/>
  <c r="F13" i="10"/>
  <c r="F14" i="10"/>
  <c r="F15" i="10"/>
  <c r="F16" i="10"/>
  <c r="F17" i="10"/>
  <c r="F18" i="10"/>
  <c r="F19" i="10"/>
  <c r="F20" i="10"/>
  <c r="F21" i="10"/>
  <c r="F22" i="10"/>
  <c r="F23" i="10"/>
  <c r="F24" i="10"/>
  <c r="F25" i="10"/>
  <c r="F26" i="10"/>
  <c r="F27" i="10"/>
  <c r="F28" i="10"/>
  <c r="F29" i="10"/>
  <c r="F30" i="10"/>
  <c r="F31" i="10"/>
  <c r="F32" i="10"/>
  <c r="F33" i="10"/>
  <c r="F34" i="10"/>
  <c r="F35" i="10"/>
  <c r="F36" i="10"/>
  <c r="F37" i="10"/>
  <c r="H37" i="10" s="1"/>
  <c r="F38" i="10"/>
  <c r="H38" i="10" s="1"/>
  <c r="F39" i="10"/>
  <c r="F40" i="10"/>
  <c r="F41" i="10"/>
  <c r="F42" i="10"/>
  <c r="F43" i="10"/>
  <c r="F44" i="10"/>
  <c r="F45" i="10"/>
  <c r="F46" i="10"/>
  <c r="F47" i="10"/>
  <c r="F48" i="10"/>
  <c r="F49" i="10"/>
  <c r="F50" i="10"/>
  <c r="F51" i="10"/>
  <c r="F52" i="10"/>
  <c r="F53" i="10"/>
  <c r="F54" i="10"/>
  <c r="F55" i="10"/>
  <c r="F56" i="10"/>
  <c r="F57" i="10"/>
  <c r="F58" i="10"/>
  <c r="F59" i="10"/>
  <c r="F60" i="10"/>
  <c r="F61" i="10"/>
  <c r="F62" i="10"/>
  <c r="F63" i="10"/>
  <c r="F64" i="10"/>
  <c r="F65" i="10"/>
  <c r="F66" i="10"/>
  <c r="F67" i="10"/>
  <c r="F68" i="10"/>
  <c r="F69" i="10"/>
  <c r="F70" i="10"/>
  <c r="F71" i="10"/>
  <c r="F72" i="10"/>
  <c r="F73" i="10"/>
  <c r="F74" i="10"/>
  <c r="F75" i="10"/>
  <c r="F76" i="10"/>
  <c r="F77" i="10"/>
  <c r="F78" i="10"/>
  <c r="F79" i="10"/>
  <c r="F80" i="10"/>
  <c r="F81" i="10"/>
  <c r="F82" i="10"/>
  <c r="F83" i="10"/>
  <c r="F84" i="10"/>
  <c r="F85" i="10"/>
  <c r="F86" i="10"/>
  <c r="F87" i="10"/>
  <c r="F88" i="10"/>
  <c r="F89" i="10"/>
  <c r="F90" i="10"/>
  <c r="F91" i="10"/>
  <c r="F92" i="10"/>
  <c r="F93" i="10"/>
  <c r="F94" i="10"/>
  <c r="F95" i="10"/>
  <c r="F96" i="10"/>
  <c r="F97" i="10"/>
  <c r="F98" i="10"/>
  <c r="F99" i="10"/>
  <c r="F100" i="10"/>
  <c r="F101" i="10"/>
  <c r="F102" i="10"/>
  <c r="F103" i="10"/>
  <c r="F104" i="10"/>
  <c r="F105" i="10"/>
  <c r="F106" i="10"/>
  <c r="F107" i="10"/>
  <c r="F108" i="10"/>
  <c r="F109" i="10"/>
  <c r="F110" i="10"/>
  <c r="F111" i="10"/>
  <c r="F112" i="10"/>
  <c r="F113" i="10"/>
  <c r="F114" i="10"/>
  <c r="F115" i="10"/>
  <c r="F116" i="10"/>
  <c r="F117" i="10"/>
  <c r="F118" i="10"/>
  <c r="F119" i="10"/>
  <c r="F120" i="10"/>
  <c r="F121" i="10"/>
  <c r="F122" i="10"/>
  <c r="F123" i="10"/>
  <c r="F124" i="10"/>
  <c r="F125" i="10"/>
  <c r="F126" i="10"/>
  <c r="F127" i="10"/>
  <c r="F128" i="10"/>
  <c r="F129" i="10"/>
  <c r="F130" i="10"/>
  <c r="F131" i="10"/>
  <c r="F132" i="10"/>
  <c r="F133" i="10"/>
  <c r="F134" i="10"/>
  <c r="F135" i="10"/>
  <c r="F136" i="10"/>
  <c r="F137" i="10"/>
  <c r="F138" i="10"/>
  <c r="F139" i="10"/>
  <c r="F140" i="10"/>
  <c r="F141" i="10"/>
  <c r="F142" i="10"/>
  <c r="F143" i="10"/>
  <c r="F144" i="10"/>
  <c r="F145" i="10"/>
  <c r="F146" i="10"/>
  <c r="F147" i="10"/>
  <c r="F148" i="10"/>
  <c r="F149" i="10"/>
  <c r="F150" i="10"/>
  <c r="F151" i="10"/>
  <c r="F152" i="10"/>
  <c r="F153" i="10"/>
  <c r="F154" i="10"/>
  <c r="F155" i="10"/>
  <c r="F156" i="10"/>
  <c r="F157" i="10"/>
  <c r="F158" i="10"/>
  <c r="F159" i="10"/>
  <c r="F160" i="10"/>
  <c r="F161" i="10"/>
  <c r="F162" i="10"/>
  <c r="F163" i="10"/>
  <c r="F164" i="10"/>
  <c r="F165" i="10"/>
  <c r="F166" i="10"/>
  <c r="F167" i="10"/>
  <c r="F168" i="10"/>
  <c r="F169" i="10"/>
  <c r="F170" i="10"/>
  <c r="F171" i="10"/>
  <c r="F172" i="10"/>
  <c r="F173" i="10"/>
  <c r="F174" i="10"/>
  <c r="F175" i="10"/>
  <c r="F176" i="10"/>
  <c r="F177" i="10"/>
  <c r="F178" i="10"/>
  <c r="F179" i="10"/>
  <c r="F180" i="10"/>
  <c r="F181" i="10"/>
  <c r="F182" i="10"/>
  <c r="F183" i="10"/>
  <c r="F184" i="10"/>
  <c r="F185" i="10"/>
  <c r="F186" i="10"/>
  <c r="F187" i="10"/>
  <c r="F188" i="10"/>
  <c r="F189" i="10"/>
  <c r="F190" i="10"/>
  <c r="F191" i="10"/>
  <c r="F192" i="10"/>
  <c r="F193" i="10"/>
  <c r="F194" i="10"/>
  <c r="F195" i="10"/>
  <c r="F196" i="10"/>
  <c r="F197" i="10"/>
  <c r="F198" i="10"/>
  <c r="F199" i="10"/>
  <c r="F200" i="10"/>
  <c r="F201" i="10"/>
  <c r="F202" i="10"/>
  <c r="F203" i="10"/>
  <c r="F204" i="10"/>
  <c r="F205" i="10"/>
  <c r="F206" i="10"/>
  <c r="F207" i="10"/>
  <c r="F208" i="10"/>
  <c r="F209" i="10"/>
  <c r="F210" i="10"/>
  <c r="F211" i="10"/>
  <c r="F212" i="10"/>
  <c r="F213" i="10"/>
  <c r="F214" i="10"/>
  <c r="F215" i="10"/>
  <c r="F216" i="10"/>
  <c r="F217" i="10"/>
  <c r="F218" i="10"/>
  <c r="F219" i="10"/>
  <c r="F220" i="10"/>
  <c r="F221" i="10"/>
  <c r="F222" i="10"/>
  <c r="F223" i="10"/>
  <c r="F224" i="10"/>
  <c r="F225" i="10"/>
  <c r="F226" i="10"/>
  <c r="F227" i="10"/>
  <c r="F228" i="10"/>
  <c r="F229" i="10"/>
  <c r="F230" i="10"/>
  <c r="F231" i="10"/>
  <c r="F232" i="10"/>
  <c r="F233" i="10"/>
  <c r="F234" i="10"/>
  <c r="F235" i="10"/>
  <c r="F236" i="10"/>
  <c r="F237" i="10"/>
  <c r="F238" i="10"/>
  <c r="F239" i="10"/>
  <c r="F240" i="10"/>
  <c r="F241" i="10"/>
  <c r="F242" i="10"/>
  <c r="F243" i="10"/>
  <c r="F244" i="10"/>
  <c r="F245" i="10"/>
  <c r="F246" i="10"/>
  <c r="F247" i="10"/>
  <c r="F248" i="10"/>
  <c r="F249" i="10"/>
  <c r="F250" i="10"/>
  <c r="F251" i="10"/>
  <c r="F252" i="10"/>
  <c r="F253" i="10"/>
  <c r="F254" i="10"/>
  <c r="F255" i="10"/>
  <c r="F256" i="10"/>
  <c r="F257" i="10"/>
  <c r="F258" i="10"/>
  <c r="F259" i="10"/>
  <c r="F260" i="10"/>
  <c r="F261" i="10"/>
  <c r="F262" i="10"/>
  <c r="F263" i="10"/>
  <c r="F264" i="10"/>
  <c r="F265" i="10"/>
  <c r="F266" i="10"/>
  <c r="F267" i="10"/>
  <c r="F268" i="10"/>
  <c r="F269" i="10"/>
  <c r="F270" i="10"/>
  <c r="F271" i="10"/>
  <c r="F272" i="10"/>
  <c r="F273" i="10"/>
  <c r="F274" i="10"/>
  <c r="F275" i="10"/>
  <c r="F276" i="10"/>
  <c r="F277" i="10"/>
  <c r="F278" i="10"/>
  <c r="F279" i="10"/>
  <c r="F280" i="10"/>
  <c r="F281" i="10"/>
  <c r="F282" i="10"/>
  <c r="F283" i="10"/>
  <c r="F284" i="10"/>
  <c r="F285" i="10"/>
  <c r="F286" i="10"/>
  <c r="F287" i="10"/>
  <c r="F288" i="10"/>
  <c r="F289" i="10"/>
  <c r="F290" i="10"/>
  <c r="F291" i="10"/>
  <c r="F292" i="10"/>
  <c r="F293" i="10"/>
  <c r="F294" i="10"/>
  <c r="F295" i="10"/>
  <c r="F296" i="10"/>
  <c r="F297" i="10"/>
  <c r="F298" i="10"/>
  <c r="F299" i="10"/>
  <c r="F300" i="10"/>
  <c r="F301" i="10"/>
  <c r="F302" i="10"/>
  <c r="F303" i="10"/>
  <c r="F304" i="10"/>
  <c r="F305" i="10"/>
  <c r="F306" i="10"/>
  <c r="F307" i="10"/>
  <c r="F308" i="10"/>
  <c r="F309" i="10"/>
  <c r="F310" i="10"/>
  <c r="F311" i="10"/>
  <c r="F312" i="10"/>
  <c r="F313" i="10"/>
  <c r="F314" i="10"/>
  <c r="F315" i="10"/>
  <c r="F316" i="10"/>
  <c r="F317" i="10"/>
  <c r="F318" i="10"/>
  <c r="F319" i="10"/>
  <c r="F320" i="10"/>
  <c r="F321" i="10"/>
  <c r="F322" i="10"/>
  <c r="F323" i="10"/>
  <c r="F324" i="10"/>
  <c r="F325" i="10"/>
  <c r="F326" i="10"/>
  <c r="F327" i="10"/>
  <c r="F328" i="10"/>
  <c r="F329" i="10"/>
  <c r="F330" i="10"/>
  <c r="F331" i="10"/>
  <c r="F332" i="10"/>
  <c r="F333" i="10"/>
  <c r="F334" i="10"/>
  <c r="F335" i="10"/>
  <c r="F336" i="10"/>
  <c r="F337" i="10"/>
  <c r="F338" i="10"/>
  <c r="F339" i="10"/>
  <c r="F340" i="10"/>
  <c r="F341" i="10"/>
  <c r="F342" i="10"/>
  <c r="F343" i="10"/>
  <c r="F344" i="10"/>
  <c r="F345" i="10"/>
  <c r="F346" i="10"/>
  <c r="F347" i="10"/>
  <c r="F348" i="10"/>
  <c r="F349" i="10"/>
  <c r="F350" i="10"/>
  <c r="F351" i="10"/>
  <c r="F352" i="10"/>
  <c r="F353" i="10"/>
  <c r="F354" i="10"/>
  <c r="F355" i="10"/>
  <c r="F356" i="10"/>
  <c r="F357" i="10"/>
  <c r="F358" i="10"/>
  <c r="F359" i="10"/>
  <c r="F360" i="10"/>
  <c r="F361" i="10"/>
  <c r="F362" i="10"/>
  <c r="F363" i="10"/>
  <c r="F364" i="10"/>
  <c r="F365" i="10"/>
  <c r="F366" i="10"/>
  <c r="F367" i="10"/>
  <c r="F368" i="10"/>
  <c r="F369" i="10"/>
  <c r="F370" i="10"/>
  <c r="F371" i="10"/>
  <c r="F372" i="10"/>
  <c r="F373" i="10"/>
  <c r="F374" i="10"/>
  <c r="F375" i="10"/>
  <c r="F376" i="10"/>
  <c r="F377" i="10"/>
  <c r="F378" i="10"/>
  <c r="F379" i="10"/>
  <c r="F380" i="10"/>
  <c r="F381" i="10"/>
  <c r="F382" i="10"/>
  <c r="F383" i="10"/>
  <c r="F384" i="10"/>
  <c r="F385" i="10"/>
  <c r="F386" i="10"/>
  <c r="F387" i="10"/>
  <c r="F388" i="10"/>
  <c r="F389" i="10"/>
  <c r="F390" i="10"/>
  <c r="F391" i="10"/>
  <c r="F392" i="10"/>
  <c r="F393" i="10"/>
  <c r="F394" i="10"/>
  <c r="F395" i="10"/>
  <c r="F396" i="10"/>
  <c r="F397" i="10"/>
  <c r="F398" i="10"/>
  <c r="F399" i="10"/>
  <c r="F400" i="10"/>
  <c r="F401" i="10"/>
  <c r="F402" i="10"/>
  <c r="F403" i="10"/>
  <c r="F404" i="10"/>
  <c r="F405" i="10"/>
  <c r="F406" i="10"/>
  <c r="F407" i="10"/>
  <c r="F408" i="10"/>
  <c r="F409" i="10"/>
  <c r="F410" i="10"/>
  <c r="F411" i="10"/>
  <c r="F412" i="10"/>
  <c r="F413" i="10"/>
  <c r="F414" i="10"/>
  <c r="F415" i="10"/>
  <c r="F416" i="10"/>
  <c r="F417" i="10"/>
  <c r="F418" i="10"/>
  <c r="F419" i="10"/>
  <c r="F420" i="10"/>
  <c r="F421" i="10"/>
  <c r="F422" i="10"/>
  <c r="F423" i="10"/>
  <c r="F424" i="10"/>
  <c r="F425" i="10"/>
  <c r="F426" i="10"/>
  <c r="F427" i="10"/>
  <c r="F428" i="10"/>
  <c r="F429" i="10"/>
  <c r="F430" i="10"/>
  <c r="F431" i="10"/>
  <c r="F432" i="10"/>
  <c r="F433" i="10"/>
  <c r="F434" i="10"/>
  <c r="F435" i="10"/>
  <c r="F436" i="10"/>
  <c r="F437" i="10"/>
  <c r="F438" i="10"/>
  <c r="F439" i="10"/>
  <c r="F440" i="10"/>
  <c r="F441" i="10"/>
  <c r="F442" i="10"/>
  <c r="F443" i="10"/>
  <c r="F444" i="10"/>
  <c r="F445" i="10"/>
  <c r="F446" i="10"/>
  <c r="F447" i="10"/>
  <c r="F448" i="10"/>
  <c r="F449" i="10"/>
  <c r="F450" i="10"/>
  <c r="F451" i="10"/>
  <c r="F452" i="10"/>
  <c r="F453" i="10"/>
  <c r="F454" i="10"/>
  <c r="F455" i="10"/>
  <c r="F456" i="10"/>
  <c r="F457" i="10"/>
  <c r="F458" i="10"/>
  <c r="F459" i="10"/>
  <c r="F460" i="10"/>
  <c r="F461" i="10"/>
  <c r="F462" i="10"/>
  <c r="F463" i="10"/>
  <c r="F464" i="10"/>
  <c r="F465" i="10"/>
  <c r="F466" i="10"/>
  <c r="F467" i="10"/>
  <c r="F468" i="10"/>
  <c r="F469" i="10"/>
  <c r="F470" i="10"/>
  <c r="F471" i="10"/>
  <c r="F472" i="10"/>
  <c r="F473" i="10"/>
  <c r="F474" i="10"/>
  <c r="F475" i="10"/>
  <c r="F476" i="10"/>
  <c r="F477" i="10"/>
  <c r="F478" i="10"/>
  <c r="F479" i="10"/>
  <c r="F480" i="10"/>
  <c r="F481" i="10"/>
  <c r="F482" i="10"/>
  <c r="F483" i="10"/>
  <c r="F484" i="10"/>
  <c r="F485" i="10"/>
  <c r="F486" i="10"/>
  <c r="F487" i="10"/>
  <c r="F488" i="10"/>
  <c r="F489" i="10"/>
  <c r="F490" i="10"/>
  <c r="F491" i="10"/>
  <c r="F492" i="10"/>
  <c r="F493" i="10"/>
  <c r="F494" i="10"/>
  <c r="F495" i="10"/>
  <c r="F496" i="10"/>
  <c r="F497" i="10"/>
  <c r="F498" i="10"/>
  <c r="F499" i="10"/>
  <c r="F500" i="10"/>
  <c r="F501" i="10"/>
  <c r="F502" i="10"/>
  <c r="F503" i="10"/>
  <c r="F504" i="10"/>
  <c r="F505" i="10"/>
  <c r="F506" i="10"/>
  <c r="F507" i="10"/>
  <c r="F508" i="10"/>
  <c r="F509" i="10"/>
  <c r="F510" i="10"/>
  <c r="F511" i="10"/>
  <c r="F512" i="10"/>
  <c r="F513" i="10"/>
  <c r="F514" i="10"/>
  <c r="F515" i="10"/>
  <c r="F516" i="10"/>
  <c r="F517" i="10"/>
  <c r="F518" i="10"/>
  <c r="F519" i="10"/>
  <c r="F520" i="10"/>
  <c r="F521" i="10"/>
  <c r="F522" i="10"/>
  <c r="F523" i="10"/>
  <c r="F524" i="10"/>
  <c r="F525" i="10"/>
  <c r="F526" i="10"/>
  <c r="F527" i="10"/>
  <c r="F528" i="10"/>
  <c r="F529" i="10"/>
  <c r="F530" i="10"/>
  <c r="F531" i="10"/>
  <c r="F532" i="10"/>
  <c r="F533" i="10"/>
  <c r="F534" i="10"/>
  <c r="F535" i="10"/>
  <c r="F536" i="10"/>
  <c r="F537" i="10"/>
  <c r="F538" i="10"/>
  <c r="F539" i="10"/>
  <c r="F540" i="10"/>
  <c r="F541" i="10"/>
  <c r="F542" i="10"/>
  <c r="F543" i="10"/>
  <c r="F544" i="10"/>
  <c r="F545" i="10"/>
  <c r="F546" i="10"/>
  <c r="F547" i="10"/>
  <c r="F548" i="10"/>
  <c r="F549" i="10"/>
  <c r="F550" i="10"/>
  <c r="F551" i="10"/>
  <c r="F552" i="10"/>
  <c r="F553" i="10"/>
  <c r="F554" i="10"/>
  <c r="F555" i="10"/>
  <c r="F556" i="10"/>
  <c r="F557" i="10"/>
  <c r="F558" i="10"/>
  <c r="F559" i="10"/>
  <c r="F560" i="10"/>
  <c r="F561" i="10"/>
  <c r="F562" i="10"/>
  <c r="F563" i="10"/>
  <c r="F564" i="10"/>
  <c r="F565" i="10"/>
  <c r="F566" i="10"/>
  <c r="F567" i="10"/>
  <c r="F568" i="10"/>
  <c r="F569" i="10"/>
  <c r="F570" i="10"/>
  <c r="F571" i="10"/>
  <c r="F572" i="10"/>
  <c r="F573" i="10"/>
  <c r="F574" i="10"/>
  <c r="F575" i="10"/>
  <c r="F576" i="10"/>
  <c r="F577" i="10"/>
  <c r="F578" i="10"/>
  <c r="F579" i="10"/>
  <c r="F580" i="10"/>
  <c r="F581" i="10"/>
  <c r="F582" i="10"/>
  <c r="F583" i="10"/>
  <c r="F584" i="10"/>
  <c r="F585" i="10"/>
  <c r="F586" i="10"/>
  <c r="F587" i="10"/>
  <c r="F588" i="10"/>
  <c r="F589" i="10"/>
  <c r="F590" i="10"/>
  <c r="F591" i="10"/>
  <c r="F592" i="10"/>
  <c r="F593" i="10"/>
  <c r="F594" i="10"/>
  <c r="F595" i="10"/>
  <c r="F596" i="10"/>
  <c r="F597" i="10"/>
  <c r="F598" i="10"/>
  <c r="F599" i="10"/>
  <c r="F600" i="10"/>
  <c r="F601" i="10"/>
  <c r="F602" i="10"/>
  <c r="F603" i="10"/>
  <c r="F604" i="10"/>
  <c r="F605" i="10"/>
  <c r="F606" i="10"/>
  <c r="F607" i="10"/>
  <c r="F608" i="10"/>
  <c r="F609" i="10"/>
  <c r="F610" i="10"/>
  <c r="F611" i="10"/>
  <c r="F612" i="10"/>
  <c r="F613" i="10"/>
  <c r="F614" i="10"/>
  <c r="F615" i="10"/>
  <c r="F616" i="10"/>
  <c r="F617" i="10"/>
  <c r="F618" i="10"/>
  <c r="F619" i="10"/>
  <c r="F620" i="10"/>
  <c r="F621" i="10"/>
  <c r="F622" i="10"/>
  <c r="F623" i="10"/>
  <c r="F624" i="10"/>
  <c r="F625" i="10"/>
  <c r="F626" i="10"/>
  <c r="F627" i="10"/>
  <c r="F628" i="10"/>
  <c r="F629" i="10"/>
  <c r="F630" i="10"/>
  <c r="F631" i="10"/>
  <c r="F632" i="10"/>
  <c r="F633" i="10"/>
  <c r="F634" i="10"/>
  <c r="F635" i="10"/>
  <c r="F636" i="10"/>
  <c r="F637" i="10"/>
  <c r="F638" i="10"/>
  <c r="F639" i="10"/>
  <c r="F640" i="10"/>
  <c r="F641" i="10"/>
  <c r="F642" i="10"/>
  <c r="F643" i="10"/>
  <c r="F644" i="10"/>
  <c r="F645" i="10"/>
  <c r="F646" i="10"/>
  <c r="F647" i="10"/>
  <c r="F648" i="10"/>
  <c r="F649" i="10"/>
  <c r="F650" i="10"/>
  <c r="F651" i="10"/>
  <c r="F652" i="10"/>
  <c r="F653" i="10"/>
  <c r="F654" i="10"/>
  <c r="F655" i="10"/>
  <c r="F656" i="10"/>
  <c r="F657" i="10"/>
  <c r="F658" i="10"/>
  <c r="F659" i="10"/>
  <c r="F660" i="10"/>
  <c r="F661" i="10"/>
  <c r="F662" i="10"/>
  <c r="F663" i="10"/>
  <c r="F664" i="10"/>
  <c r="F665" i="10"/>
  <c r="F666" i="10"/>
  <c r="F667" i="10"/>
  <c r="F668" i="10"/>
  <c r="F669" i="10"/>
  <c r="F670" i="10"/>
  <c r="F671" i="10"/>
  <c r="F672" i="10"/>
  <c r="F673" i="10"/>
  <c r="F674" i="10"/>
  <c r="F675" i="10"/>
  <c r="F676" i="10"/>
  <c r="F677" i="10"/>
  <c r="F678" i="10"/>
  <c r="F679" i="10"/>
  <c r="F680" i="10"/>
  <c r="F681" i="10"/>
  <c r="F682" i="10"/>
  <c r="F683" i="10"/>
  <c r="F684" i="10"/>
  <c r="F685" i="10"/>
  <c r="F686" i="10"/>
  <c r="F687" i="10"/>
  <c r="F688" i="10"/>
  <c r="F689" i="10"/>
  <c r="F690" i="10"/>
  <c r="F691" i="10"/>
  <c r="F692" i="10"/>
  <c r="F693" i="10"/>
  <c r="F694" i="10"/>
  <c r="F695" i="10"/>
  <c r="F696" i="10"/>
  <c r="F697" i="10"/>
  <c r="F698" i="10"/>
  <c r="F699" i="10"/>
  <c r="F700" i="10"/>
  <c r="F701" i="10"/>
  <c r="F702" i="10"/>
  <c r="F703" i="10"/>
  <c r="F704" i="10"/>
  <c r="F705" i="10"/>
  <c r="F706" i="10"/>
  <c r="F707" i="10"/>
  <c r="F708" i="10"/>
  <c r="F709" i="10"/>
  <c r="F710" i="10"/>
  <c r="F711" i="10"/>
  <c r="F712" i="10"/>
  <c r="F713" i="10"/>
  <c r="F714" i="10"/>
  <c r="F715" i="10"/>
  <c r="F716" i="10"/>
  <c r="F717" i="10"/>
  <c r="F718" i="10"/>
  <c r="F719" i="10"/>
  <c r="F720" i="10"/>
  <c r="F721" i="10"/>
  <c r="F722" i="10"/>
  <c r="F723" i="10"/>
  <c r="F724" i="10"/>
  <c r="F725" i="10"/>
  <c r="F726" i="10"/>
  <c r="F7" i="10"/>
  <c r="H7" i="10" s="1"/>
  <c r="F6" i="10"/>
  <c r="E8" i="10"/>
  <c r="E9" i="10"/>
  <c r="E10" i="10"/>
  <c r="E11" i="10"/>
  <c r="E12" i="10"/>
  <c r="E13" i="10"/>
  <c r="E14" i="10"/>
  <c r="E15" i="10"/>
  <c r="E16" i="10"/>
  <c r="E17" i="10"/>
  <c r="E18" i="10"/>
  <c r="E19" i="10"/>
  <c r="E20" i="10"/>
  <c r="E21" i="10"/>
  <c r="E22" i="10"/>
  <c r="E23" i="10"/>
  <c r="E24" i="10"/>
  <c r="E25" i="10"/>
  <c r="E26" i="10"/>
  <c r="E27" i="10"/>
  <c r="E28" i="10"/>
  <c r="E29" i="10"/>
  <c r="E30" i="10"/>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E80" i="10"/>
  <c r="E81" i="10"/>
  <c r="E82" i="10"/>
  <c r="E83" i="10"/>
  <c r="E84" i="10"/>
  <c r="E85" i="10"/>
  <c r="E86" i="10"/>
  <c r="E87" i="10"/>
  <c r="E88" i="10"/>
  <c r="E89" i="10"/>
  <c r="E90" i="10"/>
  <c r="E91" i="10"/>
  <c r="E92" i="10"/>
  <c r="E93" i="10"/>
  <c r="E94" i="10"/>
  <c r="E95" i="10"/>
  <c r="E96" i="10"/>
  <c r="E97" i="10"/>
  <c r="E98" i="10"/>
  <c r="E99" i="10"/>
  <c r="E100" i="10"/>
  <c r="E101" i="10"/>
  <c r="E102" i="10"/>
  <c r="E103" i="10"/>
  <c r="E104" i="10"/>
  <c r="E105" i="10"/>
  <c r="E106" i="10"/>
  <c r="E107" i="10"/>
  <c r="E108" i="10"/>
  <c r="E109" i="10"/>
  <c r="E110" i="10"/>
  <c r="E111" i="10"/>
  <c r="E112" i="10"/>
  <c r="E113" i="10"/>
  <c r="E114" i="10"/>
  <c r="E115" i="10"/>
  <c r="E116" i="10"/>
  <c r="E117" i="10"/>
  <c r="E118" i="10"/>
  <c r="E119" i="10"/>
  <c r="E120" i="10"/>
  <c r="E121" i="10"/>
  <c r="E122" i="10"/>
  <c r="E123" i="10"/>
  <c r="E124" i="10"/>
  <c r="E125" i="10"/>
  <c r="E126" i="10"/>
  <c r="E127" i="10"/>
  <c r="E128" i="10"/>
  <c r="E129" i="10"/>
  <c r="E130" i="10"/>
  <c r="E131" i="10"/>
  <c r="E132" i="10"/>
  <c r="E133" i="10"/>
  <c r="E134" i="10"/>
  <c r="E135" i="10"/>
  <c r="E136" i="10"/>
  <c r="E137" i="10"/>
  <c r="E138" i="10"/>
  <c r="E139" i="10"/>
  <c r="E140" i="10"/>
  <c r="E141" i="10"/>
  <c r="E142" i="10"/>
  <c r="E143" i="10"/>
  <c r="E144" i="10"/>
  <c r="E145" i="10"/>
  <c r="E146" i="10"/>
  <c r="E147" i="10"/>
  <c r="E148" i="10"/>
  <c r="E149" i="10"/>
  <c r="E150" i="10"/>
  <c r="E151" i="10"/>
  <c r="E152" i="10"/>
  <c r="E153" i="10"/>
  <c r="E154" i="10"/>
  <c r="E155" i="10"/>
  <c r="E156" i="10"/>
  <c r="E157" i="10"/>
  <c r="E158" i="10"/>
  <c r="E159" i="10"/>
  <c r="E160" i="10"/>
  <c r="E161" i="10"/>
  <c r="E162" i="10"/>
  <c r="E163" i="10"/>
  <c r="E164" i="10"/>
  <c r="E165" i="10"/>
  <c r="E166" i="10"/>
  <c r="E167" i="10"/>
  <c r="E168" i="10"/>
  <c r="E169" i="10"/>
  <c r="E170" i="10"/>
  <c r="E171" i="10"/>
  <c r="E172" i="10"/>
  <c r="E173" i="10"/>
  <c r="E174" i="10"/>
  <c r="E175" i="10"/>
  <c r="E176" i="10"/>
  <c r="E177" i="10"/>
  <c r="E178" i="10"/>
  <c r="E179" i="10"/>
  <c r="E180" i="10"/>
  <c r="E181" i="10"/>
  <c r="E182" i="10"/>
  <c r="E183" i="10"/>
  <c r="E184" i="10"/>
  <c r="E185" i="10"/>
  <c r="E186" i="10"/>
  <c r="E187" i="10"/>
  <c r="E188" i="10"/>
  <c r="E189" i="10"/>
  <c r="E190" i="10"/>
  <c r="E191" i="10"/>
  <c r="E192" i="10"/>
  <c r="E193" i="10"/>
  <c r="E194" i="10"/>
  <c r="E195" i="10"/>
  <c r="E196" i="10"/>
  <c r="E197" i="10"/>
  <c r="E198" i="10"/>
  <c r="E199" i="10"/>
  <c r="E200" i="10"/>
  <c r="E201" i="10"/>
  <c r="E202" i="10"/>
  <c r="E203" i="10"/>
  <c r="E204" i="10"/>
  <c r="E205" i="10"/>
  <c r="E206" i="10"/>
  <c r="E207" i="10"/>
  <c r="E208" i="10"/>
  <c r="E209" i="10"/>
  <c r="E210" i="10"/>
  <c r="E211" i="10"/>
  <c r="E212" i="10"/>
  <c r="E213" i="10"/>
  <c r="E214" i="10"/>
  <c r="E215" i="10"/>
  <c r="E216" i="10"/>
  <c r="E217" i="10"/>
  <c r="E218" i="10"/>
  <c r="E219" i="10"/>
  <c r="E220" i="10"/>
  <c r="E221" i="10"/>
  <c r="E222" i="10"/>
  <c r="E223" i="10"/>
  <c r="E224" i="10"/>
  <c r="E225" i="10"/>
  <c r="E226" i="10"/>
  <c r="E227" i="10"/>
  <c r="E228" i="10"/>
  <c r="E229" i="10"/>
  <c r="E230" i="10"/>
  <c r="E231" i="10"/>
  <c r="E232" i="10"/>
  <c r="E233" i="10"/>
  <c r="E234" i="10"/>
  <c r="E235" i="10"/>
  <c r="E236" i="10"/>
  <c r="E237" i="10"/>
  <c r="E238" i="10"/>
  <c r="E239" i="10"/>
  <c r="E240" i="10"/>
  <c r="E241" i="10"/>
  <c r="E242" i="10"/>
  <c r="E243" i="10"/>
  <c r="E244" i="10"/>
  <c r="E245" i="10"/>
  <c r="E246" i="10"/>
  <c r="E247" i="10"/>
  <c r="E248" i="10"/>
  <c r="E249" i="10"/>
  <c r="E250" i="10"/>
  <c r="E251" i="10"/>
  <c r="E252" i="10"/>
  <c r="E253" i="10"/>
  <c r="E254" i="10"/>
  <c r="E255" i="10"/>
  <c r="E256" i="10"/>
  <c r="E257" i="10"/>
  <c r="E258" i="10"/>
  <c r="E259" i="10"/>
  <c r="E260" i="10"/>
  <c r="E261" i="10"/>
  <c r="E262" i="10"/>
  <c r="E263" i="10"/>
  <c r="E264" i="10"/>
  <c r="E265" i="10"/>
  <c r="E266" i="10"/>
  <c r="E267" i="10"/>
  <c r="E268" i="10"/>
  <c r="E269" i="10"/>
  <c r="E270" i="10"/>
  <c r="E271" i="10"/>
  <c r="E272" i="10"/>
  <c r="E273" i="10"/>
  <c r="E274" i="10"/>
  <c r="E275" i="10"/>
  <c r="E276" i="10"/>
  <c r="E277" i="10"/>
  <c r="E278" i="10"/>
  <c r="E279" i="10"/>
  <c r="E280"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E304" i="10"/>
  <c r="E305" i="10"/>
  <c r="E306" i="10"/>
  <c r="E307" i="10"/>
  <c r="E308" i="10"/>
  <c r="E309" i="10"/>
  <c r="E310" i="10"/>
  <c r="E311" i="10"/>
  <c r="E312" i="10"/>
  <c r="E313" i="10"/>
  <c r="E314" i="10"/>
  <c r="E315" i="10"/>
  <c r="E316" i="10"/>
  <c r="E317" i="10"/>
  <c r="E318" i="10"/>
  <c r="E319" i="10"/>
  <c r="E320" i="10"/>
  <c r="E321" i="10"/>
  <c r="E322" i="10"/>
  <c r="E323" i="10"/>
  <c r="E324" i="10"/>
  <c r="E325" i="10"/>
  <c r="E326" i="10"/>
  <c r="E327" i="10"/>
  <c r="E328" i="10"/>
  <c r="E329" i="10"/>
  <c r="E330" i="10"/>
  <c r="E331" i="10"/>
  <c r="E332" i="10"/>
  <c r="E333" i="10"/>
  <c r="E334" i="10"/>
  <c r="E335" i="10"/>
  <c r="E336" i="10"/>
  <c r="E337" i="10"/>
  <c r="E338" i="10"/>
  <c r="E339" i="10"/>
  <c r="E340" i="10"/>
  <c r="E341" i="10"/>
  <c r="E342" i="10"/>
  <c r="E343" i="10"/>
  <c r="E344" i="10"/>
  <c r="E345" i="10"/>
  <c r="E346" i="10"/>
  <c r="E347" i="10"/>
  <c r="E348" i="10"/>
  <c r="E349" i="10"/>
  <c r="E350" i="10"/>
  <c r="E351" i="10"/>
  <c r="E352" i="10"/>
  <c r="E353" i="10"/>
  <c r="E354" i="10"/>
  <c r="E355" i="10"/>
  <c r="E356" i="10"/>
  <c r="E357" i="10"/>
  <c r="E358" i="10"/>
  <c r="E359" i="10"/>
  <c r="E360" i="10"/>
  <c r="E361" i="10"/>
  <c r="E362" i="10"/>
  <c r="E363" i="10"/>
  <c r="E364" i="10"/>
  <c r="E365" i="10"/>
  <c r="E366" i="10"/>
  <c r="E367" i="10"/>
  <c r="E368" i="10"/>
  <c r="E369" i="10"/>
  <c r="E370" i="10"/>
  <c r="E371" i="10"/>
  <c r="E372" i="10"/>
  <c r="E373" i="10"/>
  <c r="E374" i="10"/>
  <c r="E375" i="10"/>
  <c r="E376" i="10"/>
  <c r="E377" i="10"/>
  <c r="E378" i="10"/>
  <c r="E379" i="10"/>
  <c r="E380" i="10"/>
  <c r="E381" i="10"/>
  <c r="E382" i="10"/>
  <c r="E383" i="10"/>
  <c r="E384" i="10"/>
  <c r="E385" i="10"/>
  <c r="E386" i="10"/>
  <c r="E387" i="10"/>
  <c r="E388" i="10"/>
  <c r="E389" i="10"/>
  <c r="E390" i="10"/>
  <c r="E391" i="10"/>
  <c r="E392" i="10"/>
  <c r="E393" i="10"/>
  <c r="E394" i="10"/>
  <c r="E395" i="10"/>
  <c r="E396" i="10"/>
  <c r="E397" i="10"/>
  <c r="E398" i="10"/>
  <c r="E399" i="10"/>
  <c r="E400" i="10"/>
  <c r="E401" i="10"/>
  <c r="E402" i="10"/>
  <c r="E403" i="10"/>
  <c r="E404" i="10"/>
  <c r="E405" i="10"/>
  <c r="E406" i="10"/>
  <c r="E407" i="10"/>
  <c r="E408" i="10"/>
  <c r="E409" i="10"/>
  <c r="E410" i="10"/>
  <c r="E411" i="10"/>
  <c r="E412" i="10"/>
  <c r="E413" i="10"/>
  <c r="E414" i="10"/>
  <c r="E415" i="10"/>
  <c r="E416" i="10"/>
  <c r="E417" i="10"/>
  <c r="E418" i="10"/>
  <c r="E419" i="10"/>
  <c r="E420" i="10"/>
  <c r="E421" i="10"/>
  <c r="E422" i="10"/>
  <c r="E423" i="10"/>
  <c r="E424" i="10"/>
  <c r="E425" i="10"/>
  <c r="E426" i="10"/>
  <c r="E427" i="10"/>
  <c r="E428" i="10"/>
  <c r="E429" i="10"/>
  <c r="E430" i="10"/>
  <c r="E431" i="10"/>
  <c r="E432" i="10"/>
  <c r="E433" i="10"/>
  <c r="E434" i="10"/>
  <c r="E435" i="10"/>
  <c r="E436" i="10"/>
  <c r="E437" i="10"/>
  <c r="E438" i="10"/>
  <c r="E439" i="10"/>
  <c r="E440" i="10"/>
  <c r="E441" i="10"/>
  <c r="E442" i="10"/>
  <c r="E443" i="10"/>
  <c r="E444" i="10"/>
  <c r="E445" i="10"/>
  <c r="E446" i="10"/>
  <c r="E447" i="10"/>
  <c r="E448" i="10"/>
  <c r="E449" i="10"/>
  <c r="E450" i="10"/>
  <c r="E451" i="10"/>
  <c r="E452" i="10"/>
  <c r="E453" i="10"/>
  <c r="E454" i="10"/>
  <c r="E455" i="10"/>
  <c r="E456" i="10"/>
  <c r="E457" i="10"/>
  <c r="E458" i="10"/>
  <c r="E459" i="10"/>
  <c r="E460" i="10"/>
  <c r="E461" i="10"/>
  <c r="E462" i="10"/>
  <c r="E463" i="10"/>
  <c r="E464" i="10"/>
  <c r="E465" i="10"/>
  <c r="E466" i="10"/>
  <c r="E467" i="10"/>
  <c r="E468" i="10"/>
  <c r="E469" i="10"/>
  <c r="E470" i="10"/>
  <c r="E471" i="10"/>
  <c r="E472" i="10"/>
  <c r="E473" i="10"/>
  <c r="E474" i="10"/>
  <c r="E475" i="10"/>
  <c r="E476" i="10"/>
  <c r="E477" i="10"/>
  <c r="E478" i="10"/>
  <c r="E479" i="10"/>
  <c r="E480" i="10"/>
  <c r="E481" i="10"/>
  <c r="E482" i="10"/>
  <c r="E483" i="10"/>
  <c r="E484" i="10"/>
  <c r="E485" i="10"/>
  <c r="E486" i="10"/>
  <c r="E487" i="10"/>
  <c r="E488" i="10"/>
  <c r="E489" i="10"/>
  <c r="E490" i="10"/>
  <c r="E491" i="10"/>
  <c r="E492" i="10"/>
  <c r="E493" i="10"/>
  <c r="E494" i="10"/>
  <c r="E495" i="10"/>
  <c r="E496" i="10"/>
  <c r="E497" i="10"/>
  <c r="E498" i="10"/>
  <c r="E499" i="10"/>
  <c r="E500" i="10"/>
  <c r="E501" i="10"/>
  <c r="E502" i="10"/>
  <c r="E503" i="10"/>
  <c r="E504" i="10"/>
  <c r="E505" i="10"/>
  <c r="E506" i="10"/>
  <c r="E507" i="10"/>
  <c r="E508" i="10"/>
  <c r="E509" i="10"/>
  <c r="E510" i="10"/>
  <c r="E511" i="10"/>
  <c r="E512" i="10"/>
  <c r="E513" i="10"/>
  <c r="E514" i="10"/>
  <c r="E515" i="10"/>
  <c r="E516" i="10"/>
  <c r="E517" i="10"/>
  <c r="E518" i="10"/>
  <c r="E519" i="10"/>
  <c r="E520" i="10"/>
  <c r="E521" i="10"/>
  <c r="E522" i="10"/>
  <c r="E523" i="10"/>
  <c r="E524" i="10"/>
  <c r="E525" i="10"/>
  <c r="E526" i="10"/>
  <c r="E527" i="10"/>
  <c r="E528" i="10"/>
  <c r="E529" i="10"/>
  <c r="E530" i="10"/>
  <c r="E531" i="10"/>
  <c r="E532" i="10"/>
  <c r="E533" i="10"/>
  <c r="E534" i="10"/>
  <c r="E535" i="10"/>
  <c r="E536" i="10"/>
  <c r="E537" i="10"/>
  <c r="E538" i="10"/>
  <c r="E539" i="10"/>
  <c r="E540" i="10"/>
  <c r="E541" i="10"/>
  <c r="E542" i="10"/>
  <c r="E543" i="10"/>
  <c r="E544" i="10"/>
  <c r="E545" i="10"/>
  <c r="E546" i="10"/>
  <c r="E547" i="10"/>
  <c r="E548" i="10"/>
  <c r="E549" i="10"/>
  <c r="E550" i="10"/>
  <c r="E551" i="10"/>
  <c r="E552" i="10"/>
  <c r="E553" i="10"/>
  <c r="E554" i="10"/>
  <c r="E555" i="10"/>
  <c r="E556" i="10"/>
  <c r="E557" i="10"/>
  <c r="E558" i="10"/>
  <c r="E559" i="10"/>
  <c r="E560" i="10"/>
  <c r="E561" i="10"/>
  <c r="E562" i="10"/>
  <c r="E563" i="10"/>
  <c r="E564" i="10"/>
  <c r="E565" i="10"/>
  <c r="E566" i="10"/>
  <c r="E567" i="10"/>
  <c r="E568" i="10"/>
  <c r="E569" i="10"/>
  <c r="E570" i="10"/>
  <c r="E571" i="10"/>
  <c r="E572" i="10"/>
  <c r="E573" i="10"/>
  <c r="E574" i="10"/>
  <c r="E575" i="10"/>
  <c r="E576" i="10"/>
  <c r="E577" i="10"/>
  <c r="E578" i="10"/>
  <c r="E579" i="10"/>
  <c r="E580" i="10"/>
  <c r="E581" i="10"/>
  <c r="E582" i="10"/>
  <c r="E583" i="10"/>
  <c r="E584" i="10"/>
  <c r="E585" i="10"/>
  <c r="E586" i="10"/>
  <c r="E587" i="10"/>
  <c r="E588" i="10"/>
  <c r="E589" i="10"/>
  <c r="E590" i="10"/>
  <c r="E591" i="10"/>
  <c r="E592" i="10"/>
  <c r="E593" i="10"/>
  <c r="E594" i="10"/>
  <c r="E595" i="10"/>
  <c r="E596" i="10"/>
  <c r="E597" i="10"/>
  <c r="E598" i="10"/>
  <c r="E599" i="10"/>
  <c r="E600" i="10"/>
  <c r="E601" i="10"/>
  <c r="E602" i="10"/>
  <c r="E603" i="10"/>
  <c r="E604" i="10"/>
  <c r="E605" i="10"/>
  <c r="E606" i="10"/>
  <c r="E607" i="10"/>
  <c r="E608" i="10"/>
  <c r="E609" i="10"/>
  <c r="E610" i="10"/>
  <c r="E611" i="10"/>
  <c r="E612" i="10"/>
  <c r="E613" i="10"/>
  <c r="E614" i="10"/>
  <c r="E615" i="10"/>
  <c r="E616" i="10"/>
  <c r="E617" i="10"/>
  <c r="E618" i="10"/>
  <c r="E619" i="10"/>
  <c r="E620" i="10"/>
  <c r="E621" i="10"/>
  <c r="E622" i="10"/>
  <c r="E623" i="10"/>
  <c r="E624" i="10"/>
  <c r="E625" i="10"/>
  <c r="E626" i="10"/>
  <c r="E627" i="10"/>
  <c r="E628" i="10"/>
  <c r="E629" i="10"/>
  <c r="E630" i="10"/>
  <c r="E631" i="10"/>
  <c r="E632" i="10"/>
  <c r="E633" i="10"/>
  <c r="E634" i="10"/>
  <c r="E635" i="10"/>
  <c r="E636" i="10"/>
  <c r="E637" i="10"/>
  <c r="E638" i="10"/>
  <c r="E639" i="10"/>
  <c r="E640" i="10"/>
  <c r="E641" i="10"/>
  <c r="E642" i="10"/>
  <c r="E643" i="10"/>
  <c r="E644" i="10"/>
  <c r="E645" i="10"/>
  <c r="E646" i="10"/>
  <c r="E647" i="10"/>
  <c r="E648" i="10"/>
  <c r="E649" i="10"/>
  <c r="E650" i="10"/>
  <c r="E651" i="10"/>
  <c r="E652" i="10"/>
  <c r="E653" i="10"/>
  <c r="E654" i="10"/>
  <c r="E655" i="10"/>
  <c r="E656" i="10"/>
  <c r="E657" i="10"/>
  <c r="E658" i="10"/>
  <c r="E659" i="10"/>
  <c r="E660" i="10"/>
  <c r="E661" i="10"/>
  <c r="E662" i="10"/>
  <c r="E663" i="10"/>
  <c r="E664" i="10"/>
  <c r="E665" i="10"/>
  <c r="E666" i="10"/>
  <c r="E667" i="10"/>
  <c r="E668" i="10"/>
  <c r="E669" i="10"/>
  <c r="E670" i="10"/>
  <c r="E671" i="10"/>
  <c r="E672" i="10"/>
  <c r="E673" i="10"/>
  <c r="E674" i="10"/>
  <c r="E675" i="10"/>
  <c r="E676" i="10"/>
  <c r="E677" i="10"/>
  <c r="E678" i="10"/>
  <c r="E679" i="10"/>
  <c r="E680" i="10"/>
  <c r="E681" i="10"/>
  <c r="E682" i="10"/>
  <c r="E683" i="10"/>
  <c r="E684" i="10"/>
  <c r="E685" i="10"/>
  <c r="E686" i="10"/>
  <c r="E687" i="10"/>
  <c r="E688" i="10"/>
  <c r="E689" i="10"/>
  <c r="E690" i="10"/>
  <c r="E691" i="10"/>
  <c r="E692" i="10"/>
  <c r="E693" i="10"/>
  <c r="E694" i="10"/>
  <c r="E695" i="10"/>
  <c r="E696" i="10"/>
  <c r="E697" i="10"/>
  <c r="E698" i="10"/>
  <c r="E699" i="10"/>
  <c r="E700" i="10"/>
  <c r="E701" i="10"/>
  <c r="E702" i="10"/>
  <c r="E703" i="10"/>
  <c r="E704" i="10"/>
  <c r="E705" i="10"/>
  <c r="E706" i="10"/>
  <c r="E707" i="10"/>
  <c r="E708" i="10"/>
  <c r="E709" i="10"/>
  <c r="E710" i="10"/>
  <c r="E711" i="10"/>
  <c r="E712" i="10"/>
  <c r="E713" i="10"/>
  <c r="E714" i="10"/>
  <c r="E715" i="10"/>
  <c r="E716" i="10"/>
  <c r="E717" i="10"/>
  <c r="E718" i="10"/>
  <c r="E719" i="10"/>
  <c r="E720" i="10"/>
  <c r="E721" i="10"/>
  <c r="E722" i="10"/>
  <c r="E723" i="10"/>
  <c r="E724" i="10"/>
  <c r="E725" i="10"/>
  <c r="E726" i="10"/>
  <c r="E7" i="10"/>
  <c r="E6" i="10"/>
  <c r="D8" i="10"/>
  <c r="D9" i="10"/>
  <c r="D10" i="10"/>
  <c r="D11" i="10"/>
  <c r="D12" i="10"/>
  <c r="D13" i="10"/>
  <c r="D14" i="10"/>
  <c r="D15" i="10"/>
  <c r="D16" i="10"/>
  <c r="D17" i="10"/>
  <c r="D18" i="10"/>
  <c r="D19" i="10"/>
  <c r="D20" i="10"/>
  <c r="D21" i="10"/>
  <c r="D22" i="10"/>
  <c r="D23" i="10"/>
  <c r="D24" i="10"/>
  <c r="D25" i="10"/>
  <c r="D26" i="10"/>
  <c r="D27" i="10"/>
  <c r="D28" i="10"/>
  <c r="D29" i="10"/>
  <c r="D30" i="10"/>
  <c r="D31" i="10"/>
  <c r="D32" i="10"/>
  <c r="D33" i="10"/>
  <c r="D34" i="10"/>
  <c r="D35" i="10"/>
  <c r="D36" i="10"/>
  <c r="D38" i="10"/>
  <c r="D39" i="10"/>
  <c r="D40" i="10"/>
  <c r="D41" i="10"/>
  <c r="D42" i="10"/>
  <c r="D43" i="10"/>
  <c r="D44" i="10"/>
  <c r="D45" i="10"/>
  <c r="D46" i="10"/>
  <c r="D47" i="10"/>
  <c r="D48" i="10"/>
  <c r="D49" i="10"/>
  <c r="D50" i="10"/>
  <c r="D51" i="10"/>
  <c r="D52" i="10"/>
  <c r="D53" i="10"/>
  <c r="D54" i="10"/>
  <c r="D55" i="10"/>
  <c r="D56" i="10"/>
  <c r="D57" i="10"/>
  <c r="D58" i="10"/>
  <c r="D59" i="10"/>
  <c r="D60" i="10"/>
  <c r="D61" i="10"/>
  <c r="D62" i="10"/>
  <c r="D63" i="10"/>
  <c r="D64" i="10"/>
  <c r="D65" i="10"/>
  <c r="D66" i="10"/>
  <c r="D67" i="10"/>
  <c r="D68" i="10"/>
  <c r="D69" i="10"/>
  <c r="D70" i="10"/>
  <c r="D71" i="10"/>
  <c r="D72" i="10"/>
  <c r="D73" i="10"/>
  <c r="D74" i="10"/>
  <c r="D75" i="10"/>
  <c r="D76" i="10"/>
  <c r="D77" i="10"/>
  <c r="D78" i="10"/>
  <c r="D79" i="10"/>
  <c r="D80" i="10"/>
  <c r="D81" i="10"/>
  <c r="D82" i="10"/>
  <c r="D83" i="10"/>
  <c r="D84" i="10"/>
  <c r="D85" i="10"/>
  <c r="D86" i="10"/>
  <c r="D87" i="10"/>
  <c r="D88" i="10"/>
  <c r="D89" i="10"/>
  <c r="D90" i="10"/>
  <c r="D91" i="10"/>
  <c r="D92" i="10"/>
  <c r="D93" i="10"/>
  <c r="D94" i="10"/>
  <c r="D95" i="10"/>
  <c r="D96" i="10"/>
  <c r="D97" i="10"/>
  <c r="D98" i="10"/>
  <c r="D99" i="10"/>
  <c r="D100" i="10"/>
  <c r="D101" i="10"/>
  <c r="D102" i="10"/>
  <c r="D103" i="10"/>
  <c r="D104" i="10"/>
  <c r="D105" i="10"/>
  <c r="D106" i="10"/>
  <c r="D107" i="10"/>
  <c r="D108" i="10"/>
  <c r="D109" i="10"/>
  <c r="D110" i="10"/>
  <c r="D111" i="10"/>
  <c r="D112" i="10"/>
  <c r="D113" i="10"/>
  <c r="D114" i="10"/>
  <c r="D115" i="10"/>
  <c r="D116" i="10"/>
  <c r="D117" i="10"/>
  <c r="D118" i="10"/>
  <c r="D119" i="10"/>
  <c r="D120" i="10"/>
  <c r="D121" i="10"/>
  <c r="D122" i="10"/>
  <c r="D123" i="10"/>
  <c r="D124" i="10"/>
  <c r="D125" i="10"/>
  <c r="D126" i="10"/>
  <c r="D127" i="10"/>
  <c r="D128" i="10"/>
  <c r="D129" i="10"/>
  <c r="D130" i="10"/>
  <c r="D131" i="10"/>
  <c r="D132" i="10"/>
  <c r="D133" i="10"/>
  <c r="D134" i="10"/>
  <c r="D135" i="10"/>
  <c r="D136" i="10"/>
  <c r="D137" i="10"/>
  <c r="D138" i="10"/>
  <c r="D139" i="10"/>
  <c r="D140" i="10"/>
  <c r="D141" i="10"/>
  <c r="D142" i="10"/>
  <c r="D143" i="10"/>
  <c r="D144" i="10"/>
  <c r="D145" i="10"/>
  <c r="D146" i="10"/>
  <c r="D147" i="10"/>
  <c r="D148" i="10"/>
  <c r="D149" i="10"/>
  <c r="D150" i="10"/>
  <c r="D151" i="10"/>
  <c r="D152" i="10"/>
  <c r="D153" i="10"/>
  <c r="D154" i="10"/>
  <c r="D155" i="10"/>
  <c r="D156" i="10"/>
  <c r="D157" i="10"/>
  <c r="D158" i="10"/>
  <c r="D159" i="10"/>
  <c r="D160" i="10"/>
  <c r="D161" i="10"/>
  <c r="D162" i="10"/>
  <c r="D163" i="10"/>
  <c r="D164" i="10"/>
  <c r="D165" i="10"/>
  <c r="D166" i="10"/>
  <c r="D167" i="10"/>
  <c r="D168" i="10"/>
  <c r="D169" i="10"/>
  <c r="D170" i="10"/>
  <c r="D171" i="10"/>
  <c r="D172" i="10"/>
  <c r="D173" i="10"/>
  <c r="D174" i="10"/>
  <c r="D175" i="10"/>
  <c r="D176" i="10"/>
  <c r="D177" i="10"/>
  <c r="D178" i="10"/>
  <c r="D179" i="10"/>
  <c r="D180" i="10"/>
  <c r="D181" i="10"/>
  <c r="D182" i="10"/>
  <c r="D183" i="10"/>
  <c r="D184" i="10"/>
  <c r="D185" i="10"/>
  <c r="D186" i="10"/>
  <c r="D187" i="10"/>
  <c r="D188" i="10"/>
  <c r="D189" i="10"/>
  <c r="D190" i="10"/>
  <c r="D191" i="10"/>
  <c r="D192" i="10"/>
  <c r="D193" i="10"/>
  <c r="D194" i="10"/>
  <c r="D195" i="10"/>
  <c r="D196" i="10"/>
  <c r="D197" i="10"/>
  <c r="D198" i="10"/>
  <c r="D199" i="10"/>
  <c r="D200" i="10"/>
  <c r="D201" i="10"/>
  <c r="D202" i="10"/>
  <c r="D203" i="10"/>
  <c r="D204" i="10"/>
  <c r="D205" i="10"/>
  <c r="D206" i="10"/>
  <c r="D207" i="10"/>
  <c r="D208" i="10"/>
  <c r="D209" i="10"/>
  <c r="D210" i="10"/>
  <c r="D211" i="10"/>
  <c r="D212" i="10"/>
  <c r="D213" i="10"/>
  <c r="D214" i="10"/>
  <c r="D215" i="10"/>
  <c r="D216" i="10"/>
  <c r="D217" i="10"/>
  <c r="D218" i="10"/>
  <c r="D219" i="10"/>
  <c r="D220" i="10"/>
  <c r="D221" i="10"/>
  <c r="D222" i="10"/>
  <c r="D223" i="10"/>
  <c r="D224" i="10"/>
  <c r="D225" i="10"/>
  <c r="D226" i="10"/>
  <c r="D227" i="10"/>
  <c r="D228" i="10"/>
  <c r="D229" i="10"/>
  <c r="D230" i="10"/>
  <c r="D231" i="10"/>
  <c r="D232" i="10"/>
  <c r="D233" i="10"/>
  <c r="D234" i="10"/>
  <c r="D235" i="10"/>
  <c r="D236" i="10"/>
  <c r="D237" i="10"/>
  <c r="D238" i="10"/>
  <c r="D239" i="10"/>
  <c r="D240" i="10"/>
  <c r="D241" i="10"/>
  <c r="D242" i="10"/>
  <c r="D243" i="10"/>
  <c r="D244" i="10"/>
  <c r="D245" i="10"/>
  <c r="D246" i="10"/>
  <c r="D247" i="10"/>
  <c r="D248" i="10"/>
  <c r="D249" i="10"/>
  <c r="D250" i="10"/>
  <c r="D251" i="10"/>
  <c r="D252" i="10"/>
  <c r="D253" i="10"/>
  <c r="D254" i="10"/>
  <c r="D255" i="10"/>
  <c r="D256" i="10"/>
  <c r="D257" i="10"/>
  <c r="D258" i="10"/>
  <c r="D259" i="10"/>
  <c r="D260" i="10"/>
  <c r="D261" i="10"/>
  <c r="D262" i="10"/>
  <c r="D263" i="10"/>
  <c r="D264" i="10"/>
  <c r="D265" i="10"/>
  <c r="D266" i="10"/>
  <c r="D267" i="10"/>
  <c r="D268" i="10"/>
  <c r="D269" i="10"/>
  <c r="D270" i="10"/>
  <c r="D271" i="10"/>
  <c r="D272" i="10"/>
  <c r="D273" i="10"/>
  <c r="D274" i="10"/>
  <c r="D275" i="10"/>
  <c r="D276" i="10"/>
  <c r="D277" i="10"/>
  <c r="D278" i="10"/>
  <c r="D279" i="10"/>
  <c r="D280"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D304" i="10"/>
  <c r="D305" i="10"/>
  <c r="D306" i="10"/>
  <c r="D307" i="10"/>
  <c r="D308" i="10"/>
  <c r="D309" i="10"/>
  <c r="D310" i="10"/>
  <c r="D311" i="10"/>
  <c r="D312" i="10"/>
  <c r="D313" i="10"/>
  <c r="D314" i="10"/>
  <c r="D315" i="10"/>
  <c r="D316" i="10"/>
  <c r="D317" i="10"/>
  <c r="D318" i="10"/>
  <c r="D319" i="10"/>
  <c r="D320" i="10"/>
  <c r="D321" i="10"/>
  <c r="D322" i="10"/>
  <c r="D323" i="10"/>
  <c r="D324" i="10"/>
  <c r="D325" i="10"/>
  <c r="D326" i="10"/>
  <c r="D327" i="10"/>
  <c r="D328" i="10"/>
  <c r="D329" i="10"/>
  <c r="D330" i="10"/>
  <c r="D331" i="10"/>
  <c r="D332" i="10"/>
  <c r="D333" i="10"/>
  <c r="D334" i="10"/>
  <c r="D335" i="10"/>
  <c r="D336" i="10"/>
  <c r="D337" i="10"/>
  <c r="D338" i="10"/>
  <c r="D339" i="10"/>
  <c r="D340" i="10"/>
  <c r="D341" i="10"/>
  <c r="D342" i="10"/>
  <c r="D343" i="10"/>
  <c r="D344" i="10"/>
  <c r="D345" i="10"/>
  <c r="D346" i="10"/>
  <c r="D347" i="10"/>
  <c r="D348" i="10"/>
  <c r="D349" i="10"/>
  <c r="D350" i="10"/>
  <c r="D351" i="10"/>
  <c r="D352" i="10"/>
  <c r="D353" i="10"/>
  <c r="D354" i="10"/>
  <c r="D355" i="10"/>
  <c r="D356" i="10"/>
  <c r="D357" i="10"/>
  <c r="D358" i="10"/>
  <c r="D359" i="10"/>
  <c r="D360" i="10"/>
  <c r="D361" i="10"/>
  <c r="D362" i="10"/>
  <c r="D363" i="10"/>
  <c r="D364" i="10"/>
  <c r="D365" i="10"/>
  <c r="D366" i="10"/>
  <c r="D367" i="10"/>
  <c r="D368" i="10"/>
  <c r="D369" i="10"/>
  <c r="D370" i="10"/>
  <c r="D371" i="10"/>
  <c r="D372" i="10"/>
  <c r="D373" i="10"/>
  <c r="D374" i="10"/>
  <c r="D375" i="10"/>
  <c r="D376" i="10"/>
  <c r="D377" i="10"/>
  <c r="D378" i="10"/>
  <c r="D379" i="10"/>
  <c r="D380" i="10"/>
  <c r="D381" i="10"/>
  <c r="D382" i="10"/>
  <c r="D383" i="10"/>
  <c r="D384" i="10"/>
  <c r="D385" i="10"/>
  <c r="D386" i="10"/>
  <c r="D387" i="10"/>
  <c r="D388" i="10"/>
  <c r="D389" i="10"/>
  <c r="D390" i="10"/>
  <c r="D391" i="10"/>
  <c r="D392" i="10"/>
  <c r="D393" i="10"/>
  <c r="D394" i="10"/>
  <c r="D395" i="10"/>
  <c r="D396" i="10"/>
  <c r="D397" i="10"/>
  <c r="D398" i="10"/>
  <c r="D399" i="10"/>
  <c r="D400" i="10"/>
  <c r="D401" i="10"/>
  <c r="D402" i="10"/>
  <c r="D403" i="10"/>
  <c r="D404" i="10"/>
  <c r="D405" i="10"/>
  <c r="D406" i="10"/>
  <c r="D407" i="10"/>
  <c r="D408" i="10"/>
  <c r="D409" i="10"/>
  <c r="D410" i="10"/>
  <c r="D411" i="10"/>
  <c r="D412" i="10"/>
  <c r="D413" i="10"/>
  <c r="D414" i="10"/>
  <c r="D415" i="10"/>
  <c r="D416" i="10"/>
  <c r="D417" i="10"/>
  <c r="D418" i="10"/>
  <c r="D419" i="10"/>
  <c r="D420" i="10"/>
  <c r="D421" i="10"/>
  <c r="D422" i="10"/>
  <c r="D423" i="10"/>
  <c r="D424" i="10"/>
  <c r="D425" i="10"/>
  <c r="D426" i="10"/>
  <c r="D427" i="10"/>
  <c r="D428" i="10"/>
  <c r="D429" i="10"/>
  <c r="D430" i="10"/>
  <c r="D431" i="10"/>
  <c r="D432" i="10"/>
  <c r="D433" i="10"/>
  <c r="D434" i="10"/>
  <c r="D435" i="10"/>
  <c r="D436" i="10"/>
  <c r="D437" i="10"/>
  <c r="D438" i="10"/>
  <c r="D439" i="10"/>
  <c r="D440" i="10"/>
  <c r="D441" i="10"/>
  <c r="D442" i="10"/>
  <c r="D443" i="10"/>
  <c r="D444" i="10"/>
  <c r="D445" i="10"/>
  <c r="D446" i="10"/>
  <c r="D447" i="10"/>
  <c r="D448" i="10"/>
  <c r="D449" i="10"/>
  <c r="D450" i="10"/>
  <c r="D451" i="10"/>
  <c r="D452" i="10"/>
  <c r="D453" i="10"/>
  <c r="D454" i="10"/>
  <c r="D455" i="10"/>
  <c r="D456" i="10"/>
  <c r="D457" i="10"/>
  <c r="D458" i="10"/>
  <c r="D459" i="10"/>
  <c r="D460" i="10"/>
  <c r="D461" i="10"/>
  <c r="D462" i="10"/>
  <c r="D463" i="10"/>
  <c r="D464" i="10"/>
  <c r="D465" i="10"/>
  <c r="D466" i="10"/>
  <c r="D467" i="10"/>
  <c r="D468" i="10"/>
  <c r="D469" i="10"/>
  <c r="D470" i="10"/>
  <c r="D471" i="10"/>
  <c r="D472" i="10"/>
  <c r="D473" i="10"/>
  <c r="D474" i="10"/>
  <c r="D475" i="10"/>
  <c r="D476" i="10"/>
  <c r="D477" i="10"/>
  <c r="D478" i="10"/>
  <c r="D479" i="10"/>
  <c r="D480" i="10"/>
  <c r="D481" i="10"/>
  <c r="D482" i="10"/>
  <c r="D483" i="10"/>
  <c r="D484" i="10"/>
  <c r="D485" i="10"/>
  <c r="D486" i="10"/>
  <c r="D487" i="10"/>
  <c r="D488" i="10"/>
  <c r="D489" i="10"/>
  <c r="D490" i="10"/>
  <c r="D491" i="10"/>
  <c r="D492" i="10"/>
  <c r="D493" i="10"/>
  <c r="D494" i="10"/>
  <c r="D495" i="10"/>
  <c r="D496" i="10"/>
  <c r="D497" i="10"/>
  <c r="D498" i="10"/>
  <c r="D499" i="10"/>
  <c r="D500" i="10"/>
  <c r="D501" i="10"/>
  <c r="D502" i="10"/>
  <c r="D503" i="10"/>
  <c r="D504" i="10"/>
  <c r="D505" i="10"/>
  <c r="D506" i="10"/>
  <c r="D507" i="10"/>
  <c r="D508" i="10"/>
  <c r="D509" i="10"/>
  <c r="D510" i="10"/>
  <c r="D511" i="10"/>
  <c r="D512" i="10"/>
  <c r="D513" i="10"/>
  <c r="D514" i="10"/>
  <c r="D515" i="10"/>
  <c r="D516" i="10"/>
  <c r="D517" i="10"/>
  <c r="D518" i="10"/>
  <c r="D519" i="10"/>
  <c r="D520" i="10"/>
  <c r="D521" i="10"/>
  <c r="D522" i="10"/>
  <c r="D523" i="10"/>
  <c r="D524" i="10"/>
  <c r="D525" i="10"/>
  <c r="D526" i="10"/>
  <c r="D527" i="10"/>
  <c r="D528" i="10"/>
  <c r="D529" i="10"/>
  <c r="D530" i="10"/>
  <c r="D531" i="10"/>
  <c r="D532" i="10"/>
  <c r="D533" i="10"/>
  <c r="D534" i="10"/>
  <c r="D535" i="10"/>
  <c r="D536" i="10"/>
  <c r="D537" i="10"/>
  <c r="D538" i="10"/>
  <c r="D539" i="10"/>
  <c r="D540" i="10"/>
  <c r="D541" i="10"/>
  <c r="D542" i="10"/>
  <c r="D543" i="10"/>
  <c r="D544" i="10"/>
  <c r="D545" i="10"/>
  <c r="D546" i="10"/>
  <c r="D547" i="10"/>
  <c r="D548" i="10"/>
  <c r="D549" i="10"/>
  <c r="D550" i="10"/>
  <c r="D551" i="10"/>
  <c r="D552" i="10"/>
  <c r="D553" i="10"/>
  <c r="D554" i="10"/>
  <c r="D555" i="10"/>
  <c r="D556" i="10"/>
  <c r="D557" i="10"/>
  <c r="D558" i="10"/>
  <c r="D559" i="10"/>
  <c r="D560" i="10"/>
  <c r="D561" i="10"/>
  <c r="D562" i="10"/>
  <c r="D563" i="10"/>
  <c r="D564" i="10"/>
  <c r="D565" i="10"/>
  <c r="D566" i="10"/>
  <c r="D567" i="10"/>
  <c r="D568" i="10"/>
  <c r="D569" i="10"/>
  <c r="D570" i="10"/>
  <c r="D571" i="10"/>
  <c r="D572" i="10"/>
  <c r="D573" i="10"/>
  <c r="D574" i="10"/>
  <c r="D575" i="10"/>
  <c r="D576" i="10"/>
  <c r="D577" i="10"/>
  <c r="D578" i="10"/>
  <c r="D579" i="10"/>
  <c r="D580" i="10"/>
  <c r="D581" i="10"/>
  <c r="D582" i="10"/>
  <c r="D583" i="10"/>
  <c r="D584" i="10"/>
  <c r="D585" i="10"/>
  <c r="D586" i="10"/>
  <c r="D587" i="10"/>
  <c r="D588" i="10"/>
  <c r="D589" i="10"/>
  <c r="D590" i="10"/>
  <c r="D591" i="10"/>
  <c r="D592" i="10"/>
  <c r="D593" i="10"/>
  <c r="D594" i="10"/>
  <c r="D595" i="10"/>
  <c r="D596" i="10"/>
  <c r="D597" i="10"/>
  <c r="D598" i="10"/>
  <c r="D599" i="10"/>
  <c r="D600" i="10"/>
  <c r="D601" i="10"/>
  <c r="D602" i="10"/>
  <c r="D603" i="10"/>
  <c r="D604" i="10"/>
  <c r="D605" i="10"/>
  <c r="D606" i="10"/>
  <c r="D607" i="10"/>
  <c r="D608" i="10"/>
  <c r="D609" i="10"/>
  <c r="D610" i="10"/>
  <c r="D611" i="10"/>
  <c r="D612" i="10"/>
  <c r="D613" i="10"/>
  <c r="D614" i="10"/>
  <c r="D615" i="10"/>
  <c r="D616" i="10"/>
  <c r="D617" i="10"/>
  <c r="D618" i="10"/>
  <c r="D619" i="10"/>
  <c r="D620" i="10"/>
  <c r="D621" i="10"/>
  <c r="D622" i="10"/>
  <c r="D623" i="10"/>
  <c r="D624" i="10"/>
  <c r="D625" i="10"/>
  <c r="D626" i="10"/>
  <c r="D627" i="10"/>
  <c r="D628" i="10"/>
  <c r="D629" i="10"/>
  <c r="D630" i="10"/>
  <c r="D631" i="10"/>
  <c r="D632" i="10"/>
  <c r="D633" i="10"/>
  <c r="D634" i="10"/>
  <c r="D635" i="10"/>
  <c r="D636" i="10"/>
  <c r="D637" i="10"/>
  <c r="D638" i="10"/>
  <c r="D639" i="10"/>
  <c r="D640" i="10"/>
  <c r="D641" i="10"/>
  <c r="D642" i="10"/>
  <c r="D643" i="10"/>
  <c r="D644" i="10"/>
  <c r="D645" i="10"/>
  <c r="D646" i="10"/>
  <c r="D647" i="10"/>
  <c r="D648" i="10"/>
  <c r="D649" i="10"/>
  <c r="D650" i="10"/>
  <c r="D651" i="10"/>
  <c r="D652" i="10"/>
  <c r="D653" i="10"/>
  <c r="D654" i="10"/>
  <c r="D655" i="10"/>
  <c r="D656" i="10"/>
  <c r="D657" i="10"/>
  <c r="D658" i="10"/>
  <c r="D659" i="10"/>
  <c r="D660" i="10"/>
  <c r="D661" i="10"/>
  <c r="D662" i="10"/>
  <c r="D663" i="10"/>
  <c r="D664" i="10"/>
  <c r="D665" i="10"/>
  <c r="D666" i="10"/>
  <c r="D667" i="10"/>
  <c r="D668" i="10"/>
  <c r="D669" i="10"/>
  <c r="D670" i="10"/>
  <c r="D671" i="10"/>
  <c r="D672" i="10"/>
  <c r="D673" i="10"/>
  <c r="D674" i="10"/>
  <c r="D675" i="10"/>
  <c r="D676" i="10"/>
  <c r="D677" i="10"/>
  <c r="D678" i="10"/>
  <c r="D679" i="10"/>
  <c r="D680" i="10"/>
  <c r="D681" i="10"/>
  <c r="D682" i="10"/>
  <c r="D683" i="10"/>
  <c r="D684" i="10"/>
  <c r="D685" i="10"/>
  <c r="D686" i="10"/>
  <c r="D687" i="10"/>
  <c r="D688" i="10"/>
  <c r="D689" i="10"/>
  <c r="D690" i="10"/>
  <c r="D691" i="10"/>
  <c r="D692" i="10"/>
  <c r="D693" i="10"/>
  <c r="D694" i="10"/>
  <c r="D695" i="10"/>
  <c r="D696" i="10"/>
  <c r="D697" i="10"/>
  <c r="D698" i="10"/>
  <c r="D699" i="10"/>
  <c r="D700" i="10"/>
  <c r="D701" i="10"/>
  <c r="D702" i="10"/>
  <c r="D703" i="10"/>
  <c r="D704" i="10"/>
  <c r="D705" i="10"/>
  <c r="D706" i="10"/>
  <c r="D707" i="10"/>
  <c r="D708" i="10"/>
  <c r="D709" i="10"/>
  <c r="D710" i="10"/>
  <c r="D711" i="10"/>
  <c r="D712" i="10"/>
  <c r="D713" i="10"/>
  <c r="D714" i="10"/>
  <c r="D715" i="10"/>
  <c r="D716" i="10"/>
  <c r="D717" i="10"/>
  <c r="D718" i="10"/>
  <c r="D719" i="10"/>
  <c r="D720" i="10"/>
  <c r="D721" i="10"/>
  <c r="D722" i="10"/>
  <c r="D723" i="10"/>
  <c r="D724" i="10"/>
  <c r="D725" i="10"/>
  <c r="D726" i="10"/>
  <c r="D7" i="10"/>
  <c r="D2" i="10"/>
  <c r="O333" i="4" a="1"/>
  <c r="O333" i="4" s="1"/>
  <c r="M363" i="4"/>
  <c r="L363" i="4"/>
  <c r="K363" i="4"/>
  <c r="J363" i="4"/>
  <c r="I363" i="4"/>
  <c r="H363" i="4"/>
  <c r="M362" i="4"/>
  <c r="L362" i="4"/>
  <c r="K362" i="4"/>
  <c r="J362" i="4"/>
  <c r="I362" i="4"/>
  <c r="H362" i="4"/>
  <c r="M361" i="4"/>
  <c r="L361" i="4"/>
  <c r="K361" i="4"/>
  <c r="J361" i="4"/>
  <c r="I361" i="4"/>
  <c r="H361" i="4"/>
  <c r="M360" i="4"/>
  <c r="L360" i="4"/>
  <c r="K360" i="4"/>
  <c r="J360" i="4"/>
  <c r="I360" i="4"/>
  <c r="H360" i="4"/>
  <c r="M359" i="4"/>
  <c r="L359" i="4"/>
  <c r="K359" i="4"/>
  <c r="J359" i="4"/>
  <c r="I359" i="4"/>
  <c r="H359" i="4"/>
  <c r="M358" i="4"/>
  <c r="L358" i="4"/>
  <c r="K358" i="4"/>
  <c r="J358" i="4"/>
  <c r="I358" i="4"/>
  <c r="H358" i="4"/>
  <c r="M357" i="4"/>
  <c r="L357" i="4"/>
  <c r="K357" i="4"/>
  <c r="J357" i="4"/>
  <c r="I357" i="4"/>
  <c r="H357" i="4"/>
  <c r="M356" i="4"/>
  <c r="L356" i="4"/>
  <c r="K356" i="4"/>
  <c r="J356" i="4"/>
  <c r="I356" i="4"/>
  <c r="H356" i="4"/>
  <c r="M355" i="4"/>
  <c r="L355" i="4"/>
  <c r="K355" i="4"/>
  <c r="J355" i="4"/>
  <c r="I355" i="4"/>
  <c r="H355" i="4"/>
  <c r="M354" i="4"/>
  <c r="L354" i="4"/>
  <c r="K354" i="4"/>
  <c r="J354" i="4"/>
  <c r="I354" i="4"/>
  <c r="H354" i="4"/>
  <c r="M353" i="4"/>
  <c r="L353" i="4"/>
  <c r="K353" i="4"/>
  <c r="J353" i="4"/>
  <c r="I353" i="4"/>
  <c r="H353" i="4"/>
  <c r="M352" i="4"/>
  <c r="L352" i="4"/>
  <c r="K352" i="4"/>
  <c r="J352" i="4"/>
  <c r="I352" i="4"/>
  <c r="H352" i="4"/>
  <c r="M351" i="4"/>
  <c r="L351" i="4"/>
  <c r="K351" i="4"/>
  <c r="J351" i="4"/>
  <c r="I351" i="4"/>
  <c r="H351" i="4"/>
  <c r="M350" i="4"/>
  <c r="L350" i="4"/>
  <c r="K350" i="4"/>
  <c r="J350" i="4"/>
  <c r="I350" i="4"/>
  <c r="H350" i="4"/>
  <c r="M349" i="4"/>
  <c r="L349" i="4"/>
  <c r="K349" i="4"/>
  <c r="J349" i="4"/>
  <c r="I349" i="4"/>
  <c r="H349" i="4"/>
  <c r="M348" i="4"/>
  <c r="L348" i="4"/>
  <c r="K348" i="4"/>
  <c r="J348" i="4"/>
  <c r="I348" i="4"/>
  <c r="H348" i="4"/>
  <c r="M347" i="4"/>
  <c r="L347" i="4"/>
  <c r="K347" i="4"/>
  <c r="J347" i="4"/>
  <c r="I347" i="4"/>
  <c r="H347" i="4"/>
  <c r="M346" i="4"/>
  <c r="L346" i="4"/>
  <c r="K346" i="4"/>
  <c r="J346" i="4"/>
  <c r="I346" i="4"/>
  <c r="H346" i="4"/>
  <c r="M345" i="4"/>
  <c r="L345" i="4"/>
  <c r="K345" i="4"/>
  <c r="J345" i="4"/>
  <c r="I345" i="4"/>
  <c r="H345" i="4"/>
  <c r="M344" i="4"/>
  <c r="L344" i="4"/>
  <c r="K344" i="4"/>
  <c r="J344" i="4"/>
  <c r="I344" i="4"/>
  <c r="H344" i="4"/>
  <c r="M343" i="4"/>
  <c r="L343" i="4"/>
  <c r="K343" i="4"/>
  <c r="J343" i="4"/>
  <c r="I343" i="4"/>
  <c r="H343" i="4"/>
  <c r="M342" i="4"/>
  <c r="L342" i="4"/>
  <c r="K342" i="4"/>
  <c r="J342" i="4"/>
  <c r="I342" i="4"/>
  <c r="H342" i="4"/>
  <c r="M341" i="4"/>
  <c r="L341" i="4"/>
  <c r="K341" i="4"/>
  <c r="J341" i="4"/>
  <c r="I341" i="4"/>
  <c r="H341" i="4"/>
  <c r="M340" i="4"/>
  <c r="L340" i="4"/>
  <c r="K340" i="4"/>
  <c r="J340" i="4"/>
  <c r="I340" i="4"/>
  <c r="H340" i="4"/>
  <c r="M339" i="4"/>
  <c r="L339" i="4"/>
  <c r="K339" i="4"/>
  <c r="J339" i="4"/>
  <c r="I339" i="4"/>
  <c r="H339" i="4"/>
  <c r="M338" i="4"/>
  <c r="L338" i="4"/>
  <c r="K338" i="4"/>
  <c r="J338" i="4"/>
  <c r="I338" i="4"/>
  <c r="H338" i="4"/>
  <c r="M337" i="4"/>
  <c r="L337" i="4"/>
  <c r="K337" i="4"/>
  <c r="J337" i="4"/>
  <c r="I337" i="4"/>
  <c r="H337" i="4"/>
  <c r="M336" i="4"/>
  <c r="L336" i="4"/>
  <c r="K336" i="4"/>
  <c r="J336" i="4"/>
  <c r="I336" i="4"/>
  <c r="H336" i="4"/>
  <c r="M335" i="4"/>
  <c r="L335" i="4"/>
  <c r="K335" i="4"/>
  <c r="J335" i="4"/>
  <c r="I335" i="4"/>
  <c r="H335" i="4"/>
  <c r="M334" i="4"/>
  <c r="L334" i="4"/>
  <c r="K334" i="4"/>
  <c r="J334" i="4"/>
  <c r="I334" i="4"/>
  <c r="H334" i="4"/>
  <c r="M333" i="4"/>
  <c r="L333" i="4"/>
  <c r="K333" i="4"/>
  <c r="J333" i="4"/>
  <c r="I333" i="4"/>
  <c r="H333" i="4"/>
  <c r="M332" i="4"/>
  <c r="L332" i="4"/>
  <c r="K332" i="4"/>
  <c r="J332" i="4"/>
  <c r="I332" i="4"/>
  <c r="H332" i="4"/>
  <c r="M331" i="4"/>
  <c r="L331" i="4"/>
  <c r="K331" i="4"/>
  <c r="J331" i="4"/>
  <c r="I331" i="4"/>
  <c r="H331" i="4"/>
  <c r="M330" i="4"/>
  <c r="L330" i="4"/>
  <c r="K330" i="4"/>
  <c r="J330" i="4"/>
  <c r="I330" i="4"/>
  <c r="H330" i="4"/>
  <c r="M329" i="4"/>
  <c r="L329" i="4"/>
  <c r="K329" i="4"/>
  <c r="J329" i="4"/>
  <c r="I329" i="4"/>
  <c r="H329" i="4"/>
  <c r="M328" i="4"/>
  <c r="L328" i="4"/>
  <c r="K328" i="4"/>
  <c r="J328" i="4"/>
  <c r="I328" i="4"/>
  <c r="H328" i="4"/>
  <c r="M327" i="4"/>
  <c r="L327" i="4"/>
  <c r="K327" i="4"/>
  <c r="J327" i="4"/>
  <c r="I327" i="4"/>
  <c r="H327" i="4"/>
  <c r="M326" i="4"/>
  <c r="L326" i="4"/>
  <c r="K326" i="4"/>
  <c r="J326" i="4"/>
  <c r="I326" i="4"/>
  <c r="H326" i="4"/>
  <c r="M325" i="4"/>
  <c r="L325" i="4"/>
  <c r="K325" i="4"/>
  <c r="J325" i="4"/>
  <c r="I325" i="4"/>
  <c r="H325" i="4"/>
  <c r="M324" i="4"/>
  <c r="L324" i="4"/>
  <c r="K324" i="4"/>
  <c r="J324" i="4"/>
  <c r="I324" i="4"/>
  <c r="H324" i="4"/>
  <c r="M323" i="4"/>
  <c r="L323" i="4"/>
  <c r="K323" i="4"/>
  <c r="J323" i="4"/>
  <c r="I323" i="4"/>
  <c r="H323" i="4"/>
  <c r="M322" i="4"/>
  <c r="L322" i="4"/>
  <c r="K322" i="4"/>
  <c r="J322" i="4"/>
  <c r="I322" i="4"/>
  <c r="H322" i="4"/>
  <c r="M321" i="4"/>
  <c r="L321" i="4"/>
  <c r="K321" i="4"/>
  <c r="J321" i="4"/>
  <c r="I321" i="4"/>
  <c r="H321" i="4"/>
  <c r="M320" i="4"/>
  <c r="L320" i="4"/>
  <c r="K320" i="4"/>
  <c r="J320" i="4"/>
  <c r="I320" i="4"/>
  <c r="H320" i="4"/>
  <c r="M319" i="4"/>
  <c r="L319" i="4"/>
  <c r="K319" i="4"/>
  <c r="J319" i="4"/>
  <c r="I319" i="4"/>
  <c r="H319" i="4"/>
  <c r="M318" i="4"/>
  <c r="L318" i="4"/>
  <c r="K318" i="4"/>
  <c r="J318" i="4"/>
  <c r="I318" i="4"/>
  <c r="H318" i="4"/>
  <c r="M317" i="4"/>
  <c r="L317" i="4"/>
  <c r="K317" i="4"/>
  <c r="J317" i="4"/>
  <c r="I317" i="4"/>
  <c r="H317" i="4"/>
  <c r="M316" i="4"/>
  <c r="L316" i="4"/>
  <c r="K316" i="4"/>
  <c r="J316" i="4"/>
  <c r="I316" i="4"/>
  <c r="H316" i="4"/>
  <c r="M315" i="4"/>
  <c r="L315" i="4"/>
  <c r="K315" i="4"/>
  <c r="J315" i="4"/>
  <c r="I315" i="4"/>
  <c r="H315" i="4"/>
  <c r="M314" i="4"/>
  <c r="L314" i="4"/>
  <c r="K314" i="4"/>
  <c r="J314" i="4"/>
  <c r="I314" i="4"/>
  <c r="H314" i="4"/>
  <c r="M313" i="4"/>
  <c r="L313" i="4"/>
  <c r="K313" i="4"/>
  <c r="J313" i="4"/>
  <c r="I313" i="4"/>
  <c r="H313" i="4"/>
  <c r="M312" i="4"/>
  <c r="L312" i="4"/>
  <c r="K312" i="4"/>
  <c r="J312" i="4"/>
  <c r="I312" i="4"/>
  <c r="H312" i="4"/>
  <c r="M311" i="4"/>
  <c r="L311" i="4"/>
  <c r="K311" i="4"/>
  <c r="J311" i="4"/>
  <c r="I311" i="4"/>
  <c r="H311" i="4"/>
  <c r="M310" i="4"/>
  <c r="L310" i="4"/>
  <c r="K310" i="4"/>
  <c r="J310" i="4"/>
  <c r="I310" i="4"/>
  <c r="H310" i="4"/>
  <c r="M309" i="4"/>
  <c r="L309" i="4"/>
  <c r="K309" i="4"/>
  <c r="J309" i="4"/>
  <c r="I309" i="4"/>
  <c r="H309" i="4"/>
  <c r="M308" i="4"/>
  <c r="L308" i="4"/>
  <c r="K308" i="4"/>
  <c r="J308" i="4"/>
  <c r="I308" i="4"/>
  <c r="H308" i="4"/>
  <c r="M307" i="4"/>
  <c r="L307" i="4"/>
  <c r="K307" i="4"/>
  <c r="J307" i="4"/>
  <c r="I307" i="4"/>
  <c r="H307" i="4"/>
  <c r="M306" i="4"/>
  <c r="L306" i="4"/>
  <c r="K306" i="4"/>
  <c r="J306" i="4"/>
  <c r="I306" i="4"/>
  <c r="H306" i="4"/>
  <c r="M305" i="4"/>
  <c r="L305" i="4"/>
  <c r="K305" i="4"/>
  <c r="J305" i="4"/>
  <c r="I305" i="4"/>
  <c r="H305" i="4"/>
  <c r="M304" i="4"/>
  <c r="L304" i="4"/>
  <c r="K304" i="4"/>
  <c r="J304" i="4"/>
  <c r="I304" i="4"/>
  <c r="H304" i="4"/>
  <c r="M303" i="4"/>
  <c r="L303" i="4"/>
  <c r="K303" i="4"/>
  <c r="J303" i="4"/>
  <c r="I303" i="4"/>
  <c r="H303" i="4"/>
  <c r="M302" i="4"/>
  <c r="L302" i="4"/>
  <c r="K302" i="4"/>
  <c r="J302" i="4"/>
  <c r="I302" i="4"/>
  <c r="H302" i="4"/>
  <c r="M301" i="4"/>
  <c r="L301" i="4"/>
  <c r="K301" i="4"/>
  <c r="J301" i="4"/>
  <c r="I301" i="4"/>
  <c r="H301" i="4"/>
  <c r="M300" i="4"/>
  <c r="L300" i="4"/>
  <c r="K300" i="4"/>
  <c r="J300" i="4"/>
  <c r="I300" i="4"/>
  <c r="H300" i="4"/>
  <c r="M299" i="4"/>
  <c r="L299" i="4"/>
  <c r="K299" i="4"/>
  <c r="J299" i="4"/>
  <c r="I299" i="4"/>
  <c r="H299" i="4"/>
  <c r="M298" i="4"/>
  <c r="L298" i="4"/>
  <c r="K298" i="4"/>
  <c r="J298" i="4"/>
  <c r="I298" i="4"/>
  <c r="H298" i="4"/>
  <c r="M297" i="4"/>
  <c r="L297" i="4"/>
  <c r="K297" i="4"/>
  <c r="J297" i="4"/>
  <c r="I297" i="4"/>
  <c r="H297" i="4"/>
  <c r="M296" i="4"/>
  <c r="L296" i="4"/>
  <c r="K296" i="4"/>
  <c r="J296" i="4"/>
  <c r="I296" i="4"/>
  <c r="H296" i="4"/>
  <c r="M295" i="4"/>
  <c r="L295" i="4"/>
  <c r="K295" i="4"/>
  <c r="J295" i="4"/>
  <c r="I295" i="4"/>
  <c r="H295" i="4"/>
  <c r="M294" i="4"/>
  <c r="L294" i="4"/>
  <c r="K294" i="4"/>
  <c r="J294" i="4"/>
  <c r="I294" i="4"/>
  <c r="H294" i="4"/>
  <c r="M293" i="4"/>
  <c r="L293" i="4"/>
  <c r="K293" i="4"/>
  <c r="J293" i="4"/>
  <c r="I293" i="4"/>
  <c r="H293" i="4"/>
  <c r="M292" i="4"/>
  <c r="L292" i="4"/>
  <c r="K292" i="4"/>
  <c r="J292" i="4"/>
  <c r="I292" i="4"/>
  <c r="H292" i="4"/>
  <c r="M291" i="4"/>
  <c r="L291" i="4"/>
  <c r="K291" i="4"/>
  <c r="J291" i="4"/>
  <c r="I291" i="4"/>
  <c r="H291" i="4"/>
  <c r="M290" i="4"/>
  <c r="L290" i="4"/>
  <c r="K290" i="4"/>
  <c r="J290" i="4"/>
  <c r="I290" i="4"/>
  <c r="H290" i="4"/>
  <c r="M289" i="4"/>
  <c r="L289" i="4"/>
  <c r="K289" i="4"/>
  <c r="J289" i="4"/>
  <c r="I289" i="4"/>
  <c r="H289" i="4"/>
  <c r="M288" i="4"/>
  <c r="L288" i="4"/>
  <c r="K288" i="4"/>
  <c r="J288" i="4"/>
  <c r="I288" i="4"/>
  <c r="H288" i="4"/>
  <c r="M287" i="4"/>
  <c r="L287" i="4"/>
  <c r="K287" i="4"/>
  <c r="J287" i="4"/>
  <c r="I287" i="4"/>
  <c r="H287" i="4"/>
  <c r="M286" i="4"/>
  <c r="L286" i="4"/>
  <c r="K286" i="4"/>
  <c r="J286" i="4"/>
  <c r="I286" i="4"/>
  <c r="H286" i="4"/>
  <c r="M285" i="4"/>
  <c r="L285" i="4"/>
  <c r="K285" i="4"/>
  <c r="J285" i="4"/>
  <c r="I285" i="4"/>
  <c r="H285" i="4"/>
  <c r="M284" i="4"/>
  <c r="L284" i="4"/>
  <c r="K284" i="4"/>
  <c r="J284" i="4"/>
  <c r="I284" i="4"/>
  <c r="H284" i="4"/>
  <c r="M283" i="4"/>
  <c r="L283" i="4"/>
  <c r="K283" i="4"/>
  <c r="J283" i="4"/>
  <c r="I283" i="4"/>
  <c r="H283" i="4"/>
  <c r="M282" i="4"/>
  <c r="L282" i="4"/>
  <c r="K282" i="4"/>
  <c r="J282" i="4"/>
  <c r="I282" i="4"/>
  <c r="H282" i="4"/>
  <c r="M281" i="4"/>
  <c r="L281" i="4"/>
  <c r="K281" i="4"/>
  <c r="J281" i="4"/>
  <c r="I281" i="4"/>
  <c r="H281" i="4"/>
  <c r="M280" i="4"/>
  <c r="L280" i="4"/>
  <c r="K280" i="4"/>
  <c r="J280" i="4"/>
  <c r="I280" i="4"/>
  <c r="H280" i="4"/>
  <c r="M279" i="4"/>
  <c r="L279" i="4"/>
  <c r="K279" i="4"/>
  <c r="J279" i="4"/>
  <c r="I279" i="4"/>
  <c r="H279" i="4"/>
  <c r="M278" i="4"/>
  <c r="L278" i="4"/>
  <c r="K278" i="4"/>
  <c r="J278" i="4"/>
  <c r="I278" i="4"/>
  <c r="H278" i="4"/>
  <c r="M277" i="4"/>
  <c r="L277" i="4"/>
  <c r="K277" i="4"/>
  <c r="J277" i="4"/>
  <c r="I277" i="4"/>
  <c r="H277" i="4"/>
  <c r="M276" i="4"/>
  <c r="L276" i="4"/>
  <c r="K276" i="4"/>
  <c r="J276" i="4"/>
  <c r="I276" i="4"/>
  <c r="H276" i="4"/>
  <c r="M275" i="4"/>
  <c r="L275" i="4"/>
  <c r="K275" i="4"/>
  <c r="J275" i="4"/>
  <c r="I275" i="4"/>
  <c r="H275" i="4"/>
  <c r="M274" i="4"/>
  <c r="L274" i="4"/>
  <c r="K274" i="4"/>
  <c r="J274" i="4"/>
  <c r="I274" i="4"/>
  <c r="H274" i="4"/>
  <c r="M273" i="4"/>
  <c r="L273" i="4"/>
  <c r="K273" i="4"/>
  <c r="J273" i="4"/>
  <c r="I273" i="4"/>
  <c r="H273" i="4"/>
  <c r="M272" i="4"/>
  <c r="L272" i="4"/>
  <c r="K272" i="4"/>
  <c r="J272" i="4"/>
  <c r="I272" i="4"/>
  <c r="H272" i="4"/>
  <c r="M271" i="4"/>
  <c r="L271" i="4"/>
  <c r="K271" i="4"/>
  <c r="J271" i="4"/>
  <c r="I271" i="4"/>
  <c r="H271" i="4"/>
  <c r="M270" i="4"/>
  <c r="L270" i="4"/>
  <c r="K270" i="4"/>
  <c r="J270" i="4"/>
  <c r="I270" i="4"/>
  <c r="H270" i="4"/>
  <c r="M269" i="4"/>
  <c r="L269" i="4"/>
  <c r="K269" i="4"/>
  <c r="J269" i="4"/>
  <c r="I269" i="4"/>
  <c r="H269" i="4"/>
  <c r="M268" i="4"/>
  <c r="L268" i="4"/>
  <c r="K268" i="4"/>
  <c r="J268" i="4"/>
  <c r="I268" i="4"/>
  <c r="H268" i="4"/>
  <c r="M267" i="4"/>
  <c r="L267" i="4"/>
  <c r="K267" i="4"/>
  <c r="J267" i="4"/>
  <c r="I267" i="4"/>
  <c r="H267" i="4"/>
  <c r="M266" i="4"/>
  <c r="L266" i="4"/>
  <c r="K266" i="4"/>
  <c r="J266" i="4"/>
  <c r="I266" i="4"/>
  <c r="H266" i="4"/>
  <c r="M265" i="4"/>
  <c r="L265" i="4"/>
  <c r="K265" i="4"/>
  <c r="J265" i="4"/>
  <c r="I265" i="4"/>
  <c r="H265" i="4"/>
  <c r="M264" i="4"/>
  <c r="L264" i="4"/>
  <c r="K264" i="4"/>
  <c r="J264" i="4"/>
  <c r="I264" i="4"/>
  <c r="H264" i="4"/>
  <c r="M263" i="4"/>
  <c r="L263" i="4"/>
  <c r="K263" i="4"/>
  <c r="J263" i="4"/>
  <c r="I263" i="4"/>
  <c r="H263" i="4"/>
  <c r="M262" i="4"/>
  <c r="L262" i="4"/>
  <c r="K262" i="4"/>
  <c r="J262" i="4"/>
  <c r="I262" i="4"/>
  <c r="H262" i="4"/>
  <c r="M261" i="4"/>
  <c r="L261" i="4"/>
  <c r="K261" i="4"/>
  <c r="J261" i="4"/>
  <c r="I261" i="4"/>
  <c r="H261" i="4"/>
  <c r="M260" i="4"/>
  <c r="L260" i="4"/>
  <c r="K260" i="4"/>
  <c r="J260" i="4"/>
  <c r="I260" i="4"/>
  <c r="H260" i="4"/>
  <c r="M259" i="4"/>
  <c r="L259" i="4"/>
  <c r="K259" i="4"/>
  <c r="J259" i="4"/>
  <c r="I259" i="4"/>
  <c r="H259" i="4"/>
  <c r="M258" i="4"/>
  <c r="L258" i="4"/>
  <c r="K258" i="4"/>
  <c r="J258" i="4"/>
  <c r="I258" i="4"/>
  <c r="H258" i="4"/>
  <c r="M257" i="4"/>
  <c r="L257" i="4"/>
  <c r="K257" i="4"/>
  <c r="J257" i="4"/>
  <c r="I257" i="4"/>
  <c r="H257" i="4"/>
  <c r="M256" i="4"/>
  <c r="L256" i="4"/>
  <c r="K256" i="4"/>
  <c r="J256" i="4"/>
  <c r="I256" i="4"/>
  <c r="H256" i="4"/>
  <c r="M255" i="4"/>
  <c r="L255" i="4"/>
  <c r="K255" i="4"/>
  <c r="J255" i="4"/>
  <c r="I255" i="4"/>
  <c r="H255" i="4"/>
  <c r="M254" i="4"/>
  <c r="L254" i="4"/>
  <c r="K254" i="4"/>
  <c r="J254" i="4"/>
  <c r="I254" i="4"/>
  <c r="H254" i="4"/>
  <c r="M253" i="4"/>
  <c r="L253" i="4"/>
  <c r="K253" i="4"/>
  <c r="J253" i="4"/>
  <c r="I253" i="4"/>
  <c r="H253" i="4"/>
  <c r="M252" i="4"/>
  <c r="L252" i="4"/>
  <c r="K252" i="4"/>
  <c r="J252" i="4"/>
  <c r="I252" i="4"/>
  <c r="H252" i="4"/>
  <c r="M251" i="4"/>
  <c r="L251" i="4"/>
  <c r="K251" i="4"/>
  <c r="J251" i="4"/>
  <c r="I251" i="4"/>
  <c r="H251" i="4"/>
  <c r="M250" i="4"/>
  <c r="L250" i="4"/>
  <c r="K250" i="4"/>
  <c r="J250" i="4"/>
  <c r="I250" i="4"/>
  <c r="H250" i="4"/>
  <c r="M249" i="4"/>
  <c r="L249" i="4"/>
  <c r="K249" i="4"/>
  <c r="J249" i="4"/>
  <c r="I249" i="4"/>
  <c r="H249" i="4"/>
  <c r="M248" i="4"/>
  <c r="L248" i="4"/>
  <c r="K248" i="4"/>
  <c r="J248" i="4"/>
  <c r="I248" i="4"/>
  <c r="H248" i="4"/>
  <c r="M247" i="4"/>
  <c r="L247" i="4"/>
  <c r="K247" i="4"/>
  <c r="J247" i="4"/>
  <c r="I247" i="4"/>
  <c r="H247" i="4"/>
  <c r="M246" i="4"/>
  <c r="L246" i="4"/>
  <c r="K246" i="4"/>
  <c r="J246" i="4"/>
  <c r="I246" i="4"/>
  <c r="H246" i="4"/>
  <c r="M245" i="4"/>
  <c r="L245" i="4"/>
  <c r="K245" i="4"/>
  <c r="J245" i="4"/>
  <c r="I245" i="4"/>
  <c r="H245" i="4"/>
  <c r="M244" i="4"/>
  <c r="L244" i="4"/>
  <c r="K244" i="4"/>
  <c r="J244" i="4"/>
  <c r="I244" i="4"/>
  <c r="H244" i="4"/>
  <c r="M243" i="4"/>
  <c r="L243" i="4"/>
  <c r="K243" i="4"/>
  <c r="J243" i="4"/>
  <c r="I243" i="4"/>
  <c r="H243" i="4"/>
  <c r="M242" i="4"/>
  <c r="L242" i="4"/>
  <c r="K242" i="4"/>
  <c r="J242" i="4"/>
  <c r="I242" i="4"/>
  <c r="H242" i="4"/>
  <c r="M241" i="4"/>
  <c r="L241" i="4"/>
  <c r="K241" i="4"/>
  <c r="J241" i="4"/>
  <c r="I241" i="4"/>
  <c r="H241" i="4"/>
  <c r="M240" i="4"/>
  <c r="L240" i="4"/>
  <c r="K240" i="4"/>
  <c r="J240" i="4"/>
  <c r="I240" i="4"/>
  <c r="H240" i="4"/>
  <c r="M239" i="4"/>
  <c r="L239" i="4"/>
  <c r="K239" i="4"/>
  <c r="J239" i="4"/>
  <c r="I239" i="4"/>
  <c r="H239" i="4"/>
  <c r="M238" i="4"/>
  <c r="L238" i="4"/>
  <c r="K238" i="4"/>
  <c r="J238" i="4"/>
  <c r="I238" i="4"/>
  <c r="H238" i="4"/>
  <c r="M237" i="4"/>
  <c r="L237" i="4"/>
  <c r="K237" i="4"/>
  <c r="J237" i="4"/>
  <c r="I237" i="4"/>
  <c r="H237" i="4"/>
  <c r="M236" i="4"/>
  <c r="L236" i="4"/>
  <c r="K236" i="4"/>
  <c r="J236" i="4"/>
  <c r="I236" i="4"/>
  <c r="H236" i="4"/>
  <c r="M235" i="4"/>
  <c r="L235" i="4"/>
  <c r="K235" i="4"/>
  <c r="J235" i="4"/>
  <c r="I235" i="4"/>
  <c r="H235" i="4"/>
  <c r="M234" i="4"/>
  <c r="L234" i="4"/>
  <c r="K234" i="4"/>
  <c r="J234" i="4"/>
  <c r="I234" i="4"/>
  <c r="H234" i="4"/>
  <c r="M233" i="4"/>
  <c r="L233" i="4"/>
  <c r="K233" i="4"/>
  <c r="J233" i="4"/>
  <c r="I233" i="4"/>
  <c r="H233" i="4"/>
  <c r="M232" i="4"/>
  <c r="L232" i="4"/>
  <c r="K232" i="4"/>
  <c r="J232" i="4"/>
  <c r="I232" i="4"/>
  <c r="H232" i="4"/>
  <c r="M231" i="4"/>
  <c r="L231" i="4"/>
  <c r="K231" i="4"/>
  <c r="J231" i="4"/>
  <c r="I231" i="4"/>
  <c r="H231" i="4"/>
  <c r="M230" i="4"/>
  <c r="L230" i="4"/>
  <c r="K230" i="4"/>
  <c r="J230" i="4"/>
  <c r="I230" i="4"/>
  <c r="H230" i="4"/>
  <c r="M229" i="4"/>
  <c r="L229" i="4"/>
  <c r="K229" i="4"/>
  <c r="J229" i="4"/>
  <c r="I229" i="4"/>
  <c r="H229" i="4"/>
  <c r="M228" i="4"/>
  <c r="L228" i="4"/>
  <c r="K228" i="4"/>
  <c r="J228" i="4"/>
  <c r="I228" i="4"/>
  <c r="H228" i="4"/>
  <c r="M227" i="4"/>
  <c r="L227" i="4"/>
  <c r="K227" i="4"/>
  <c r="J227" i="4"/>
  <c r="I227" i="4"/>
  <c r="H227" i="4"/>
  <c r="M226" i="4"/>
  <c r="L226" i="4"/>
  <c r="K226" i="4"/>
  <c r="J226" i="4"/>
  <c r="I226" i="4"/>
  <c r="H226" i="4"/>
  <c r="M225" i="4"/>
  <c r="L225" i="4"/>
  <c r="K225" i="4"/>
  <c r="J225" i="4"/>
  <c r="I225" i="4"/>
  <c r="H225" i="4"/>
  <c r="M224" i="4"/>
  <c r="L224" i="4"/>
  <c r="K224" i="4"/>
  <c r="J224" i="4"/>
  <c r="I224" i="4"/>
  <c r="H224" i="4"/>
  <c r="M223" i="4"/>
  <c r="L223" i="4"/>
  <c r="K223" i="4"/>
  <c r="J223" i="4"/>
  <c r="I223" i="4"/>
  <c r="H223" i="4"/>
  <c r="M222" i="4"/>
  <c r="L222" i="4"/>
  <c r="K222" i="4"/>
  <c r="J222" i="4"/>
  <c r="I222" i="4"/>
  <c r="H222" i="4"/>
  <c r="M221" i="4"/>
  <c r="L221" i="4"/>
  <c r="K221" i="4"/>
  <c r="J221" i="4"/>
  <c r="I221" i="4"/>
  <c r="H221" i="4"/>
  <c r="M220" i="4"/>
  <c r="L220" i="4"/>
  <c r="K220" i="4"/>
  <c r="J220" i="4"/>
  <c r="I220" i="4"/>
  <c r="H220" i="4"/>
  <c r="M219" i="4"/>
  <c r="L219" i="4"/>
  <c r="K219" i="4"/>
  <c r="J219" i="4"/>
  <c r="I219" i="4"/>
  <c r="H219" i="4"/>
  <c r="M218" i="4"/>
  <c r="L218" i="4"/>
  <c r="K218" i="4"/>
  <c r="J218" i="4"/>
  <c r="I218" i="4"/>
  <c r="H218" i="4"/>
  <c r="M217" i="4"/>
  <c r="L217" i="4"/>
  <c r="K217" i="4"/>
  <c r="J217" i="4"/>
  <c r="I217" i="4"/>
  <c r="H217" i="4"/>
  <c r="M216" i="4"/>
  <c r="L216" i="4"/>
  <c r="K216" i="4"/>
  <c r="J216" i="4"/>
  <c r="I216" i="4"/>
  <c r="H216" i="4"/>
  <c r="M215" i="4"/>
  <c r="L215" i="4"/>
  <c r="K215" i="4"/>
  <c r="J215" i="4"/>
  <c r="I215" i="4"/>
  <c r="H215" i="4"/>
  <c r="M214" i="4"/>
  <c r="L214" i="4"/>
  <c r="K214" i="4"/>
  <c r="J214" i="4"/>
  <c r="I214" i="4"/>
  <c r="H214" i="4"/>
  <c r="M213" i="4"/>
  <c r="L213" i="4"/>
  <c r="K213" i="4"/>
  <c r="J213" i="4"/>
  <c r="I213" i="4"/>
  <c r="H213" i="4"/>
  <c r="M212" i="4"/>
  <c r="L212" i="4"/>
  <c r="K212" i="4"/>
  <c r="J212" i="4"/>
  <c r="I212" i="4"/>
  <c r="H212" i="4"/>
  <c r="M211" i="4"/>
  <c r="L211" i="4"/>
  <c r="K211" i="4"/>
  <c r="J211" i="4"/>
  <c r="I211" i="4"/>
  <c r="H211" i="4"/>
  <c r="M210" i="4"/>
  <c r="L210" i="4"/>
  <c r="K210" i="4"/>
  <c r="J210" i="4"/>
  <c r="I210" i="4"/>
  <c r="H210" i="4"/>
  <c r="M209" i="4"/>
  <c r="L209" i="4"/>
  <c r="K209" i="4"/>
  <c r="J209" i="4"/>
  <c r="I209" i="4"/>
  <c r="H209" i="4"/>
  <c r="M208" i="4"/>
  <c r="L208" i="4"/>
  <c r="K208" i="4"/>
  <c r="J208" i="4"/>
  <c r="I208" i="4"/>
  <c r="H208" i="4"/>
  <c r="M207" i="4"/>
  <c r="L207" i="4"/>
  <c r="K207" i="4"/>
  <c r="J207" i="4"/>
  <c r="I207" i="4"/>
  <c r="H207" i="4"/>
  <c r="M206" i="4"/>
  <c r="L206" i="4"/>
  <c r="K206" i="4"/>
  <c r="J206" i="4"/>
  <c r="I206" i="4"/>
  <c r="H206" i="4"/>
  <c r="M205" i="4"/>
  <c r="L205" i="4"/>
  <c r="K205" i="4"/>
  <c r="J205" i="4"/>
  <c r="I205" i="4"/>
  <c r="H205" i="4"/>
  <c r="M204" i="4"/>
  <c r="L204" i="4"/>
  <c r="K204" i="4"/>
  <c r="J204" i="4"/>
  <c r="I204" i="4"/>
  <c r="H204" i="4"/>
  <c r="M203" i="4"/>
  <c r="L203" i="4"/>
  <c r="K203" i="4"/>
  <c r="J203" i="4"/>
  <c r="I203" i="4"/>
  <c r="H203" i="4"/>
  <c r="M202" i="4"/>
  <c r="L202" i="4"/>
  <c r="K202" i="4"/>
  <c r="J202" i="4"/>
  <c r="I202" i="4"/>
  <c r="H202" i="4"/>
  <c r="M201" i="4"/>
  <c r="L201" i="4"/>
  <c r="K201" i="4"/>
  <c r="J201" i="4"/>
  <c r="I201" i="4"/>
  <c r="H201" i="4"/>
  <c r="M200" i="4"/>
  <c r="L200" i="4"/>
  <c r="K200" i="4"/>
  <c r="J200" i="4"/>
  <c r="I200" i="4"/>
  <c r="H200" i="4"/>
  <c r="M199" i="4"/>
  <c r="L199" i="4"/>
  <c r="K199" i="4"/>
  <c r="J199" i="4"/>
  <c r="I199" i="4"/>
  <c r="H199" i="4"/>
  <c r="M198" i="4"/>
  <c r="L198" i="4"/>
  <c r="K198" i="4"/>
  <c r="J198" i="4"/>
  <c r="I198" i="4"/>
  <c r="H198" i="4"/>
  <c r="M197" i="4"/>
  <c r="L197" i="4"/>
  <c r="K197" i="4"/>
  <c r="J197" i="4"/>
  <c r="I197" i="4"/>
  <c r="H197" i="4"/>
  <c r="M196" i="4"/>
  <c r="L196" i="4"/>
  <c r="K196" i="4"/>
  <c r="J196" i="4"/>
  <c r="I196" i="4"/>
  <c r="H196" i="4"/>
  <c r="M195" i="4"/>
  <c r="L195" i="4"/>
  <c r="K195" i="4"/>
  <c r="J195" i="4"/>
  <c r="I195" i="4"/>
  <c r="H195" i="4"/>
  <c r="M194" i="4"/>
  <c r="L194" i="4"/>
  <c r="K194" i="4"/>
  <c r="J194" i="4"/>
  <c r="I194" i="4"/>
  <c r="H194" i="4"/>
  <c r="M193" i="4"/>
  <c r="L193" i="4"/>
  <c r="K193" i="4"/>
  <c r="J193" i="4"/>
  <c r="I193" i="4"/>
  <c r="H193" i="4"/>
  <c r="M192" i="4"/>
  <c r="L192" i="4"/>
  <c r="K192" i="4"/>
  <c r="J192" i="4"/>
  <c r="I192" i="4"/>
  <c r="H192" i="4"/>
  <c r="M191" i="4"/>
  <c r="L191" i="4"/>
  <c r="K191" i="4"/>
  <c r="J191" i="4"/>
  <c r="I191" i="4"/>
  <c r="H191" i="4"/>
  <c r="M190" i="4"/>
  <c r="L190" i="4"/>
  <c r="K190" i="4"/>
  <c r="J190" i="4"/>
  <c r="I190" i="4"/>
  <c r="H190" i="4"/>
  <c r="M189" i="4"/>
  <c r="L189" i="4"/>
  <c r="K189" i="4"/>
  <c r="J189" i="4"/>
  <c r="I189" i="4"/>
  <c r="H189" i="4"/>
  <c r="M188" i="4"/>
  <c r="L188" i="4"/>
  <c r="K188" i="4"/>
  <c r="J188" i="4"/>
  <c r="I188" i="4"/>
  <c r="H188" i="4"/>
  <c r="M187" i="4"/>
  <c r="L187" i="4"/>
  <c r="K187" i="4"/>
  <c r="J187" i="4"/>
  <c r="I187" i="4"/>
  <c r="H187" i="4"/>
  <c r="M186" i="4"/>
  <c r="L186" i="4"/>
  <c r="K186" i="4"/>
  <c r="J186" i="4"/>
  <c r="I186" i="4"/>
  <c r="H186" i="4"/>
  <c r="M185" i="4"/>
  <c r="L185" i="4"/>
  <c r="K185" i="4"/>
  <c r="J185" i="4"/>
  <c r="I185" i="4"/>
  <c r="H185" i="4"/>
  <c r="M184" i="4"/>
  <c r="L184" i="4"/>
  <c r="K184" i="4"/>
  <c r="J184" i="4"/>
  <c r="I184" i="4"/>
  <c r="H184" i="4"/>
  <c r="M183" i="4"/>
  <c r="L183" i="4"/>
  <c r="K183" i="4"/>
  <c r="J183" i="4"/>
  <c r="I183" i="4"/>
  <c r="H183" i="4"/>
  <c r="M182" i="4"/>
  <c r="L182" i="4"/>
  <c r="K182" i="4"/>
  <c r="J182" i="4"/>
  <c r="I182" i="4"/>
  <c r="H182" i="4"/>
  <c r="M181" i="4"/>
  <c r="L181" i="4"/>
  <c r="K181" i="4"/>
  <c r="J181" i="4"/>
  <c r="I181" i="4"/>
  <c r="H181" i="4"/>
  <c r="M180" i="4"/>
  <c r="L180" i="4"/>
  <c r="K180" i="4"/>
  <c r="J180" i="4"/>
  <c r="I180" i="4"/>
  <c r="H180" i="4"/>
  <c r="M179" i="4"/>
  <c r="L179" i="4"/>
  <c r="K179" i="4"/>
  <c r="J179" i="4"/>
  <c r="I179" i="4"/>
  <c r="H179" i="4"/>
  <c r="M178" i="4"/>
  <c r="L178" i="4"/>
  <c r="K178" i="4"/>
  <c r="J178" i="4"/>
  <c r="I178" i="4"/>
  <c r="H178" i="4"/>
  <c r="M177" i="4"/>
  <c r="L177" i="4"/>
  <c r="K177" i="4"/>
  <c r="J177" i="4"/>
  <c r="I177" i="4"/>
  <c r="H177" i="4"/>
  <c r="M176" i="4"/>
  <c r="L176" i="4"/>
  <c r="K176" i="4"/>
  <c r="J176" i="4"/>
  <c r="I176" i="4"/>
  <c r="H176" i="4"/>
  <c r="M175" i="4"/>
  <c r="L175" i="4"/>
  <c r="K175" i="4"/>
  <c r="J175" i="4"/>
  <c r="I175" i="4"/>
  <c r="H175" i="4"/>
  <c r="M174" i="4"/>
  <c r="L174" i="4"/>
  <c r="K174" i="4"/>
  <c r="J174" i="4"/>
  <c r="I174" i="4"/>
  <c r="H174" i="4"/>
  <c r="M173" i="4"/>
  <c r="L173" i="4"/>
  <c r="K173" i="4"/>
  <c r="J173" i="4"/>
  <c r="I173" i="4"/>
  <c r="H173" i="4"/>
  <c r="M172" i="4"/>
  <c r="L172" i="4"/>
  <c r="K172" i="4"/>
  <c r="J172" i="4"/>
  <c r="I172" i="4"/>
  <c r="H172" i="4"/>
  <c r="M171" i="4"/>
  <c r="L171" i="4"/>
  <c r="K171" i="4"/>
  <c r="J171" i="4"/>
  <c r="I171" i="4"/>
  <c r="H171" i="4"/>
  <c r="M170" i="4"/>
  <c r="L170" i="4"/>
  <c r="K170" i="4"/>
  <c r="J170" i="4"/>
  <c r="I170" i="4"/>
  <c r="H170" i="4"/>
  <c r="M169" i="4"/>
  <c r="L169" i="4"/>
  <c r="K169" i="4"/>
  <c r="J169" i="4"/>
  <c r="I169" i="4"/>
  <c r="H169" i="4"/>
  <c r="M168" i="4"/>
  <c r="L168" i="4"/>
  <c r="K168" i="4"/>
  <c r="J168" i="4"/>
  <c r="I168" i="4"/>
  <c r="H168" i="4"/>
  <c r="M167" i="4"/>
  <c r="L167" i="4"/>
  <c r="K167" i="4"/>
  <c r="J167" i="4"/>
  <c r="I167" i="4"/>
  <c r="H167" i="4"/>
  <c r="M166" i="4"/>
  <c r="L166" i="4"/>
  <c r="K166" i="4"/>
  <c r="J166" i="4"/>
  <c r="I166" i="4"/>
  <c r="H166" i="4"/>
  <c r="M165" i="4"/>
  <c r="L165" i="4"/>
  <c r="K165" i="4"/>
  <c r="J165" i="4"/>
  <c r="I165" i="4"/>
  <c r="H165" i="4"/>
  <c r="M164" i="4"/>
  <c r="L164" i="4"/>
  <c r="K164" i="4"/>
  <c r="J164" i="4"/>
  <c r="I164" i="4"/>
  <c r="H164" i="4"/>
  <c r="M163" i="4"/>
  <c r="L163" i="4"/>
  <c r="K163" i="4"/>
  <c r="J163" i="4"/>
  <c r="I163" i="4"/>
  <c r="H163" i="4"/>
  <c r="M162" i="4"/>
  <c r="L162" i="4"/>
  <c r="K162" i="4"/>
  <c r="J162" i="4"/>
  <c r="I162" i="4"/>
  <c r="H162" i="4"/>
  <c r="M161" i="4"/>
  <c r="L161" i="4"/>
  <c r="K161" i="4"/>
  <c r="J161" i="4"/>
  <c r="I161" i="4"/>
  <c r="H161" i="4"/>
  <c r="M160" i="4"/>
  <c r="L160" i="4"/>
  <c r="K160" i="4"/>
  <c r="J160" i="4"/>
  <c r="I160" i="4"/>
  <c r="H160" i="4"/>
  <c r="M159" i="4"/>
  <c r="L159" i="4"/>
  <c r="K159" i="4"/>
  <c r="J159" i="4"/>
  <c r="I159" i="4"/>
  <c r="H159" i="4"/>
  <c r="M158" i="4"/>
  <c r="L158" i="4"/>
  <c r="K158" i="4"/>
  <c r="J158" i="4"/>
  <c r="I158" i="4"/>
  <c r="H158" i="4"/>
  <c r="M157" i="4"/>
  <c r="L157" i="4"/>
  <c r="K157" i="4"/>
  <c r="J157" i="4"/>
  <c r="I157" i="4"/>
  <c r="H157" i="4"/>
  <c r="M156" i="4"/>
  <c r="L156" i="4"/>
  <c r="K156" i="4"/>
  <c r="J156" i="4"/>
  <c r="I156" i="4"/>
  <c r="H156" i="4"/>
  <c r="M155" i="4"/>
  <c r="L155" i="4"/>
  <c r="K155" i="4"/>
  <c r="J155" i="4"/>
  <c r="I155" i="4"/>
  <c r="H155" i="4"/>
  <c r="M154" i="4"/>
  <c r="L154" i="4"/>
  <c r="K154" i="4"/>
  <c r="J154" i="4"/>
  <c r="I154" i="4"/>
  <c r="H154" i="4"/>
  <c r="M153" i="4"/>
  <c r="L153" i="4"/>
  <c r="K153" i="4"/>
  <c r="J153" i="4"/>
  <c r="I153" i="4"/>
  <c r="H153" i="4"/>
  <c r="M152" i="4"/>
  <c r="L152" i="4"/>
  <c r="K152" i="4"/>
  <c r="J152" i="4"/>
  <c r="I152" i="4"/>
  <c r="H152" i="4"/>
  <c r="M151" i="4"/>
  <c r="L151" i="4"/>
  <c r="K151" i="4"/>
  <c r="J151" i="4"/>
  <c r="I151" i="4"/>
  <c r="H151" i="4"/>
  <c r="M150" i="4"/>
  <c r="L150" i="4"/>
  <c r="K150" i="4"/>
  <c r="J150" i="4"/>
  <c r="I150" i="4"/>
  <c r="H150" i="4"/>
  <c r="M149" i="4"/>
  <c r="L149" i="4"/>
  <c r="K149" i="4"/>
  <c r="J149" i="4"/>
  <c r="I149" i="4"/>
  <c r="H149" i="4"/>
  <c r="M148" i="4"/>
  <c r="L148" i="4"/>
  <c r="K148" i="4"/>
  <c r="J148" i="4"/>
  <c r="I148" i="4"/>
  <c r="H148" i="4"/>
  <c r="M147" i="4"/>
  <c r="L147" i="4"/>
  <c r="K147" i="4"/>
  <c r="J147" i="4"/>
  <c r="I147" i="4"/>
  <c r="H147" i="4"/>
  <c r="M146" i="4"/>
  <c r="L146" i="4"/>
  <c r="K146" i="4"/>
  <c r="J146" i="4"/>
  <c r="I146" i="4"/>
  <c r="H146" i="4"/>
  <c r="M145" i="4"/>
  <c r="L145" i="4"/>
  <c r="K145" i="4"/>
  <c r="J145" i="4"/>
  <c r="I145" i="4"/>
  <c r="H145" i="4"/>
  <c r="M144" i="4"/>
  <c r="L144" i="4"/>
  <c r="K144" i="4"/>
  <c r="J144" i="4"/>
  <c r="I144" i="4"/>
  <c r="H144" i="4"/>
  <c r="M143" i="4"/>
  <c r="L143" i="4"/>
  <c r="K143" i="4"/>
  <c r="J143" i="4"/>
  <c r="I143" i="4"/>
  <c r="H143" i="4"/>
  <c r="M142" i="4"/>
  <c r="L142" i="4"/>
  <c r="K142" i="4"/>
  <c r="J142" i="4"/>
  <c r="I142" i="4"/>
  <c r="H142" i="4"/>
  <c r="M141" i="4"/>
  <c r="L141" i="4"/>
  <c r="K141" i="4"/>
  <c r="J141" i="4"/>
  <c r="I141" i="4"/>
  <c r="H141" i="4"/>
  <c r="M140" i="4"/>
  <c r="L140" i="4"/>
  <c r="K140" i="4"/>
  <c r="J140" i="4"/>
  <c r="I140" i="4"/>
  <c r="H140" i="4"/>
  <c r="M139" i="4"/>
  <c r="L139" i="4"/>
  <c r="K139" i="4"/>
  <c r="J139" i="4"/>
  <c r="I139" i="4"/>
  <c r="H139" i="4"/>
  <c r="M138" i="4"/>
  <c r="L138" i="4"/>
  <c r="K138" i="4"/>
  <c r="J138" i="4"/>
  <c r="I138" i="4"/>
  <c r="H138" i="4"/>
  <c r="M137" i="4"/>
  <c r="L137" i="4"/>
  <c r="K137" i="4"/>
  <c r="J137" i="4"/>
  <c r="I137" i="4"/>
  <c r="H137" i="4"/>
  <c r="M136" i="4"/>
  <c r="L136" i="4"/>
  <c r="K136" i="4"/>
  <c r="J136" i="4"/>
  <c r="I136" i="4"/>
  <c r="H136" i="4"/>
  <c r="M135" i="4"/>
  <c r="L135" i="4"/>
  <c r="K135" i="4"/>
  <c r="J135" i="4"/>
  <c r="I135" i="4"/>
  <c r="H135" i="4"/>
  <c r="M134" i="4"/>
  <c r="L134" i="4"/>
  <c r="K134" i="4"/>
  <c r="J134" i="4"/>
  <c r="I134" i="4"/>
  <c r="H134" i="4"/>
  <c r="M133" i="4"/>
  <c r="L133" i="4"/>
  <c r="K133" i="4"/>
  <c r="J133" i="4"/>
  <c r="I133" i="4"/>
  <c r="H133" i="4"/>
  <c r="M132" i="4"/>
  <c r="L132" i="4"/>
  <c r="K132" i="4"/>
  <c r="J132" i="4"/>
  <c r="I132" i="4"/>
  <c r="H132" i="4"/>
  <c r="M131" i="4"/>
  <c r="L131" i="4"/>
  <c r="K131" i="4"/>
  <c r="J131" i="4"/>
  <c r="I131" i="4"/>
  <c r="H131" i="4"/>
  <c r="M130" i="4"/>
  <c r="L130" i="4"/>
  <c r="K130" i="4"/>
  <c r="J130" i="4"/>
  <c r="I130" i="4"/>
  <c r="H130" i="4"/>
  <c r="M129" i="4"/>
  <c r="L129" i="4"/>
  <c r="K129" i="4"/>
  <c r="J129" i="4"/>
  <c r="I129" i="4"/>
  <c r="H129" i="4"/>
  <c r="M128" i="4"/>
  <c r="L128" i="4"/>
  <c r="K128" i="4"/>
  <c r="J128" i="4"/>
  <c r="I128" i="4"/>
  <c r="H128" i="4"/>
  <c r="M127" i="4"/>
  <c r="L127" i="4"/>
  <c r="K127" i="4"/>
  <c r="J127" i="4"/>
  <c r="I127" i="4"/>
  <c r="H127" i="4"/>
  <c r="M126" i="4"/>
  <c r="L126" i="4"/>
  <c r="K126" i="4"/>
  <c r="J126" i="4"/>
  <c r="I126" i="4"/>
  <c r="H126" i="4"/>
  <c r="M125" i="4"/>
  <c r="L125" i="4"/>
  <c r="K125" i="4"/>
  <c r="J125" i="4"/>
  <c r="I125" i="4"/>
  <c r="H125" i="4"/>
  <c r="M124" i="4"/>
  <c r="L124" i="4"/>
  <c r="K124" i="4"/>
  <c r="J124" i="4"/>
  <c r="I124" i="4"/>
  <c r="H124" i="4"/>
  <c r="M123" i="4"/>
  <c r="L123" i="4"/>
  <c r="K123" i="4"/>
  <c r="J123" i="4"/>
  <c r="I123" i="4"/>
  <c r="H123" i="4"/>
  <c r="M122" i="4"/>
  <c r="L122" i="4"/>
  <c r="K122" i="4"/>
  <c r="J122" i="4"/>
  <c r="I122" i="4"/>
  <c r="H122" i="4"/>
  <c r="M121" i="4"/>
  <c r="L121" i="4"/>
  <c r="K121" i="4"/>
  <c r="J121" i="4"/>
  <c r="I121" i="4"/>
  <c r="H121" i="4"/>
  <c r="M120" i="4"/>
  <c r="L120" i="4"/>
  <c r="K120" i="4"/>
  <c r="J120" i="4"/>
  <c r="I120" i="4"/>
  <c r="H120" i="4"/>
  <c r="M119" i="4"/>
  <c r="L119" i="4"/>
  <c r="K119" i="4"/>
  <c r="J119" i="4"/>
  <c r="I119" i="4"/>
  <c r="H119" i="4"/>
  <c r="M118" i="4"/>
  <c r="L118" i="4"/>
  <c r="K118" i="4"/>
  <c r="J118" i="4"/>
  <c r="I118" i="4"/>
  <c r="H118" i="4"/>
  <c r="M117" i="4"/>
  <c r="L117" i="4"/>
  <c r="K117" i="4"/>
  <c r="J117" i="4"/>
  <c r="I117" i="4"/>
  <c r="H117" i="4"/>
  <c r="M116" i="4"/>
  <c r="L116" i="4"/>
  <c r="K116" i="4"/>
  <c r="J116" i="4"/>
  <c r="I116" i="4"/>
  <c r="H116" i="4"/>
  <c r="M115" i="4"/>
  <c r="L115" i="4"/>
  <c r="K115" i="4"/>
  <c r="J115" i="4"/>
  <c r="I115" i="4"/>
  <c r="H115" i="4"/>
  <c r="M114" i="4"/>
  <c r="L114" i="4"/>
  <c r="K114" i="4"/>
  <c r="J114" i="4"/>
  <c r="I114" i="4"/>
  <c r="H114" i="4"/>
  <c r="M113" i="4"/>
  <c r="L113" i="4"/>
  <c r="K113" i="4"/>
  <c r="J113" i="4"/>
  <c r="I113" i="4"/>
  <c r="H113" i="4"/>
  <c r="M112" i="4"/>
  <c r="L112" i="4"/>
  <c r="K112" i="4"/>
  <c r="J112" i="4"/>
  <c r="I112" i="4"/>
  <c r="H112" i="4"/>
  <c r="M111" i="4"/>
  <c r="L111" i="4"/>
  <c r="K111" i="4"/>
  <c r="J111" i="4"/>
  <c r="I111" i="4"/>
  <c r="H111" i="4"/>
  <c r="M110" i="4"/>
  <c r="L110" i="4"/>
  <c r="K110" i="4"/>
  <c r="J110" i="4"/>
  <c r="I110" i="4"/>
  <c r="H110" i="4"/>
  <c r="M109" i="4"/>
  <c r="L109" i="4"/>
  <c r="K109" i="4"/>
  <c r="J109" i="4"/>
  <c r="I109" i="4"/>
  <c r="H109" i="4"/>
  <c r="M108" i="4"/>
  <c r="L108" i="4"/>
  <c r="K108" i="4"/>
  <c r="J108" i="4"/>
  <c r="I108" i="4"/>
  <c r="H108" i="4"/>
  <c r="M107" i="4"/>
  <c r="L107" i="4"/>
  <c r="K107" i="4"/>
  <c r="J107" i="4"/>
  <c r="I107" i="4"/>
  <c r="H107" i="4"/>
  <c r="M106" i="4"/>
  <c r="L106" i="4"/>
  <c r="K106" i="4"/>
  <c r="J106" i="4"/>
  <c r="I106" i="4"/>
  <c r="H106" i="4"/>
  <c r="M105" i="4"/>
  <c r="L105" i="4"/>
  <c r="K105" i="4"/>
  <c r="J105" i="4"/>
  <c r="I105" i="4"/>
  <c r="H105" i="4"/>
  <c r="M104" i="4"/>
  <c r="L104" i="4"/>
  <c r="K104" i="4"/>
  <c r="J104" i="4"/>
  <c r="I104" i="4"/>
  <c r="H104" i="4"/>
  <c r="M103" i="4"/>
  <c r="L103" i="4"/>
  <c r="K103" i="4"/>
  <c r="J103" i="4"/>
  <c r="I103" i="4"/>
  <c r="H103" i="4"/>
  <c r="M102" i="4"/>
  <c r="L102" i="4"/>
  <c r="K102" i="4"/>
  <c r="J102" i="4"/>
  <c r="I102" i="4"/>
  <c r="H102" i="4"/>
  <c r="M101" i="4"/>
  <c r="L101" i="4"/>
  <c r="K101" i="4"/>
  <c r="J101" i="4"/>
  <c r="I101" i="4"/>
  <c r="H101" i="4"/>
  <c r="M100" i="4"/>
  <c r="L100" i="4"/>
  <c r="K100" i="4"/>
  <c r="J100" i="4"/>
  <c r="I100" i="4"/>
  <c r="H100" i="4"/>
  <c r="M99" i="4"/>
  <c r="L99" i="4"/>
  <c r="K99" i="4"/>
  <c r="J99" i="4"/>
  <c r="I99" i="4"/>
  <c r="H99" i="4"/>
  <c r="M98" i="4"/>
  <c r="L98" i="4"/>
  <c r="K98" i="4"/>
  <c r="J98" i="4"/>
  <c r="I98" i="4"/>
  <c r="H98" i="4"/>
  <c r="M97" i="4"/>
  <c r="L97" i="4"/>
  <c r="K97" i="4"/>
  <c r="J97" i="4"/>
  <c r="I97" i="4"/>
  <c r="H97" i="4"/>
  <c r="M96" i="4"/>
  <c r="L96" i="4"/>
  <c r="K96" i="4"/>
  <c r="J96" i="4"/>
  <c r="I96" i="4"/>
  <c r="H96" i="4"/>
  <c r="M95" i="4"/>
  <c r="L95" i="4"/>
  <c r="K95" i="4"/>
  <c r="J95" i="4"/>
  <c r="I95" i="4"/>
  <c r="H95" i="4"/>
  <c r="M94" i="4"/>
  <c r="L94" i="4"/>
  <c r="K94" i="4"/>
  <c r="J94" i="4"/>
  <c r="I94" i="4"/>
  <c r="H94" i="4"/>
  <c r="M93" i="4"/>
  <c r="L93" i="4"/>
  <c r="K93" i="4"/>
  <c r="J93" i="4"/>
  <c r="I93" i="4"/>
  <c r="H93" i="4"/>
  <c r="M92" i="4"/>
  <c r="L92" i="4"/>
  <c r="K92" i="4"/>
  <c r="J92" i="4"/>
  <c r="I92" i="4"/>
  <c r="H92" i="4"/>
  <c r="M91" i="4"/>
  <c r="L91" i="4"/>
  <c r="K91" i="4"/>
  <c r="J91" i="4"/>
  <c r="I91" i="4"/>
  <c r="H91" i="4"/>
  <c r="M90" i="4"/>
  <c r="L90" i="4"/>
  <c r="K90" i="4"/>
  <c r="J90" i="4"/>
  <c r="I90" i="4"/>
  <c r="H90" i="4"/>
  <c r="M89" i="4"/>
  <c r="L89" i="4"/>
  <c r="K89" i="4"/>
  <c r="J89" i="4"/>
  <c r="I89" i="4"/>
  <c r="H89" i="4"/>
  <c r="M88" i="4"/>
  <c r="L88" i="4"/>
  <c r="K88" i="4"/>
  <c r="J88" i="4"/>
  <c r="I88" i="4"/>
  <c r="H88" i="4"/>
  <c r="M87" i="4"/>
  <c r="L87" i="4"/>
  <c r="K87" i="4"/>
  <c r="J87" i="4"/>
  <c r="I87" i="4"/>
  <c r="H87" i="4"/>
  <c r="M86" i="4"/>
  <c r="L86" i="4"/>
  <c r="K86" i="4"/>
  <c r="J86" i="4"/>
  <c r="I86" i="4"/>
  <c r="H86" i="4"/>
  <c r="M85" i="4"/>
  <c r="L85" i="4"/>
  <c r="K85" i="4"/>
  <c r="J85" i="4"/>
  <c r="I85" i="4"/>
  <c r="H85" i="4"/>
  <c r="M84" i="4"/>
  <c r="L84" i="4"/>
  <c r="K84" i="4"/>
  <c r="J84" i="4"/>
  <c r="I84" i="4"/>
  <c r="H84" i="4"/>
  <c r="M83" i="4"/>
  <c r="L83" i="4"/>
  <c r="K83" i="4"/>
  <c r="J83" i="4"/>
  <c r="I83" i="4"/>
  <c r="H83" i="4"/>
  <c r="M82" i="4"/>
  <c r="L82" i="4"/>
  <c r="K82" i="4"/>
  <c r="J82" i="4"/>
  <c r="I82" i="4"/>
  <c r="H82" i="4"/>
  <c r="M81" i="4"/>
  <c r="L81" i="4"/>
  <c r="K81" i="4"/>
  <c r="J81" i="4"/>
  <c r="I81" i="4"/>
  <c r="H81" i="4"/>
  <c r="M80" i="4"/>
  <c r="L80" i="4"/>
  <c r="K80" i="4"/>
  <c r="J80" i="4"/>
  <c r="I80" i="4"/>
  <c r="H80" i="4"/>
  <c r="M79" i="4"/>
  <c r="L79" i="4"/>
  <c r="K79" i="4"/>
  <c r="J79" i="4"/>
  <c r="I79" i="4"/>
  <c r="H79" i="4"/>
  <c r="M78" i="4"/>
  <c r="L78" i="4"/>
  <c r="K78" i="4"/>
  <c r="J78" i="4"/>
  <c r="I78" i="4"/>
  <c r="H78" i="4"/>
  <c r="M77" i="4"/>
  <c r="L77" i="4"/>
  <c r="K77" i="4"/>
  <c r="J77" i="4"/>
  <c r="I77" i="4"/>
  <c r="H77" i="4"/>
  <c r="M76" i="4"/>
  <c r="L76" i="4"/>
  <c r="K76" i="4"/>
  <c r="J76" i="4"/>
  <c r="I76" i="4"/>
  <c r="H76" i="4"/>
  <c r="M75" i="4"/>
  <c r="L75" i="4"/>
  <c r="K75" i="4"/>
  <c r="J75" i="4"/>
  <c r="I75" i="4"/>
  <c r="H75" i="4"/>
  <c r="M74" i="4"/>
  <c r="L74" i="4"/>
  <c r="K74" i="4"/>
  <c r="J74" i="4"/>
  <c r="I74" i="4"/>
  <c r="H74" i="4"/>
  <c r="M73" i="4"/>
  <c r="L73" i="4"/>
  <c r="K73" i="4"/>
  <c r="J73" i="4"/>
  <c r="I73" i="4"/>
  <c r="H73" i="4"/>
  <c r="M72" i="4"/>
  <c r="L72" i="4"/>
  <c r="K72" i="4"/>
  <c r="J72" i="4"/>
  <c r="I72" i="4"/>
  <c r="H72" i="4"/>
  <c r="M71" i="4"/>
  <c r="L71" i="4"/>
  <c r="K71" i="4"/>
  <c r="J71" i="4"/>
  <c r="I71" i="4"/>
  <c r="H71" i="4"/>
  <c r="M70" i="4"/>
  <c r="L70" i="4"/>
  <c r="K70" i="4"/>
  <c r="J70" i="4"/>
  <c r="I70" i="4"/>
  <c r="H70" i="4"/>
  <c r="M69" i="4"/>
  <c r="L69" i="4"/>
  <c r="K69" i="4"/>
  <c r="J69" i="4"/>
  <c r="I69" i="4"/>
  <c r="H69" i="4"/>
  <c r="M68" i="4"/>
  <c r="L68" i="4"/>
  <c r="K68" i="4"/>
  <c r="J68" i="4"/>
  <c r="I68" i="4"/>
  <c r="H68" i="4"/>
  <c r="M67" i="4"/>
  <c r="L67" i="4"/>
  <c r="K67" i="4"/>
  <c r="J67" i="4"/>
  <c r="I67" i="4"/>
  <c r="H67" i="4"/>
  <c r="M66" i="4"/>
  <c r="L66" i="4"/>
  <c r="K66" i="4"/>
  <c r="J66" i="4"/>
  <c r="I66" i="4"/>
  <c r="H66" i="4"/>
  <c r="M65" i="4"/>
  <c r="L65" i="4"/>
  <c r="K65" i="4"/>
  <c r="J65" i="4"/>
  <c r="I65" i="4"/>
  <c r="H65" i="4"/>
  <c r="M64" i="4"/>
  <c r="L64" i="4"/>
  <c r="K64" i="4"/>
  <c r="J64" i="4"/>
  <c r="I64" i="4"/>
  <c r="H64" i="4"/>
  <c r="M63" i="4"/>
  <c r="L63" i="4"/>
  <c r="K63" i="4"/>
  <c r="J63" i="4"/>
  <c r="I63" i="4"/>
  <c r="H63" i="4"/>
  <c r="M62" i="4"/>
  <c r="L62" i="4"/>
  <c r="K62" i="4"/>
  <c r="J62" i="4"/>
  <c r="I62" i="4"/>
  <c r="H62" i="4"/>
  <c r="M61" i="4"/>
  <c r="L61" i="4"/>
  <c r="K61" i="4"/>
  <c r="J61" i="4"/>
  <c r="I61" i="4"/>
  <c r="H61" i="4"/>
  <c r="M60" i="4"/>
  <c r="L60" i="4"/>
  <c r="K60" i="4"/>
  <c r="J60" i="4"/>
  <c r="I60" i="4"/>
  <c r="H60" i="4"/>
  <c r="M59" i="4"/>
  <c r="L59" i="4"/>
  <c r="K59" i="4"/>
  <c r="J59" i="4"/>
  <c r="I59" i="4"/>
  <c r="H59" i="4"/>
  <c r="M58" i="4"/>
  <c r="L58" i="4"/>
  <c r="K58" i="4"/>
  <c r="J58" i="4"/>
  <c r="I58" i="4"/>
  <c r="H58" i="4"/>
  <c r="M57" i="4"/>
  <c r="L57" i="4"/>
  <c r="K57" i="4"/>
  <c r="J57" i="4"/>
  <c r="I57" i="4"/>
  <c r="H57" i="4"/>
  <c r="M56" i="4"/>
  <c r="L56" i="4"/>
  <c r="K56" i="4"/>
  <c r="J56" i="4"/>
  <c r="I56" i="4"/>
  <c r="H56" i="4"/>
  <c r="M55" i="4"/>
  <c r="L55" i="4"/>
  <c r="K55" i="4"/>
  <c r="J55" i="4"/>
  <c r="I55" i="4"/>
  <c r="H55" i="4"/>
  <c r="M54" i="4"/>
  <c r="L54" i="4"/>
  <c r="K54" i="4"/>
  <c r="J54" i="4"/>
  <c r="I54" i="4"/>
  <c r="H54" i="4"/>
  <c r="M53" i="4"/>
  <c r="L53" i="4"/>
  <c r="K53" i="4"/>
  <c r="J53" i="4"/>
  <c r="I53" i="4"/>
  <c r="H53" i="4"/>
  <c r="M52" i="4"/>
  <c r="L52" i="4"/>
  <c r="K52" i="4"/>
  <c r="J52" i="4"/>
  <c r="I52" i="4"/>
  <c r="H52" i="4"/>
  <c r="M51" i="4"/>
  <c r="L51" i="4"/>
  <c r="K51" i="4"/>
  <c r="J51" i="4"/>
  <c r="I51" i="4"/>
  <c r="H51" i="4"/>
  <c r="M50" i="4"/>
  <c r="L50" i="4"/>
  <c r="K50" i="4"/>
  <c r="J50" i="4"/>
  <c r="I50" i="4"/>
  <c r="H50" i="4"/>
  <c r="M49" i="4"/>
  <c r="L49" i="4"/>
  <c r="K49" i="4"/>
  <c r="J49" i="4"/>
  <c r="I49" i="4"/>
  <c r="H49" i="4"/>
  <c r="M48" i="4"/>
  <c r="L48" i="4"/>
  <c r="K48" i="4"/>
  <c r="J48" i="4"/>
  <c r="I48" i="4"/>
  <c r="H48" i="4"/>
  <c r="M47" i="4"/>
  <c r="L47" i="4"/>
  <c r="K47" i="4"/>
  <c r="J47" i="4"/>
  <c r="I47" i="4"/>
  <c r="H47" i="4"/>
  <c r="M46" i="4"/>
  <c r="L46" i="4"/>
  <c r="K46" i="4"/>
  <c r="J46" i="4"/>
  <c r="I46" i="4"/>
  <c r="H46" i="4"/>
  <c r="M45" i="4"/>
  <c r="L45" i="4"/>
  <c r="K45" i="4"/>
  <c r="J45" i="4"/>
  <c r="I45" i="4"/>
  <c r="H45" i="4"/>
  <c r="M44" i="4"/>
  <c r="L44" i="4"/>
  <c r="K44" i="4"/>
  <c r="J44" i="4"/>
  <c r="I44" i="4"/>
  <c r="H44" i="4"/>
  <c r="M43" i="4"/>
  <c r="L43" i="4"/>
  <c r="K43" i="4"/>
  <c r="J43" i="4"/>
  <c r="I43" i="4"/>
  <c r="H43" i="4"/>
  <c r="M42" i="4"/>
  <c r="L42" i="4"/>
  <c r="K42" i="4"/>
  <c r="J42" i="4"/>
  <c r="I42" i="4"/>
  <c r="H42" i="4"/>
  <c r="M41" i="4"/>
  <c r="L41" i="4"/>
  <c r="K41" i="4"/>
  <c r="J41" i="4"/>
  <c r="I41" i="4"/>
  <c r="H41" i="4"/>
  <c r="M40" i="4"/>
  <c r="L40" i="4"/>
  <c r="K40" i="4"/>
  <c r="J40" i="4"/>
  <c r="I40" i="4"/>
  <c r="H40" i="4"/>
  <c r="M39" i="4"/>
  <c r="L39" i="4"/>
  <c r="K39" i="4"/>
  <c r="J39" i="4"/>
  <c r="I39" i="4"/>
  <c r="H39" i="4"/>
  <c r="M38" i="4"/>
  <c r="L38" i="4"/>
  <c r="K38" i="4"/>
  <c r="J38" i="4"/>
  <c r="I38" i="4"/>
  <c r="H38" i="4"/>
  <c r="M37" i="4"/>
  <c r="L37" i="4"/>
  <c r="K37" i="4"/>
  <c r="J37" i="4"/>
  <c r="I37" i="4"/>
  <c r="H37" i="4"/>
  <c r="M36" i="4"/>
  <c r="L36" i="4"/>
  <c r="K36" i="4"/>
  <c r="J36" i="4"/>
  <c r="I36" i="4"/>
  <c r="H36" i="4"/>
  <c r="M35" i="4"/>
  <c r="L35" i="4"/>
  <c r="K35" i="4"/>
  <c r="J35" i="4"/>
  <c r="I35" i="4"/>
  <c r="H35" i="4"/>
  <c r="M34" i="4"/>
  <c r="L34" i="4"/>
  <c r="K34" i="4"/>
  <c r="J34" i="4"/>
  <c r="I34" i="4"/>
  <c r="H34" i="4"/>
  <c r="M33" i="4"/>
  <c r="L33" i="4"/>
  <c r="K33" i="4"/>
  <c r="J33" i="4"/>
  <c r="I33" i="4"/>
  <c r="H33" i="4"/>
  <c r="M32" i="4"/>
  <c r="L32" i="4"/>
  <c r="K32" i="4"/>
  <c r="J32" i="4"/>
  <c r="I32" i="4"/>
  <c r="H32" i="4"/>
  <c r="M31" i="4"/>
  <c r="L31" i="4"/>
  <c r="K31" i="4"/>
  <c r="J31" i="4"/>
  <c r="I31" i="4"/>
  <c r="H31" i="4"/>
  <c r="M30" i="4"/>
  <c r="L30" i="4"/>
  <c r="K30" i="4"/>
  <c r="J30" i="4"/>
  <c r="I30" i="4"/>
  <c r="H30" i="4"/>
  <c r="M29" i="4"/>
  <c r="L29" i="4"/>
  <c r="K29" i="4"/>
  <c r="J29" i="4"/>
  <c r="I29" i="4"/>
  <c r="H29" i="4"/>
  <c r="M28" i="4"/>
  <c r="L28" i="4"/>
  <c r="K28" i="4"/>
  <c r="J28" i="4"/>
  <c r="I28" i="4"/>
  <c r="H28" i="4"/>
  <c r="M27" i="4"/>
  <c r="L27" i="4"/>
  <c r="K27" i="4"/>
  <c r="J27" i="4"/>
  <c r="I27" i="4"/>
  <c r="H27" i="4"/>
  <c r="M26" i="4"/>
  <c r="L26" i="4"/>
  <c r="K26" i="4"/>
  <c r="J26" i="4"/>
  <c r="I26" i="4"/>
  <c r="H26" i="4"/>
  <c r="M25" i="4"/>
  <c r="L25" i="4"/>
  <c r="K25" i="4"/>
  <c r="J25" i="4"/>
  <c r="I25" i="4"/>
  <c r="H25" i="4"/>
  <c r="M24" i="4"/>
  <c r="L24" i="4"/>
  <c r="K24" i="4"/>
  <c r="J24" i="4"/>
  <c r="I24" i="4"/>
  <c r="H24" i="4"/>
  <c r="M23" i="4"/>
  <c r="L23" i="4"/>
  <c r="K23" i="4"/>
  <c r="J23" i="4"/>
  <c r="I23" i="4"/>
  <c r="H23" i="4"/>
  <c r="M22" i="4"/>
  <c r="L22" i="4"/>
  <c r="K22" i="4"/>
  <c r="J22" i="4"/>
  <c r="I22" i="4"/>
  <c r="H22" i="4"/>
  <c r="M21" i="4"/>
  <c r="L21" i="4"/>
  <c r="K21" i="4"/>
  <c r="J21" i="4"/>
  <c r="I21" i="4"/>
  <c r="H21" i="4"/>
  <c r="M20" i="4"/>
  <c r="L20" i="4"/>
  <c r="K20" i="4"/>
  <c r="J20" i="4"/>
  <c r="I20" i="4"/>
  <c r="H20" i="4"/>
  <c r="M19" i="4"/>
  <c r="L19" i="4"/>
  <c r="K19" i="4"/>
  <c r="J19" i="4"/>
  <c r="I19" i="4"/>
  <c r="H19" i="4"/>
  <c r="M18" i="4"/>
  <c r="L18" i="4"/>
  <c r="K18" i="4"/>
  <c r="J18" i="4"/>
  <c r="I18" i="4"/>
  <c r="H18" i="4"/>
  <c r="M17" i="4"/>
  <c r="L17" i="4"/>
  <c r="K17" i="4"/>
  <c r="O332" i="4" s="1" a="1"/>
  <c r="O332" i="4" s="1"/>
  <c r="J17" i="4"/>
  <c r="I17" i="4"/>
  <c r="H17" i="4"/>
  <c r="M16" i="4"/>
  <c r="L16" i="4"/>
  <c r="K16" i="4"/>
  <c r="J16" i="4"/>
  <c r="I16" i="4"/>
  <c r="H16" i="4"/>
  <c r="M15" i="4"/>
  <c r="L15" i="4"/>
  <c r="K15" i="4"/>
  <c r="J15" i="4"/>
  <c r="I15" i="4"/>
  <c r="H15" i="4"/>
  <c r="M14" i="4"/>
  <c r="L14" i="4"/>
  <c r="K14" i="4"/>
  <c r="O331" i="4" s="1" a="1"/>
  <c r="O331" i="4" s="1"/>
  <c r="J14" i="4"/>
  <c r="I14" i="4"/>
  <c r="H14" i="4"/>
  <c r="M13" i="4"/>
  <c r="L13" i="4"/>
  <c r="K13" i="4"/>
  <c r="J13" i="4"/>
  <c r="I13" i="4"/>
  <c r="H13" i="4"/>
  <c r="M12" i="4"/>
  <c r="L12" i="4"/>
  <c r="K12" i="4"/>
  <c r="J12" i="4"/>
  <c r="I12" i="4"/>
  <c r="H12" i="4"/>
  <c r="M11" i="4"/>
  <c r="L11" i="4"/>
  <c r="K11" i="4"/>
  <c r="O259" i="4" s="1" a="1"/>
  <c r="O259" i="4" s="1"/>
  <c r="J11" i="4"/>
  <c r="I11" i="4"/>
  <c r="H11" i="4"/>
  <c r="M10" i="4"/>
  <c r="L10" i="4"/>
  <c r="K10" i="4"/>
  <c r="J10" i="4"/>
  <c r="I10" i="4"/>
  <c r="H10" i="4"/>
  <c r="M9" i="4"/>
  <c r="L9" i="4"/>
  <c r="K9" i="4"/>
  <c r="J9" i="4"/>
  <c r="I9" i="4"/>
  <c r="H9" i="4"/>
  <c r="M8" i="4"/>
  <c r="L8" i="4"/>
  <c r="K8" i="4"/>
  <c r="J8" i="4"/>
  <c r="I8" i="4"/>
  <c r="H8" i="4"/>
  <c r="E8" i="4"/>
  <c r="M7" i="4"/>
  <c r="L7" i="4"/>
  <c r="K7" i="4"/>
  <c r="J7" i="4"/>
  <c r="I7" i="4"/>
  <c r="H7" i="4"/>
  <c r="M6" i="4"/>
  <c r="L6" i="4"/>
  <c r="K6" i="4"/>
  <c r="J6" i="4"/>
  <c r="I6" i="4"/>
  <c r="H6" i="4"/>
  <c r="E6" i="4"/>
  <c r="M5" i="4"/>
  <c r="L5" i="4"/>
  <c r="K5" i="4"/>
  <c r="O127" i="4" s="1" a="1"/>
  <c r="O127" i="4" s="1"/>
  <c r="J5" i="4"/>
  <c r="I5" i="4"/>
  <c r="H5" i="4"/>
  <c r="E5" i="4"/>
  <c r="B9" i="4" s="1"/>
  <c r="E9" i="4" s="1"/>
  <c r="M4" i="4"/>
  <c r="L4" i="4"/>
  <c r="K4" i="4"/>
  <c r="J4" i="4"/>
  <c r="I4" i="4"/>
  <c r="H4" i="4"/>
  <c r="E4" i="4"/>
  <c r="M3" i="4"/>
  <c r="L3" i="4"/>
  <c r="K3" i="4"/>
  <c r="O28" i="4" s="1" a="1"/>
  <c r="O28" i="4" s="1"/>
  <c r="J3" i="4"/>
  <c r="I3" i="4"/>
  <c r="H3" i="4"/>
  <c r="O258" i="4" l="1" a="1"/>
  <c r="O258" i="4" s="1"/>
  <c r="O257" i="4" a="1"/>
  <c r="O257" i="4" s="1"/>
  <c r="O15" i="4" a="1"/>
  <c r="O15" i="4" s="1"/>
  <c r="O181" i="4" a="1"/>
  <c r="O181" i="4" s="1"/>
  <c r="O180" i="4" a="1"/>
  <c r="O180" i="4" s="1"/>
  <c r="O50" i="4" a="1"/>
  <c r="O50" i="4" s="1"/>
  <c r="O106" i="4" a="1"/>
  <c r="O106" i="4" s="1"/>
  <c r="O102" i="4" a="1"/>
  <c r="O102" i="4" s="1"/>
  <c r="O41" i="4" a="1"/>
  <c r="O41" i="4" s="1"/>
  <c r="O256" i="4" a="1"/>
  <c r="O256" i="4" s="1"/>
  <c r="O178" i="4" a="1"/>
  <c r="O178" i="4" s="1"/>
  <c r="O177" i="4" a="1"/>
  <c r="O177" i="4" s="1"/>
  <c r="O86" i="4" a="1"/>
  <c r="O86" i="4" s="1"/>
  <c r="O227" i="4" a="1"/>
  <c r="O227" i="4" s="1"/>
  <c r="O83" i="4" a="1"/>
  <c r="O83" i="4" s="1"/>
  <c r="O136" i="4" a="1"/>
  <c r="O136" i="4" s="1"/>
  <c r="O135" i="4" a="1"/>
  <c r="O135" i="4" s="1"/>
  <c r="O346" i="4" a="1"/>
  <c r="O346" i="4" s="1"/>
  <c r="O282" i="4" a="1"/>
  <c r="O282" i="4" s="1"/>
  <c r="O208" i="4" a="1"/>
  <c r="O208" i="4" s="1"/>
  <c r="O130" i="4" a="1"/>
  <c r="O130" i="4" s="1"/>
  <c r="O59" i="4" a="1"/>
  <c r="O59" i="4" s="1"/>
  <c r="O328" i="4" a="1"/>
  <c r="O328" i="4" s="1"/>
  <c r="O327" i="4" a="1"/>
  <c r="O327" i="4" s="1"/>
  <c r="O306" i="4" a="1"/>
  <c r="O306" i="4" s="1"/>
  <c r="O302" i="4" a="1"/>
  <c r="O302" i="4" s="1"/>
  <c r="O301" i="4" a="1"/>
  <c r="O301" i="4" s="1"/>
  <c r="O300" i="4" a="1"/>
  <c r="O300" i="4" s="1"/>
  <c r="O140" i="4" a="1"/>
  <c r="O140" i="4" s="1"/>
  <c r="O298" i="4" a="1"/>
  <c r="O298" i="4" s="1"/>
  <c r="O179" i="4" a="1"/>
  <c r="O179" i="4" s="1"/>
  <c r="O252" i="4" a="1"/>
  <c r="O252" i="4" s="1"/>
  <c r="O248" i="4" a="1"/>
  <c r="O248" i="4" s="1"/>
  <c r="O85" i="4" a="1"/>
  <c r="O85" i="4" s="1"/>
  <c r="O225" i="4" a="1"/>
  <c r="O225" i="4" s="1"/>
  <c r="O224" i="4" a="1"/>
  <c r="O224" i="4" s="1"/>
  <c r="O299" i="4" a="1"/>
  <c r="O299" i="4" s="1"/>
  <c r="O210" i="4" a="1"/>
  <c r="O210" i="4" s="1"/>
  <c r="O283" i="4" a="1"/>
  <c r="O283" i="4" s="1"/>
  <c r="O345" i="4" a="1"/>
  <c r="O345" i="4" s="1"/>
  <c r="O344" i="4" a="1"/>
  <c r="O344" i="4" s="1"/>
  <c r="O206" i="4" a="1"/>
  <c r="O206" i="4" s="1"/>
  <c r="O129" i="4" a="1"/>
  <c r="O129" i="4" s="1"/>
  <c r="O51" i="4" a="1"/>
  <c r="O51" i="4" s="1"/>
  <c r="O101" i="4" a="1"/>
  <c r="O101" i="4" s="1"/>
  <c r="O16" i="4" a="1"/>
  <c r="O16" i="4" s="1"/>
  <c r="O100" i="4" a="1"/>
  <c r="O100" i="4" s="1"/>
  <c r="O249" i="4" a="1"/>
  <c r="O249" i="4" s="1"/>
  <c r="O14" i="4" a="1"/>
  <c r="O14" i="4" s="1"/>
  <c r="O7" i="4" a="1"/>
  <c r="O7" i="4" s="1"/>
  <c r="O176" i="4" a="1"/>
  <c r="O176" i="4" s="1"/>
  <c r="O13" i="4" a="1"/>
  <c r="O13" i="4" s="1"/>
  <c r="O162" i="4" a="1"/>
  <c r="O162" i="4" s="1"/>
  <c r="O12" i="4" a="1"/>
  <c r="O12" i="4" s="1"/>
  <c r="O226" i="4" a="1"/>
  <c r="O226" i="4" s="1"/>
  <c r="O84" i="4" a="1"/>
  <c r="O84" i="4" s="1"/>
  <c r="O148" i="4" a="1"/>
  <c r="O148" i="4" s="1"/>
  <c r="O11" i="4" a="1"/>
  <c r="O11" i="4" s="1"/>
  <c r="O82" i="4" a="1"/>
  <c r="O82" i="4" s="1"/>
  <c r="O10" i="4" a="1"/>
  <c r="O10" i="4" s="1"/>
  <c r="O223" i="4" a="1"/>
  <c r="O223" i="4" s="1"/>
  <c r="O9" i="4" a="1"/>
  <c r="O9" i="4" s="1"/>
  <c r="O61" i="4" a="1"/>
  <c r="O61" i="4" s="1"/>
  <c r="O8" i="4" a="1"/>
  <c r="O8" i="4" s="1"/>
  <c r="O229" i="4" a="1"/>
  <c r="O229" i="4" s="1"/>
  <c r="O297" i="4" a="1"/>
  <c r="O297" i="4" s="1"/>
  <c r="O60" i="4" a="1"/>
  <c r="O60" i="4" s="1"/>
  <c r="O347" i="4" a="1"/>
  <c r="O347" i="4" s="1"/>
  <c r="O209" i="4" a="1"/>
  <c r="O209" i="4" s="1"/>
  <c r="O131" i="4" a="1"/>
  <c r="O131" i="4" s="1"/>
  <c r="O274" i="4" a="1"/>
  <c r="O274" i="4" s="1"/>
  <c r="O207" i="4" a="1"/>
  <c r="O207" i="4" s="1"/>
  <c r="O261" i="4" a="1"/>
  <c r="O261" i="4" s="1"/>
  <c r="O343" i="4" a="1"/>
  <c r="O343" i="4" s="1"/>
  <c r="O260" i="4" a="1"/>
  <c r="O260" i="4" s="1"/>
  <c r="O182" i="4" a="1"/>
  <c r="O182" i="4" s="1"/>
  <c r="O128" i="4" a="1"/>
  <c r="O128" i="4" s="1"/>
  <c r="O326" i="4" a="1"/>
  <c r="O326" i="4" s="1"/>
  <c r="O247" i="4" a="1"/>
  <c r="O247" i="4" s="1"/>
  <c r="O202" i="4" a="1"/>
  <c r="O202" i="4" s="1"/>
  <c r="O161" i="4" a="1"/>
  <c r="O161" i="4" s="1"/>
  <c r="O126" i="4" a="1"/>
  <c r="O126" i="4" s="1"/>
  <c r="O40" i="4" a="1"/>
  <c r="O40" i="4" s="1"/>
  <c r="O5" i="4" a="1"/>
  <c r="O5" i="4" s="1"/>
  <c r="O325" i="4" a="1"/>
  <c r="O325" i="4" s="1"/>
  <c r="O281" i="4" a="1"/>
  <c r="O281" i="4" s="1"/>
  <c r="O246" i="4" a="1"/>
  <c r="O246" i="4" s="1"/>
  <c r="O160" i="4" a="1"/>
  <c r="O160" i="4" s="1"/>
  <c r="O125" i="4" a="1"/>
  <c r="O125" i="4" s="1"/>
  <c r="O81" i="4" a="1"/>
  <c r="O81" i="4" s="1"/>
  <c r="O4" i="4" a="1"/>
  <c r="O4" i="4" s="1"/>
  <c r="O358" i="4" a="1"/>
  <c r="O358" i="4" s="1"/>
  <c r="O324" i="4" a="1"/>
  <c r="O324" i="4" s="1"/>
  <c r="O280" i="4" a="1"/>
  <c r="O280" i="4" s="1"/>
  <c r="O236" i="4" a="1"/>
  <c r="O236" i="4" s="1"/>
  <c r="O201" i="4" a="1"/>
  <c r="O201" i="4" s="1"/>
  <c r="O80" i="4" a="1"/>
  <c r="O80" i="4" s="1"/>
  <c r="O33" i="4" a="1"/>
  <c r="O33" i="4" s="1"/>
  <c r="O357" i="4" a="1"/>
  <c r="O357" i="4" s="1"/>
  <c r="O159" i="4" a="1"/>
  <c r="O159" i="4" s="1"/>
  <c r="O356" i="4" a="1"/>
  <c r="O356" i="4" s="1"/>
  <c r="O158" i="4" a="1"/>
  <c r="O158" i="4" s="1"/>
  <c r="O352" i="4" a="1"/>
  <c r="O352" i="4" s="1"/>
  <c r="O199" i="4" a="1"/>
  <c r="O199" i="4" s="1"/>
  <c r="O185" i="4" a="1"/>
  <c r="O185" i="4" s="1"/>
  <c r="O17" i="4" a="1"/>
  <c r="O17" i="4" s="1"/>
  <c r="O34" i="4" a="1"/>
  <c r="O34" i="4" s="1"/>
  <c r="O52" i="4" a="1"/>
  <c r="O52" i="4" s="1"/>
  <c r="O74" i="4" a="1"/>
  <c r="O74" i="4" s="1"/>
  <c r="O93" i="4" a="1"/>
  <c r="O93" i="4" s="1"/>
  <c r="O112" i="4" a="1"/>
  <c r="O112" i="4" s="1"/>
  <c r="O151" i="4" a="1"/>
  <c r="O151" i="4" s="1"/>
  <c r="O172" i="4" a="1"/>
  <c r="O172" i="4" s="1"/>
  <c r="O211" i="4" a="1"/>
  <c r="O211" i="4" s="1"/>
  <c r="O230" i="4" a="1"/>
  <c r="O230" i="4" s="1"/>
  <c r="O269" i="4" a="1"/>
  <c r="O269" i="4" s="1"/>
  <c r="O290" i="4" a="1"/>
  <c r="O290" i="4" s="1"/>
  <c r="O329" i="4" a="1"/>
  <c r="O329" i="4" s="1"/>
  <c r="O348" i="4" a="1"/>
  <c r="O348" i="4" s="1"/>
  <c r="O18" i="4" a="1"/>
  <c r="O18" i="4" s="1"/>
  <c r="O57" i="4" a="1"/>
  <c r="O57" i="4" s="1"/>
  <c r="O76" i="4" a="1"/>
  <c r="O76" i="4" s="1"/>
  <c r="O95" i="4" a="1"/>
  <c r="O95" i="4" s="1"/>
  <c r="O114" i="4" a="1"/>
  <c r="O114" i="4" s="1"/>
  <c r="O152" i="4" a="1"/>
  <c r="O152" i="4" s="1"/>
  <c r="O193" i="4" a="1"/>
  <c r="O193" i="4" s="1"/>
  <c r="O251" i="4" a="1"/>
  <c r="O251" i="4" s="1"/>
  <c r="O311" i="4" a="1"/>
  <c r="O311" i="4" s="1"/>
  <c r="O19" i="4" a="1"/>
  <c r="O19" i="4" s="1"/>
  <c r="O37" i="4" a="1"/>
  <c r="O37" i="4" s="1"/>
  <c r="O77" i="4" a="1"/>
  <c r="O77" i="4" s="1"/>
  <c r="O96" i="4" a="1"/>
  <c r="O96" i="4" s="1"/>
  <c r="O115" i="4" a="1"/>
  <c r="O115" i="4" s="1"/>
  <c r="O156" i="4" a="1"/>
  <c r="O156" i="4" s="1"/>
  <c r="O213" i="4" a="1"/>
  <c r="O213" i="4" s="1"/>
  <c r="O273" i="4" a="1"/>
  <c r="O273" i="4" s="1"/>
  <c r="O35" i="4" a="1"/>
  <c r="O35" i="4" s="1"/>
  <c r="O56" i="4" a="1"/>
  <c r="O56" i="4" s="1"/>
  <c r="O75" i="4" a="1"/>
  <c r="O75" i="4" s="1"/>
  <c r="O94" i="4" a="1"/>
  <c r="O94" i="4" s="1"/>
  <c r="O113" i="4" a="1"/>
  <c r="O113" i="4" s="1"/>
  <c r="O132" i="4" a="1"/>
  <c r="O132" i="4" s="1"/>
  <c r="O173" i="4" a="1"/>
  <c r="O173" i="4" s="1"/>
  <c r="O192" i="4" a="1"/>
  <c r="O192" i="4" s="1"/>
  <c r="O231" i="4" a="1"/>
  <c r="O231" i="4" s="1"/>
  <c r="O250" i="4" a="1"/>
  <c r="O250" i="4" s="1"/>
  <c r="O291" i="4" a="1"/>
  <c r="O291" i="4" s="1"/>
  <c r="O310" i="4" a="1"/>
  <c r="O310" i="4" s="1"/>
  <c r="O349" i="4" a="1"/>
  <c r="O349" i="4" s="1"/>
  <c r="O36" i="4" a="1"/>
  <c r="O36" i="4" s="1"/>
  <c r="O133" i="4" a="1"/>
  <c r="O133" i="4" s="1"/>
  <c r="O174" i="4" a="1"/>
  <c r="O174" i="4" s="1"/>
  <c r="O212" i="4" a="1"/>
  <c r="O212" i="4" s="1"/>
  <c r="O272" i="4" a="1"/>
  <c r="O272" i="4" s="1"/>
  <c r="O330" i="4" a="1"/>
  <c r="O330" i="4" s="1"/>
  <c r="O58" i="4" a="1"/>
  <c r="O58" i="4" s="1"/>
  <c r="O134" i="4" a="1"/>
  <c r="O134" i="4" s="1"/>
  <c r="O175" i="4" a="1"/>
  <c r="O175" i="4" s="1"/>
  <c r="O194" i="4" a="1"/>
  <c r="O194" i="4" s="1"/>
  <c r="O232" i="4" a="1"/>
  <c r="O232" i="4" s="1"/>
  <c r="O292" i="4" a="1"/>
  <c r="O292" i="4" s="1"/>
  <c r="O42" i="4" a="1"/>
  <c r="O42" i="4" s="1"/>
  <c r="O65" i="4" a="1"/>
  <c r="O65" i="4" s="1"/>
  <c r="O90" i="4" a="1"/>
  <c r="O90" i="4" s="1"/>
  <c r="O116" i="4" a="1"/>
  <c r="O116" i="4" s="1"/>
  <c r="O141" i="4" a="1"/>
  <c r="O141" i="4" s="1"/>
  <c r="O163" i="4" a="1"/>
  <c r="O163" i="4" s="1"/>
  <c r="O186" i="4" a="1"/>
  <c r="O186" i="4" s="1"/>
  <c r="O214" i="4" a="1"/>
  <c r="O214" i="4" s="1"/>
  <c r="O284" i="4" a="1"/>
  <c r="O284" i="4" s="1"/>
  <c r="O312" i="4" a="1"/>
  <c r="O312" i="4" s="1"/>
  <c r="O334" i="4" a="1"/>
  <c r="O334" i="4" s="1"/>
  <c r="O359" i="4" a="1"/>
  <c r="O359" i="4" s="1"/>
  <c r="O21" i="4" a="1"/>
  <c r="O21" i="4" s="1"/>
  <c r="O44" i="4" a="1"/>
  <c r="O44" i="4" s="1"/>
  <c r="O118" i="4" a="1"/>
  <c r="O118" i="4" s="1"/>
  <c r="O142" i="4" a="1"/>
  <c r="O142" i="4" s="1"/>
  <c r="O165" i="4" a="1"/>
  <c r="O165" i="4" s="1"/>
  <c r="O216" i="4" a="1"/>
  <c r="O216" i="4" s="1"/>
  <c r="O263" i="4" a="1"/>
  <c r="O263" i="4" s="1"/>
  <c r="O314" i="4" a="1"/>
  <c r="O314" i="4" s="1"/>
  <c r="O360" i="4" a="1"/>
  <c r="O360" i="4" s="1"/>
  <c r="O24" i="4" a="1"/>
  <c r="O24" i="4" s="1"/>
  <c r="O45" i="4" a="1"/>
  <c r="O45" i="4" s="1"/>
  <c r="O92" i="4" a="1"/>
  <c r="O92" i="4" s="1"/>
  <c r="O119" i="4" a="1"/>
  <c r="O119" i="4" s="1"/>
  <c r="O143" i="4" a="1"/>
  <c r="O143" i="4" s="1"/>
  <c r="O191" i="4" a="1"/>
  <c r="O191" i="4" s="1"/>
  <c r="O217" i="4" a="1"/>
  <c r="O217" i="4" s="1"/>
  <c r="O315" i="4" a="1"/>
  <c r="O315" i="4" s="1"/>
  <c r="O25" i="4" a="1"/>
  <c r="O25" i="4" s="1"/>
  <c r="O46" i="4" a="1"/>
  <c r="O46" i="4" s="1"/>
  <c r="O97" i="4" a="1"/>
  <c r="O97" i="4" s="1"/>
  <c r="O144" i="4" a="1"/>
  <c r="O144" i="4" s="1"/>
  <c r="O167" i="4" a="1"/>
  <c r="O167" i="4" s="1"/>
  <c r="O218" i="4" a="1"/>
  <c r="O218" i="4" s="1"/>
  <c r="O265" i="4" a="1"/>
  <c r="O265" i="4" s="1"/>
  <c r="O316" i="4" a="1"/>
  <c r="O316" i="4" s="1"/>
  <c r="O26" i="4" a="1"/>
  <c r="O26" i="4" s="1"/>
  <c r="O47" i="4" a="1"/>
  <c r="O47" i="4" s="1"/>
  <c r="O98" i="4" a="1"/>
  <c r="O98" i="4" s="1"/>
  <c r="O122" i="4" a="1"/>
  <c r="O122" i="4" s="1"/>
  <c r="O168" i="4" a="1"/>
  <c r="O168" i="4" s="1"/>
  <c r="O219" i="4" a="1"/>
  <c r="O219" i="4" s="1"/>
  <c r="O266" i="4" a="1"/>
  <c r="O266" i="4" s="1"/>
  <c r="O317" i="4" a="1"/>
  <c r="O317" i="4" s="1"/>
  <c r="O341" i="4" a="1"/>
  <c r="O341" i="4" s="1"/>
  <c r="O27" i="4" a="1"/>
  <c r="O27" i="4" s="1"/>
  <c r="O48" i="4" a="1"/>
  <c r="O48" i="4" s="1"/>
  <c r="O72" i="4" a="1"/>
  <c r="O72" i="4" s="1"/>
  <c r="O123" i="4" a="1"/>
  <c r="O123" i="4" s="1"/>
  <c r="O146" i="4" a="1"/>
  <c r="O146" i="4" s="1"/>
  <c r="O169" i="4" a="1"/>
  <c r="O169" i="4" s="1"/>
  <c r="O244" i="4" a="1"/>
  <c r="O244" i="4" s="1"/>
  <c r="O295" i="4" a="1"/>
  <c r="O295" i="4" s="1"/>
  <c r="O363" i="4" a="1"/>
  <c r="O363" i="4" s="1"/>
  <c r="O49" i="4" a="1"/>
  <c r="O49" i="4" s="1"/>
  <c r="O73" i="4" a="1"/>
  <c r="O73" i="4" s="1"/>
  <c r="O124" i="4" a="1"/>
  <c r="O124" i="4" s="1"/>
  <c r="O198" i="4" a="1"/>
  <c r="O198" i="4" s="1"/>
  <c r="O222" i="4" a="1"/>
  <c r="O222" i="4" s="1"/>
  <c r="O245" i="4" a="1"/>
  <c r="O245" i="4" s="1"/>
  <c r="O296" i="4" a="1"/>
  <c r="O296" i="4" s="1"/>
  <c r="O342" i="4" a="1"/>
  <c r="O342" i="4" s="1"/>
  <c r="O20" i="4" a="1"/>
  <c r="O20" i="4" s="1"/>
  <c r="O43" i="4" a="1"/>
  <c r="O43" i="4" s="1"/>
  <c r="O66" i="4" a="1"/>
  <c r="O66" i="4" s="1"/>
  <c r="O91" i="4" a="1"/>
  <c r="O91" i="4" s="1"/>
  <c r="O117" i="4" a="1"/>
  <c r="O117" i="4" s="1"/>
  <c r="O164" i="4" a="1"/>
  <c r="O164" i="4" s="1"/>
  <c r="O215" i="4" a="1"/>
  <c r="O215" i="4" s="1"/>
  <c r="O240" i="4" a="1"/>
  <c r="O240" i="4" s="1"/>
  <c r="O262" i="4" a="1"/>
  <c r="O262" i="4" s="1"/>
  <c r="O285" i="4" a="1"/>
  <c r="O285" i="4" s="1"/>
  <c r="O313" i="4" a="1"/>
  <c r="O313" i="4" s="1"/>
  <c r="O335" i="4" a="1"/>
  <c r="O335" i="4" s="1"/>
  <c r="O67" i="4" a="1"/>
  <c r="O67" i="4" s="1"/>
  <c r="O190" i="4" a="1"/>
  <c r="O190" i="4" s="1"/>
  <c r="O241" i="4" a="1"/>
  <c r="O241" i="4" s="1"/>
  <c r="O286" i="4" a="1"/>
  <c r="O286" i="4" s="1"/>
  <c r="O336" i="4" a="1"/>
  <c r="O336" i="4" s="1"/>
  <c r="O68" i="4" a="1"/>
  <c r="O68" i="4" s="1"/>
  <c r="O166" i="4" a="1"/>
  <c r="O166" i="4" s="1"/>
  <c r="O264" i="4" a="1"/>
  <c r="O264" i="4" s="1"/>
  <c r="O361" i="4" a="1"/>
  <c r="O361" i="4" s="1"/>
  <c r="O69" i="4" a="1"/>
  <c r="O69" i="4" s="1"/>
  <c r="O195" i="4" a="1"/>
  <c r="O195" i="4" s="1"/>
  <c r="O242" i="4" a="1"/>
  <c r="O242" i="4" s="1"/>
  <c r="O293" i="4" a="1"/>
  <c r="O293" i="4" s="1"/>
  <c r="O340" i="4" a="1"/>
  <c r="O340" i="4" s="1"/>
  <c r="O145" i="4" a="1"/>
  <c r="O145" i="4" s="1"/>
  <c r="O196" i="4" a="1"/>
  <c r="O196" i="4" s="1"/>
  <c r="O243" i="4" a="1"/>
  <c r="O243" i="4" s="1"/>
  <c r="O294" i="4" a="1"/>
  <c r="O294" i="4" s="1"/>
  <c r="O362" i="4" a="1"/>
  <c r="O362" i="4" s="1"/>
  <c r="O99" i="4" a="1"/>
  <c r="O99" i="4" s="1"/>
  <c r="O197" i="4" a="1"/>
  <c r="O197" i="4" s="1"/>
  <c r="O267" i="4" a="1"/>
  <c r="O267" i="4" s="1"/>
  <c r="O318" i="4" a="1"/>
  <c r="O318" i="4" s="1"/>
  <c r="O147" i="4" a="1"/>
  <c r="O147" i="4" s="1"/>
  <c r="O268" i="4" a="1"/>
  <c r="O268" i="4" s="1"/>
  <c r="O319" i="4" a="1"/>
  <c r="O319" i="4" s="1"/>
  <c r="O3" i="4" a="1"/>
  <c r="O3" i="4" s="1"/>
  <c r="O323" i="4" a="1"/>
  <c r="O323" i="4" s="1"/>
  <c r="O235" i="4" a="1"/>
  <c r="O235" i="4" s="1"/>
  <c r="O200" i="4" a="1"/>
  <c r="O200" i="4" s="1"/>
  <c r="O111" i="4" a="1"/>
  <c r="O111" i="4" s="1"/>
  <c r="O32" i="4" a="1"/>
  <c r="O32" i="4" s="1"/>
  <c r="O322" i="4" a="1"/>
  <c r="O322" i="4" s="1"/>
  <c r="O279" i="4" a="1"/>
  <c r="O279" i="4" s="1"/>
  <c r="O234" i="4" a="1"/>
  <c r="O234" i="4" s="1"/>
  <c r="O110" i="4" a="1"/>
  <c r="O110" i="4" s="1"/>
  <c r="O79" i="4" a="1"/>
  <c r="O79" i="4" s="1"/>
  <c r="O278" i="4" a="1"/>
  <c r="O278" i="4" s="1"/>
  <c r="O233" i="4" a="1"/>
  <c r="O233" i="4" s="1"/>
  <c r="O157" i="4" a="1"/>
  <c r="O157" i="4" s="1"/>
  <c r="O78" i="4" a="1"/>
  <c r="O78" i="4" s="1"/>
  <c r="O31" i="4" a="1"/>
  <c r="O31" i="4" s="1"/>
  <c r="O309" i="4" a="1"/>
  <c r="O309" i="4" s="1"/>
  <c r="O277" i="4" a="1"/>
  <c r="O277" i="4" s="1"/>
  <c r="O150" i="4" a="1"/>
  <c r="O150" i="4" s="1"/>
  <c r="O109" i="4" a="1"/>
  <c r="O109" i="4" s="1"/>
  <c r="O64" i="4" a="1"/>
  <c r="O64" i="4" s="1"/>
  <c r="O30" i="4" a="1"/>
  <c r="O30" i="4" s="1"/>
  <c r="O351" i="4" a="1"/>
  <c r="O351" i="4" s="1"/>
  <c r="O308" i="4" a="1"/>
  <c r="O308" i="4" s="1"/>
  <c r="O276" i="4" a="1"/>
  <c r="O276" i="4" s="1"/>
  <c r="O184" i="4" a="1"/>
  <c r="O184" i="4" s="1"/>
  <c r="O108" i="4" a="1"/>
  <c r="O108" i="4" s="1"/>
  <c r="O63" i="4" a="1"/>
  <c r="O63" i="4" s="1"/>
  <c r="O350" i="4" a="1"/>
  <c r="O350" i="4" s="1"/>
  <c r="O307" i="4" a="1"/>
  <c r="O307" i="4" s="1"/>
  <c r="O275" i="4" a="1"/>
  <c r="O275" i="4" s="1"/>
  <c r="O228" i="4" a="1"/>
  <c r="O228" i="4" s="1"/>
  <c r="O183" i="4" a="1"/>
  <c r="O183" i="4" s="1"/>
  <c r="O149" i="4" a="1"/>
  <c r="O149" i="4" s="1"/>
  <c r="O107" i="4" a="1"/>
  <c r="O107" i="4" s="1"/>
  <c r="O62" i="4" a="1"/>
  <c r="O62" i="4" s="1"/>
  <c r="O29" i="4" a="1"/>
  <c r="O29" i="4" s="1"/>
  <c r="O355" i="4" a="1"/>
  <c r="O355" i="4" s="1"/>
  <c r="O305" i="4" a="1"/>
  <c r="O305" i="4" s="1"/>
  <c r="O255" i="4" a="1"/>
  <c r="O255" i="4" s="1"/>
  <c r="O205" i="4" a="1"/>
  <c r="O205" i="4" s="1"/>
  <c r="O155" i="4" a="1"/>
  <c r="O155" i="4" s="1"/>
  <c r="O105" i="4" a="1"/>
  <c r="O105" i="4" s="1"/>
  <c r="O89" i="4" a="1"/>
  <c r="O89" i="4" s="1"/>
  <c r="O55" i="4" a="1"/>
  <c r="O55" i="4" s="1"/>
  <c r="O23" i="4" a="1"/>
  <c r="O23" i="4" s="1"/>
  <c r="O354" i="4" a="1"/>
  <c r="O354" i="4" s="1"/>
  <c r="O338" i="4" a="1"/>
  <c r="O338" i="4" s="1"/>
  <c r="O321" i="4" a="1"/>
  <c r="O321" i="4" s="1"/>
  <c r="O304" i="4" a="1"/>
  <c r="O304" i="4" s="1"/>
  <c r="O288" i="4" a="1"/>
  <c r="O288" i="4" s="1"/>
  <c r="O271" i="4" a="1"/>
  <c r="O271" i="4" s="1"/>
  <c r="O254" i="4" a="1"/>
  <c r="O254" i="4" s="1"/>
  <c r="O238" i="4" a="1"/>
  <c r="O238" i="4" s="1"/>
  <c r="O221" i="4" a="1"/>
  <c r="O221" i="4" s="1"/>
  <c r="O204" i="4" a="1"/>
  <c r="O204" i="4" s="1"/>
  <c r="O188" i="4" a="1"/>
  <c r="O188" i="4" s="1"/>
  <c r="O171" i="4" a="1"/>
  <c r="O171" i="4" s="1"/>
  <c r="O154" i="4" a="1"/>
  <c r="O154" i="4" s="1"/>
  <c r="O138" i="4" a="1"/>
  <c r="O138" i="4" s="1"/>
  <c r="O121" i="4" a="1"/>
  <c r="O121" i="4" s="1"/>
  <c r="O104" i="4" a="1"/>
  <c r="O104" i="4" s="1"/>
  <c r="O88" i="4" a="1"/>
  <c r="O88" i="4" s="1"/>
  <c r="O71" i="4" a="1"/>
  <c r="O71" i="4" s="1"/>
  <c r="O54" i="4" a="1"/>
  <c r="O54" i="4" s="1"/>
  <c r="O38" i="4" a="1"/>
  <c r="O38" i="4" s="1"/>
  <c r="O22" i="4" a="1"/>
  <c r="O22" i="4" s="1"/>
  <c r="B10" i="4" a="1"/>
  <c r="B10" i="4" s="1"/>
  <c r="O339" i="4" a="1"/>
  <c r="O339" i="4" s="1"/>
  <c r="O289" i="4" a="1"/>
  <c r="O289" i="4" s="1"/>
  <c r="O239" i="4" a="1"/>
  <c r="O239" i="4" s="1"/>
  <c r="O189" i="4" a="1"/>
  <c r="O189" i="4" s="1"/>
  <c r="O139" i="4" a="1"/>
  <c r="O139" i="4" s="1"/>
  <c r="O39" i="4" a="1"/>
  <c r="O39" i="4" s="1"/>
  <c r="O353" i="4" a="1"/>
  <c r="O353" i="4" s="1"/>
  <c r="O337" i="4" a="1"/>
  <c r="O337" i="4" s="1"/>
  <c r="O320" i="4" a="1"/>
  <c r="O320" i="4" s="1"/>
  <c r="O303" i="4" a="1"/>
  <c r="O303" i="4" s="1"/>
  <c r="O287" i="4" a="1"/>
  <c r="O287" i="4" s="1"/>
  <c r="O270" i="4" a="1"/>
  <c r="O270" i="4" s="1"/>
  <c r="O253" i="4" a="1"/>
  <c r="O253" i="4" s="1"/>
  <c r="O237" i="4" a="1"/>
  <c r="O237" i="4" s="1"/>
  <c r="O220" i="4" a="1"/>
  <c r="O220" i="4" s="1"/>
  <c r="O203" i="4" a="1"/>
  <c r="O203" i="4" s="1"/>
  <c r="O187" i="4" a="1"/>
  <c r="O187" i="4" s="1"/>
  <c r="O170" i="4" a="1"/>
  <c r="O170" i="4" s="1"/>
  <c r="O153" i="4" a="1"/>
  <c r="O153" i="4" s="1"/>
  <c r="O137" i="4" a="1"/>
  <c r="O137" i="4" s="1"/>
  <c r="O120" i="4" a="1"/>
  <c r="O120" i="4" s="1"/>
  <c r="O103" i="4" a="1"/>
  <c r="O103" i="4" s="1"/>
  <c r="O87" i="4" a="1"/>
  <c r="O87" i="4" s="1"/>
  <c r="O70" i="4" a="1"/>
  <c r="O70" i="4" s="1"/>
  <c r="O53" i="4" a="1"/>
  <c r="O53" i="4" s="1"/>
  <c r="O6" i="4" a="1"/>
  <c r="O6" i="4" s="1"/>
  <c r="H39" i="10"/>
  <c r="H8" i="10"/>
  <c r="N7" i="4" l="1"/>
  <c r="N27" i="4"/>
  <c r="N47" i="4"/>
  <c r="N67" i="4"/>
  <c r="N87" i="4"/>
  <c r="N107" i="4"/>
  <c r="N127" i="4"/>
  <c r="N147" i="4"/>
  <c r="N167" i="4"/>
  <c r="N187" i="4"/>
  <c r="N207" i="4"/>
  <c r="N227" i="4"/>
  <c r="N247" i="4"/>
  <c r="N267" i="4"/>
  <c r="N287" i="4"/>
  <c r="N307" i="4"/>
  <c r="N327" i="4"/>
  <c r="N347" i="4"/>
  <c r="N8" i="4"/>
  <c r="N28" i="4"/>
  <c r="N48" i="4"/>
  <c r="N68" i="4"/>
  <c r="N88" i="4"/>
  <c r="N108" i="4"/>
  <c r="N128" i="4"/>
  <c r="N148" i="4"/>
  <c r="N168" i="4"/>
  <c r="N188" i="4"/>
  <c r="N208" i="4"/>
  <c r="N228" i="4"/>
  <c r="N248" i="4"/>
  <c r="N268" i="4"/>
  <c r="N288" i="4"/>
  <c r="N308" i="4"/>
  <c r="N328" i="4"/>
  <c r="N348" i="4"/>
  <c r="N9" i="4"/>
  <c r="N29" i="4"/>
  <c r="N49" i="4"/>
  <c r="N69" i="4"/>
  <c r="N89" i="4"/>
  <c r="N109" i="4"/>
  <c r="N129" i="4"/>
  <c r="N149" i="4"/>
  <c r="N169" i="4"/>
  <c r="N189" i="4"/>
  <c r="N209" i="4"/>
  <c r="N229" i="4"/>
  <c r="N249" i="4"/>
  <c r="N269" i="4"/>
  <c r="N289" i="4"/>
  <c r="N309" i="4"/>
  <c r="N329" i="4"/>
  <c r="N349" i="4"/>
  <c r="N10" i="4"/>
  <c r="N30" i="4"/>
  <c r="N50" i="4"/>
  <c r="N70" i="4"/>
  <c r="N90" i="4"/>
  <c r="N110" i="4"/>
  <c r="N130" i="4"/>
  <c r="N150" i="4"/>
  <c r="N170" i="4"/>
  <c r="N190" i="4"/>
  <c r="N210" i="4"/>
  <c r="N230" i="4"/>
  <c r="N250" i="4"/>
  <c r="N270" i="4"/>
  <c r="N290" i="4"/>
  <c r="N310" i="4"/>
  <c r="N11" i="4"/>
  <c r="N35" i="4"/>
  <c r="N59" i="4"/>
  <c r="N83" i="4"/>
  <c r="N111" i="4"/>
  <c r="N135" i="4"/>
  <c r="N159" i="4"/>
  <c r="N183" i="4"/>
  <c r="N211" i="4"/>
  <c r="N235" i="4"/>
  <c r="N259" i="4"/>
  <c r="N283" i="4"/>
  <c r="N311" i="4"/>
  <c r="N334" i="4"/>
  <c r="N357" i="4"/>
  <c r="N13" i="4"/>
  <c r="N37" i="4"/>
  <c r="N61" i="4"/>
  <c r="N85" i="4"/>
  <c r="N113" i="4"/>
  <c r="N137" i="4"/>
  <c r="N161" i="4"/>
  <c r="N185" i="4"/>
  <c r="N213" i="4"/>
  <c r="N237" i="4"/>
  <c r="N261" i="4"/>
  <c r="N285" i="4"/>
  <c r="N313" i="4"/>
  <c r="N336" i="4"/>
  <c r="N359" i="4"/>
  <c r="N14" i="4"/>
  <c r="N38" i="4"/>
  <c r="N62" i="4"/>
  <c r="N86" i="4"/>
  <c r="N114" i="4"/>
  <c r="N138" i="4"/>
  <c r="N162" i="4"/>
  <c r="N186" i="4"/>
  <c r="N214" i="4"/>
  <c r="N238" i="4"/>
  <c r="N262" i="4"/>
  <c r="N286" i="4"/>
  <c r="N314" i="4"/>
  <c r="N337" i="4"/>
  <c r="N360" i="4"/>
  <c r="N12" i="4"/>
  <c r="N36" i="4"/>
  <c r="N60" i="4"/>
  <c r="N84" i="4"/>
  <c r="N112" i="4"/>
  <c r="N136" i="4"/>
  <c r="N160" i="4"/>
  <c r="N184" i="4"/>
  <c r="N212" i="4"/>
  <c r="N236" i="4"/>
  <c r="N260" i="4"/>
  <c r="N284" i="4"/>
  <c r="N312" i="4"/>
  <c r="N335" i="4"/>
  <c r="N358" i="4"/>
  <c r="N15" i="4"/>
  <c r="N43" i="4"/>
  <c r="N75" i="4"/>
  <c r="N103" i="4"/>
  <c r="N139" i="4"/>
  <c r="N171" i="4"/>
  <c r="N199" i="4"/>
  <c r="N231" i="4"/>
  <c r="N263" i="4"/>
  <c r="N295" i="4"/>
  <c r="N323" i="4"/>
  <c r="N353" i="4"/>
  <c r="N17" i="4"/>
  <c r="N45" i="4"/>
  <c r="N77" i="4"/>
  <c r="N105" i="4"/>
  <c r="N141" i="4"/>
  <c r="N173" i="4"/>
  <c r="N201" i="4"/>
  <c r="N233" i="4"/>
  <c r="N265" i="4"/>
  <c r="N297" i="4"/>
  <c r="N325" i="4"/>
  <c r="N355" i="4"/>
  <c r="N18" i="4"/>
  <c r="N46" i="4"/>
  <c r="N78" i="4"/>
  <c r="N106" i="4"/>
  <c r="N142" i="4"/>
  <c r="N174" i="4"/>
  <c r="N202" i="4"/>
  <c r="N234" i="4"/>
  <c r="N266" i="4"/>
  <c r="N298" i="4"/>
  <c r="N326" i="4"/>
  <c r="N356" i="4"/>
  <c r="N19" i="4"/>
  <c r="N51" i="4"/>
  <c r="N79" i="4"/>
  <c r="N115" i="4"/>
  <c r="N143" i="4"/>
  <c r="N175" i="4"/>
  <c r="N203" i="4"/>
  <c r="N239" i="4"/>
  <c r="N271" i="4"/>
  <c r="N299" i="4"/>
  <c r="N330" i="4"/>
  <c r="N361" i="4"/>
  <c r="N20" i="4"/>
  <c r="N52" i="4"/>
  <c r="N80" i="4"/>
  <c r="N116" i="4"/>
  <c r="N144" i="4"/>
  <c r="N176" i="4"/>
  <c r="N204" i="4"/>
  <c r="N240" i="4"/>
  <c r="N272" i="4"/>
  <c r="N300" i="4"/>
  <c r="N331" i="4"/>
  <c r="N362" i="4"/>
  <c r="N21" i="4"/>
  <c r="N53" i="4"/>
  <c r="N81" i="4"/>
  <c r="N117" i="4"/>
  <c r="N145" i="4"/>
  <c r="N177" i="4"/>
  <c r="N205" i="4"/>
  <c r="N241" i="4"/>
  <c r="N273" i="4"/>
  <c r="N301" i="4"/>
  <c r="N332" i="4"/>
  <c r="N363" i="4"/>
  <c r="N22" i="4"/>
  <c r="N54" i="4"/>
  <c r="N82" i="4"/>
  <c r="N118" i="4"/>
  <c r="N146" i="4"/>
  <c r="N178" i="4"/>
  <c r="N206" i="4"/>
  <c r="N242" i="4"/>
  <c r="N274" i="4"/>
  <c r="N302" i="4"/>
  <c r="N333" i="4"/>
  <c r="N3" i="4"/>
  <c r="N23" i="4"/>
  <c r="N55" i="4"/>
  <c r="N91" i="4"/>
  <c r="N119" i="4"/>
  <c r="N151" i="4"/>
  <c r="N179" i="4"/>
  <c r="N215" i="4"/>
  <c r="N243" i="4"/>
  <c r="N275" i="4"/>
  <c r="N303" i="4"/>
  <c r="N338" i="4"/>
  <c r="N16" i="4"/>
  <c r="N44" i="4"/>
  <c r="N76" i="4"/>
  <c r="N104" i="4"/>
  <c r="N140" i="4"/>
  <c r="N172" i="4"/>
  <c r="N200" i="4"/>
  <c r="N232" i="4"/>
  <c r="N264" i="4"/>
  <c r="N296" i="4"/>
  <c r="N324" i="4"/>
  <c r="N354" i="4"/>
  <c r="N63" i="4"/>
  <c r="N121" i="4"/>
  <c r="N166" i="4"/>
  <c r="N224" i="4"/>
  <c r="N282" i="4"/>
  <c r="N343" i="4"/>
  <c r="N64" i="4"/>
  <c r="N122" i="4"/>
  <c r="N180" i="4"/>
  <c r="N225" i="4"/>
  <c r="N291" i="4"/>
  <c r="N344" i="4"/>
  <c r="N65" i="4"/>
  <c r="N123" i="4"/>
  <c r="N181" i="4"/>
  <c r="N226" i="4"/>
  <c r="N292" i="4"/>
  <c r="N345" i="4"/>
  <c r="N4" i="4"/>
  <c r="N66" i="4"/>
  <c r="N124" i="4"/>
  <c r="N182" i="4"/>
  <c r="N244" i="4"/>
  <c r="N293" i="4"/>
  <c r="N346" i="4"/>
  <c r="N5" i="4"/>
  <c r="N71" i="4"/>
  <c r="N125" i="4"/>
  <c r="N191" i="4"/>
  <c r="N245" i="4"/>
  <c r="N294" i="4"/>
  <c r="N350" i="4"/>
  <c r="N6" i="4"/>
  <c r="N72" i="4"/>
  <c r="N126" i="4"/>
  <c r="N192" i="4"/>
  <c r="N246" i="4"/>
  <c r="N304" i="4"/>
  <c r="N351" i="4"/>
  <c r="N31" i="4"/>
  <c r="N93" i="4"/>
  <c r="N134" i="4"/>
  <c r="N24" i="4"/>
  <c r="N73" i="4"/>
  <c r="N131" i="4"/>
  <c r="N193" i="4"/>
  <c r="N251" i="4"/>
  <c r="N305" i="4"/>
  <c r="N352" i="4"/>
  <c r="N25" i="4"/>
  <c r="N74" i="4"/>
  <c r="N132" i="4"/>
  <c r="N194" i="4"/>
  <c r="N252" i="4"/>
  <c r="N306" i="4"/>
  <c r="N26" i="4"/>
  <c r="N92" i="4"/>
  <c r="N133" i="4"/>
  <c r="N195" i="4"/>
  <c r="N253" i="4"/>
  <c r="N315" i="4"/>
  <c r="N101" i="4"/>
  <c r="N220" i="4"/>
  <c r="N321" i="4"/>
  <c r="N120" i="4"/>
  <c r="N222" i="4"/>
  <c r="N339" i="4"/>
  <c r="N33" i="4"/>
  <c r="N153" i="4"/>
  <c r="N254" i="4"/>
  <c r="N341" i="4"/>
  <c r="N34" i="4"/>
  <c r="N154" i="4"/>
  <c r="N255" i="4"/>
  <c r="N342" i="4"/>
  <c r="N39" i="4"/>
  <c r="N155" i="4"/>
  <c r="N256" i="4"/>
  <c r="N40" i="4"/>
  <c r="N156" i="4"/>
  <c r="N257" i="4"/>
  <c r="N41" i="4"/>
  <c r="N157" i="4"/>
  <c r="N258" i="4"/>
  <c r="N42" i="4"/>
  <c r="N158" i="4"/>
  <c r="N276" i="4"/>
  <c r="N56" i="4"/>
  <c r="N163" i="4"/>
  <c r="N277" i="4"/>
  <c r="N57" i="4"/>
  <c r="N164" i="4"/>
  <c r="N278" i="4"/>
  <c r="N58" i="4"/>
  <c r="N165" i="4"/>
  <c r="N279" i="4"/>
  <c r="N94" i="4"/>
  <c r="N196" i="4"/>
  <c r="N280" i="4"/>
  <c r="N95" i="4"/>
  <c r="N197" i="4"/>
  <c r="N281" i="4"/>
  <c r="N96" i="4"/>
  <c r="N198" i="4"/>
  <c r="N316" i="4"/>
  <c r="N97" i="4"/>
  <c r="N216" i="4"/>
  <c r="N317" i="4"/>
  <c r="N98" i="4"/>
  <c r="N217" i="4"/>
  <c r="N318" i="4"/>
  <c r="N99" i="4"/>
  <c r="N218" i="4"/>
  <c r="N319" i="4"/>
  <c r="N100" i="4"/>
  <c r="N219" i="4"/>
  <c r="N320" i="4"/>
  <c r="N102" i="4"/>
  <c r="N221" i="4"/>
  <c r="N322" i="4"/>
  <c r="N32" i="4"/>
  <c r="N152" i="4"/>
  <c r="N223" i="4"/>
  <c r="N340"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tc={DF690008-EC8F-4E83-B7BE-4AF0A897D415}</author>
  </authors>
  <commentList>
    <comment ref="J15" authorId="0" shapeId="0" xr:uid="{D3D782A4-76CF-4149-B7DD-CB0BACE1803D}">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0.785(DH2 –DS2)</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<sst xmlns="http://schemas.openxmlformats.org/spreadsheetml/2006/main" count="287" uniqueCount="162">
  <si>
    <t>Engine Cycle Simulation Software</t>
  </si>
  <si>
    <t>Crank Angle</t>
  </si>
  <si>
    <t>Piston Position</t>
  </si>
  <si>
    <t>Piston Velocity</t>
  </si>
  <si>
    <t>Piston Accn</t>
  </si>
  <si>
    <t>Volume (CC)</t>
  </si>
  <si>
    <t>mm</t>
  </si>
  <si>
    <t>mm/deg</t>
  </si>
  <si>
    <t>mm/deg/deg</t>
  </si>
  <si>
    <t>m/s</t>
  </si>
  <si>
    <t>m/s/s</t>
  </si>
  <si>
    <t>Comp Ratio</t>
  </si>
  <si>
    <t>/</t>
  </si>
  <si>
    <t>SI Units</t>
  </si>
  <si>
    <t>Bore</t>
  </si>
  <si>
    <t>m</t>
  </si>
  <si>
    <t>Stroke</t>
  </si>
  <si>
    <t>Clearance Vol</t>
  </si>
  <si>
    <t>cc</t>
  </si>
  <si>
    <t>m^3</t>
  </si>
  <si>
    <t>Cylinders</t>
  </si>
  <si>
    <t>Con Rod Length</t>
  </si>
  <si>
    <t>Capacity</t>
  </si>
  <si>
    <t>Mean Piston Spd</t>
  </si>
  <si>
    <t>RPM</t>
  </si>
  <si>
    <t>Exhaust cam</t>
  </si>
  <si>
    <t>Intake cam</t>
  </si>
  <si>
    <t>Camshaft Data</t>
  </si>
  <si>
    <t xml:space="preserve">Table 1: Valvetrain Component Weights </t>
  </si>
  <si>
    <t>Component</t>
  </si>
  <si>
    <t>Weight</t>
  </si>
  <si>
    <t>Camshafts + Cam Gear</t>
  </si>
  <si>
    <t>2130g</t>
  </si>
  <si>
    <t>Inlet Valve</t>
  </si>
  <si>
    <t>47g</t>
  </si>
  <si>
    <t>Exhaust Valve</t>
  </si>
  <si>
    <t>41g</t>
  </si>
  <si>
    <t>Valve Springs</t>
  </si>
  <si>
    <t>34g</t>
  </si>
  <si>
    <t>Retainers</t>
  </si>
  <si>
    <t>10g</t>
  </si>
  <si>
    <t>Followers/buckets</t>
  </si>
  <si>
    <t>33g</t>
  </si>
  <si>
    <t>Table 2: Valvetrain Equipment Used</t>
  </si>
  <si>
    <t>Tool</t>
  </si>
  <si>
    <t>Use</t>
  </si>
  <si>
    <t>Telescopic Magnetic Pick-Up Tool</t>
  </si>
  <si>
    <t>Buckets Removal</t>
  </si>
  <si>
    <t>Cylinder Head Valve Spring Compressor Tool</t>
  </si>
  <si>
    <t>Valve and Spring Removal</t>
  </si>
  <si>
    <t>Precision Screwdriver Flat Tip</t>
  </si>
  <si>
    <t>Valve Collets Removal</t>
  </si>
  <si>
    <t xml:space="preserve">Digital Lab Scale </t>
  </si>
  <si>
    <t>Component Weighing</t>
  </si>
  <si>
    <t>Table 3: Engine Measurements</t>
  </si>
  <si>
    <t>Parameter</t>
  </si>
  <si>
    <t>Measurement</t>
  </si>
  <si>
    <t>87.45mm</t>
  </si>
  <si>
    <t>83.10mm - (Raceline.co.uk, 2025)</t>
  </si>
  <si>
    <t>Compression Ratio</t>
  </si>
  <si>
    <t>10.8:1 - (Raceline.co.uk, 2025)</t>
  </si>
  <si>
    <t>Figure 1: Components Displayed in the Workshop</t>
  </si>
  <si>
    <t xml:space="preserve">The engine block was measured using a digital calliper with a tolerance of ±0.01 mm, which produced a bore reading of 87.45 mm.
Reference to the original Ford service manual indicates a standard bore dimension of 87.50 mm. Considering the engine’s extensive use over three competitive racing seasons and the associated mechanical stresses, this slight variance from the nominal specification is both reasonable and expected. (Raceline.co.uk, 2025)
It is also recognised that using callipers for internal measurements introduces potential human error. For improved precision, an internal micrometer or bore gauge would have been a more suitable choice of instrument. </t>
  </si>
  <si>
    <t xml:space="preserve">Engine Bore Measurement </t>
  </si>
  <si>
    <t>Unfortunately, it was not possible to record the engine’s stroke measurements, as all workshop engines were in the process of being disassembled during a workshop session. However, when measuring engine stroke previously, the following procedure was used;
To measure the engine stroke, a DTI is first placed directly on the piston crown, ensuring the plunger sits vertically on a solid, flat area. 
The crankshaft is then rotated to establish true top dead centre. It is turned forward until the DTI reading stops rising, then reversed until it begins to fall, and carefully moved back and forth to identify the exact point were movement changes direction. 
This highest and most stable reading is recorded by setting the DTI to zero at true top dead centre. The crankshaft is then rotated 180 degrees to bring the piston to bottom dead centre. 
At this point, a digital calliper set to millimetres is placed on the block deck, ensuring the depth rod is fully retracted and the calliper remains flat on the deck surface. 
The depth rod is then extended to the piston surface, and the reading displayed on the calliper provides the stroke measurement.</t>
  </si>
  <si>
    <t xml:space="preserve">Engine Stroke Measurement </t>
  </si>
  <si>
    <t>Mean Piston Speed</t>
  </si>
  <si>
    <t>Peak Piston Speed</t>
  </si>
  <si>
    <t>Exhaust Valve Velocity</t>
  </si>
  <si>
    <t>Intake Valve Velocity</t>
  </si>
  <si>
    <t>Exhaust Valve Acceleration</t>
  </si>
  <si>
    <t>Intake Valve Acceleration</t>
  </si>
  <si>
    <t>Exhaust Valve Jerk</t>
  </si>
  <si>
    <t>Intake Valve Jerk</t>
  </si>
  <si>
    <t>mm/s</t>
  </si>
  <si>
    <t>mm/s²</t>
  </si>
  <si>
    <t>mm/s³</t>
  </si>
  <si>
    <t>Angular Velocity</t>
  </si>
  <si>
    <t>Air Density</t>
  </si>
  <si>
    <t>SuperFlow SF-110 Test Data</t>
  </si>
  <si>
    <t>Crank Angle (Degrees)</t>
  </si>
  <si>
    <t>Crank Angle (Radians)</t>
  </si>
  <si>
    <t>Intake</t>
  </si>
  <si>
    <t>Air Density - Kg/m^3</t>
  </si>
  <si>
    <t>Change In Pressure - Pa</t>
  </si>
  <si>
    <t>Test Description:</t>
  </si>
  <si>
    <t>Flow Bench Testing</t>
  </si>
  <si>
    <t>Test Number</t>
  </si>
  <si>
    <t>Head Description:</t>
  </si>
  <si>
    <t>2000cc Duratec</t>
  </si>
  <si>
    <t>Serial Number</t>
  </si>
  <si>
    <t>Exhaust</t>
  </si>
  <si>
    <t>Intake Valve:</t>
  </si>
  <si>
    <t>Valve Seat Angle</t>
  </si>
  <si>
    <t>Degrees</t>
  </si>
  <si>
    <t>Intake Port:</t>
  </si>
  <si>
    <t>Port Volume</t>
  </si>
  <si>
    <t>Radiused Inlet:</t>
  </si>
  <si>
    <t>Port Length</t>
  </si>
  <si>
    <t>Exhaust Valve:</t>
  </si>
  <si>
    <t>Exhaust Seat Angle</t>
  </si>
  <si>
    <t>Intake Manifold:</t>
  </si>
  <si>
    <t>Runner Length</t>
  </si>
  <si>
    <t>Cylinder Bore:</t>
  </si>
  <si>
    <t>Test Operator:</t>
  </si>
  <si>
    <t>Head Porter</t>
  </si>
  <si>
    <t>Test Setup Data</t>
  </si>
  <si>
    <t>Diameter</t>
  </si>
  <si>
    <t>Stem</t>
  </si>
  <si>
    <t>Lift Increments</t>
  </si>
  <si>
    <t>Effective Area</t>
  </si>
  <si>
    <t>Leakage</t>
  </si>
  <si>
    <t>Seat Width</t>
  </si>
  <si>
    <t>Intake Valve</t>
  </si>
  <si>
    <t>sq.cm</t>
  </si>
  <si>
    <t>litres/sec</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</si>
  <si>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</si>
  <si>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</si>
  <si>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</si>
  <si>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</si>
  <si>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</si>
  <si>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</si>
  <si>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</si>
  <si>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</si>
  <si>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</si>
  <si>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</si>
  <si>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</si>
  <si>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</si>
  <si>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</si>
  <si>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</si>
  <si>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</si>
  <si>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</si>
  <si>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</si>
  <si>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</si>
  <si>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</si>
  <si>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</si>
  <si>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Valve Lift (B)</t>
  </si>
  <si>
    <t>Raw Test Flow l/s (6. xF.)</t>
  </si>
  <si>
    <t>Estimated KW/Cylinder:</t>
  </si>
  <si>
    <t>Exhaust/Intake flow ratio:</t>
  </si>
  <si>
    <t>Exhaust valve dia./bore ratio:</t>
  </si>
  <si>
    <t>Speed for peak power:</t>
  </si>
  <si>
    <t>l/min</t>
  </si>
  <si>
    <t>Intake valve dia./bore ratio:</t>
  </si>
  <si>
    <t>Best intake runner lengths:</t>
  </si>
  <si>
    <t>cm</t>
  </si>
  <si>
    <t>Flow Rate</t>
  </si>
  <si>
    <t>CF</t>
  </si>
  <si>
    <t>Intake Valve Diameter</t>
  </si>
  <si>
    <t>Change In Pressure</t>
  </si>
  <si>
    <t>Exhaust Valve Diameter</t>
  </si>
  <si>
    <t xml:space="preserve">RPM @ Max Power </t>
  </si>
  <si>
    <t>Mean Valve Lift</t>
  </si>
  <si>
    <t>Average CF</t>
  </si>
  <si>
    <t>L/s</t>
  </si>
  <si>
    <t>(Arrowprecision.com, 2016)</t>
  </si>
  <si>
    <t>Collets</t>
  </si>
  <si>
    <t>5g</t>
  </si>
  <si>
    <t xml:space="preserve">Weight </t>
  </si>
  <si>
    <t>Weight (Grams)</t>
  </si>
  <si>
    <t>Kg</t>
  </si>
  <si>
    <t>Max Rpm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</si>
</sst>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000"/>
    <numFmt numFmtId="170" formatCode="[$-F800]dddd\,\ mmmm\ dd\,\ yyyy"/>
  </numFmts>
  <fonts count="11" x14ac:knownFonts="1">
    <font>
      <sz val="11"/>
      <color theme="1"/>
      <name val="Calibri"/>
      <family val="2"/>
      <scheme val="minor"/>
    </font>
    <font>
      <sz val="10"/>
      <name val="Arial"/>
      <family val="2"/>
    </font>
    <font>
      <sz val="11"/>
      <color theme="3"/>
      <name val="Calibri"/>
      <family val="2"/>
      <scheme val="minor"/>
    </font>
    <font>
      <sz val="10"/>
      <color theme="1"/>
      <name val="Arial"/>
      <family val="2"/>
    </font>
    <font>
      <sz val="10"/>
      <color theme="0" tint="-0.14999847407452621"/>
      <name val="Arial"/>
      <family val="2"/>
    </font>
    <font>
      <sz val="11"/>
      <color rgb="FF000000"/>
      <name val="Aptos Narrow"/>
      <family val="2"/>
    </font>
    <font>
      <sz val="11"/>
      <color rgb="FF000000"/>
      <name val="Calibri"/>
      <family val="2"/>
      <scheme val="minor"/>
    </font>
    <font>
      <sz val="11"/>
      <color theme="0"/>
      <name val="Calibri"/>
      <family val="2"/>
      <scheme val="minor"/>
    </font>
    <font>
      <i/>
      <sz val="8"/>
      <color theme="1"/>
      <name val="Calibri"/>
      <family val="2"/>
      <scheme val="minor"/>
    </font>
    <font>
      <i/>
      <sz val="11"/>
      <color theme="1"/>
      <name val="Calibri"/>
      <family val="2"/>
      <scheme val="minor"/>
    </font>
    <font>
      <b/>
      <i/>
      <sz val="11"/>
      <color theme="1"/>
      <name val="Calibri"/>
      <family val="2"/>
      <scheme val="minor"/>
    </font>
  </fonts>
  <fills count="14">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rgb="FF000000"/>
      </patternFill>
    </fill>
    <fill>
      <patternFill patternType="solid">
        <fgColor rgb="FFFFFF00"/>
        <bgColor indexed="64"/>
      </patternFill>
    </fill>
    <fill>
      <patternFill patternType="solid">
        <fgColor rgb="FF5B9BD5"/>
        <bgColor indexed="64"/>
      </patternFill>
    </fill>
    <fill>
      <patternFill patternType="solid">
        <fgColor rgb="FFBDD6EE"/>
        <bgColor indexed="64"/>
      </patternFill>
    </fill>
    <fill>
      <patternFill patternType="solid">
        <fgColor rgb="FFDEEAF6"/>
        <bgColor indexed="64"/>
      </patternFill>
    </fill>
    <fill>
      <patternFill patternType="solid">
        <fgColor theme="1" tint="4.9989318521683403E-2"/>
        <bgColor indexed="64"/>
      </patternFill>
    </fill>
    <fill>
      <patternFill patternType="solid">
        <fgColor theme="1"/>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8"/>
        <bgColor indexed="64"/>
      </patternFill>
    </fill>
  </fills>
  <borders count="51">
    <border>
      <left/>
      <right/>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auto="1"/>
      </left>
      <right style="thin">
        <color auto="1"/>
      </right>
      <top style="thin">
        <color auto="1"/>
      </top>
      <bottom/>
      <diagonal/>
    </border>
  </borders>
  <cellStyleXfs count="2">
    <xf numFmtId="0" fontId="0" fillId="0" borderId="0"/>
    <xf numFmtId="0" fontId="1" fillId="0" borderId="0"/>
  </cellStyleXfs>
  <cellXfs count="173">
    <xf numFmtId="0" fontId="0" fillId="0" borderId="0" xfId="0"/>
    <xf numFmtId="0" fontId="0" fillId="0" borderId="0" xfId="0" applyAlignment="1">
      <alignment horizontal="center"/>
    </xf>
    <xf numFmtId="11" fontId="0" fillId="0" borderId="0" xfId="0" applyNumberFormat="1" applyAlignment="1">
      <alignment horizontal="center"/>
    </xf>
    <xf numFmtId="0" fontId="0" fillId="0" borderId="5" xfId="0" applyBorder="1"/>
    <xf numFmtId="0" fontId="0" fillId="0" borderId="6" xfId="0" applyBorder="1"/>
    <xf numFmtId="0" fontId="4" fillId="0" borderId="0" xfId="1" applyFont="1"/>
    <xf numFmtId="11" fontId="4" fillId="0" borderId="0" xfId="1" applyNumberFormat="1" applyFont="1"/>
    <xf numFmtId="164" fontId="4" fillId="0" borderId="0" xfId="1" applyNumberFormat="1" applyFont="1"/>
    <xf numFmtId="2" fontId="4" fillId="0" borderId="0" xfId="1" applyNumberFormat="1" applyFont="1" applyAlignment="1">
      <alignment horizontal="center"/>
    </xf>
    <xf numFmtId="0" fontId="1" fillId="0" borderId="0" xfId="1"/>
    <xf numFmtId="2" fontId="4" fillId="0" borderId="0" xfId="1" applyNumberFormat="1" applyFont="1"/>
    <xf numFmtId="0" fontId="0" fillId="0" borderId="2" xfId="0" applyBorder="1" applyAlignment="1">
      <alignment horizontal="center" vertical="center"/>
    </xf>
    <xf numFmtId="11" fontId="0" fillId="0" borderId="2" xfId="0" applyNumberFormat="1" applyBorder="1" applyAlignment="1">
      <alignment horizontal="center" vertical="center"/>
    </xf>
    <xf numFmtId="164" fontId="0" fillId="0" borderId="2" xfId="0" applyNumberFormat="1" applyBorder="1" applyAlignment="1">
      <alignment horizontal="center" vertical="center"/>
    </xf>
    <xf numFmtId="165" fontId="0" fillId="0" borderId="2" xfId="0" applyNumberFormat="1" applyBorder="1" applyAlignment="1">
      <alignment horizontal="center" vertical="center"/>
    </xf>
    <xf numFmtId="2" fontId="0" fillId="0" borderId="2" xfId="0" applyNumberFormat="1" applyBorder="1" applyAlignment="1">
      <alignment horizontal="center" vertical="center"/>
    </xf>
    <xf numFmtId="0" fontId="0" fillId="0" borderId="7" xfId="0" applyBorder="1" applyAlignment="1">
      <alignment horizontal="center"/>
    </xf>
    <xf numFmtId="0" fontId="2" fillId="0" borderId="8" xfId="0" applyFont="1" applyBorder="1"/>
    <xf numFmtId="0" fontId="2" fillId="0" borderId="6" xfId="0" applyFont="1" applyBorder="1"/>
    <xf numFmtId="0" fontId="2" fillId="0" borderId="9" xfId="0" applyFont="1" applyBorder="1"/>
    <xf numFmtId="0" fontId="3" fillId="2" borderId="2" xfId="0" applyFont="1" applyFill="1" applyBorder="1" applyAlignment="1">
      <alignment horizontal="center" vertical="center"/>
    </xf>
    <xf numFmtId="0" fontId="5" fillId="0" borderId="2" xfId="0" applyFont="1" applyBorder="1" applyAlignment="1">
      <alignment horizontal="center" vertical="center"/>
    </xf>
    <xf numFmtId="0" fontId="5" fillId="4" borderId="2" xfId="0" applyFont="1" applyFill="1" applyBorder="1" applyAlignment="1">
      <alignment horizontal="center" vertical="center"/>
    </xf>
    <xf numFmtId="0" fontId="0" fillId="5" borderId="2" xfId="0" applyFill="1" applyBorder="1" applyAlignment="1">
      <alignment horizontal="center" vertical="center"/>
    </xf>
    <xf numFmtId="0" fontId="5" fillId="0" borderId="0" xfId="0" applyFont="1"/>
    <xf numFmtId="0" fontId="0" fillId="3" borderId="2" xfId="0" applyFill="1" applyBorder="1" applyAlignment="1">
      <alignment horizontal="center" vertical="center"/>
    </xf>
    <xf numFmtId="0" fontId="6" fillId="6" borderId="2" xfId="0" applyFont="1" applyFill="1" applyBorder="1" applyAlignment="1">
      <alignment horizontal="center" vertical="center" wrapText="1"/>
    </xf>
    <xf numFmtId="0" fontId="6" fillId="6" borderId="2" xfId="0" applyFont="1" applyFill="1" applyBorder="1" applyAlignment="1">
      <alignment vertical="center" wrapText="1"/>
    </xf>
    <xf numFmtId="0" fontId="6" fillId="7" borderId="2" xfId="0" applyFont="1" applyFill="1" applyBorder="1" applyAlignment="1">
      <alignment horizontal="center" vertical="center" wrapText="1"/>
    </xf>
    <xf numFmtId="0" fontId="6" fillId="8" borderId="2" xfId="0" applyFont="1" applyFill="1" applyBorder="1" applyAlignment="1">
      <alignment horizontal="center" vertical="center" wrapText="1"/>
    </xf>
    <xf numFmtId="0" fontId="0" fillId="0" borderId="2" xfId="0" applyBorder="1"/>
    <xf numFmtId="0" fontId="0" fillId="0" borderId="1" xfId="0" applyBorder="1"/>
    <xf numFmtId="0" fontId="0" fillId="0" borderId="3" xfId="0" applyBorder="1"/>
    <xf numFmtId="0" fontId="1" fillId="0" borderId="3" xfId="1" applyBorder="1"/>
    <xf numFmtId="0" fontId="1" fillId="0" borderId="4" xfId="1" applyBorder="1"/>
    <xf numFmtId="0" fontId="0" fillId="0" borderId="10" xfId="0" applyBorder="1"/>
    <xf numFmtId="0" fontId="0" fillId="0" borderId="11" xfId="0" applyBorder="1"/>
    <xf numFmtId="0" fontId="0" fillId="0" borderId="4" xfId="0" applyBorder="1"/>
    <xf numFmtId="0" fontId="1" fillId="2" borderId="2" xfId="1" applyFill="1" applyBorder="1" applyAlignment="1">
      <alignment horizontal="center" vertical="center"/>
    </xf>
    <xf numFmtId="2" fontId="1" fillId="2" borderId="2" xfId="1" applyNumberFormat="1" applyFill="1" applyBorder="1" applyAlignment="1">
      <alignment horizontal="center" vertical="center"/>
    </xf>
    <xf numFmtId="2" fontId="3" fillId="2" borderId="2" xfId="0" applyNumberFormat="1" applyFont="1" applyFill="1" applyBorder="1" applyAlignment="1">
      <alignment horizontal="center" vertical="center"/>
    </xf>
    <xf numFmtId="0" fontId="1" fillId="2" borderId="2" xfId="1" applyFill="1" applyBorder="1" applyAlignment="1">
      <alignment horizontal="left" vertical="center"/>
    </xf>
    <xf numFmtId="0" fontId="3" fillId="2" borderId="2" xfId="0" applyFont="1" applyFill="1" applyBorder="1" applyAlignment="1">
      <alignment horizontal="left" vertical="center"/>
    </xf>
    <xf numFmtId="11" fontId="0" fillId="3" borderId="2" xfId="0" applyNumberFormat="1" applyFill="1" applyBorder="1" applyAlignment="1">
      <alignment horizontal="center" vertical="center"/>
    </xf>
    <xf numFmtId="0" fontId="0" fillId="3" borderId="2" xfId="0" applyFill="1" applyBorder="1"/>
    <xf numFmtId="0" fontId="0" fillId="3" borderId="2" xfId="0" applyFill="1" applyBorder="1" applyAlignment="1">
      <alignment horizontal="center"/>
    </xf>
    <xf numFmtId="0" fontId="0" fillId="3" borderId="2" xfId="0" applyFill="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left" vertical="center"/>
    </xf>
    <xf numFmtId="0" fontId="0" fillId="0" borderId="2" xfId="0" applyBorder="1" applyAlignment="1">
      <alignment horizontal="center"/>
    </xf>
    <xf numFmtId="164" fontId="0" fillId="0" borderId="2" xfId="0" applyNumberFormat="1" applyBorder="1" applyAlignment="1">
      <alignment horizontal="center"/>
    </xf>
    <xf numFmtId="0" fontId="0" fillId="0" borderId="0" xfId="0" applyAlignment="1">
      <alignment horizontal="center" vertical="center"/>
    </xf>
    <xf numFmtId="0" fontId="0" fillId="2" borderId="0" xfId="0" applyFill="1"/>
    <xf numFmtId="0" fontId="0" fillId="0" borderId="0" xfId="0" applyFill="1"/>
    <xf numFmtId="0" fontId="0" fillId="0" borderId="0" xfId="0" applyFill="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9" borderId="13" xfId="0" applyFill="1" applyBorder="1"/>
    <xf numFmtId="0" fontId="0" fillId="10" borderId="14" xfId="0" applyFill="1" applyBorder="1"/>
    <xf numFmtId="0" fontId="7" fillId="10" borderId="14" xfId="0" applyFont="1" applyFill="1" applyBorder="1"/>
    <xf numFmtId="0" fontId="0" fillId="9" borderId="14" xfId="0" applyFill="1" applyBorder="1"/>
    <xf numFmtId="0" fontId="7" fillId="9" borderId="14" xfId="0" applyFont="1" applyFill="1" applyBorder="1" applyAlignment="1">
      <alignment horizontal="center"/>
    </xf>
    <xf numFmtId="0" fontId="0" fillId="9" borderId="15" xfId="0" applyFill="1" applyBorder="1"/>
    <xf numFmtId="0" fontId="8" fillId="2" borderId="0" xfId="0" applyFont="1" applyFill="1" applyAlignment="1">
      <alignment horizontal="right"/>
    </xf>
    <xf numFmtId="170" fontId="8" fillId="2" borderId="0" xfId="0" applyNumberFormat="1" applyFont="1" applyFill="1"/>
    <xf numFmtId="0" fontId="0" fillId="3" borderId="16" xfId="0" applyFill="1" applyBorder="1"/>
    <xf numFmtId="0" fontId="9" fillId="3" borderId="17" xfId="0" applyFont="1" applyFill="1" applyBorder="1" applyAlignment="1">
      <alignment horizontal="right"/>
    </xf>
    <xf numFmtId="0" fontId="0" fillId="2" borderId="18" xfId="0" applyFill="1" applyBorder="1" applyAlignment="1">
      <alignment horizontal="center" vertical="center"/>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9" fillId="3" borderId="16" xfId="0" applyFont="1" applyFill="1" applyBorder="1" applyAlignment="1">
      <alignment horizontal="right"/>
    </xf>
    <xf numFmtId="0" fontId="9" fillId="3" borderId="21" xfId="0" applyFont="1" applyFill="1" applyBorder="1" applyAlignment="1">
      <alignment horizontal="right"/>
    </xf>
    <xf numFmtId="0" fontId="0" fillId="0" borderId="18" xfId="0" applyBorder="1"/>
    <xf numFmtId="0" fontId="0" fillId="0" borderId="19" xfId="0" applyBorder="1"/>
    <xf numFmtId="0" fontId="0" fillId="0" borderId="20" xfId="0" applyBorder="1"/>
    <xf numFmtId="0" fontId="0" fillId="3" borderId="22" xfId="0" applyFill="1" applyBorder="1"/>
    <xf numFmtId="0" fontId="9" fillId="3" borderId="0" xfId="0" applyFont="1" applyFill="1" applyAlignment="1">
      <alignment horizontal="right"/>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9" fillId="3" borderId="22" xfId="0" applyFont="1" applyFill="1" applyBorder="1" applyAlignment="1">
      <alignment horizontal="right"/>
    </xf>
    <xf numFmtId="0" fontId="9" fillId="3" borderId="26" xfId="0" applyFont="1" applyFill="1" applyBorder="1" applyAlignment="1">
      <alignment horizontal="right"/>
    </xf>
    <xf numFmtId="0" fontId="0" fillId="0" borderId="23" xfId="0" applyBorder="1"/>
    <xf numFmtId="0" fontId="0" fillId="0" borderId="24" xfId="0" applyBorder="1"/>
    <xf numFmtId="0" fontId="0" fillId="0" borderId="25" xfId="0" applyBorder="1"/>
    <xf numFmtId="0" fontId="0" fillId="2" borderId="23" xfId="0" applyFill="1" applyBorder="1" applyAlignment="1">
      <alignment horizontal="center"/>
    </xf>
    <xf numFmtId="0" fontId="0" fillId="2" borderId="24" xfId="0" applyFill="1" applyBorder="1" applyAlignment="1">
      <alignment horizontal="center"/>
    </xf>
    <xf numFmtId="0" fontId="0" fillId="2" borderId="25" xfId="0" applyFill="1" applyBorder="1" applyAlignment="1">
      <alignment horizontal="center"/>
    </xf>
    <xf numFmtId="0" fontId="0" fillId="0" borderId="27" xfId="0" applyBorder="1"/>
    <xf numFmtId="0" fontId="0" fillId="3" borderId="4" xfId="0" applyFill="1" applyBorder="1"/>
    <xf numFmtId="0" fontId="0" fillId="2" borderId="28" xfId="0" applyFill="1" applyBorder="1"/>
    <xf numFmtId="0" fontId="0" fillId="3" borderId="29" xfId="0" applyFill="1" applyBorder="1"/>
    <xf numFmtId="0" fontId="0" fillId="2" borderId="26" xfId="0" applyFill="1" applyBorder="1"/>
    <xf numFmtId="0" fontId="0" fillId="0" borderId="30" xfId="0" applyBorder="1"/>
    <xf numFmtId="0" fontId="0" fillId="3" borderId="11" xfId="0" applyFill="1" applyBorder="1"/>
    <xf numFmtId="0" fontId="0" fillId="2" borderId="31" xfId="0" applyFill="1" applyBorder="1"/>
    <xf numFmtId="0" fontId="0" fillId="3" borderId="32" xfId="0" applyFill="1" applyBorder="1"/>
    <xf numFmtId="0" fontId="9" fillId="3" borderId="33" xfId="0" applyFont="1" applyFill="1" applyBorder="1" applyAlignment="1">
      <alignment horizontal="righ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9" fillId="3" borderId="32" xfId="0" applyFont="1" applyFill="1" applyBorder="1" applyAlignment="1">
      <alignment horizontal="right"/>
    </xf>
    <xf numFmtId="0" fontId="9" fillId="3" borderId="37" xfId="0" applyFont="1" applyFill="1" applyBorder="1" applyAlignment="1">
      <alignment horizontal="right"/>
    </xf>
    <xf numFmtId="0" fontId="0" fillId="0" borderId="34" xfId="0" applyBorder="1"/>
    <xf numFmtId="0" fontId="0" fillId="0" borderId="35" xfId="0" applyBorder="1"/>
    <xf numFmtId="0" fontId="0" fillId="0" borderId="36" xfId="0" applyBorder="1"/>
    <xf numFmtId="0" fontId="0" fillId="9" borderId="16" xfId="0" applyFill="1" applyBorder="1"/>
    <xf numFmtId="0" fontId="0" fillId="9" borderId="17" xfId="0" applyFill="1" applyBorder="1"/>
    <xf numFmtId="0" fontId="7" fillId="9" borderId="17" xfId="0" applyFont="1" applyFill="1" applyBorder="1"/>
    <xf numFmtId="0" fontId="7" fillId="9" borderId="17" xfId="0" applyFont="1" applyFill="1" applyBorder="1" applyAlignment="1">
      <alignment horizontal="center"/>
    </xf>
    <xf numFmtId="0" fontId="0" fillId="9" borderId="21" xfId="0" applyFill="1" applyBorder="1"/>
    <xf numFmtId="0" fontId="0" fillId="2" borderId="22" xfId="0" applyFill="1" applyBorder="1"/>
    <xf numFmtId="0" fontId="9" fillId="2" borderId="0" xfId="0" applyFont="1" applyFill="1"/>
    <xf numFmtId="0" fontId="9" fillId="3" borderId="0" xfId="0" applyFont="1" applyFill="1" applyAlignment="1">
      <alignment horizontal="center" vertical="center"/>
    </xf>
    <xf numFmtId="0" fontId="9" fillId="3" borderId="26" xfId="0" applyFont="1" applyFill="1" applyBorder="1" applyAlignment="1">
      <alignment horizontal="center" vertical="center"/>
    </xf>
    <xf numFmtId="0" fontId="9" fillId="3" borderId="33" xfId="0" applyFont="1" applyFill="1" applyBorder="1" applyAlignment="1">
      <alignment horizontal="center" vertical="center"/>
    </xf>
    <xf numFmtId="0" fontId="0" fillId="0" borderId="38" xfId="0" applyBorder="1" applyAlignment="1">
      <alignment horizontal="center" vertical="center"/>
    </xf>
    <xf numFmtId="0" fontId="9" fillId="3" borderId="37" xfId="0" applyFont="1" applyFill="1" applyBorder="1" applyAlignment="1">
      <alignment horizontal="center" vertical="center"/>
    </xf>
    <xf numFmtId="0" fontId="9" fillId="2" borderId="0" xfId="0" applyFont="1" applyFill="1" applyAlignment="1">
      <alignment horizontal="right"/>
    </xf>
    <xf numFmtId="0" fontId="9" fillId="3" borderId="21" xfId="0" applyFont="1" applyFill="1" applyBorder="1" applyAlignment="1">
      <alignment horizontal="right"/>
    </xf>
    <xf numFmtId="2" fontId="9" fillId="3" borderId="39" xfId="0" applyNumberFormat="1" applyFont="1" applyFill="1" applyBorder="1" applyAlignment="1">
      <alignment horizontal="center" vertical="center"/>
    </xf>
    <xf numFmtId="2" fontId="9" fillId="3" borderId="40" xfId="0" applyNumberFormat="1" applyFont="1" applyFill="1" applyBorder="1" applyAlignment="1">
      <alignment horizontal="center" vertical="center"/>
    </xf>
    <xf numFmtId="0" fontId="9" fillId="3" borderId="40" xfId="0" applyFont="1" applyFill="1" applyBorder="1"/>
    <xf numFmtId="0" fontId="9" fillId="3" borderId="41" xfId="0" applyFont="1" applyFill="1" applyBorder="1"/>
    <xf numFmtId="0" fontId="0" fillId="0" borderId="42" xfId="0" applyBorder="1" applyAlignment="1">
      <alignment horizontal="center" vertical="center"/>
    </xf>
    <xf numFmtId="0" fontId="9" fillId="0" borderId="2" xfId="0" applyFont="1" applyBorder="1"/>
    <xf numFmtId="0" fontId="9" fillId="0" borderId="43" xfId="0" applyFont="1" applyBorder="1"/>
    <xf numFmtId="0" fontId="0" fillId="0" borderId="44" xfId="0" applyBorder="1" applyAlignment="1">
      <alignment horizontal="center" vertical="center"/>
    </xf>
    <xf numFmtId="0" fontId="0" fillId="0" borderId="38" xfId="0" applyBorder="1"/>
    <xf numFmtId="0" fontId="9" fillId="2" borderId="45" xfId="0" applyFont="1" applyFill="1" applyBorder="1"/>
    <xf numFmtId="0" fontId="9" fillId="3" borderId="21" xfId="0" applyFont="1" applyFill="1" applyBorder="1" applyAlignment="1">
      <alignment horizontal="center" vertical="center"/>
    </xf>
    <xf numFmtId="0" fontId="0" fillId="3" borderId="39" xfId="0" applyFill="1" applyBorder="1" applyAlignment="1">
      <alignment horizontal="center" vertical="center"/>
    </xf>
    <xf numFmtId="0" fontId="0" fillId="3" borderId="40" xfId="0" applyFill="1" applyBorder="1" applyAlignment="1">
      <alignment horizontal="center" vertical="center"/>
    </xf>
    <xf numFmtId="0" fontId="0" fillId="3" borderId="1" xfId="0" applyFill="1" applyBorder="1" applyAlignment="1">
      <alignment horizontal="center" vertical="center"/>
    </xf>
    <xf numFmtId="0" fontId="0" fillId="3" borderId="26" xfId="0" applyFill="1" applyBorder="1" applyAlignment="1">
      <alignment horizontal="center" vertical="center"/>
    </xf>
    <xf numFmtId="0" fontId="0" fillId="2" borderId="42"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3" borderId="37" xfId="0" applyFill="1" applyBorder="1" applyAlignment="1">
      <alignment horizontal="center" vertical="center"/>
    </xf>
    <xf numFmtId="0" fontId="0" fillId="2" borderId="44" xfId="0" applyFill="1" applyBorder="1" applyAlignment="1">
      <alignment horizontal="center" vertical="center"/>
    </xf>
    <xf numFmtId="0" fontId="0" fillId="2" borderId="38" xfId="0" applyFill="1" applyBorder="1" applyAlignment="1">
      <alignment horizontal="center" vertical="center"/>
    </xf>
    <xf numFmtId="0" fontId="0" fillId="2" borderId="10" xfId="0" applyFill="1" applyBorder="1" applyAlignment="1">
      <alignment horizontal="center" vertical="center"/>
    </xf>
    <xf numFmtId="0" fontId="0" fillId="9" borderId="16" xfId="0" applyFill="1" applyBorder="1" applyAlignment="1">
      <alignment horizontal="center" vertical="center"/>
    </xf>
    <xf numFmtId="0" fontId="0" fillId="9" borderId="17" xfId="0" applyFill="1" applyBorder="1" applyAlignment="1">
      <alignment horizontal="center" vertical="center"/>
    </xf>
    <xf numFmtId="0" fontId="7" fillId="9" borderId="17" xfId="0" applyFont="1" applyFill="1" applyBorder="1" applyAlignment="1">
      <alignment horizontal="center" vertical="center"/>
    </xf>
    <xf numFmtId="0" fontId="0" fillId="9" borderId="21" xfId="0" applyFill="1" applyBorder="1" applyAlignment="1">
      <alignment horizontal="center" vertical="center"/>
    </xf>
    <xf numFmtId="0" fontId="9" fillId="3" borderId="46" xfId="0" applyFont="1" applyFill="1" applyBorder="1" applyAlignment="1">
      <alignment horizontal="center" vertical="center"/>
    </xf>
    <xf numFmtId="0" fontId="9" fillId="3" borderId="47" xfId="0" applyFont="1" applyFill="1" applyBorder="1" applyAlignment="1">
      <alignment horizontal="center" vertical="center"/>
    </xf>
    <xf numFmtId="0" fontId="9" fillId="3" borderId="43" xfId="0" applyFont="1" applyFill="1" applyBorder="1" applyAlignment="1">
      <alignment horizontal="center" vertical="center"/>
    </xf>
    <xf numFmtId="0" fontId="9" fillId="3" borderId="42" xfId="0" applyFont="1" applyFill="1" applyBorder="1" applyAlignment="1">
      <alignment horizontal="center" vertical="center"/>
    </xf>
    <xf numFmtId="0" fontId="9" fillId="3" borderId="2" xfId="0" applyFont="1" applyFill="1" applyBorder="1" applyAlignment="1">
      <alignment horizontal="center" vertical="center"/>
    </xf>
    <xf numFmtId="0" fontId="0" fillId="0" borderId="48" xfId="0" applyBorder="1" applyAlignment="1">
      <alignment horizontal="center" vertical="center"/>
    </xf>
    <xf numFmtId="0" fontId="9" fillId="3" borderId="12" xfId="0" applyFont="1" applyFill="1" applyBorder="1" applyAlignment="1">
      <alignment horizontal="center" vertical="center"/>
    </xf>
    <xf numFmtId="0" fontId="9" fillId="3" borderId="44" xfId="0" applyFont="1" applyFill="1" applyBorder="1" applyAlignment="1">
      <alignment horizontal="center" vertical="center"/>
    </xf>
    <xf numFmtId="0" fontId="9" fillId="3" borderId="38" xfId="0" applyFont="1" applyFill="1" applyBorder="1" applyAlignment="1">
      <alignment horizontal="center" vertical="center"/>
    </xf>
    <xf numFmtId="0" fontId="0" fillId="0" borderId="45" xfId="0" applyBorder="1" applyAlignment="1">
      <alignment horizontal="center" vertical="center"/>
    </xf>
    <xf numFmtId="0" fontId="10" fillId="2" borderId="0" xfId="0" applyFont="1" applyFill="1" applyAlignment="1">
      <alignment horizontal="right"/>
    </xf>
    <xf numFmtId="0" fontId="9" fillId="2" borderId="49" xfId="0" applyFont="1" applyFill="1" applyBorder="1"/>
    <xf numFmtId="0" fontId="0" fillId="0" borderId="50" xfId="0" applyBorder="1" applyAlignment="1">
      <alignment horizontal="center" vertical="center"/>
    </xf>
    <xf numFmtId="0" fontId="9" fillId="3" borderId="3" xfId="0" applyFont="1" applyFill="1" applyBorder="1" applyAlignment="1">
      <alignment horizontal="center" vertical="center"/>
    </xf>
    <xf numFmtId="0" fontId="0" fillId="0" borderId="3" xfId="0" applyBorder="1" applyAlignment="1">
      <alignment horizontal="center" vertical="center"/>
    </xf>
    <xf numFmtId="0" fontId="0" fillId="0" borderId="25" xfId="0" applyBorder="1" applyAlignment="1">
      <alignment horizontal="center" vertical="center"/>
    </xf>
    <xf numFmtId="0" fontId="0" fillId="0" borderId="47" xfId="0" applyBorder="1" applyAlignment="1">
      <alignment horizontal="center" vertical="center"/>
    </xf>
    <xf numFmtId="0" fontId="0" fillId="0" borderId="36" xfId="0" applyBorder="1" applyAlignment="1">
      <alignment horizontal="center" vertical="center"/>
    </xf>
    <xf numFmtId="0" fontId="9" fillId="2" borderId="24" xfId="0" applyFont="1" applyFill="1" applyBorder="1"/>
    <xf numFmtId="0" fontId="6" fillId="11" borderId="2" xfId="0" applyFont="1" applyFill="1" applyBorder="1" applyAlignment="1">
      <alignment horizontal="center" vertical="center" wrapText="1"/>
    </xf>
    <xf numFmtId="0" fontId="0" fillId="3" borderId="2" xfId="0" applyFill="1" applyBorder="1" applyAlignment="1">
      <alignment horizontal="left" vertical="center"/>
    </xf>
    <xf numFmtId="0" fontId="0" fillId="0" borderId="8" xfId="0" applyBorder="1" applyAlignment="1">
      <alignment horizontal="center" vertical="center"/>
    </xf>
    <xf numFmtId="0" fontId="6" fillId="12" borderId="2" xfId="0" applyFont="1" applyFill="1" applyBorder="1" applyAlignment="1">
      <alignment horizontal="center" vertical="center" wrapText="1"/>
    </xf>
    <xf numFmtId="0" fontId="0" fillId="11" borderId="2" xfId="0" applyFill="1" applyBorder="1" applyAlignment="1">
      <alignment horizontal="center" vertical="center"/>
    </xf>
    <xf numFmtId="0" fontId="6" fillId="13" borderId="2" xfId="0" applyFont="1" applyFill="1" applyBorder="1" applyAlignment="1">
      <alignment horizontal="center" vertical="center" wrapText="1"/>
    </xf>
    <xf numFmtId="0" fontId="0" fillId="13" borderId="2" xfId="0" applyFill="1" applyBorder="1" applyAlignment="1">
      <alignment horizontal="center" vertical="center"/>
    </xf>
    <xf numFmtId="0" fontId="0" fillId="12" borderId="2" xfId="0" applyFill="1" applyBorder="1" applyAlignment="1">
      <alignment horizontal="center" vertical="center"/>
    </xf>
  </cellXfs>
  <cellStyles count="2">
    <cellStyle name="Normal" xfId="0" builtinId="0"/>
    <cellStyle name="Normal 2" xfId="1" xr:uid="{46C53FAB-3E5F-4693-8E23-DCB212CA71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4.xml"/><Relationship Id="rId13" Type="http://schemas.openxmlformats.org/officeDocument/2006/relationships/chartsheet" Target="chartsheets/sheet8.xml"/><Relationship Id="rId18" Type="http://schemas.openxmlformats.org/officeDocument/2006/relationships/chartsheet" Target="chartsheets/sheet10.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9.xml"/><Relationship Id="rId7" Type="http://schemas.openxmlformats.org/officeDocument/2006/relationships/chartsheet" Target="chartsheets/sheet4.xml"/><Relationship Id="rId12" Type="http://schemas.openxmlformats.org/officeDocument/2006/relationships/chartsheet" Target="chartsheets/sheet7.xml"/><Relationship Id="rId17" Type="http://schemas.openxmlformats.org/officeDocument/2006/relationships/chartsheet" Target="chartsheets/sheet9.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8.xml"/><Relationship Id="rId20" Type="http://schemas.openxmlformats.org/officeDocument/2006/relationships/chartsheet" Target="chartsheets/sheet12.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chartsheet" Target="chartsheets/sheet3.xml"/><Relationship Id="rId11" Type="http://schemas.openxmlformats.org/officeDocument/2006/relationships/chartsheet" Target="chartsheets/sheet6.xml"/><Relationship Id="rId24" Type="http://schemas.openxmlformats.org/officeDocument/2006/relationships/externalLink" Target="externalLinks/externalLink2.xml"/><Relationship Id="rId5" Type="http://schemas.openxmlformats.org/officeDocument/2006/relationships/chartsheet" Target="chartsheets/sheet2.xml"/><Relationship Id="rId15" Type="http://schemas.openxmlformats.org/officeDocument/2006/relationships/worksheet" Target="worksheets/sheet7.xml"/><Relationship Id="rId23" Type="http://schemas.openxmlformats.org/officeDocument/2006/relationships/externalLink" Target="externalLinks/externalLink1.xml"/><Relationship Id="rId28" Type="http://schemas.openxmlformats.org/officeDocument/2006/relationships/sheetMetadata" Target="metadata.xml"/><Relationship Id="rId10" Type="http://schemas.openxmlformats.org/officeDocument/2006/relationships/chartsheet" Target="chartsheets/sheet5.xml"/><Relationship Id="rId19" Type="http://schemas.openxmlformats.org/officeDocument/2006/relationships/chartsheet" Target="chartsheets/sheet11.xml"/><Relationship Id="rId4" Type="http://schemas.openxmlformats.org/officeDocument/2006/relationships/chartsheet" Target="chartsheets/sheet1.xml"/><Relationship Id="rId9" Type="http://schemas.openxmlformats.org/officeDocument/2006/relationships/worksheet" Target="worksheets/sheet5.xml"/><Relationship Id="rId14" Type="http://schemas.openxmlformats.org/officeDocument/2006/relationships/worksheet" Target="worksheets/sheet6.xml"/><Relationship Id="rId22" Type="http://schemas.openxmlformats.org/officeDocument/2006/relationships/worksheet" Target="worksheets/sheet10.xml"/><Relationship Id="rId27"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6.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8.xml"/><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4.xml"/><Relationship Id="rId1" Type="http://schemas.microsoft.com/office/2011/relationships/chartStyle" Target="style4.xml"/><Relationship Id="rId4" Type="http://schemas.openxmlformats.org/officeDocument/2006/relationships/chartUserShapes" Target="../drawings/drawing11.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5.xml"/><Relationship Id="rId1" Type="http://schemas.microsoft.com/office/2011/relationships/chartStyle" Target="style5.xml"/><Relationship Id="rId4" Type="http://schemas.openxmlformats.org/officeDocument/2006/relationships/chartUserShapes" Target="../drawings/drawing12.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8.xml.rels><?xml version="1.0" encoding="UTF-8" standalone="yes"?>
<Relationships xmlns="http://schemas.openxmlformats.org/package/2006/relationships"><Relationship Id="rId3" Type="http://schemas.openxmlformats.org/officeDocument/2006/relationships/chartUserShapes" Target="../drawings/drawing13.xml"/><Relationship Id="rId2" Type="http://schemas.microsoft.com/office/2011/relationships/chartColorStyle" Target="colors6.xml"/><Relationship Id="rId1" Type="http://schemas.microsoft.com/office/2011/relationships/chartStyle" Target="style6.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7.xml"/><Relationship Id="rId1" Type="http://schemas.microsoft.com/office/2011/relationships/chartStyle" Target="style7.xml"/></Relationships>
</file>

<file path=xl/charts/_rels/chart10.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1.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2.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11.xml"/><Relationship Id="rId1" Type="http://schemas.microsoft.com/office/2011/relationships/chartStyle" Target="style11.xml"/></Relationships>
</file>

<file path=xl/charts/_rels/chart14.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5.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6.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7.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8.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9.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20.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21.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2.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20.xml"/><Relationship Id="rId1" Type="http://schemas.microsoft.com/office/2011/relationships/chartStyle" Target="style20.xml"/></Relationships>
</file>

<file path=xl/charts/_rels/chart23.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21.xml"/><Relationship Id="rId1" Type="http://schemas.microsoft.com/office/2011/relationships/chartStyle" Target="style21.xml"/></Relationships>
</file>

<file path=xl/charts/_rels/chart24.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22.xml"/><Relationship Id="rId1" Type="http://schemas.microsoft.com/office/2011/relationships/chartStyle" Target="style22.xml"/></Relationships>
</file>

<file path=xl/charts/_rels/chart25.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23.xml"/><Relationship Id="rId1" Type="http://schemas.microsoft.com/office/2011/relationships/chartStyle" Target="style2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hade val="95000"/>
                  <a:satMod val="105000"/>
                </a:schemeClr>
              </a:solidFill>
              <a:round/>
            </a:ln>
            <a:effectLst/>
          </c:spPr>
          <c:marker>
            <c:symbol val="none"/>
          </c:marker>
          <c:xVal>
            <c:numRef>
              <c:f>[1]Calculations!$H$3:$H$363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[1]Calculations!$I$3:$I$363</c:f>
              <c:numCache>
                <c:formatCode>General</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49.018969425504487</c:v>
                </c:pt>
                <c:pt idx="89">
                  <c:v>48.299665356443505</c:v>
                </c:pt>
                <c:pt idx="90">
                  <c:v>47.576392857693158</c:v>
                </c:pt>
                <c:pt idx="91">
                  <c:v>46.849370381505246</c:v>
                </c:pt>
                <c:pt idx="92">
                  <c:v>46.118821249526654</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30.404818139307189</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30.404818139307189</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46.118821249526654</c:v>
                </c:pt>
                <c:pt idx="269">
                  <c:v>46.849370381505246</c:v>
                </c:pt>
                <c:pt idx="270">
                  <c:v>47.576392857693158</c:v>
                </c:pt>
                <c:pt idx="271">
                  <c:v>48.299665356443505</c:v>
                </c:pt>
                <c:pt idx="272">
                  <c:v>49.018969425504487</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yVal>
          <c:smooth val="0"/>
          <c:extLst>
            <c:ext xmlns:c16="http://schemas.microsoft.com/office/drawing/2014/chart" uri="{C3380CC4-5D6E-409C-BE32-E72D297353CC}">
              <c16:uniqueId val="{00000000-6EE7-4A5F-816E-C251503039CB}"/>
            </c:ext>
          </c:extLst>
        </c:ser>
        <c:dLbls>
          <c:showLegendKey val="0"/>
          <c:showVal val="0"/>
          <c:showCatName val="0"/>
          <c:showSerName val="0"/>
          <c:showPercent val="0"/>
          <c:showBubbleSize val="0"/>
        </c:dLbls>
        <c:axId val="1215239823"/>
        <c:axId val="1221948159"/>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Pisition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and Velocity</a:t>
            </a:r>
          </a:p>
        </c:rich>
      </c:tx>
      <c:layout>
        <c:manualLayout>
          <c:xMode val="edge"/>
          <c:yMode val="edge"/>
          <c:x val="0.31927691169100014"/>
          <c:y val="3.635388647854882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2.8165698255128171E-2"/>
          <c:y val="9.9145127068442321E-2"/>
          <c:w val="0.87821106928490345"/>
          <c:h val="0.8111752737593958"/>
        </c:manualLayout>
      </c:layout>
      <c:scatterChart>
        <c:scatterStyle val="lineMarker"/>
        <c:varyColors val="0"/>
        <c:ser>
          <c:idx val="0"/>
          <c:order val="0"/>
          <c:tx>
            <c:v>Piston Position</c:v>
          </c:tx>
          <c:spPr>
            <a:ln w="28575" cap="rnd">
              <a:solidFill>
                <a:schemeClr val="accent1"/>
              </a:solidFill>
              <a:round/>
            </a:ln>
            <a:effectLst/>
          </c:spPr>
          <c:marker>
            <c:symbol val="none"/>
          </c:marker>
          <c:xVal>
            <c:numRef>
              <c:f>[1]Calculations!$H$3:$H$363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[1]Calculations!$I$3:$I$363</c:f>
              <c:numCache>
                <c:formatCode>General</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49.018969425504487</c:v>
                </c:pt>
                <c:pt idx="89">
                  <c:v>48.299665356443505</c:v>
                </c:pt>
                <c:pt idx="90">
                  <c:v>47.576392857693158</c:v>
                </c:pt>
                <c:pt idx="91">
                  <c:v>46.849370381505246</c:v>
                </c:pt>
                <c:pt idx="92">
                  <c:v>46.118821249526654</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30.404818139307189</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30.404818139307189</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46.118821249526654</c:v>
                </c:pt>
                <c:pt idx="269">
                  <c:v>46.849370381505246</c:v>
                </c:pt>
                <c:pt idx="270">
                  <c:v>47.576392857693158</c:v>
                </c:pt>
                <c:pt idx="271">
                  <c:v>48.299665356443505</c:v>
                </c:pt>
                <c:pt idx="272">
                  <c:v>49.018969425504487</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yVal>
          <c:smooth val="0"/>
          <c:extLst>
            <c:ext xmlns:c16="http://schemas.microsoft.com/office/drawing/2014/chart" uri="{C3380CC4-5D6E-409C-BE32-E72D297353CC}">
              <c16:uniqueId val="{00000000-4B3A-4EC0-B219-E79608F58884}"/>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Velocity</c:v>
          </c:tx>
          <c:spPr>
            <a:ln w="25400" cap="rnd">
              <a:solidFill>
                <a:schemeClr val="accent6">
                  <a:lumMod val="75000"/>
                </a:schemeClr>
              </a:solidFill>
              <a:round/>
            </a:ln>
            <a:effectLst/>
          </c:spPr>
          <c:marker>
            <c:symbol val="none"/>
          </c:marker>
          <c:xVal>
            <c:numRef>
              <c:f>[1]Calculations!$H$3:$H$363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[1]Calculations!$L$3:$L$363</c:f>
              <c:numCache>
                <c:formatCode>General</c:formatCode>
                <c:ptCount val="361"/>
                <c:pt idx="0">
                  <c:v>-9.2071630511712334E-16</c:v>
                </c:pt>
                <c:pt idx="1">
                  <c:v>-0.13118357698005992</c:v>
                </c:pt>
                <c:pt idx="2">
                  <c:v>-0.26248487352179994</c:v>
                </c:pt>
                <c:pt idx="3">
                  <c:v>-0.3940213812203871</c:v>
                </c:pt>
                <c:pt idx="4">
                  <c:v>-0.52591013604143932</c:v>
                </c:pt>
                <c:pt idx="5">
                  <c:v>-0.65826749126462447</c:v>
                </c:pt>
                <c:pt idx="6">
                  <c:v>-0.79120889133621741</c:v>
                </c:pt>
                <c:pt idx="7">
                  <c:v>-0.92484864693187863</c:v>
                </c:pt>
                <c:pt idx="8">
                  <c:v>-1.059299711529349</c:v>
                </c:pt>
                <c:pt idx="9">
                  <c:v>-1.1946734597889173</c:v>
                </c:pt>
                <c:pt idx="10">
                  <c:v>-1.331079468037297</c:v>
                </c:pt>
                <c:pt idx="11">
                  <c:v>-1.468625297147828</c:v>
                </c:pt>
                <c:pt idx="12">
                  <c:v>-1.6074162781070298</c:v>
                </c:pt>
                <c:pt idx="13">
                  <c:v>-1.7475553005541951</c:v>
                </c:pt>
                <c:pt idx="14">
                  <c:v>-1.889142604576918</c:v>
                </c:pt>
                <c:pt idx="15">
                  <c:v>-2.0322755760414863</c:v>
                </c:pt>
                <c:pt idx="16">
                  <c:v>-2.1770485457326578</c:v>
                </c:pt>
                <c:pt idx="17">
                  <c:v>-2.3235525925725504</c:v>
                </c:pt>
                <c:pt idx="18">
                  <c:v>-2.4718753511833427</c:v>
                </c:pt>
                <c:pt idx="19">
                  <c:v>-2.6221008240530588</c:v>
                </c:pt>
                <c:pt idx="20">
                  <c:v>-2.7743091985579387</c:v>
                </c:pt>
                <c:pt idx="21">
                  <c:v>-2.9285766690889803</c:v>
                </c:pt>
                <c:pt idx="22">
                  <c:v>-3.0849752645236728</c:v>
                </c:pt>
                <c:pt idx="23">
                  <c:v>-3.2435726812774668</c:v>
                </c:pt>
                <c:pt idx="24">
                  <c:v>-3.4044321221624974</c:v>
                </c:pt>
                <c:pt idx="25">
                  <c:v>-3.5676121412738424</c:v>
                </c:pt>
                <c:pt idx="26">
                  <c:v>-3.7331664951160675</c:v>
                </c:pt>
                <c:pt idx="27">
                  <c:v>-3.9011440001750972</c:v>
                </c:pt>
                <c:pt idx="28">
                  <c:v>-4.0715883971323308</c:v>
                </c:pt>
                <c:pt idx="29">
                  <c:v>-4.2445382219097212</c:v>
                </c:pt>
                <c:pt idx="30">
                  <c:v>-4.420026683725963</c:v>
                </c:pt>
                <c:pt idx="31">
                  <c:v>-4.598081550335186</c:v>
                </c:pt>
                <c:pt idx="32">
                  <c:v>-4.778725040610599</c:v>
                </c:pt>
                <c:pt idx="33">
                  <c:v>-4.9619737246264517</c:v>
                </c:pt>
                <c:pt idx="34">
                  <c:v>-5.1478384313821106</c:v>
                </c:pt>
                <c:pt idx="35">
                  <c:v>-5.3363241643027264</c:v>
                </c:pt>
                <c:pt idx="36">
                  <c:v>-5.5274300246411343</c:v>
                </c:pt>
                <c:pt idx="37">
                  <c:v>-5.7211491428958015</c:v>
                </c:pt>
                <c:pt idx="38">
                  <c:v>-5.9174686183495551</c:v>
                </c:pt>
                <c:pt idx="39">
                  <c:v>-6.1163694668237545</c:v>
                </c:pt>
                <c:pt idx="40">
                  <c:v>-6.3178265767322896</c:v>
                </c:pt>
                <c:pt idx="41">
                  <c:v>-6.5218086735093381</c:v>
                </c:pt>
                <c:pt idx="42">
                  <c:v>-6.7282782924743758</c:v>
                </c:pt>
                <c:pt idx="43">
                  <c:v>-6.9371917601873765</c:v>
                </c:pt>
                <c:pt idx="44">
                  <c:v>-7.1484991843365444</c:v>
                </c:pt>
                <c:pt idx="45">
                  <c:v>-7.3621444521901358</c:v>
                </c:pt>
                <c:pt idx="46">
                  <c:v>-7.5780652376332203</c:v>
                </c:pt>
                <c:pt idx="47">
                  <c:v>-7.7961930167995765</c:v>
                </c:pt>
                <c:pt idx="48">
                  <c:v>-8.0164530922980113</c:v>
                </c:pt>
                <c:pt idx="49">
                  <c:v>-8.2387646260215543</c:v>
                </c:pt>
                <c:pt idx="50">
                  <c:v>-8.4630406805174268</c:v>
                </c:pt>
                <c:pt idx="51">
                  <c:v>-8.689188268884644</c:v>
                </c:pt>
                <c:pt idx="52">
                  <c:v>-8.9171084131556348</c:v>
                </c:pt>
                <c:pt idx="53">
                  <c:v>-9.1466962111074075</c:v>
                </c:pt>
                <c:pt idx="54">
                  <c:v>-9.3778409114372732</c:v>
                </c:pt>
                <c:pt idx="55">
                  <c:v>-9.6104259972275123</c:v>
                </c:pt>
                <c:pt idx="56">
                  <c:v>-9.8443292776130757</c:v>
                </c:pt>
                <c:pt idx="57">
                  <c:v>-10.079422987555908</c:v>
                </c:pt>
                <c:pt idx="58">
                  <c:v>-10.315573895619217</c:v>
                </c:pt>
                <c:pt idx="59">
                  <c:v>-10.552643419625063</c:v>
                </c:pt>
                <c:pt idx="60">
                  <c:v>-10.790487750068587</c:v>
                </c:pt>
                <c:pt idx="61">
                  <c:v>-11.028957981152235</c:v>
                </c:pt>
                <c:pt idx="62">
                  <c:v>-11.267900249293923</c:v>
                </c:pt>
                <c:pt idx="63">
                  <c:v>-11.507155878953359</c:v>
                </c:pt>
                <c:pt idx="64">
                  <c:v>-11.746561535611631</c:v>
                </c:pt>
                <c:pt idx="65">
                  <c:v>-11.985949385729876</c:v>
                </c:pt>
                <c:pt idx="66">
                  <c:v>-12.225147263504072</c:v>
                </c:pt>
                <c:pt idx="67">
                  <c:v>-12.463978844224341</c:v>
                </c:pt>
                <c:pt idx="68">
                  <c:v>-12.702263824038537</c:v>
                </c:pt>
                <c:pt idx="69">
                  <c:v>-12.939818105911842</c:v>
                </c:pt>
                <c:pt idx="70">
                  <c:v>-13.176453991566063</c:v>
                </c:pt>
                <c:pt idx="71">
                  <c:v>-13.411980379174658</c:v>
                </c:pt>
                <c:pt idx="72">
                  <c:v>-13.646202966582019</c:v>
                </c:pt>
                <c:pt idx="73">
                  <c:v>-13.878924459808506</c:v>
                </c:pt>
                <c:pt idx="74">
                  <c:v>-14.109944786595735</c:v>
                </c:pt>
                <c:pt idx="75">
                  <c:v>-14.339061314740157</c:v>
                </c:pt>
                <c:pt idx="76">
                  <c:v>-14.566069074956664</c:v>
                </c:pt>
                <c:pt idx="77">
                  <c:v>-14.790760988007998</c:v>
                </c:pt>
                <c:pt idx="78">
                  <c:v>-15.012928095830118</c:v>
                </c:pt>
                <c:pt idx="79">
                  <c:v>-15.232359796378407</c:v>
                </c:pt>
                <c:pt idx="80">
                  <c:v>-15.448844081914618</c:v>
                </c:pt>
                <c:pt idx="81">
                  <c:v>-15.662167780449732</c:v>
                </c:pt>
                <c:pt idx="82">
                  <c:v>-15.872116800053828</c:v>
                </c:pt>
                <c:pt idx="83">
                  <c:v>-16.078476375739871</c:v>
                </c:pt>
                <c:pt idx="84">
                  <c:v>-16.28103131862504</c:v>
                </c:pt>
                <c:pt idx="85">
                  <c:v>-16.479566267069643</c:v>
                </c:pt>
                <c:pt idx="86">
                  <c:v>-16.673865939491183</c:v>
                </c:pt>
                <c:pt idx="87">
                  <c:v>-16.863715388548371</c:v>
                </c:pt>
                <c:pt idx="88">
                  <c:v>-17.048900256387881</c:v>
                </c:pt>
                <c:pt idx="89">
                  <c:v>-17.229207030644957</c:v>
                </c:pt>
                <c:pt idx="90">
                  <c:v>-17.404423300887451</c:v>
                </c:pt>
                <c:pt idx="91">
                  <c:v>-17.574338015192062</c:v>
                </c:pt>
                <c:pt idx="92">
                  <c:v>-17.738741736540785</c:v>
                </c:pt>
                <c:pt idx="93">
                  <c:v>-17.897426898725431</c:v>
                </c:pt>
                <c:pt idx="94">
                  <c:v>-18.050188061448306</c:v>
                </c:pt>
                <c:pt idx="95">
                  <c:v>-18.196822164307388</c:v>
                </c:pt>
                <c:pt idx="96">
                  <c:v>-18.337128779355616</c:v>
                </c:pt>
                <c:pt idx="97">
                  <c:v>-18.470910361924918</c:v>
                </c:pt>
                <c:pt idx="98">
                  <c:v>-18.597972499407383</c:v>
                </c:pt>
                <c:pt idx="99">
                  <c:v>-18.718124157688017</c:v>
                </c:pt>
                <c:pt idx="100">
                  <c:v>-18.831177924925957</c:v>
                </c:pt>
                <c:pt idx="101">
                  <c:v>-18.936950252383681</c:v>
                </c:pt>
                <c:pt idx="102">
                  <c:v>-19.035261692007094</c:v>
                </c:pt>
                <c:pt idx="103">
                  <c:v>-19.125937130462731</c:v>
                </c:pt>
                <c:pt idx="104">
                  <c:v>-19.208806019342266</c:v>
                </c:pt>
                <c:pt idx="105">
                  <c:v>-19.283702601248692</c:v>
                </c:pt>
                <c:pt idx="106">
                  <c:v>-19.350466131483198</c:v>
                </c:pt>
                <c:pt idx="107">
                  <c:v>-19.40894109505658</c:v>
                </c:pt>
                <c:pt idx="108">
                  <c:v>-19.458977418754419</c:v>
                </c:pt>
                <c:pt idx="109">
                  <c:v>-19.500430677990668</c:v>
                </c:pt>
                <c:pt idx="110">
                  <c:v>-19.533162298190458</c:v>
                </c:pt>
                <c:pt idx="111">
                  <c:v>-19.557039750448844</c:v>
                </c:pt>
                <c:pt idx="112">
                  <c:v>-19.571936741219137</c:v>
                </c:pt>
                <c:pt idx="113">
                  <c:v>-19.577733395790943</c:v>
                </c:pt>
                <c:pt idx="114">
                  <c:v>-19.574316435325478</c:v>
                </c:pt>
                <c:pt idx="115">
                  <c:v>-19.561579347222949</c:v>
                </c:pt>
                <c:pt idx="116">
                  <c:v>-19.539422548604641</c:v>
                </c:pt>
                <c:pt idx="117">
                  <c:v>-19.507753542700176</c:v>
                </c:pt>
                <c:pt idx="118">
                  <c:v>-19.466487067938871</c:v>
                </c:pt>
                <c:pt idx="119">
                  <c:v>-19.415545239552287</c:v>
                </c:pt>
                <c:pt idx="120">
                  <c:v>-19.354857683504108</c:v>
                </c:pt>
                <c:pt idx="121">
                  <c:v>-19.284361662572227</c:v>
                </c:pt>
                <c:pt idx="122">
                  <c:v>-19.204002194417068</c:v>
                </c:pt>
                <c:pt idx="123">
                  <c:v>-19.113732161479792</c:v>
                </c:pt>
                <c:pt idx="124">
                  <c:v>-19.013512412563202</c:v>
                </c:pt>
                <c:pt idx="125">
                  <c:v>-18.903311855958332</c:v>
                </c:pt>
                <c:pt idx="126">
                  <c:v>-18.783107543989264</c:v>
                </c:pt>
                <c:pt idx="127">
                  <c:v>-18.652884748859062</c:v>
                </c:pt>
                <c:pt idx="128">
                  <c:v>-18.512637029689788</c:v>
                </c:pt>
                <c:pt idx="129">
                  <c:v>-18.362366290659928</c:v>
                </c:pt>
                <c:pt idx="130">
                  <c:v>-18.202082830153159</c:v>
                </c:pt>
                <c:pt idx="131">
                  <c:v>-18.031805380842844</c:v>
                </c:pt>
                <c:pt idx="132">
                  <c:v>-17.851561140647384</c:v>
                </c:pt>
                <c:pt idx="133">
                  <c:v>-17.661385794502383</c:v>
                </c:pt>
                <c:pt idx="134">
                  <c:v>-17.461323526906277</c:v>
                </c:pt>
                <c:pt idx="135">
                  <c:v>-17.251427025207207</c:v>
                </c:pt>
                <c:pt idx="136">
                  <c:v>-17.031757473609613</c:v>
                </c:pt>
                <c:pt idx="137">
                  <c:v>-16.80238453789018</c:v>
                </c:pt>
                <c:pt idx="138">
                  <c:v>-16.563386340823751</c:v>
                </c:pt>
                <c:pt idx="139">
                  <c:v>-16.314849428330621</c:v>
                </c:pt>
                <c:pt idx="140">
                  <c:v>-16.056868726368016</c:v>
                </c:pt>
                <c:pt idx="141">
                  <c:v>-15.789547488599036</c:v>
                </c:pt>
                <c:pt idx="142">
                  <c:v>-15.512997234883709</c:v>
                </c:pt>
                <c:pt idx="143">
                  <c:v>-15.227337680647455</c:v>
                </c:pt>
                <c:pt idx="144">
                  <c:v>-14.932696657193123</c:v>
                </c:pt>
                <c:pt idx="145">
                  <c:v>-14.629210023033547</c:v>
                </c:pt>
                <c:pt idx="146">
                  <c:v>-14.317021566332238</c:v>
                </c:pt>
                <c:pt idx="147">
                  <c:v>-13.996282898550334</c:v>
                </c:pt>
                <c:pt idx="148">
                  <c:v>-13.667153339408452</c:v>
                </c:pt>
                <c:pt idx="149">
                  <c:v>-13.329799793282342</c:v>
                </c:pt>
                <c:pt idx="150">
                  <c:v>-12.984396617161487</c:v>
                </c:pt>
                <c:pt idx="151">
                  <c:v>-12.631125480309771</c:v>
                </c:pt>
                <c:pt idx="152">
                  <c:v>-12.270175215777281</c:v>
                </c:pt>
                <c:pt idx="153">
                  <c:v>-11.901741663921916</c:v>
                </c:pt>
                <c:pt idx="154">
                  <c:v>-11.526027508109076</c:v>
                </c:pt>
                <c:pt idx="155">
                  <c:v>-11.143242102766921</c:v>
                </c:pt>
                <c:pt idx="156">
                  <c:v>-10.753601293983902</c:v>
                </c:pt>
                <c:pt idx="157">
                  <c:v>-10.357327232844066</c:v>
                </c:pt>
                <c:pt idx="158">
                  <c:v>-9.95464818170427</c:v>
                </c:pt>
                <c:pt idx="159">
                  <c:v>-9.5457983136259852</c:v>
                </c:pt>
                <c:pt idx="160">
                  <c:v>-9.1310175051823315</c:v>
                </c:pt>
                <c:pt idx="161">
                  <c:v>-8.7105511228690684</c:v>
                </c:pt>
                <c:pt idx="162">
                  <c:v>-8.284649803355741</c:v>
                </c:pt>
                <c:pt idx="163">
                  <c:v>-7.8535692278206231</c:v>
                </c:pt>
                <c:pt idx="164">
                  <c:v>-7.4175698906201166</c:v>
                </c:pt>
                <c:pt idx="165">
                  <c:v>-6.9769168625500209</c:v>
                </c:pt>
                <c:pt idx="166">
                  <c:v>-6.531879548962519</c:v>
                </c:pt>
                <c:pt idx="167">
                  <c:v>-6.0827314430089299</c:v>
                </c:pt>
                <c:pt idx="168">
                  <c:v>-5.6297498742840055</c:v>
                </c:pt>
                <c:pt idx="169">
                  <c:v>-5.173215753153098</c:v>
                </c:pt>
                <c:pt idx="170">
                  <c:v>-4.7134133110486349</c:v>
                </c:pt>
                <c:pt idx="171">
                  <c:v>-4.2506298370271987</c:v>
                </c:pt>
                <c:pt idx="172">
                  <c:v>-3.7851554108829024</c:v>
                </c:pt>
                <c:pt idx="173">
                  <c:v>-3.3172826331169283</c:v>
                </c:pt>
                <c:pt idx="174">
                  <c:v>-2.8473063520667967</c:v>
                </c:pt>
                <c:pt idx="175">
                  <c:v>-2.3755233885023674</c:v>
                </c:pt>
                <c:pt idx="176">
                  <c:v>-1.9022322579985587</c:v>
                </c:pt>
                <c:pt idx="177">
                  <c:v>-1.4277328913974479</c:v>
                </c:pt>
                <c:pt idx="178">
                  <c:v>-0.95232635367470342</c:v>
                </c:pt>
                <c:pt idx="179">
                  <c:v>-0.47631456152717011</c:v>
                </c:pt>
                <c:pt idx="180">
                  <c:v>0</c:v>
                </c:pt>
                <c:pt idx="181">
                  <c:v>0.47631456152717011</c:v>
                </c:pt>
                <c:pt idx="182">
                  <c:v>0.95232635367470342</c:v>
                </c:pt>
                <c:pt idx="183">
                  <c:v>1.4277328913974479</c:v>
                </c:pt>
                <c:pt idx="184">
                  <c:v>1.9022322579985587</c:v>
                </c:pt>
                <c:pt idx="185">
                  <c:v>2.3755233885023674</c:v>
                </c:pt>
                <c:pt idx="186">
                  <c:v>2.8473063520667967</c:v>
                </c:pt>
                <c:pt idx="187">
                  <c:v>3.3172826331169283</c:v>
                </c:pt>
                <c:pt idx="188">
                  <c:v>3.7851554108829024</c:v>
                </c:pt>
                <c:pt idx="189">
                  <c:v>4.2506298370271987</c:v>
                </c:pt>
                <c:pt idx="190">
                  <c:v>4.7134133110486349</c:v>
                </c:pt>
                <c:pt idx="191">
                  <c:v>5.173215753153098</c:v>
                </c:pt>
                <c:pt idx="192">
                  <c:v>5.6297498742840055</c:v>
                </c:pt>
                <c:pt idx="193">
                  <c:v>6.0827314430089299</c:v>
                </c:pt>
                <c:pt idx="194">
                  <c:v>6.531879548962519</c:v>
                </c:pt>
                <c:pt idx="195">
                  <c:v>6.9769168625500209</c:v>
                </c:pt>
                <c:pt idx="196">
                  <c:v>7.4175698906201166</c:v>
                </c:pt>
                <c:pt idx="197">
                  <c:v>7.8535692278206231</c:v>
                </c:pt>
                <c:pt idx="198">
                  <c:v>8.284649803355741</c:v>
                </c:pt>
                <c:pt idx="199">
                  <c:v>8.7105511228690684</c:v>
                </c:pt>
                <c:pt idx="200">
                  <c:v>9.1310175051823315</c:v>
                </c:pt>
                <c:pt idx="201">
                  <c:v>9.5457983136259852</c:v>
                </c:pt>
                <c:pt idx="202">
                  <c:v>9.95464818170427</c:v>
                </c:pt>
                <c:pt idx="203">
                  <c:v>10.357327232844066</c:v>
                </c:pt>
                <c:pt idx="204">
                  <c:v>10.753601293983902</c:v>
                </c:pt>
                <c:pt idx="205">
                  <c:v>11.143242102766921</c:v>
                </c:pt>
                <c:pt idx="206">
                  <c:v>11.526027508109076</c:v>
                </c:pt>
                <c:pt idx="207">
                  <c:v>11.901741663921916</c:v>
                </c:pt>
                <c:pt idx="208">
                  <c:v>12.270175215777281</c:v>
                </c:pt>
                <c:pt idx="209">
                  <c:v>12.631125480309771</c:v>
                </c:pt>
                <c:pt idx="210">
                  <c:v>12.984396617161487</c:v>
                </c:pt>
                <c:pt idx="211">
                  <c:v>13.329799793282342</c:v>
                </c:pt>
                <c:pt idx="212">
                  <c:v>13.667153339408452</c:v>
                </c:pt>
                <c:pt idx="213">
                  <c:v>13.996282898550334</c:v>
                </c:pt>
                <c:pt idx="214">
                  <c:v>14.317021566332238</c:v>
                </c:pt>
                <c:pt idx="215">
                  <c:v>14.629210023033547</c:v>
                </c:pt>
                <c:pt idx="216">
                  <c:v>14.932696657193123</c:v>
                </c:pt>
                <c:pt idx="217">
                  <c:v>15.227337680647455</c:v>
                </c:pt>
                <c:pt idx="218">
                  <c:v>15.512997234883709</c:v>
                </c:pt>
                <c:pt idx="219">
                  <c:v>15.789547488599036</c:v>
                </c:pt>
                <c:pt idx="220">
                  <c:v>16.056868726368016</c:v>
                </c:pt>
                <c:pt idx="221">
                  <c:v>16.314849428330621</c:v>
                </c:pt>
                <c:pt idx="222">
                  <c:v>16.563386340823751</c:v>
                </c:pt>
                <c:pt idx="223">
                  <c:v>16.80238453789018</c:v>
                </c:pt>
                <c:pt idx="224">
                  <c:v>17.031757473609613</c:v>
                </c:pt>
                <c:pt idx="225">
                  <c:v>17.251427025207207</c:v>
                </c:pt>
                <c:pt idx="226">
                  <c:v>17.461323526906277</c:v>
                </c:pt>
                <c:pt idx="227">
                  <c:v>17.661385794502383</c:v>
                </c:pt>
                <c:pt idx="228">
                  <c:v>17.851561140647384</c:v>
                </c:pt>
                <c:pt idx="229">
                  <c:v>18.031805380842844</c:v>
                </c:pt>
                <c:pt idx="230">
                  <c:v>18.202082830153159</c:v>
                </c:pt>
                <c:pt idx="231">
                  <c:v>18.362366290659928</c:v>
                </c:pt>
                <c:pt idx="232">
                  <c:v>18.512637029689788</c:v>
                </c:pt>
                <c:pt idx="233">
                  <c:v>18.652884748859062</c:v>
                </c:pt>
                <c:pt idx="234">
                  <c:v>18.783107543989264</c:v>
                </c:pt>
                <c:pt idx="235">
                  <c:v>18.903311855958332</c:v>
                </c:pt>
                <c:pt idx="236">
                  <c:v>19.013512412563202</c:v>
                </c:pt>
                <c:pt idx="237">
                  <c:v>19.113732161479792</c:v>
                </c:pt>
                <c:pt idx="238">
                  <c:v>19.204002194417068</c:v>
                </c:pt>
                <c:pt idx="239">
                  <c:v>19.284361662572227</c:v>
                </c:pt>
                <c:pt idx="240">
                  <c:v>19.354857683504108</c:v>
                </c:pt>
                <c:pt idx="241">
                  <c:v>19.415545239552287</c:v>
                </c:pt>
                <c:pt idx="242">
                  <c:v>19.466487067938871</c:v>
                </c:pt>
                <c:pt idx="243">
                  <c:v>19.507753542700176</c:v>
                </c:pt>
                <c:pt idx="244">
                  <c:v>19.539422548604641</c:v>
                </c:pt>
                <c:pt idx="245">
                  <c:v>19.561579347222949</c:v>
                </c:pt>
                <c:pt idx="246">
                  <c:v>19.574316435325478</c:v>
                </c:pt>
                <c:pt idx="247">
                  <c:v>19.577733395790943</c:v>
                </c:pt>
                <c:pt idx="248">
                  <c:v>19.571936741219137</c:v>
                </c:pt>
                <c:pt idx="249">
                  <c:v>19.557039750448844</c:v>
                </c:pt>
                <c:pt idx="250">
                  <c:v>19.533162298190458</c:v>
                </c:pt>
                <c:pt idx="251">
                  <c:v>19.500430677990668</c:v>
                </c:pt>
                <c:pt idx="252">
                  <c:v>19.458977418754419</c:v>
                </c:pt>
                <c:pt idx="253">
                  <c:v>19.40894109505658</c:v>
                </c:pt>
                <c:pt idx="254">
                  <c:v>19.350466131483198</c:v>
                </c:pt>
                <c:pt idx="255">
                  <c:v>19.283702601248692</c:v>
                </c:pt>
                <c:pt idx="256">
                  <c:v>19.208806019342266</c:v>
                </c:pt>
                <c:pt idx="257">
                  <c:v>19.125937130462731</c:v>
                </c:pt>
                <c:pt idx="258">
                  <c:v>19.035261692007094</c:v>
                </c:pt>
                <c:pt idx="259">
                  <c:v>18.936950252383681</c:v>
                </c:pt>
                <c:pt idx="260">
                  <c:v>18.831177924925957</c:v>
                </c:pt>
                <c:pt idx="261">
                  <c:v>18.718124157688017</c:v>
                </c:pt>
                <c:pt idx="262">
                  <c:v>18.597972499407383</c:v>
                </c:pt>
                <c:pt idx="263">
                  <c:v>18.470910361924918</c:v>
                </c:pt>
                <c:pt idx="264">
                  <c:v>18.337128779355616</c:v>
                </c:pt>
                <c:pt idx="265">
                  <c:v>18.196822164307388</c:v>
                </c:pt>
                <c:pt idx="266">
                  <c:v>18.050188061448306</c:v>
                </c:pt>
                <c:pt idx="267">
                  <c:v>17.897426898725431</c:v>
                </c:pt>
                <c:pt idx="268">
                  <c:v>17.738741736540785</c:v>
                </c:pt>
                <c:pt idx="269">
                  <c:v>17.574338015192062</c:v>
                </c:pt>
                <c:pt idx="270">
                  <c:v>17.404423300887451</c:v>
                </c:pt>
                <c:pt idx="271">
                  <c:v>17.229207030644957</c:v>
                </c:pt>
                <c:pt idx="272">
                  <c:v>17.048900256387881</c:v>
                </c:pt>
                <c:pt idx="273">
                  <c:v>16.863715388548371</c:v>
                </c:pt>
                <c:pt idx="274">
                  <c:v>16.673865939491183</c:v>
                </c:pt>
                <c:pt idx="275">
                  <c:v>16.479566267069643</c:v>
                </c:pt>
                <c:pt idx="276">
                  <c:v>16.28103131862504</c:v>
                </c:pt>
                <c:pt idx="277">
                  <c:v>16.078476375739871</c:v>
                </c:pt>
                <c:pt idx="278">
                  <c:v>15.872116800053828</c:v>
                </c:pt>
                <c:pt idx="279">
                  <c:v>15.662167780449732</c:v>
                </c:pt>
                <c:pt idx="280">
                  <c:v>15.448844081914618</c:v>
                </c:pt>
                <c:pt idx="281">
                  <c:v>15.232359796378407</c:v>
                </c:pt>
                <c:pt idx="282">
                  <c:v>15.012928095830118</c:v>
                </c:pt>
                <c:pt idx="283">
                  <c:v>14.790760988007998</c:v>
                </c:pt>
                <c:pt idx="284">
                  <c:v>14.566069074956664</c:v>
                </c:pt>
                <c:pt idx="285">
                  <c:v>14.339061314740157</c:v>
                </c:pt>
                <c:pt idx="286">
                  <c:v>14.109944786595735</c:v>
                </c:pt>
                <c:pt idx="287">
                  <c:v>13.878924459808506</c:v>
                </c:pt>
                <c:pt idx="288">
                  <c:v>13.646202966582019</c:v>
                </c:pt>
                <c:pt idx="289">
                  <c:v>13.411980379174658</c:v>
                </c:pt>
                <c:pt idx="290">
                  <c:v>13.176453991566063</c:v>
                </c:pt>
                <c:pt idx="291">
                  <c:v>12.939818105911842</c:v>
                </c:pt>
                <c:pt idx="292">
                  <c:v>12.702263824038537</c:v>
                </c:pt>
                <c:pt idx="293">
                  <c:v>12.463978844224341</c:v>
                </c:pt>
                <c:pt idx="294">
                  <c:v>12.225147263504072</c:v>
                </c:pt>
                <c:pt idx="295">
                  <c:v>11.985949385729876</c:v>
                </c:pt>
                <c:pt idx="296">
                  <c:v>11.746561535611631</c:v>
                </c:pt>
                <c:pt idx="297">
                  <c:v>11.507155878953359</c:v>
                </c:pt>
                <c:pt idx="298">
                  <c:v>11.267900249293923</c:v>
                </c:pt>
                <c:pt idx="299">
                  <c:v>11.028957981152235</c:v>
                </c:pt>
                <c:pt idx="300">
                  <c:v>10.790487750068587</c:v>
                </c:pt>
                <c:pt idx="301">
                  <c:v>10.552643419625063</c:v>
                </c:pt>
                <c:pt idx="302">
                  <c:v>10.315573895619217</c:v>
                </c:pt>
                <c:pt idx="303">
                  <c:v>10.079422987555908</c:v>
                </c:pt>
                <c:pt idx="304">
                  <c:v>9.8443292776130757</c:v>
                </c:pt>
                <c:pt idx="305">
                  <c:v>9.6104259972275123</c:v>
                </c:pt>
                <c:pt idx="306">
                  <c:v>9.3778409114372732</c:v>
                </c:pt>
                <c:pt idx="307">
                  <c:v>9.1466962111074075</c:v>
                </c:pt>
                <c:pt idx="308">
                  <c:v>8.9171084131556348</c:v>
                </c:pt>
                <c:pt idx="309">
                  <c:v>8.689188268884644</c:v>
                </c:pt>
                <c:pt idx="310">
                  <c:v>8.4630406805174268</c:v>
                </c:pt>
                <c:pt idx="311">
                  <c:v>8.2387646260215543</c:v>
                </c:pt>
                <c:pt idx="312">
                  <c:v>8.0164530922980113</c:v>
                </c:pt>
                <c:pt idx="313">
                  <c:v>7.7961930167995765</c:v>
                </c:pt>
                <c:pt idx="314">
                  <c:v>7.5780652376332203</c:v>
                </c:pt>
                <c:pt idx="315">
                  <c:v>7.3621444521901358</c:v>
                </c:pt>
                <c:pt idx="316">
                  <c:v>7.1484991843365444</c:v>
                </c:pt>
                <c:pt idx="317">
                  <c:v>6.9371917601873765</c:v>
                </c:pt>
                <c:pt idx="318">
                  <c:v>6.7282782924743758</c:v>
                </c:pt>
                <c:pt idx="319">
                  <c:v>6.5218086735093381</c:v>
                </c:pt>
                <c:pt idx="320">
                  <c:v>6.3178265767322896</c:v>
                </c:pt>
                <c:pt idx="321">
                  <c:v>6.1163694668237545</c:v>
                </c:pt>
                <c:pt idx="322">
                  <c:v>5.9174686183495551</c:v>
                </c:pt>
                <c:pt idx="323">
                  <c:v>5.7211491428958015</c:v>
                </c:pt>
                <c:pt idx="324">
                  <c:v>5.5274300246411343</c:v>
                </c:pt>
                <c:pt idx="325">
                  <c:v>5.3363241643027264</c:v>
                </c:pt>
                <c:pt idx="326">
                  <c:v>5.1478384313821106</c:v>
                </c:pt>
                <c:pt idx="327">
                  <c:v>4.9619737246264517</c:v>
                </c:pt>
                <c:pt idx="328">
                  <c:v>4.778725040610599</c:v>
                </c:pt>
                <c:pt idx="329">
                  <c:v>4.598081550335186</c:v>
                </c:pt>
                <c:pt idx="330">
                  <c:v>4.420026683725963</c:v>
                </c:pt>
                <c:pt idx="331">
                  <c:v>4.2445382219097212</c:v>
                </c:pt>
                <c:pt idx="332">
                  <c:v>4.0715883971323308</c:v>
                </c:pt>
                <c:pt idx="333">
                  <c:v>3.9011440001750972</c:v>
                </c:pt>
                <c:pt idx="334">
                  <c:v>3.7331664951160675</c:v>
                </c:pt>
                <c:pt idx="335">
                  <c:v>3.5676121412738424</c:v>
                </c:pt>
                <c:pt idx="336">
                  <c:v>3.4044321221624974</c:v>
                </c:pt>
                <c:pt idx="337">
                  <c:v>3.2435726812774668</c:v>
                </c:pt>
                <c:pt idx="338">
                  <c:v>3.0849752645236728</c:v>
                </c:pt>
                <c:pt idx="339">
                  <c:v>2.9285766690889803</c:v>
                </c:pt>
                <c:pt idx="340">
                  <c:v>2.7743091985579387</c:v>
                </c:pt>
                <c:pt idx="341">
                  <c:v>2.6221008240530588</c:v>
                </c:pt>
                <c:pt idx="342">
                  <c:v>2.4718753511833427</c:v>
                </c:pt>
                <c:pt idx="343">
                  <c:v>2.3235525925725504</c:v>
                </c:pt>
                <c:pt idx="344">
                  <c:v>2.1770485457326578</c:v>
                </c:pt>
                <c:pt idx="345">
                  <c:v>2.0322755760414863</c:v>
                </c:pt>
                <c:pt idx="346">
                  <c:v>1.889142604576918</c:v>
                </c:pt>
                <c:pt idx="347">
                  <c:v>1.7475553005541951</c:v>
                </c:pt>
                <c:pt idx="348">
                  <c:v>1.6074162781070298</c:v>
                </c:pt>
                <c:pt idx="349">
                  <c:v>1.468625297147828</c:v>
                </c:pt>
                <c:pt idx="350">
                  <c:v>1.331079468037297</c:v>
                </c:pt>
                <c:pt idx="351">
                  <c:v>1.1946734597889173</c:v>
                </c:pt>
                <c:pt idx="352">
                  <c:v>1.059299711529349</c:v>
                </c:pt>
                <c:pt idx="353">
                  <c:v>0.92484864693187863</c:v>
                </c:pt>
                <c:pt idx="354">
                  <c:v>0.79120889133621741</c:v>
                </c:pt>
                <c:pt idx="355">
                  <c:v>0.65826749126462447</c:v>
                </c:pt>
                <c:pt idx="356">
                  <c:v>0.52591013604143932</c:v>
                </c:pt>
                <c:pt idx="357">
                  <c:v>0.3940213812203871</c:v>
                </c:pt>
                <c:pt idx="358">
                  <c:v>0.26248487352179994</c:v>
                </c:pt>
                <c:pt idx="359">
                  <c:v>0.13118357698005992</c:v>
                </c:pt>
                <c:pt idx="360">
                  <c:v>9.2071630511712334E-16</c:v>
                </c:pt>
              </c:numCache>
            </c:numRef>
          </c:yVal>
          <c:smooth val="0"/>
          <c:extLst>
            <c:ext xmlns:c16="http://schemas.microsoft.com/office/drawing/2014/chart" uri="{C3380CC4-5D6E-409C-BE32-E72D297353CC}">
              <c16:uniqueId val="{00000001-4B3A-4EC0-B219-E79608F58884}"/>
            </c:ext>
          </c:extLst>
        </c:ser>
        <c:ser>
          <c:idx val="2"/>
          <c:order val="2"/>
          <c:tx>
            <c:v>Mean Piston Speed</c:v>
          </c:tx>
          <c:spPr>
            <a:ln w="19050" cap="rnd">
              <a:solidFill>
                <a:schemeClr val="accent3"/>
              </a:solidFill>
              <a:round/>
            </a:ln>
            <a:effectLst/>
          </c:spPr>
          <c:marker>
            <c:symbol val="none"/>
          </c:marker>
          <c:xVal>
            <c:numRef>
              <c:f>Calculations!$G$3:$G$363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Calculations!$N$3:$N$363</c:f>
              <c:numCache>
                <c:formatCode>0.000</c:formatCode>
                <c:ptCount val="361"/>
                <c:pt idx="0">
                  <c:v>11.079718735154428</c:v>
                </c:pt>
                <c:pt idx="1">
                  <c:v>11.079718735154428</c:v>
                </c:pt>
                <c:pt idx="2">
                  <c:v>11.079718735154428</c:v>
                </c:pt>
                <c:pt idx="3">
                  <c:v>11.079718735154428</c:v>
                </c:pt>
                <c:pt idx="4">
                  <c:v>11.079718735154428</c:v>
                </c:pt>
                <c:pt idx="5">
                  <c:v>11.079718735154428</c:v>
                </c:pt>
                <c:pt idx="6">
                  <c:v>11.079718735154428</c:v>
                </c:pt>
                <c:pt idx="7">
                  <c:v>11.079718735154428</c:v>
                </c:pt>
                <c:pt idx="8">
                  <c:v>11.079718735154428</c:v>
                </c:pt>
                <c:pt idx="9">
                  <c:v>11.079718735154428</c:v>
                </c:pt>
                <c:pt idx="10">
                  <c:v>11.079718735154428</c:v>
                </c:pt>
                <c:pt idx="11">
                  <c:v>11.079718735154428</c:v>
                </c:pt>
                <c:pt idx="12">
                  <c:v>11.079718735154428</c:v>
                </c:pt>
                <c:pt idx="13">
                  <c:v>11.079718735154428</c:v>
                </c:pt>
                <c:pt idx="14">
                  <c:v>11.079718735154428</c:v>
                </c:pt>
                <c:pt idx="15">
                  <c:v>11.079718735154428</c:v>
                </c:pt>
                <c:pt idx="16">
                  <c:v>11.079718735154428</c:v>
                </c:pt>
                <c:pt idx="17">
                  <c:v>11.079718735154428</c:v>
                </c:pt>
                <c:pt idx="18">
                  <c:v>11.079718735154428</c:v>
                </c:pt>
                <c:pt idx="19">
                  <c:v>11.079718735154428</c:v>
                </c:pt>
                <c:pt idx="20">
                  <c:v>11.079718735154428</c:v>
                </c:pt>
                <c:pt idx="21">
                  <c:v>11.079718735154428</c:v>
                </c:pt>
                <c:pt idx="22">
                  <c:v>11.079718735154428</c:v>
                </c:pt>
                <c:pt idx="23">
                  <c:v>11.079718735154428</c:v>
                </c:pt>
                <c:pt idx="24">
                  <c:v>11.079718735154428</c:v>
                </c:pt>
                <c:pt idx="25">
                  <c:v>11.079718735154428</c:v>
                </c:pt>
                <c:pt idx="26">
                  <c:v>11.079718735154428</c:v>
                </c:pt>
                <c:pt idx="27">
                  <c:v>11.079718735154428</c:v>
                </c:pt>
                <c:pt idx="28">
                  <c:v>11.079718735154428</c:v>
                </c:pt>
                <c:pt idx="29">
                  <c:v>11.079718735154428</c:v>
                </c:pt>
                <c:pt idx="30">
                  <c:v>11.079718735154428</c:v>
                </c:pt>
                <c:pt idx="31">
                  <c:v>11.079718735154428</c:v>
                </c:pt>
                <c:pt idx="32">
                  <c:v>11.079718735154428</c:v>
                </c:pt>
                <c:pt idx="33">
                  <c:v>11.079718735154428</c:v>
                </c:pt>
                <c:pt idx="34">
                  <c:v>11.079718735154428</c:v>
                </c:pt>
                <c:pt idx="35">
                  <c:v>11.079718735154428</c:v>
                </c:pt>
                <c:pt idx="36">
                  <c:v>11.079718735154428</c:v>
                </c:pt>
                <c:pt idx="37">
                  <c:v>11.079718735154428</c:v>
                </c:pt>
                <c:pt idx="38">
                  <c:v>11.079718735154428</c:v>
                </c:pt>
                <c:pt idx="39">
                  <c:v>11.079718735154428</c:v>
                </c:pt>
                <c:pt idx="40">
                  <c:v>11.079718735154428</c:v>
                </c:pt>
                <c:pt idx="41">
                  <c:v>11.079718735154428</c:v>
                </c:pt>
                <c:pt idx="42">
                  <c:v>11.079718735154428</c:v>
                </c:pt>
                <c:pt idx="43">
                  <c:v>11.079718735154428</c:v>
                </c:pt>
                <c:pt idx="44">
                  <c:v>11.079718735154428</c:v>
                </c:pt>
                <c:pt idx="45">
                  <c:v>11.079718735154428</c:v>
                </c:pt>
                <c:pt idx="46">
                  <c:v>11.079718735154428</c:v>
                </c:pt>
                <c:pt idx="47">
                  <c:v>11.079718735154428</c:v>
                </c:pt>
                <c:pt idx="48">
                  <c:v>11.079718735154428</c:v>
                </c:pt>
                <c:pt idx="49">
                  <c:v>11.079718735154428</c:v>
                </c:pt>
                <c:pt idx="50">
                  <c:v>11.079718735154428</c:v>
                </c:pt>
                <c:pt idx="51">
                  <c:v>11.079718735154428</c:v>
                </c:pt>
                <c:pt idx="52">
                  <c:v>11.079718735154428</c:v>
                </c:pt>
                <c:pt idx="53">
                  <c:v>11.079718735154428</c:v>
                </c:pt>
                <c:pt idx="54">
                  <c:v>11.079718735154428</c:v>
                </c:pt>
                <c:pt idx="55">
                  <c:v>11.079718735154428</c:v>
                </c:pt>
                <c:pt idx="56">
                  <c:v>11.079718735154428</c:v>
                </c:pt>
                <c:pt idx="57">
                  <c:v>11.079718735154428</c:v>
                </c:pt>
                <c:pt idx="58">
                  <c:v>11.079718735154428</c:v>
                </c:pt>
                <c:pt idx="59">
                  <c:v>11.079718735154428</c:v>
                </c:pt>
                <c:pt idx="60">
                  <c:v>11.079718735154428</c:v>
                </c:pt>
                <c:pt idx="61">
                  <c:v>11.079718735154428</c:v>
                </c:pt>
                <c:pt idx="62">
                  <c:v>11.079718735154428</c:v>
                </c:pt>
                <c:pt idx="63">
                  <c:v>11.079718735154428</c:v>
                </c:pt>
                <c:pt idx="64">
                  <c:v>11.079718735154428</c:v>
                </c:pt>
                <c:pt idx="65">
                  <c:v>11.079718735154428</c:v>
                </c:pt>
                <c:pt idx="66">
                  <c:v>11.079718735154428</c:v>
                </c:pt>
                <c:pt idx="67">
                  <c:v>11.079718735154428</c:v>
                </c:pt>
                <c:pt idx="68">
                  <c:v>11.079718735154428</c:v>
                </c:pt>
                <c:pt idx="69">
                  <c:v>11.079718735154428</c:v>
                </c:pt>
                <c:pt idx="70">
                  <c:v>11.079718735154428</c:v>
                </c:pt>
                <c:pt idx="71">
                  <c:v>11.079718735154428</c:v>
                </c:pt>
                <c:pt idx="72">
                  <c:v>11.079718735154428</c:v>
                </c:pt>
                <c:pt idx="73">
                  <c:v>11.079718735154428</c:v>
                </c:pt>
                <c:pt idx="74">
                  <c:v>11.079718735154428</c:v>
                </c:pt>
                <c:pt idx="75">
                  <c:v>11.079718735154428</c:v>
                </c:pt>
                <c:pt idx="76">
                  <c:v>11.079718735154428</c:v>
                </c:pt>
                <c:pt idx="77">
                  <c:v>11.079718735154428</c:v>
                </c:pt>
                <c:pt idx="78">
                  <c:v>11.079718735154428</c:v>
                </c:pt>
                <c:pt idx="79">
                  <c:v>11.079718735154428</c:v>
                </c:pt>
                <c:pt idx="80">
                  <c:v>11.079718735154428</c:v>
                </c:pt>
                <c:pt idx="81">
                  <c:v>11.079718735154428</c:v>
                </c:pt>
                <c:pt idx="82">
                  <c:v>11.079718735154428</c:v>
                </c:pt>
                <c:pt idx="83">
                  <c:v>11.079718735154428</c:v>
                </c:pt>
                <c:pt idx="84">
                  <c:v>11.079718735154428</c:v>
                </c:pt>
                <c:pt idx="85">
                  <c:v>11.079718735154428</c:v>
                </c:pt>
                <c:pt idx="86">
                  <c:v>11.079718735154428</c:v>
                </c:pt>
                <c:pt idx="87">
                  <c:v>11.079718735154428</c:v>
                </c:pt>
                <c:pt idx="88">
                  <c:v>11.079718735154428</c:v>
                </c:pt>
                <c:pt idx="89">
                  <c:v>11.079718735154428</c:v>
                </c:pt>
                <c:pt idx="90">
                  <c:v>11.079718735154428</c:v>
                </c:pt>
                <c:pt idx="91">
                  <c:v>11.079718735154428</c:v>
                </c:pt>
                <c:pt idx="92">
                  <c:v>11.079718735154428</c:v>
                </c:pt>
                <c:pt idx="93">
                  <c:v>11.079718735154428</c:v>
                </c:pt>
                <c:pt idx="94">
                  <c:v>11.079718735154428</c:v>
                </c:pt>
                <c:pt idx="95">
                  <c:v>11.079718735154428</c:v>
                </c:pt>
                <c:pt idx="96">
                  <c:v>11.079718735154428</c:v>
                </c:pt>
                <c:pt idx="97">
                  <c:v>11.079718735154428</c:v>
                </c:pt>
                <c:pt idx="98">
                  <c:v>11.079718735154428</c:v>
                </c:pt>
                <c:pt idx="99">
                  <c:v>11.079718735154428</c:v>
                </c:pt>
                <c:pt idx="100">
                  <c:v>11.079718735154428</c:v>
                </c:pt>
                <c:pt idx="101">
                  <c:v>11.079718735154428</c:v>
                </c:pt>
                <c:pt idx="102">
                  <c:v>11.079718735154428</c:v>
                </c:pt>
                <c:pt idx="103">
                  <c:v>11.079718735154428</c:v>
                </c:pt>
                <c:pt idx="104">
                  <c:v>11.079718735154428</c:v>
                </c:pt>
                <c:pt idx="105">
                  <c:v>11.079718735154428</c:v>
                </c:pt>
                <c:pt idx="106">
                  <c:v>11.079718735154428</c:v>
                </c:pt>
                <c:pt idx="107">
                  <c:v>11.079718735154428</c:v>
                </c:pt>
                <c:pt idx="108">
                  <c:v>11.079718735154428</c:v>
                </c:pt>
                <c:pt idx="109">
                  <c:v>11.079718735154428</c:v>
                </c:pt>
                <c:pt idx="110">
                  <c:v>11.079718735154428</c:v>
                </c:pt>
                <c:pt idx="111">
                  <c:v>11.079718735154428</c:v>
                </c:pt>
                <c:pt idx="112">
                  <c:v>11.079718735154428</c:v>
                </c:pt>
                <c:pt idx="113">
                  <c:v>11.079718735154428</c:v>
                </c:pt>
                <c:pt idx="114">
                  <c:v>11.079718735154428</c:v>
                </c:pt>
                <c:pt idx="115">
                  <c:v>11.079718735154428</c:v>
                </c:pt>
                <c:pt idx="116">
                  <c:v>11.079718735154428</c:v>
                </c:pt>
                <c:pt idx="117">
                  <c:v>11.079718735154428</c:v>
                </c:pt>
                <c:pt idx="118">
                  <c:v>11.079718735154428</c:v>
                </c:pt>
                <c:pt idx="119">
                  <c:v>11.079718735154428</c:v>
                </c:pt>
                <c:pt idx="120">
                  <c:v>11.079718735154428</c:v>
                </c:pt>
                <c:pt idx="121">
                  <c:v>11.079718735154428</c:v>
                </c:pt>
                <c:pt idx="122">
                  <c:v>11.079718735154428</c:v>
                </c:pt>
                <c:pt idx="123">
                  <c:v>11.079718735154428</c:v>
                </c:pt>
                <c:pt idx="124">
                  <c:v>11.079718735154428</c:v>
                </c:pt>
                <c:pt idx="125">
                  <c:v>11.079718735154428</c:v>
                </c:pt>
                <c:pt idx="126">
                  <c:v>11.079718735154428</c:v>
                </c:pt>
                <c:pt idx="127">
                  <c:v>11.079718735154428</c:v>
                </c:pt>
                <c:pt idx="128">
                  <c:v>11.079718735154428</c:v>
                </c:pt>
                <c:pt idx="129">
                  <c:v>11.079718735154428</c:v>
                </c:pt>
                <c:pt idx="130">
                  <c:v>11.079718735154428</c:v>
                </c:pt>
                <c:pt idx="131">
                  <c:v>11.079718735154428</c:v>
                </c:pt>
                <c:pt idx="132">
                  <c:v>11.079718735154428</c:v>
                </c:pt>
                <c:pt idx="133">
                  <c:v>11.079718735154428</c:v>
                </c:pt>
                <c:pt idx="134">
                  <c:v>11.079718735154428</c:v>
                </c:pt>
                <c:pt idx="135">
                  <c:v>11.079718735154428</c:v>
                </c:pt>
                <c:pt idx="136">
                  <c:v>11.079718735154428</c:v>
                </c:pt>
                <c:pt idx="137">
                  <c:v>11.079718735154428</c:v>
                </c:pt>
                <c:pt idx="138">
                  <c:v>11.079718735154428</c:v>
                </c:pt>
                <c:pt idx="139">
                  <c:v>11.079718735154428</c:v>
                </c:pt>
                <c:pt idx="140">
                  <c:v>11.079718735154428</c:v>
                </c:pt>
                <c:pt idx="141">
                  <c:v>11.079718735154428</c:v>
                </c:pt>
                <c:pt idx="142">
                  <c:v>11.079718735154428</c:v>
                </c:pt>
                <c:pt idx="143">
                  <c:v>11.079718735154428</c:v>
                </c:pt>
                <c:pt idx="144">
                  <c:v>11.079718735154428</c:v>
                </c:pt>
                <c:pt idx="145">
                  <c:v>11.079718735154428</c:v>
                </c:pt>
                <c:pt idx="146">
                  <c:v>11.079718735154428</c:v>
                </c:pt>
                <c:pt idx="147">
                  <c:v>11.079718735154428</c:v>
                </c:pt>
                <c:pt idx="148">
                  <c:v>11.079718735154428</c:v>
                </c:pt>
                <c:pt idx="149">
                  <c:v>11.079718735154428</c:v>
                </c:pt>
                <c:pt idx="150">
                  <c:v>11.079718735154428</c:v>
                </c:pt>
                <c:pt idx="151">
                  <c:v>11.079718735154428</c:v>
                </c:pt>
                <c:pt idx="152">
                  <c:v>11.079718735154428</c:v>
                </c:pt>
                <c:pt idx="153">
                  <c:v>11.079718735154428</c:v>
                </c:pt>
                <c:pt idx="154">
                  <c:v>11.079718735154428</c:v>
                </c:pt>
                <c:pt idx="155">
                  <c:v>11.079718735154428</c:v>
                </c:pt>
                <c:pt idx="156">
                  <c:v>11.079718735154428</c:v>
                </c:pt>
                <c:pt idx="157">
                  <c:v>11.079718735154428</c:v>
                </c:pt>
                <c:pt idx="158">
                  <c:v>11.079718735154428</c:v>
                </c:pt>
                <c:pt idx="159">
                  <c:v>11.079718735154428</c:v>
                </c:pt>
                <c:pt idx="160">
                  <c:v>11.079718735154428</c:v>
                </c:pt>
                <c:pt idx="161">
                  <c:v>11.079718735154428</c:v>
                </c:pt>
                <c:pt idx="162">
                  <c:v>11.079718735154428</c:v>
                </c:pt>
                <c:pt idx="163">
                  <c:v>11.079718735154428</c:v>
                </c:pt>
                <c:pt idx="164">
                  <c:v>11.079718735154428</c:v>
                </c:pt>
                <c:pt idx="165">
                  <c:v>11.079718735154428</c:v>
                </c:pt>
                <c:pt idx="166">
                  <c:v>11.079718735154428</c:v>
                </c:pt>
                <c:pt idx="167">
                  <c:v>11.079718735154428</c:v>
                </c:pt>
                <c:pt idx="168">
                  <c:v>11.079718735154428</c:v>
                </c:pt>
                <c:pt idx="169">
                  <c:v>11.079718735154428</c:v>
                </c:pt>
                <c:pt idx="170">
                  <c:v>11.079718735154428</c:v>
                </c:pt>
                <c:pt idx="171">
                  <c:v>11.079718735154428</c:v>
                </c:pt>
                <c:pt idx="172">
                  <c:v>11.079718735154428</c:v>
                </c:pt>
                <c:pt idx="173">
                  <c:v>11.079718735154428</c:v>
                </c:pt>
                <c:pt idx="174">
                  <c:v>11.079718735154428</c:v>
                </c:pt>
                <c:pt idx="175">
                  <c:v>11.079718735154428</c:v>
                </c:pt>
                <c:pt idx="176">
                  <c:v>11.079718735154428</c:v>
                </c:pt>
                <c:pt idx="177">
                  <c:v>11.079718735154428</c:v>
                </c:pt>
                <c:pt idx="178">
                  <c:v>11.079718735154428</c:v>
                </c:pt>
                <c:pt idx="179">
                  <c:v>11.079718735154428</c:v>
                </c:pt>
                <c:pt idx="180">
                  <c:v>11.079718735154428</c:v>
                </c:pt>
                <c:pt idx="181">
                  <c:v>11.079718735154428</c:v>
                </c:pt>
                <c:pt idx="182">
                  <c:v>11.079718735154428</c:v>
                </c:pt>
                <c:pt idx="183">
                  <c:v>11.079718735154428</c:v>
                </c:pt>
                <c:pt idx="184">
                  <c:v>11.079718735154428</c:v>
                </c:pt>
                <c:pt idx="185">
                  <c:v>11.079718735154428</c:v>
                </c:pt>
                <c:pt idx="186">
                  <c:v>11.079718735154428</c:v>
                </c:pt>
                <c:pt idx="187">
                  <c:v>11.079718735154428</c:v>
                </c:pt>
                <c:pt idx="188">
                  <c:v>11.079718735154428</c:v>
                </c:pt>
                <c:pt idx="189">
                  <c:v>11.079718735154428</c:v>
                </c:pt>
                <c:pt idx="190">
                  <c:v>11.079718735154428</c:v>
                </c:pt>
                <c:pt idx="191">
                  <c:v>11.079718735154428</c:v>
                </c:pt>
                <c:pt idx="192">
                  <c:v>11.079718735154428</c:v>
                </c:pt>
                <c:pt idx="193">
                  <c:v>11.079718735154428</c:v>
                </c:pt>
                <c:pt idx="194">
                  <c:v>11.079718735154428</c:v>
                </c:pt>
                <c:pt idx="195">
                  <c:v>11.079718735154428</c:v>
                </c:pt>
                <c:pt idx="196">
                  <c:v>11.079718735154428</c:v>
                </c:pt>
                <c:pt idx="197">
                  <c:v>11.079718735154428</c:v>
                </c:pt>
                <c:pt idx="198">
                  <c:v>11.079718735154428</c:v>
                </c:pt>
                <c:pt idx="199">
                  <c:v>11.079718735154428</c:v>
                </c:pt>
                <c:pt idx="200">
                  <c:v>11.079718735154428</c:v>
                </c:pt>
                <c:pt idx="201">
                  <c:v>11.079718735154428</c:v>
                </c:pt>
                <c:pt idx="202">
                  <c:v>11.079718735154428</c:v>
                </c:pt>
                <c:pt idx="203">
                  <c:v>11.079718735154428</c:v>
                </c:pt>
                <c:pt idx="204">
                  <c:v>11.079718735154428</c:v>
                </c:pt>
                <c:pt idx="205">
                  <c:v>11.079718735154428</c:v>
                </c:pt>
                <c:pt idx="206">
                  <c:v>11.079718735154428</c:v>
                </c:pt>
                <c:pt idx="207">
                  <c:v>11.079718735154428</c:v>
                </c:pt>
                <c:pt idx="208">
                  <c:v>11.079718735154428</c:v>
                </c:pt>
                <c:pt idx="209">
                  <c:v>11.079718735154428</c:v>
                </c:pt>
                <c:pt idx="210">
                  <c:v>11.079718735154428</c:v>
                </c:pt>
                <c:pt idx="211">
                  <c:v>11.079718735154428</c:v>
                </c:pt>
                <c:pt idx="212">
                  <c:v>11.079718735154428</c:v>
                </c:pt>
                <c:pt idx="213">
                  <c:v>11.079718735154428</c:v>
                </c:pt>
                <c:pt idx="214">
                  <c:v>11.079718735154428</c:v>
                </c:pt>
                <c:pt idx="215">
                  <c:v>11.079718735154428</c:v>
                </c:pt>
                <c:pt idx="216">
                  <c:v>11.079718735154428</c:v>
                </c:pt>
                <c:pt idx="217">
                  <c:v>11.079718735154428</c:v>
                </c:pt>
                <c:pt idx="218">
                  <c:v>11.079718735154428</c:v>
                </c:pt>
                <c:pt idx="219">
                  <c:v>11.079718735154428</c:v>
                </c:pt>
                <c:pt idx="220">
                  <c:v>11.079718735154428</c:v>
                </c:pt>
                <c:pt idx="221">
                  <c:v>11.079718735154428</c:v>
                </c:pt>
                <c:pt idx="222">
                  <c:v>11.079718735154428</c:v>
                </c:pt>
                <c:pt idx="223">
                  <c:v>11.079718735154428</c:v>
                </c:pt>
                <c:pt idx="224">
                  <c:v>11.079718735154428</c:v>
                </c:pt>
                <c:pt idx="225">
                  <c:v>11.079718735154428</c:v>
                </c:pt>
                <c:pt idx="226">
                  <c:v>11.079718735154428</c:v>
                </c:pt>
                <c:pt idx="227">
                  <c:v>11.079718735154428</c:v>
                </c:pt>
                <c:pt idx="228">
                  <c:v>11.079718735154428</c:v>
                </c:pt>
                <c:pt idx="229">
                  <c:v>11.079718735154428</c:v>
                </c:pt>
                <c:pt idx="230">
                  <c:v>11.079718735154428</c:v>
                </c:pt>
                <c:pt idx="231">
                  <c:v>11.079718735154428</c:v>
                </c:pt>
                <c:pt idx="232">
                  <c:v>11.079718735154428</c:v>
                </c:pt>
                <c:pt idx="233">
                  <c:v>11.079718735154428</c:v>
                </c:pt>
                <c:pt idx="234">
                  <c:v>11.079718735154428</c:v>
                </c:pt>
                <c:pt idx="235">
                  <c:v>11.079718735154428</c:v>
                </c:pt>
                <c:pt idx="236">
                  <c:v>11.079718735154428</c:v>
                </c:pt>
                <c:pt idx="237">
                  <c:v>11.079718735154428</c:v>
                </c:pt>
                <c:pt idx="238">
                  <c:v>11.079718735154428</c:v>
                </c:pt>
                <c:pt idx="239">
                  <c:v>11.079718735154428</c:v>
                </c:pt>
                <c:pt idx="240">
                  <c:v>11.079718735154428</c:v>
                </c:pt>
                <c:pt idx="241">
                  <c:v>11.079718735154428</c:v>
                </c:pt>
                <c:pt idx="242">
                  <c:v>11.079718735154428</c:v>
                </c:pt>
                <c:pt idx="243">
                  <c:v>11.079718735154428</c:v>
                </c:pt>
                <c:pt idx="244">
                  <c:v>11.079718735154428</c:v>
                </c:pt>
                <c:pt idx="245">
                  <c:v>11.079718735154428</c:v>
                </c:pt>
                <c:pt idx="246">
                  <c:v>11.079718735154428</c:v>
                </c:pt>
                <c:pt idx="247">
                  <c:v>11.079718735154428</c:v>
                </c:pt>
                <c:pt idx="248">
                  <c:v>11.079718735154428</c:v>
                </c:pt>
                <c:pt idx="249">
                  <c:v>11.079718735154428</c:v>
                </c:pt>
                <c:pt idx="250">
                  <c:v>11.079718735154428</c:v>
                </c:pt>
                <c:pt idx="251">
                  <c:v>11.079718735154428</c:v>
                </c:pt>
                <c:pt idx="252">
                  <c:v>11.079718735154428</c:v>
                </c:pt>
                <c:pt idx="253">
                  <c:v>11.079718735154428</c:v>
                </c:pt>
                <c:pt idx="254">
                  <c:v>11.079718735154428</c:v>
                </c:pt>
                <c:pt idx="255">
                  <c:v>11.079718735154428</c:v>
                </c:pt>
                <c:pt idx="256">
                  <c:v>11.079718735154428</c:v>
                </c:pt>
                <c:pt idx="257">
                  <c:v>11.079718735154428</c:v>
                </c:pt>
                <c:pt idx="258">
                  <c:v>11.079718735154428</c:v>
                </c:pt>
                <c:pt idx="259">
                  <c:v>11.079718735154428</c:v>
                </c:pt>
                <c:pt idx="260">
                  <c:v>11.079718735154428</c:v>
                </c:pt>
                <c:pt idx="261">
                  <c:v>11.079718735154428</c:v>
                </c:pt>
                <c:pt idx="262">
                  <c:v>11.079718735154428</c:v>
                </c:pt>
                <c:pt idx="263">
                  <c:v>11.079718735154428</c:v>
                </c:pt>
                <c:pt idx="264">
                  <c:v>11.079718735154428</c:v>
                </c:pt>
                <c:pt idx="265">
                  <c:v>11.079718735154428</c:v>
                </c:pt>
                <c:pt idx="266">
                  <c:v>11.079718735154428</c:v>
                </c:pt>
                <c:pt idx="267">
                  <c:v>11.079718735154428</c:v>
                </c:pt>
                <c:pt idx="268">
                  <c:v>11.079718735154428</c:v>
                </c:pt>
                <c:pt idx="269">
                  <c:v>11.079718735154428</c:v>
                </c:pt>
                <c:pt idx="270">
                  <c:v>11.079718735154428</c:v>
                </c:pt>
                <c:pt idx="271">
                  <c:v>11.079718735154428</c:v>
                </c:pt>
                <c:pt idx="272">
                  <c:v>11.079718735154428</c:v>
                </c:pt>
                <c:pt idx="273">
                  <c:v>11.079718735154428</c:v>
                </c:pt>
                <c:pt idx="274">
                  <c:v>11.079718735154428</c:v>
                </c:pt>
                <c:pt idx="275">
                  <c:v>11.079718735154428</c:v>
                </c:pt>
                <c:pt idx="276">
                  <c:v>11.079718735154428</c:v>
                </c:pt>
                <c:pt idx="277">
                  <c:v>11.079718735154428</c:v>
                </c:pt>
                <c:pt idx="278">
                  <c:v>11.079718735154428</c:v>
                </c:pt>
                <c:pt idx="279">
                  <c:v>11.079718735154428</c:v>
                </c:pt>
                <c:pt idx="280">
                  <c:v>11.079718735154428</c:v>
                </c:pt>
                <c:pt idx="281">
                  <c:v>11.079718735154428</c:v>
                </c:pt>
                <c:pt idx="282">
                  <c:v>11.079718735154428</c:v>
                </c:pt>
                <c:pt idx="283">
                  <c:v>11.079718735154428</c:v>
                </c:pt>
                <c:pt idx="284">
                  <c:v>11.079718735154428</c:v>
                </c:pt>
                <c:pt idx="285">
                  <c:v>11.079718735154428</c:v>
                </c:pt>
                <c:pt idx="286">
                  <c:v>11.079718735154428</c:v>
                </c:pt>
                <c:pt idx="287">
                  <c:v>11.079718735154428</c:v>
                </c:pt>
                <c:pt idx="288">
                  <c:v>11.079718735154428</c:v>
                </c:pt>
                <c:pt idx="289">
                  <c:v>11.079718735154428</c:v>
                </c:pt>
                <c:pt idx="290">
                  <c:v>11.079718735154428</c:v>
                </c:pt>
                <c:pt idx="291">
                  <c:v>11.079718735154428</c:v>
                </c:pt>
                <c:pt idx="292">
                  <c:v>11.079718735154428</c:v>
                </c:pt>
                <c:pt idx="293">
                  <c:v>11.079718735154428</c:v>
                </c:pt>
                <c:pt idx="294">
                  <c:v>11.079718735154428</c:v>
                </c:pt>
                <c:pt idx="295">
                  <c:v>11.079718735154428</c:v>
                </c:pt>
                <c:pt idx="296">
                  <c:v>11.079718735154428</c:v>
                </c:pt>
                <c:pt idx="297">
                  <c:v>11.079718735154428</c:v>
                </c:pt>
                <c:pt idx="298">
                  <c:v>11.079718735154428</c:v>
                </c:pt>
                <c:pt idx="299">
                  <c:v>11.079718735154428</c:v>
                </c:pt>
                <c:pt idx="300">
                  <c:v>11.079718735154428</c:v>
                </c:pt>
                <c:pt idx="301">
                  <c:v>11.079718735154428</c:v>
                </c:pt>
                <c:pt idx="302">
                  <c:v>11.079718735154428</c:v>
                </c:pt>
                <c:pt idx="303">
                  <c:v>11.079718735154428</c:v>
                </c:pt>
                <c:pt idx="304">
                  <c:v>11.079718735154428</c:v>
                </c:pt>
                <c:pt idx="305">
                  <c:v>11.079718735154428</c:v>
                </c:pt>
                <c:pt idx="306">
                  <c:v>11.079718735154428</c:v>
                </c:pt>
                <c:pt idx="307">
                  <c:v>11.079718735154428</c:v>
                </c:pt>
                <c:pt idx="308">
                  <c:v>11.079718735154428</c:v>
                </c:pt>
                <c:pt idx="309">
                  <c:v>11.079718735154428</c:v>
                </c:pt>
                <c:pt idx="310">
                  <c:v>11.079718735154428</c:v>
                </c:pt>
                <c:pt idx="311">
                  <c:v>11.079718735154428</c:v>
                </c:pt>
                <c:pt idx="312">
                  <c:v>11.079718735154428</c:v>
                </c:pt>
                <c:pt idx="313">
                  <c:v>11.079718735154428</c:v>
                </c:pt>
                <c:pt idx="314">
                  <c:v>11.079718735154428</c:v>
                </c:pt>
                <c:pt idx="315">
                  <c:v>11.079718735154428</c:v>
                </c:pt>
                <c:pt idx="316">
                  <c:v>11.079718735154428</c:v>
                </c:pt>
                <c:pt idx="317">
                  <c:v>11.079718735154428</c:v>
                </c:pt>
                <c:pt idx="318">
                  <c:v>11.079718735154428</c:v>
                </c:pt>
                <c:pt idx="319">
                  <c:v>11.079718735154428</c:v>
                </c:pt>
                <c:pt idx="320">
                  <c:v>11.079718735154428</c:v>
                </c:pt>
                <c:pt idx="321">
                  <c:v>11.079718735154428</c:v>
                </c:pt>
                <c:pt idx="322">
                  <c:v>11.079718735154428</c:v>
                </c:pt>
                <c:pt idx="323">
                  <c:v>11.079718735154428</c:v>
                </c:pt>
                <c:pt idx="324">
                  <c:v>11.079718735154428</c:v>
                </c:pt>
                <c:pt idx="325">
                  <c:v>11.079718735154428</c:v>
                </c:pt>
                <c:pt idx="326">
                  <c:v>11.079718735154428</c:v>
                </c:pt>
                <c:pt idx="327">
                  <c:v>11.079718735154428</c:v>
                </c:pt>
                <c:pt idx="328">
                  <c:v>11.079718735154428</c:v>
                </c:pt>
                <c:pt idx="329">
                  <c:v>11.079718735154428</c:v>
                </c:pt>
                <c:pt idx="330">
                  <c:v>11.079718735154428</c:v>
                </c:pt>
                <c:pt idx="331">
                  <c:v>11.079718735154428</c:v>
                </c:pt>
                <c:pt idx="332">
                  <c:v>11.079718735154428</c:v>
                </c:pt>
                <c:pt idx="333">
                  <c:v>11.079718735154428</c:v>
                </c:pt>
                <c:pt idx="334">
                  <c:v>11.079718735154428</c:v>
                </c:pt>
                <c:pt idx="335">
                  <c:v>11.079718735154428</c:v>
                </c:pt>
                <c:pt idx="336">
                  <c:v>11.079718735154428</c:v>
                </c:pt>
                <c:pt idx="337">
                  <c:v>11.079718735154428</c:v>
                </c:pt>
                <c:pt idx="338">
                  <c:v>11.079718735154428</c:v>
                </c:pt>
                <c:pt idx="339">
                  <c:v>11.079718735154428</c:v>
                </c:pt>
                <c:pt idx="340">
                  <c:v>11.079718735154428</c:v>
                </c:pt>
                <c:pt idx="341">
                  <c:v>11.079718735154428</c:v>
                </c:pt>
                <c:pt idx="342">
                  <c:v>11.079718735154428</c:v>
                </c:pt>
                <c:pt idx="343">
                  <c:v>11.079718735154428</c:v>
                </c:pt>
                <c:pt idx="344">
                  <c:v>11.079718735154428</c:v>
                </c:pt>
                <c:pt idx="345">
                  <c:v>11.079718735154428</c:v>
                </c:pt>
                <c:pt idx="346">
                  <c:v>11.079718735154428</c:v>
                </c:pt>
                <c:pt idx="347">
                  <c:v>11.079718735154428</c:v>
                </c:pt>
                <c:pt idx="348">
                  <c:v>11.079718735154428</c:v>
                </c:pt>
                <c:pt idx="349">
                  <c:v>11.079718735154428</c:v>
                </c:pt>
                <c:pt idx="350">
                  <c:v>11.079718735154428</c:v>
                </c:pt>
                <c:pt idx="351">
                  <c:v>11.079718735154428</c:v>
                </c:pt>
                <c:pt idx="352">
                  <c:v>11.079718735154428</c:v>
                </c:pt>
                <c:pt idx="353">
                  <c:v>11.079718735154428</c:v>
                </c:pt>
                <c:pt idx="354">
                  <c:v>11.079718735154428</c:v>
                </c:pt>
                <c:pt idx="355">
                  <c:v>11.079718735154428</c:v>
                </c:pt>
                <c:pt idx="356">
                  <c:v>11.079718735154428</c:v>
                </c:pt>
                <c:pt idx="357">
                  <c:v>11.079718735154428</c:v>
                </c:pt>
                <c:pt idx="358">
                  <c:v>11.079718735154428</c:v>
                </c:pt>
                <c:pt idx="359">
                  <c:v>11.079718735154428</c:v>
                </c:pt>
                <c:pt idx="360">
                  <c:v>11.079718735154428</c:v>
                </c:pt>
              </c:numCache>
            </c:numRef>
          </c:yVal>
          <c:smooth val="0"/>
          <c:extLst>
            <c:ext xmlns:c16="http://schemas.microsoft.com/office/drawing/2014/chart" uri="{C3380CC4-5D6E-409C-BE32-E72D297353CC}">
              <c16:uniqueId val="{00000000-2E86-46AF-BC55-5F8B01017469}"/>
            </c:ext>
          </c:extLst>
        </c:ser>
        <c:ser>
          <c:idx val="3"/>
          <c:order val="3"/>
          <c:tx>
            <c:v>Peak Piston Speed</c:v>
          </c:tx>
          <c:spPr>
            <a:ln w="19050" cap="rnd">
              <a:solidFill>
                <a:schemeClr val="accent4"/>
              </a:solidFill>
              <a:round/>
            </a:ln>
            <a:effectLst/>
          </c:spPr>
          <c:marker>
            <c:symbol val="none"/>
          </c:marker>
          <c:xVal>
            <c:numRef>
              <c:f>Calculations!$G$3:$G$363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Calculations!$O$3:$O$363</c:f>
              <c:numCache>
                <c:formatCode>General</c:formatCode>
                <c:ptCount val="361"/>
                <c:pt idx="0">
                  <c:v>19.577733395790943</c:v>
                </c:pt>
                <c:pt idx="1">
                  <c:v>19.577733395790943</c:v>
                </c:pt>
                <c:pt idx="2">
                  <c:v>19.577733395790943</c:v>
                </c:pt>
                <c:pt idx="3">
                  <c:v>19.577733395790943</c:v>
                </c:pt>
                <c:pt idx="4">
                  <c:v>19.577733395790943</c:v>
                </c:pt>
                <c:pt idx="5">
                  <c:v>19.577733395790943</c:v>
                </c:pt>
                <c:pt idx="6">
                  <c:v>19.577733395790943</c:v>
                </c:pt>
                <c:pt idx="7">
                  <c:v>19.577733395790943</c:v>
                </c:pt>
                <c:pt idx="8">
                  <c:v>19.577733395790943</c:v>
                </c:pt>
                <c:pt idx="9">
                  <c:v>19.577733395790943</c:v>
                </c:pt>
                <c:pt idx="10">
                  <c:v>19.577733395790943</c:v>
                </c:pt>
                <c:pt idx="11">
                  <c:v>19.577733395790943</c:v>
                </c:pt>
                <c:pt idx="12">
                  <c:v>19.577733395790943</c:v>
                </c:pt>
                <c:pt idx="13">
                  <c:v>19.577733395790943</c:v>
                </c:pt>
                <c:pt idx="14">
                  <c:v>19.577733395790943</c:v>
                </c:pt>
                <c:pt idx="15">
                  <c:v>19.577733395790943</c:v>
                </c:pt>
                <c:pt idx="16">
                  <c:v>19.577733395790943</c:v>
                </c:pt>
                <c:pt idx="17">
                  <c:v>19.577733395790943</c:v>
                </c:pt>
                <c:pt idx="18">
                  <c:v>19.577733395790943</c:v>
                </c:pt>
                <c:pt idx="19">
                  <c:v>19.577733395790943</c:v>
                </c:pt>
                <c:pt idx="20">
                  <c:v>19.577733395790943</c:v>
                </c:pt>
                <c:pt idx="21">
                  <c:v>19.577733395790943</c:v>
                </c:pt>
                <c:pt idx="22">
                  <c:v>19.577733395790943</c:v>
                </c:pt>
                <c:pt idx="23">
                  <c:v>19.577733395790943</c:v>
                </c:pt>
                <c:pt idx="24">
                  <c:v>19.577733395790943</c:v>
                </c:pt>
                <c:pt idx="25">
                  <c:v>19.577733395790943</c:v>
                </c:pt>
                <c:pt idx="26">
                  <c:v>19.577733395790943</c:v>
                </c:pt>
                <c:pt idx="27">
                  <c:v>19.577733395790943</c:v>
                </c:pt>
                <c:pt idx="28">
                  <c:v>19.577733395790943</c:v>
                </c:pt>
                <c:pt idx="29">
                  <c:v>19.577733395790943</c:v>
                </c:pt>
                <c:pt idx="30">
                  <c:v>19.577733395790943</c:v>
                </c:pt>
                <c:pt idx="31">
                  <c:v>19.577733395790943</c:v>
                </c:pt>
                <c:pt idx="32">
                  <c:v>19.577733395790943</c:v>
                </c:pt>
                <c:pt idx="33">
                  <c:v>19.577733395790943</c:v>
                </c:pt>
                <c:pt idx="34">
                  <c:v>19.577733395790943</c:v>
                </c:pt>
                <c:pt idx="35">
                  <c:v>19.577733395790943</c:v>
                </c:pt>
                <c:pt idx="36">
                  <c:v>19.577733395790943</c:v>
                </c:pt>
                <c:pt idx="37">
                  <c:v>19.577733395790943</c:v>
                </c:pt>
                <c:pt idx="38">
                  <c:v>19.577733395790943</c:v>
                </c:pt>
                <c:pt idx="39">
                  <c:v>19.577733395790943</c:v>
                </c:pt>
                <c:pt idx="40">
                  <c:v>19.577733395790943</c:v>
                </c:pt>
                <c:pt idx="41">
                  <c:v>19.577733395790943</c:v>
                </c:pt>
                <c:pt idx="42">
                  <c:v>19.577733395790943</c:v>
                </c:pt>
                <c:pt idx="43">
                  <c:v>19.577733395790943</c:v>
                </c:pt>
                <c:pt idx="44">
                  <c:v>19.577733395790943</c:v>
                </c:pt>
                <c:pt idx="45">
                  <c:v>19.577733395790943</c:v>
                </c:pt>
                <c:pt idx="46">
                  <c:v>19.577733395790943</c:v>
                </c:pt>
                <c:pt idx="47">
                  <c:v>19.577733395790943</c:v>
                </c:pt>
                <c:pt idx="48">
                  <c:v>19.577733395790943</c:v>
                </c:pt>
                <c:pt idx="49">
                  <c:v>19.577733395790943</c:v>
                </c:pt>
                <c:pt idx="50">
                  <c:v>19.577733395790943</c:v>
                </c:pt>
                <c:pt idx="51">
                  <c:v>19.577733395790943</c:v>
                </c:pt>
                <c:pt idx="52">
                  <c:v>19.577733395790943</c:v>
                </c:pt>
                <c:pt idx="53">
                  <c:v>19.577733395790943</c:v>
                </c:pt>
                <c:pt idx="54">
                  <c:v>19.577733395790943</c:v>
                </c:pt>
                <c:pt idx="55">
                  <c:v>19.577733395790943</c:v>
                </c:pt>
                <c:pt idx="56">
                  <c:v>19.577733395790943</c:v>
                </c:pt>
                <c:pt idx="57">
                  <c:v>19.577733395790943</c:v>
                </c:pt>
                <c:pt idx="58">
                  <c:v>19.577733395790943</c:v>
                </c:pt>
                <c:pt idx="59">
                  <c:v>19.577733395790943</c:v>
                </c:pt>
                <c:pt idx="60">
                  <c:v>19.577733395790943</c:v>
                </c:pt>
                <c:pt idx="61">
                  <c:v>19.577733395790943</c:v>
                </c:pt>
                <c:pt idx="62">
                  <c:v>19.577733395790943</c:v>
                </c:pt>
                <c:pt idx="63">
                  <c:v>19.577733395790943</c:v>
                </c:pt>
                <c:pt idx="64">
                  <c:v>19.577733395790943</c:v>
                </c:pt>
                <c:pt idx="65">
                  <c:v>19.577733395790943</c:v>
                </c:pt>
                <c:pt idx="66">
                  <c:v>19.577733395790943</c:v>
                </c:pt>
                <c:pt idx="67">
                  <c:v>19.577733395790943</c:v>
                </c:pt>
                <c:pt idx="68">
                  <c:v>19.577733395790943</c:v>
                </c:pt>
                <c:pt idx="69">
                  <c:v>19.577733395790943</c:v>
                </c:pt>
                <c:pt idx="70">
                  <c:v>19.577733395790943</c:v>
                </c:pt>
                <c:pt idx="71">
                  <c:v>19.577733395790943</c:v>
                </c:pt>
                <c:pt idx="72">
                  <c:v>19.577733395790943</c:v>
                </c:pt>
                <c:pt idx="73">
                  <c:v>19.577733395790943</c:v>
                </c:pt>
                <c:pt idx="74">
                  <c:v>19.577733395790943</c:v>
                </c:pt>
                <c:pt idx="75">
                  <c:v>19.577733395790943</c:v>
                </c:pt>
                <c:pt idx="76">
                  <c:v>19.577733395790943</c:v>
                </c:pt>
                <c:pt idx="77">
                  <c:v>19.577733395790943</c:v>
                </c:pt>
                <c:pt idx="78">
                  <c:v>19.577733395790943</c:v>
                </c:pt>
                <c:pt idx="79">
                  <c:v>19.577733395790943</c:v>
                </c:pt>
                <c:pt idx="80">
                  <c:v>19.577733395790943</c:v>
                </c:pt>
                <c:pt idx="81">
                  <c:v>19.577733395790943</c:v>
                </c:pt>
                <c:pt idx="82">
                  <c:v>19.577733395790943</c:v>
                </c:pt>
                <c:pt idx="83">
                  <c:v>19.577733395790943</c:v>
                </c:pt>
                <c:pt idx="84">
                  <c:v>19.577733395790943</c:v>
                </c:pt>
                <c:pt idx="85">
                  <c:v>19.577733395790943</c:v>
                </c:pt>
                <c:pt idx="86">
                  <c:v>19.577733395790943</c:v>
                </c:pt>
                <c:pt idx="87">
                  <c:v>19.577733395790943</c:v>
                </c:pt>
                <c:pt idx="88">
                  <c:v>19.577733395790943</c:v>
                </c:pt>
                <c:pt idx="89">
                  <c:v>19.577733395790943</c:v>
                </c:pt>
                <c:pt idx="90">
                  <c:v>19.577733395790943</c:v>
                </c:pt>
                <c:pt idx="91">
                  <c:v>19.577733395790943</c:v>
                </c:pt>
                <c:pt idx="92">
                  <c:v>19.577733395790943</c:v>
                </c:pt>
                <c:pt idx="93">
                  <c:v>19.577733395790943</c:v>
                </c:pt>
                <c:pt idx="94">
                  <c:v>19.577733395790943</c:v>
                </c:pt>
                <c:pt idx="95">
                  <c:v>19.577733395790943</c:v>
                </c:pt>
                <c:pt idx="96">
                  <c:v>19.577733395790943</c:v>
                </c:pt>
                <c:pt idx="97">
                  <c:v>19.577733395790943</c:v>
                </c:pt>
                <c:pt idx="98">
                  <c:v>19.577733395790943</c:v>
                </c:pt>
                <c:pt idx="99">
                  <c:v>19.577733395790943</c:v>
                </c:pt>
                <c:pt idx="100">
                  <c:v>19.577733395790943</c:v>
                </c:pt>
                <c:pt idx="101">
                  <c:v>19.577733395790943</c:v>
                </c:pt>
                <c:pt idx="102">
                  <c:v>19.577733395790943</c:v>
                </c:pt>
                <c:pt idx="103">
                  <c:v>19.577733395790943</c:v>
                </c:pt>
                <c:pt idx="104">
                  <c:v>19.577733395790943</c:v>
                </c:pt>
                <c:pt idx="105">
                  <c:v>19.577733395790943</c:v>
                </c:pt>
                <c:pt idx="106">
                  <c:v>19.577733395790943</c:v>
                </c:pt>
                <c:pt idx="107">
                  <c:v>19.577733395790943</c:v>
                </c:pt>
                <c:pt idx="108">
                  <c:v>19.577733395790943</c:v>
                </c:pt>
                <c:pt idx="109">
                  <c:v>19.577733395790943</c:v>
                </c:pt>
                <c:pt idx="110">
                  <c:v>19.577733395790943</c:v>
                </c:pt>
                <c:pt idx="111">
                  <c:v>19.577733395790943</c:v>
                </c:pt>
                <c:pt idx="112">
                  <c:v>19.577733395790943</c:v>
                </c:pt>
                <c:pt idx="113">
                  <c:v>19.577733395790943</c:v>
                </c:pt>
                <c:pt idx="114">
                  <c:v>19.577733395790943</c:v>
                </c:pt>
                <c:pt idx="115">
                  <c:v>19.577733395790943</c:v>
                </c:pt>
                <c:pt idx="116">
                  <c:v>19.577733395790943</c:v>
                </c:pt>
                <c:pt idx="117">
                  <c:v>19.577733395790943</c:v>
                </c:pt>
                <c:pt idx="118">
                  <c:v>19.577733395790943</c:v>
                </c:pt>
                <c:pt idx="119">
                  <c:v>19.577733395790943</c:v>
                </c:pt>
                <c:pt idx="120">
                  <c:v>19.577733395790943</c:v>
                </c:pt>
                <c:pt idx="121">
                  <c:v>19.577733395790943</c:v>
                </c:pt>
                <c:pt idx="122">
                  <c:v>19.577733395790943</c:v>
                </c:pt>
                <c:pt idx="123">
                  <c:v>19.577733395790943</c:v>
                </c:pt>
                <c:pt idx="124">
                  <c:v>19.577733395790943</c:v>
                </c:pt>
                <c:pt idx="125">
                  <c:v>19.577733395790943</c:v>
                </c:pt>
                <c:pt idx="126">
                  <c:v>19.577733395790943</c:v>
                </c:pt>
                <c:pt idx="127">
                  <c:v>19.577733395790943</c:v>
                </c:pt>
                <c:pt idx="128">
                  <c:v>19.577733395790943</c:v>
                </c:pt>
                <c:pt idx="129">
                  <c:v>19.577733395790943</c:v>
                </c:pt>
                <c:pt idx="130">
                  <c:v>19.577733395790943</c:v>
                </c:pt>
                <c:pt idx="131">
                  <c:v>19.577733395790943</c:v>
                </c:pt>
                <c:pt idx="132">
                  <c:v>19.577733395790943</c:v>
                </c:pt>
                <c:pt idx="133">
                  <c:v>19.577733395790943</c:v>
                </c:pt>
                <c:pt idx="134">
                  <c:v>19.577733395790943</c:v>
                </c:pt>
                <c:pt idx="135">
                  <c:v>19.577733395790943</c:v>
                </c:pt>
                <c:pt idx="136">
                  <c:v>19.577733395790943</c:v>
                </c:pt>
                <c:pt idx="137">
                  <c:v>19.577733395790943</c:v>
                </c:pt>
                <c:pt idx="138">
                  <c:v>19.577733395790943</c:v>
                </c:pt>
                <c:pt idx="139">
                  <c:v>19.577733395790943</c:v>
                </c:pt>
                <c:pt idx="140">
                  <c:v>19.577733395790943</c:v>
                </c:pt>
                <c:pt idx="141">
                  <c:v>19.577733395790943</c:v>
                </c:pt>
                <c:pt idx="142">
                  <c:v>19.577733395790943</c:v>
                </c:pt>
                <c:pt idx="143">
                  <c:v>19.577733395790943</c:v>
                </c:pt>
                <c:pt idx="144">
                  <c:v>19.577733395790943</c:v>
                </c:pt>
                <c:pt idx="145">
                  <c:v>19.577733395790943</c:v>
                </c:pt>
                <c:pt idx="146">
                  <c:v>19.577733395790943</c:v>
                </c:pt>
                <c:pt idx="147">
                  <c:v>19.577733395790943</c:v>
                </c:pt>
                <c:pt idx="148">
                  <c:v>19.577733395790943</c:v>
                </c:pt>
                <c:pt idx="149">
                  <c:v>19.577733395790943</c:v>
                </c:pt>
                <c:pt idx="150">
                  <c:v>19.577733395790943</c:v>
                </c:pt>
                <c:pt idx="151">
                  <c:v>19.577733395790943</c:v>
                </c:pt>
                <c:pt idx="152">
                  <c:v>19.577733395790943</c:v>
                </c:pt>
                <c:pt idx="153">
                  <c:v>19.577733395790943</c:v>
                </c:pt>
                <c:pt idx="154">
                  <c:v>19.577733395790943</c:v>
                </c:pt>
                <c:pt idx="155">
                  <c:v>19.577733395790943</c:v>
                </c:pt>
                <c:pt idx="156">
                  <c:v>19.577733395790943</c:v>
                </c:pt>
                <c:pt idx="157">
                  <c:v>19.577733395790943</c:v>
                </c:pt>
                <c:pt idx="158">
                  <c:v>19.577733395790943</c:v>
                </c:pt>
                <c:pt idx="159">
                  <c:v>19.577733395790943</c:v>
                </c:pt>
                <c:pt idx="160">
                  <c:v>19.577733395790943</c:v>
                </c:pt>
                <c:pt idx="161">
                  <c:v>19.577733395790943</c:v>
                </c:pt>
                <c:pt idx="162">
                  <c:v>19.577733395790943</c:v>
                </c:pt>
                <c:pt idx="163">
                  <c:v>19.577733395790943</c:v>
                </c:pt>
                <c:pt idx="164">
                  <c:v>19.577733395790943</c:v>
                </c:pt>
                <c:pt idx="165">
                  <c:v>19.577733395790943</c:v>
                </c:pt>
                <c:pt idx="166">
                  <c:v>19.577733395790943</c:v>
                </c:pt>
                <c:pt idx="167">
                  <c:v>19.577733395790943</c:v>
                </c:pt>
                <c:pt idx="168">
                  <c:v>19.577733395790943</c:v>
                </c:pt>
                <c:pt idx="169">
                  <c:v>19.577733395790943</c:v>
                </c:pt>
                <c:pt idx="170">
                  <c:v>19.577733395790943</c:v>
                </c:pt>
                <c:pt idx="171">
                  <c:v>19.577733395790943</c:v>
                </c:pt>
                <c:pt idx="172">
                  <c:v>19.577733395790943</c:v>
                </c:pt>
                <c:pt idx="173">
                  <c:v>19.577733395790943</c:v>
                </c:pt>
                <c:pt idx="174">
                  <c:v>19.577733395790943</c:v>
                </c:pt>
                <c:pt idx="175">
                  <c:v>19.577733395790943</c:v>
                </c:pt>
                <c:pt idx="176">
                  <c:v>19.577733395790943</c:v>
                </c:pt>
                <c:pt idx="177">
                  <c:v>19.577733395790943</c:v>
                </c:pt>
                <c:pt idx="178">
                  <c:v>19.577733395790943</c:v>
                </c:pt>
                <c:pt idx="179">
                  <c:v>19.577733395790943</c:v>
                </c:pt>
                <c:pt idx="180">
                  <c:v>19.577733395790943</c:v>
                </c:pt>
                <c:pt idx="181">
                  <c:v>19.577733395790943</c:v>
                </c:pt>
                <c:pt idx="182">
                  <c:v>19.577733395790943</c:v>
                </c:pt>
                <c:pt idx="183">
                  <c:v>19.577733395790943</c:v>
                </c:pt>
                <c:pt idx="184">
                  <c:v>19.577733395790943</c:v>
                </c:pt>
                <c:pt idx="185">
                  <c:v>19.577733395790943</c:v>
                </c:pt>
                <c:pt idx="186">
                  <c:v>19.577733395790943</c:v>
                </c:pt>
                <c:pt idx="187">
                  <c:v>19.577733395790943</c:v>
                </c:pt>
                <c:pt idx="188">
                  <c:v>19.577733395790943</c:v>
                </c:pt>
                <c:pt idx="189">
                  <c:v>19.577733395790943</c:v>
                </c:pt>
                <c:pt idx="190">
                  <c:v>19.577733395790943</c:v>
                </c:pt>
                <c:pt idx="191">
                  <c:v>19.577733395790943</c:v>
                </c:pt>
                <c:pt idx="192">
                  <c:v>19.577733395790943</c:v>
                </c:pt>
                <c:pt idx="193">
                  <c:v>19.577733395790943</c:v>
                </c:pt>
                <c:pt idx="194">
                  <c:v>19.577733395790943</c:v>
                </c:pt>
                <c:pt idx="195">
                  <c:v>19.577733395790943</c:v>
                </c:pt>
                <c:pt idx="196">
                  <c:v>19.577733395790943</c:v>
                </c:pt>
                <c:pt idx="197">
                  <c:v>19.577733395790943</c:v>
                </c:pt>
                <c:pt idx="198">
                  <c:v>19.577733395790943</c:v>
                </c:pt>
                <c:pt idx="199">
                  <c:v>19.577733395790943</c:v>
                </c:pt>
                <c:pt idx="200">
                  <c:v>19.577733395790943</c:v>
                </c:pt>
                <c:pt idx="201">
                  <c:v>19.577733395790943</c:v>
                </c:pt>
                <c:pt idx="202">
                  <c:v>19.577733395790943</c:v>
                </c:pt>
                <c:pt idx="203">
                  <c:v>19.577733395790943</c:v>
                </c:pt>
                <c:pt idx="204">
                  <c:v>19.577733395790943</c:v>
                </c:pt>
                <c:pt idx="205">
                  <c:v>19.577733395790943</c:v>
                </c:pt>
                <c:pt idx="206">
                  <c:v>19.577733395790943</c:v>
                </c:pt>
                <c:pt idx="207">
                  <c:v>19.577733395790943</c:v>
                </c:pt>
                <c:pt idx="208">
                  <c:v>19.577733395790943</c:v>
                </c:pt>
                <c:pt idx="209">
                  <c:v>19.577733395790943</c:v>
                </c:pt>
                <c:pt idx="210">
                  <c:v>19.577733395790943</c:v>
                </c:pt>
                <c:pt idx="211">
                  <c:v>19.577733395790943</c:v>
                </c:pt>
                <c:pt idx="212">
                  <c:v>19.577733395790943</c:v>
                </c:pt>
                <c:pt idx="213">
                  <c:v>19.577733395790943</c:v>
                </c:pt>
                <c:pt idx="214">
                  <c:v>19.577733395790943</c:v>
                </c:pt>
                <c:pt idx="215">
                  <c:v>19.577733395790943</c:v>
                </c:pt>
                <c:pt idx="216">
                  <c:v>19.577733395790943</c:v>
                </c:pt>
                <c:pt idx="217">
                  <c:v>19.577733395790943</c:v>
                </c:pt>
                <c:pt idx="218">
                  <c:v>19.577733395790943</c:v>
                </c:pt>
                <c:pt idx="219">
                  <c:v>19.577733395790943</c:v>
                </c:pt>
                <c:pt idx="220">
                  <c:v>19.577733395790943</c:v>
                </c:pt>
                <c:pt idx="221">
                  <c:v>19.577733395790943</c:v>
                </c:pt>
                <c:pt idx="222">
                  <c:v>19.577733395790943</c:v>
                </c:pt>
                <c:pt idx="223">
                  <c:v>19.577733395790943</c:v>
                </c:pt>
                <c:pt idx="224">
                  <c:v>19.577733395790943</c:v>
                </c:pt>
                <c:pt idx="225">
                  <c:v>19.577733395790943</c:v>
                </c:pt>
                <c:pt idx="226">
                  <c:v>19.577733395790943</c:v>
                </c:pt>
                <c:pt idx="227">
                  <c:v>19.577733395790943</c:v>
                </c:pt>
                <c:pt idx="228">
                  <c:v>19.577733395790943</c:v>
                </c:pt>
                <c:pt idx="229">
                  <c:v>19.577733395790943</c:v>
                </c:pt>
                <c:pt idx="230">
                  <c:v>19.577733395790943</c:v>
                </c:pt>
                <c:pt idx="231">
                  <c:v>19.577733395790943</c:v>
                </c:pt>
                <c:pt idx="232">
                  <c:v>19.577733395790943</c:v>
                </c:pt>
                <c:pt idx="233">
                  <c:v>19.577733395790943</c:v>
                </c:pt>
                <c:pt idx="234">
                  <c:v>19.577733395790943</c:v>
                </c:pt>
                <c:pt idx="235">
                  <c:v>19.577733395790943</c:v>
                </c:pt>
                <c:pt idx="236">
                  <c:v>19.577733395790943</c:v>
                </c:pt>
                <c:pt idx="237">
                  <c:v>19.577733395790943</c:v>
                </c:pt>
                <c:pt idx="238">
                  <c:v>19.577733395790943</c:v>
                </c:pt>
                <c:pt idx="239">
                  <c:v>19.577733395790943</c:v>
                </c:pt>
                <c:pt idx="240">
                  <c:v>19.577733395790943</c:v>
                </c:pt>
                <c:pt idx="241">
                  <c:v>19.577733395790943</c:v>
                </c:pt>
                <c:pt idx="242">
                  <c:v>19.577733395790943</c:v>
                </c:pt>
                <c:pt idx="243">
                  <c:v>19.577733395790943</c:v>
                </c:pt>
                <c:pt idx="244">
                  <c:v>19.577733395790943</c:v>
                </c:pt>
                <c:pt idx="245">
                  <c:v>19.577733395790943</c:v>
                </c:pt>
                <c:pt idx="246">
                  <c:v>19.577733395790943</c:v>
                </c:pt>
                <c:pt idx="247">
                  <c:v>19.577733395790943</c:v>
                </c:pt>
                <c:pt idx="248">
                  <c:v>19.577733395790943</c:v>
                </c:pt>
                <c:pt idx="249">
                  <c:v>19.577733395790943</c:v>
                </c:pt>
                <c:pt idx="250">
                  <c:v>19.577733395790943</c:v>
                </c:pt>
                <c:pt idx="251">
                  <c:v>19.577733395790943</c:v>
                </c:pt>
                <c:pt idx="252">
                  <c:v>19.577733395790943</c:v>
                </c:pt>
                <c:pt idx="253">
                  <c:v>19.577733395790943</c:v>
                </c:pt>
                <c:pt idx="254">
                  <c:v>19.577733395790943</c:v>
                </c:pt>
                <c:pt idx="255">
                  <c:v>19.577733395790943</c:v>
                </c:pt>
                <c:pt idx="256">
                  <c:v>19.577733395790943</c:v>
                </c:pt>
                <c:pt idx="257">
                  <c:v>19.577733395790943</c:v>
                </c:pt>
                <c:pt idx="258">
                  <c:v>19.577733395790943</c:v>
                </c:pt>
                <c:pt idx="259">
                  <c:v>19.577733395790943</c:v>
                </c:pt>
                <c:pt idx="260">
                  <c:v>19.577733395790943</c:v>
                </c:pt>
                <c:pt idx="261">
                  <c:v>19.577733395790943</c:v>
                </c:pt>
                <c:pt idx="262">
                  <c:v>19.577733395790943</c:v>
                </c:pt>
                <c:pt idx="263">
                  <c:v>19.577733395790943</c:v>
                </c:pt>
                <c:pt idx="264">
                  <c:v>19.577733395790943</c:v>
                </c:pt>
                <c:pt idx="265">
                  <c:v>19.577733395790943</c:v>
                </c:pt>
                <c:pt idx="266">
                  <c:v>19.577733395790943</c:v>
                </c:pt>
                <c:pt idx="267">
                  <c:v>19.577733395790943</c:v>
                </c:pt>
                <c:pt idx="268">
                  <c:v>19.577733395790943</c:v>
                </c:pt>
                <c:pt idx="269">
                  <c:v>19.577733395790943</c:v>
                </c:pt>
                <c:pt idx="270">
                  <c:v>19.577733395790943</c:v>
                </c:pt>
                <c:pt idx="271">
                  <c:v>19.577733395790943</c:v>
                </c:pt>
                <c:pt idx="272">
                  <c:v>19.577733395790943</c:v>
                </c:pt>
                <c:pt idx="273">
                  <c:v>19.577733395790943</c:v>
                </c:pt>
                <c:pt idx="274">
                  <c:v>19.577733395790943</c:v>
                </c:pt>
                <c:pt idx="275">
                  <c:v>19.577733395790943</c:v>
                </c:pt>
                <c:pt idx="276">
                  <c:v>19.577733395790943</c:v>
                </c:pt>
                <c:pt idx="277">
                  <c:v>19.577733395790943</c:v>
                </c:pt>
                <c:pt idx="278">
                  <c:v>19.577733395790943</c:v>
                </c:pt>
                <c:pt idx="279">
                  <c:v>19.577733395790943</c:v>
                </c:pt>
                <c:pt idx="280">
                  <c:v>19.577733395790943</c:v>
                </c:pt>
                <c:pt idx="281">
                  <c:v>19.577733395790943</c:v>
                </c:pt>
                <c:pt idx="282">
                  <c:v>19.577733395790943</c:v>
                </c:pt>
                <c:pt idx="283">
                  <c:v>19.577733395790943</c:v>
                </c:pt>
                <c:pt idx="284">
                  <c:v>19.577733395790943</c:v>
                </c:pt>
                <c:pt idx="285">
                  <c:v>19.577733395790943</c:v>
                </c:pt>
                <c:pt idx="286">
                  <c:v>19.577733395790943</c:v>
                </c:pt>
                <c:pt idx="287">
                  <c:v>19.577733395790943</c:v>
                </c:pt>
                <c:pt idx="288">
                  <c:v>19.577733395790943</c:v>
                </c:pt>
                <c:pt idx="289">
                  <c:v>19.577733395790943</c:v>
                </c:pt>
                <c:pt idx="290">
                  <c:v>19.577733395790943</c:v>
                </c:pt>
                <c:pt idx="291">
                  <c:v>19.577733395790943</c:v>
                </c:pt>
                <c:pt idx="292">
                  <c:v>19.577733395790943</c:v>
                </c:pt>
                <c:pt idx="293">
                  <c:v>19.577733395790943</c:v>
                </c:pt>
                <c:pt idx="294">
                  <c:v>19.577733395790943</c:v>
                </c:pt>
                <c:pt idx="295">
                  <c:v>19.577733395790943</c:v>
                </c:pt>
                <c:pt idx="296">
                  <c:v>19.577733395790943</c:v>
                </c:pt>
                <c:pt idx="297">
                  <c:v>19.577733395790943</c:v>
                </c:pt>
                <c:pt idx="298">
                  <c:v>19.577733395790943</c:v>
                </c:pt>
                <c:pt idx="299">
                  <c:v>19.577733395790943</c:v>
                </c:pt>
                <c:pt idx="300">
                  <c:v>19.577733395790943</c:v>
                </c:pt>
                <c:pt idx="301">
                  <c:v>19.577733395790943</c:v>
                </c:pt>
                <c:pt idx="302">
                  <c:v>19.577733395790943</c:v>
                </c:pt>
                <c:pt idx="303">
                  <c:v>19.577733395790943</c:v>
                </c:pt>
                <c:pt idx="304">
                  <c:v>19.577733395790943</c:v>
                </c:pt>
                <c:pt idx="305">
                  <c:v>19.577733395790943</c:v>
                </c:pt>
                <c:pt idx="306">
                  <c:v>19.577733395790943</c:v>
                </c:pt>
                <c:pt idx="307">
                  <c:v>19.577733395790943</c:v>
                </c:pt>
                <c:pt idx="308">
                  <c:v>19.577733395790943</c:v>
                </c:pt>
                <c:pt idx="309">
                  <c:v>19.577733395790943</c:v>
                </c:pt>
                <c:pt idx="310">
                  <c:v>19.577733395790943</c:v>
                </c:pt>
                <c:pt idx="311">
                  <c:v>19.577733395790943</c:v>
                </c:pt>
                <c:pt idx="312">
                  <c:v>19.577733395790943</c:v>
                </c:pt>
                <c:pt idx="313">
                  <c:v>19.577733395790943</c:v>
                </c:pt>
                <c:pt idx="314">
                  <c:v>19.577733395790943</c:v>
                </c:pt>
                <c:pt idx="315">
                  <c:v>19.577733395790943</c:v>
                </c:pt>
                <c:pt idx="316">
                  <c:v>19.577733395790943</c:v>
                </c:pt>
                <c:pt idx="317">
                  <c:v>19.577733395790943</c:v>
                </c:pt>
                <c:pt idx="318">
                  <c:v>19.577733395790943</c:v>
                </c:pt>
                <c:pt idx="319">
                  <c:v>19.577733395790943</c:v>
                </c:pt>
                <c:pt idx="320">
                  <c:v>19.577733395790943</c:v>
                </c:pt>
                <c:pt idx="321">
                  <c:v>19.577733395790943</c:v>
                </c:pt>
                <c:pt idx="322">
                  <c:v>19.577733395790943</c:v>
                </c:pt>
                <c:pt idx="323">
                  <c:v>19.577733395790943</c:v>
                </c:pt>
                <c:pt idx="324">
                  <c:v>19.577733395790943</c:v>
                </c:pt>
                <c:pt idx="325">
                  <c:v>19.577733395790943</c:v>
                </c:pt>
                <c:pt idx="326">
                  <c:v>19.577733395790943</c:v>
                </c:pt>
                <c:pt idx="327">
                  <c:v>19.577733395790943</c:v>
                </c:pt>
                <c:pt idx="328">
                  <c:v>19.577733395790943</c:v>
                </c:pt>
                <c:pt idx="329">
                  <c:v>19.577733395790943</c:v>
                </c:pt>
                <c:pt idx="330">
                  <c:v>19.577733395790943</c:v>
                </c:pt>
                <c:pt idx="331">
                  <c:v>19.577733395790943</c:v>
                </c:pt>
                <c:pt idx="332">
                  <c:v>19.577733395790943</c:v>
                </c:pt>
                <c:pt idx="333">
                  <c:v>19.577733395790943</c:v>
                </c:pt>
                <c:pt idx="334">
                  <c:v>19.577733395790943</c:v>
                </c:pt>
                <c:pt idx="335">
                  <c:v>19.577733395790943</c:v>
                </c:pt>
                <c:pt idx="336">
                  <c:v>19.577733395790943</c:v>
                </c:pt>
                <c:pt idx="337">
                  <c:v>19.577733395790943</c:v>
                </c:pt>
                <c:pt idx="338">
                  <c:v>19.577733395790943</c:v>
                </c:pt>
                <c:pt idx="339">
                  <c:v>19.577733395790943</c:v>
                </c:pt>
                <c:pt idx="340">
                  <c:v>19.577733395790943</c:v>
                </c:pt>
                <c:pt idx="341">
                  <c:v>19.577733395790943</c:v>
                </c:pt>
                <c:pt idx="342">
                  <c:v>19.577733395790943</c:v>
                </c:pt>
                <c:pt idx="343">
                  <c:v>19.577733395790943</c:v>
                </c:pt>
                <c:pt idx="344">
                  <c:v>19.577733395790943</c:v>
                </c:pt>
                <c:pt idx="345">
                  <c:v>19.577733395790943</c:v>
                </c:pt>
                <c:pt idx="346">
                  <c:v>19.577733395790943</c:v>
                </c:pt>
                <c:pt idx="347">
                  <c:v>19.577733395790943</c:v>
                </c:pt>
                <c:pt idx="348">
                  <c:v>19.577733395790943</c:v>
                </c:pt>
                <c:pt idx="349">
                  <c:v>19.577733395790943</c:v>
                </c:pt>
                <c:pt idx="350">
                  <c:v>19.577733395790943</c:v>
                </c:pt>
                <c:pt idx="351">
                  <c:v>19.577733395790943</c:v>
                </c:pt>
                <c:pt idx="352">
                  <c:v>19.577733395790943</c:v>
                </c:pt>
                <c:pt idx="353">
                  <c:v>19.577733395790943</c:v>
                </c:pt>
                <c:pt idx="354">
                  <c:v>19.577733395790943</c:v>
                </c:pt>
                <c:pt idx="355">
                  <c:v>19.577733395790943</c:v>
                </c:pt>
                <c:pt idx="356">
                  <c:v>19.577733395790943</c:v>
                </c:pt>
                <c:pt idx="357">
                  <c:v>19.577733395790943</c:v>
                </c:pt>
                <c:pt idx="358">
                  <c:v>19.577733395790943</c:v>
                </c:pt>
                <c:pt idx="359">
                  <c:v>19.577733395790943</c:v>
                </c:pt>
                <c:pt idx="360">
                  <c:v>19.577733395790943</c:v>
                </c:pt>
              </c:numCache>
            </c:numRef>
          </c:yVal>
          <c:smooth val="0"/>
          <c:extLst>
            <c:ext xmlns:c16="http://schemas.microsoft.com/office/drawing/2014/chart" uri="{C3380CC4-5D6E-409C-BE32-E72D297353CC}">
              <c16:uniqueId val="{00000001-2E86-46AF-BC55-5F8B01017469}"/>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Speed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legend>
      <c:legendPos val="r"/>
      <c:layout>
        <c:manualLayout>
          <c:xMode val="edge"/>
          <c:yMode val="edge"/>
          <c:x val="0.7324270206149387"/>
          <c:y val="0.72881686387775424"/>
          <c:w val="0.1737727173952055"/>
          <c:h val="0.1827802167429525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and Acceleration</a:t>
            </a:r>
          </a:p>
        </c:rich>
      </c:tx>
      <c:layout>
        <c:manualLayout>
          <c:xMode val="edge"/>
          <c:yMode val="edge"/>
          <c:x val="0.32372873121181794"/>
          <c:y val="1.211796215951627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2.8165698255128171E-2"/>
          <c:y val="7.4909202749409765E-2"/>
          <c:w val="0.88579541133457529"/>
          <c:h val="0.83541119807842834"/>
        </c:manualLayout>
      </c:layout>
      <c:scatterChart>
        <c:scatterStyle val="lineMarker"/>
        <c:varyColors val="0"/>
        <c:ser>
          <c:idx val="0"/>
          <c:order val="0"/>
          <c:tx>
            <c:v>Piston Position</c:v>
          </c:tx>
          <c:spPr>
            <a:ln w="28575" cap="rnd">
              <a:solidFill>
                <a:schemeClr val="accent1"/>
              </a:solidFill>
              <a:round/>
            </a:ln>
            <a:effectLst/>
          </c:spPr>
          <c:marker>
            <c:symbol val="none"/>
          </c:marker>
          <c:xVal>
            <c:numRef>
              <c:f>[1]Calculations!$H$3:$H$363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[1]Calculations!$I$3:$I$363</c:f>
              <c:numCache>
                <c:formatCode>General</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49.018969425504487</c:v>
                </c:pt>
                <c:pt idx="89">
                  <c:v>48.299665356443505</c:v>
                </c:pt>
                <c:pt idx="90">
                  <c:v>47.576392857693158</c:v>
                </c:pt>
                <c:pt idx="91">
                  <c:v>46.849370381505246</c:v>
                </c:pt>
                <c:pt idx="92">
                  <c:v>46.118821249526654</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30.404818139307189</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30.404818139307189</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46.118821249526654</c:v>
                </c:pt>
                <c:pt idx="269">
                  <c:v>46.849370381505246</c:v>
                </c:pt>
                <c:pt idx="270">
                  <c:v>47.576392857693158</c:v>
                </c:pt>
                <c:pt idx="271">
                  <c:v>48.299665356443505</c:v>
                </c:pt>
                <c:pt idx="272">
                  <c:v>49.018969425504487</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yVal>
          <c:smooth val="0"/>
          <c:extLst>
            <c:ext xmlns:c16="http://schemas.microsoft.com/office/drawing/2014/chart" uri="{C3380CC4-5D6E-409C-BE32-E72D297353CC}">
              <c16:uniqueId val="{00000000-AEBF-45A8-B419-94626FE12300}"/>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Acceleration</c:v>
          </c:tx>
          <c:spPr>
            <a:ln w="25400" cap="rnd">
              <a:solidFill>
                <a:srgbClr val="C00000"/>
              </a:solidFill>
              <a:round/>
            </a:ln>
            <a:effectLst/>
          </c:spPr>
          <c:marker>
            <c:symbol val="none"/>
          </c:marker>
          <c:xVal>
            <c:numRef>
              <c:f>[1]Calculations!$H$3:$H$363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[1]Calculations!$M$3:$M$363</c:f>
              <c:numCache>
                <c:formatCode>General</c:formatCode>
                <c:ptCount val="361"/>
                <c:pt idx="0">
                  <c:v>-3147.9347868494701</c:v>
                </c:pt>
                <c:pt idx="1">
                  <c:v>-3149.3478776441093</c:v>
                </c:pt>
                <c:pt idx="2">
                  <c:v>-3153.5844138226676</c:v>
                </c:pt>
                <c:pt idx="3">
                  <c:v>-3160.636190411758</c:v>
                </c:pt>
                <c:pt idx="4">
                  <c:v>-3170.489544593519</c:v>
                </c:pt>
                <c:pt idx="5">
                  <c:v>-3183.1253738964169</c:v>
                </c:pt>
                <c:pt idx="6">
                  <c:v>-3198.5191616306906</c:v>
                </c:pt>
                <c:pt idx="7">
                  <c:v>-3216.641009536776</c:v>
                </c:pt>
                <c:pt idx="8">
                  <c:v>-3237.4556776060849</c:v>
                </c:pt>
                <c:pt idx="9">
                  <c:v>-3260.9226310245904</c:v>
                </c:pt>
                <c:pt idx="10">
                  <c:v>-3286.9960941808199</c:v>
                </c:pt>
                <c:pt idx="11">
                  <c:v>-3315.625111671025</c:v>
                </c:pt>
                <c:pt idx="12">
                  <c:v>-3346.7536162256069</c:v>
                </c:pt>
                <c:pt idx="13">
                  <c:v>-3380.3205034722982</c:v>
                </c:pt>
                <c:pt idx="14">
                  <c:v>-3416.2597134429893</c:v>
                </c:pt>
                <c:pt idx="15">
                  <c:v>-3454.5003187227908</c:v>
                </c:pt>
                <c:pt idx="16">
                  <c:v>-3494.9666191315828</c:v>
                </c:pt>
                <c:pt idx="17">
                  <c:v>-3537.5782428201783</c:v>
                </c:pt>
                <c:pt idx="18">
                  <c:v>-3582.2502536552342</c:v>
                </c:pt>
                <c:pt idx="19">
                  <c:v>-3628.8932647591851</c:v>
                </c:pt>
                <c:pt idx="20">
                  <c:v>-3677.4135580638231</c:v>
                </c:pt>
                <c:pt idx="21">
                  <c:v>-3727.7132097286021</c:v>
                </c:pt>
                <c:pt idx="22">
                  <c:v>-3779.6902212674577</c:v>
                </c:pt>
                <c:pt idx="23">
                  <c:v>-3833.2386562207666</c:v>
                </c:pt>
                <c:pt idx="24">
                  <c:v>-3888.2487822021722</c:v>
                </c:pt>
                <c:pt idx="25">
                  <c:v>-3944.6072181432455</c:v>
                </c:pt>
                <c:pt idx="26">
                  <c:v>-4002.1970865524722</c:v>
                </c:pt>
                <c:pt idx="27">
                  <c:v>-4060.8981705987417</c:v>
                </c:pt>
                <c:pt idx="28">
                  <c:v>-4120.5870758234951</c:v>
                </c:pt>
                <c:pt idx="29">
                  <c:v>-4181.1373962798798</c:v>
                </c:pt>
                <c:pt idx="30">
                  <c:v>-4242.4198848916385</c:v>
                </c:pt>
                <c:pt idx="31">
                  <c:v>-4304.3026278192583</c:v>
                </c:pt>
                <c:pt idx="32">
                  <c:v>-4366.6512226157229</c:v>
                </c:pt>
                <c:pt idx="33">
                  <c:v>-4429.3289599495729</c:v>
                </c:pt>
                <c:pt idx="34">
                  <c:v>-4492.1970086683332</c:v>
                </c:pt>
                <c:pt idx="35">
                  <c:v>-4555.1146039712476</c:v>
                </c:pt>
                <c:pt idx="36">
                  <c:v>-4617.9392384562325</c:v>
                </c:pt>
                <c:pt idx="37">
                  <c:v>-4680.5268558023572</c:v>
                </c:pt>
                <c:pt idx="38">
                  <c:v>-4742.7320468457538</c:v>
                </c:pt>
                <c:pt idx="39">
                  <c:v>-4804.4082478038026</c:v>
                </c:pt>
                <c:pt idx="40">
                  <c:v>-4865.4079403996993</c:v>
                </c:pt>
                <c:pt idx="41">
                  <c:v>-4925.5828536369563</c:v>
                </c:pt>
                <c:pt idx="42">
                  <c:v>-4984.7841669713689</c:v>
                </c:pt>
                <c:pt idx="43">
                  <c:v>-5042.8627146259787</c:v>
                </c:pt>
                <c:pt idx="44">
                  <c:v>-5099.669190793149</c:v>
                </c:pt>
                <c:pt idx="45">
                  <c:v>-5155.0543554665846</c:v>
                </c:pt>
                <c:pt idx="46">
                  <c:v>-5208.8692406452101</c:v>
                </c:pt>
                <c:pt idx="47">
                  <c:v>-5260.9653566503039</c:v>
                </c:pt>
                <c:pt idx="48">
                  <c:v>-5311.1948982968997</c:v>
                </c:pt>
                <c:pt idx="49">
                  <c:v>-5359.4109506606319</c:v>
                </c:pt>
                <c:pt idx="50">
                  <c:v>-5405.467694181445</c:v>
                </c:pt>
                <c:pt idx="51">
                  <c:v>-5449.2206088463972</c:v>
                </c:pt>
                <c:pt idx="52">
                  <c:v>-5490.5266771946353</c:v>
                </c:pt>
                <c:pt idx="53">
                  <c:v>-5529.2445858890715</c:v>
                </c:pt>
                <c:pt idx="54">
                  <c:v>-5565.2349256008229</c:v>
                </c:pt>
                <c:pt idx="55">
                  <c:v>-5598.3603889544383</c:v>
                </c:pt>
                <c:pt idx="56">
                  <c:v>-5628.4859662842182</c:v>
                </c:pt>
                <c:pt idx="57">
                  <c:v>-5655.4791389544152</c:v>
                </c:pt>
                <c:pt idx="58">
                  <c:v>-5679.2100699990469</c:v>
                </c:pt>
                <c:pt idx="59">
                  <c:v>-5699.5517918401192</c:v>
                </c:pt>
                <c:pt idx="60">
                  <c:v>-5716.3803908466025</c:v>
                </c:pt>
                <c:pt idx="61">
                  <c:v>-5729.5751885001728</c:v>
                </c:pt>
                <c:pt idx="62">
                  <c:v>-5739.0189189378134</c:v>
                </c:pt>
                <c:pt idx="63">
                  <c:v>-5744.5979026456735</c:v>
                </c:pt>
                <c:pt idx="64">
                  <c:v>-5746.2022160831648</c:v>
                </c:pt>
                <c:pt idx="65">
                  <c:v>-5743.7258570211661</c:v>
                </c:pt>
                <c:pt idx="66">
                  <c:v>-5737.0669053833308</c:v>
                </c:pt>
                <c:pt idx="67">
                  <c:v>-5726.127679384861</c:v>
                </c:pt>
                <c:pt idx="68">
                  <c:v>-5710.8148867688069</c:v>
                </c:pt>
                <c:pt idx="69">
                  <c:v>-5691.0397709458057</c:v>
                </c:pt>
                <c:pt idx="70">
                  <c:v>-5666.7182518493055</c:v>
                </c:pt>
                <c:pt idx="71">
                  <c:v>-5637.7710613247255</c:v>
                </c:pt>
                <c:pt idx="72">
                  <c:v>-5604.1238728775425</c:v>
                </c:pt>
                <c:pt idx="73">
                  <c:v>-5565.7074256121159</c:v>
                </c:pt>
                <c:pt idx="74">
                  <c:v>-5522.4576422001182</c:v>
                </c:pt>
                <c:pt idx="75">
                  <c:v>-5474.3157407245653</c:v>
                </c:pt>
                <c:pt idx="76">
                  <c:v>-5421.2283402529301</c:v>
                </c:pt>
                <c:pt idx="77">
                  <c:v>-5363.1475600003587</c:v>
                </c:pt>
                <c:pt idx="78">
                  <c:v>-5300.0311119517764</c:v>
                </c:pt>
                <c:pt idx="79">
                  <c:v>-5231.8423868196005</c:v>
                </c:pt>
                <c:pt idx="80">
                  <c:v>-5158.5505332218263</c:v>
                </c:pt>
                <c:pt idx="81">
                  <c:v>-5080.130529973525</c:v>
                </c:pt>
                <c:pt idx="82">
                  <c:v>-4996.5632513930623</c:v>
                </c:pt>
                <c:pt idx="83">
                  <c:v>-4907.835525532897</c:v>
                </c:pt>
                <c:pt idx="84">
                  <c:v>-4813.9401852533565</c:v>
                </c:pt>
                <c:pt idx="85">
                  <c:v>-4714.8761120665067</c:v>
                </c:pt>
                <c:pt idx="86">
                  <c:v>-4610.6482726859967</c:v>
                </c:pt>
                <c:pt idx="87">
                  <c:v>-4501.2677482276331</c:v>
                </c:pt>
                <c:pt idx="88">
                  <c:v>-4386.7517560143588</c:v>
                </c:pt>
                <c:pt idx="89">
                  <c:v>-4267.1236639483441</c:v>
                </c:pt>
                <c:pt idx="90">
                  <c:v>-4142.4129974218658</c:v>
                </c:pt>
                <c:pt idx="91">
                  <c:v>-4012.6554387478377</c:v>
                </c:pt>
                <c:pt idx="92">
                  <c:v>-3877.8928190998331</c:v>
                </c:pt>
                <c:pt idx="93">
                  <c:v>-3738.1731029606976</c:v>
                </c:pt>
                <c:pt idx="94">
                  <c:v>-3593.5503650878672</c:v>
                </c:pt>
                <c:pt idx="95">
                  <c:v>-3444.0847600126817</c:v>
                </c:pt>
                <c:pt idx="96">
                  <c:v>-3289.8424841001065</c:v>
                </c:pt>
                <c:pt idx="97">
                  <c:v>-3130.8957302042586</c:v>
                </c:pt>
                <c:pt idx="98">
                  <c:v>-2967.3226349642946</c:v>
                </c:pt>
                <c:pt idx="99">
                  <c:v>-2799.2072187940857</c:v>
                </c:pt>
                <c:pt idx="100">
                  <c:v>-2626.6393186281025</c:v>
                </c:pt>
                <c:pt idx="101">
                  <c:v>-2449.7145134947314</c:v>
                </c:pt>
                <c:pt idx="102">
                  <c:v>-2268.5340429970574</c:v>
                </c:pt>
                <c:pt idx="103">
                  <c:v>-2083.2047187897638</c:v>
                </c:pt>
                <c:pt idx="104">
                  <c:v>-1893.8388291494114</c:v>
                </c:pt>
                <c:pt idx="105">
                  <c:v>-1700.5540367437941</c:v>
                </c:pt>
                <c:pt idx="106">
                  <c:v>-1503.4732697143781</c:v>
                </c:pt>
                <c:pt idx="107">
                  <c:v>-1302.7246061940407</c:v>
                </c:pt>
                <c:pt idx="108">
                  <c:v>-1098.4411523903691</c:v>
                </c:pt>
                <c:pt idx="109">
                  <c:v>-890.76091437264404</c:v>
                </c:pt>
                <c:pt idx="110">
                  <c:v>-679.82666370839536</c:v>
                </c:pt>
                <c:pt idx="111">
                  <c:v>-465.78579710291922</c:v>
                </c:pt>
                <c:pt idx="112">
                  <c:v>-248.79019020255188</c:v>
                </c:pt>
                <c:pt idx="113">
                  <c:v>-28.996045729629408</c:v>
                </c:pt>
                <c:pt idx="114">
                  <c:v>193.43626387591226</c:v>
                </c:pt>
                <c:pt idx="115">
                  <c:v>418.3423591266577</c:v>
                </c:pt>
                <c:pt idx="116">
                  <c:v>645.55402128130697</c:v>
                </c:pt>
                <c:pt idx="117">
                  <c:v>874.89936506721062</c:v>
                </c:pt>
                <c:pt idx="118">
                  <c:v>1106.2030161312287</c:v>
                </c:pt>
                <c:pt idx="119">
                  <c:v>1339.2862930124522</c:v>
                </c:pt>
                <c:pt idx="120">
                  <c:v>1573.9673934247367</c:v>
                </c:pt>
                <c:pt idx="121">
                  <c:v>1810.0615846316578</c:v>
                </c:pt>
                <c:pt idx="122">
                  <c:v>2047.3813976914389</c:v>
                </c:pt>
                <c:pt idx="123">
                  <c:v>2285.7368253445484</c:v>
                </c:pt>
                <c:pt idx="124">
                  <c:v>2524.9355233122119</c:v>
                </c:pt>
                <c:pt idx="125">
                  <c:v>2764.7830147697591</c:v>
                </c:pt>
                <c:pt idx="126">
                  <c:v>3005.082897754779</c:v>
                </c:pt>
                <c:pt idx="127">
                  <c:v>3245.6370552664066</c:v>
                </c:pt>
                <c:pt idx="128">
                  <c:v>3486.2458678086359</c:v>
                </c:pt>
                <c:pt idx="129">
                  <c:v>3726.7084281275115</c:v>
                </c:pt>
                <c:pt idx="130">
                  <c:v>3966.8227578892179</c:v>
                </c:pt>
                <c:pt idx="131">
                  <c:v>4206.3860260436695</c:v>
                </c:pt>
                <c:pt idx="132">
                  <c:v>4445.1947686159765</c:v>
                </c:pt>
                <c:pt idx="133">
                  <c:v>4683.0451096663392</c:v>
                </c:pt>
                <c:pt idx="134">
                  <c:v>4919.732983157367</c:v>
                </c:pt>
                <c:pt idx="135">
                  <c:v>5155.0543554665846</c:v>
                </c:pt>
                <c:pt idx="136">
                  <c:v>5388.8054482809939</c:v>
                </c:pt>
                <c:pt idx="137">
                  <c:v>5620.7829616099416</c:v>
                </c:pt>
                <c:pt idx="138">
                  <c:v>5850.7842966522931</c:v>
                </c:pt>
                <c:pt idx="139">
                  <c:v>6078.6077782539178</c:v>
                </c:pt>
                <c:pt idx="140">
                  <c:v>6304.052876691926</c:v>
                </c:pt>
                <c:pt idx="141">
                  <c:v>6526.9204285226897</c:v>
                </c:pt>
                <c:pt idx="142">
                  <c:v>6747.0128562317514</c:v>
                </c:pt>
                <c:pt idx="143">
                  <c:v>6964.1343864250239</c:v>
                </c:pt>
                <c:pt idx="144">
                  <c:v>7178.0912663022773</c:v>
                </c:pt>
                <c:pt idx="145">
                  <c:v>7388.6919781559291</c:v>
                </c:pt>
                <c:pt idx="146">
                  <c:v>7595.747451640339</c:v>
                </c:pt>
                <c:pt idx="147">
                  <c:v>7799.0712735594389</c:v>
                </c:pt>
                <c:pt idx="148">
                  <c:v>7998.4798949233291</c:v>
                </c:pt>
                <c:pt idx="149">
                  <c:v>8193.792835027718</c:v>
                </c:pt>
                <c:pt idx="150">
                  <c:v>8384.8328823135071</c:v>
                </c:pt>
                <c:pt idx="151">
                  <c:v>8571.4262917676006</c:v>
                </c:pt>
                <c:pt idx="152">
                  <c:v>8753.4029786300816</c:v>
                </c:pt>
                <c:pt idx="153">
                  <c:v>8930.5967081772051</c:v>
                </c:pt>
                <c:pt idx="154">
                  <c:v>9102.8452813543317</c:v>
                </c:pt>
                <c:pt idx="155">
                  <c:v>9269.9907160377552</c:v>
                </c:pt>
                <c:pt idx="156">
                  <c:v>9431.8794237095899</c:v>
                </c:pt>
                <c:pt idx="157">
                  <c:v>9588.3623813352551</c:v>
                </c:pt>
                <c:pt idx="158">
                  <c:v>9739.295298238816</c:v>
                </c:pt>
                <c:pt idx="159">
                  <c:v>9884.5387777773267</c:v>
                </c:pt>
                <c:pt idx="160">
                  <c:v>10023.958473621526</c:v>
                </c:pt>
                <c:pt idx="161">
                  <c:v>10157.425240456556</c:v>
                </c:pt>
                <c:pt idx="162">
                  <c:v>10284.815278923146</c:v>
                </c:pt>
                <c:pt idx="163">
                  <c:v>10406.010274626336</c:v>
                </c:pt>
                <c:pt idx="164">
                  <c:v>10520.897531046079</c:v>
                </c:pt>
                <c:pt idx="165">
                  <c:v>10629.370096191149</c:v>
                </c:pt>
                <c:pt idx="166">
                  <c:v>10731.326882845329</c:v>
                </c:pt>
                <c:pt idx="167">
                  <c:v>10826.672782262422</c:v>
                </c:pt>
                <c:pt idx="168">
                  <c:v>10915.318771174443</c:v>
                </c:pt>
                <c:pt idx="169">
                  <c:v>10997.182011985356</c:v>
                </c:pt>
                <c:pt idx="170">
                  <c:v>11072.18594603075</c:v>
                </c:pt>
                <c:pt idx="171">
                  <c:v>11140.260379792202</c:v>
                </c:pt>
                <c:pt idx="172">
                  <c:v>11201.341563963444</c:v>
                </c:pt>
                <c:pt idx="173">
                  <c:v>11255.372265273932</c:v>
                </c:pt>
                <c:pt idx="174">
                  <c:v>11302.301830984154</c:v>
                </c:pt>
                <c:pt idx="175">
                  <c:v>11342.086245975604</c:v>
                </c:pt>
                <c:pt idx="176">
                  <c:v>11374.688182367383</c:v>
                </c:pt>
                <c:pt idx="177">
                  <c:v>11400.077041600089</c:v>
                </c:pt>
                <c:pt idx="178">
                  <c:v>11418.22898893686</c:v>
                </c:pt>
                <c:pt idx="179">
                  <c:v>11429.126980340292</c:v>
                </c:pt>
                <c:pt idx="180">
                  <c:v>11432.760781693205</c:v>
                </c:pt>
                <c:pt idx="181">
                  <c:v>11429.126980340292</c:v>
                </c:pt>
                <c:pt idx="182">
                  <c:v>11418.22898893686</c:v>
                </c:pt>
                <c:pt idx="183">
                  <c:v>11400.077041600089</c:v>
                </c:pt>
                <c:pt idx="184">
                  <c:v>11374.688182367383</c:v>
                </c:pt>
                <c:pt idx="185">
                  <c:v>11342.086245975604</c:v>
                </c:pt>
                <c:pt idx="186">
                  <c:v>11302.301830984154</c:v>
                </c:pt>
                <c:pt idx="187">
                  <c:v>11255.372265273932</c:v>
                </c:pt>
                <c:pt idx="188">
                  <c:v>11201.341563963444</c:v>
                </c:pt>
                <c:pt idx="189">
                  <c:v>11140.260379792202</c:v>
                </c:pt>
                <c:pt idx="190">
                  <c:v>11072.18594603075</c:v>
                </c:pt>
                <c:pt idx="191">
                  <c:v>10997.182011985356</c:v>
                </c:pt>
                <c:pt idx="192">
                  <c:v>10915.318771174443</c:v>
                </c:pt>
                <c:pt idx="193">
                  <c:v>10826.672782262422</c:v>
                </c:pt>
                <c:pt idx="194">
                  <c:v>10731.326882845329</c:v>
                </c:pt>
                <c:pt idx="195">
                  <c:v>10629.370096191149</c:v>
                </c:pt>
                <c:pt idx="196">
                  <c:v>10520.897531046079</c:v>
                </c:pt>
                <c:pt idx="197">
                  <c:v>10406.010274626336</c:v>
                </c:pt>
                <c:pt idx="198">
                  <c:v>10284.815278923146</c:v>
                </c:pt>
                <c:pt idx="199">
                  <c:v>10157.425240456556</c:v>
                </c:pt>
                <c:pt idx="200">
                  <c:v>10023.958473621526</c:v>
                </c:pt>
                <c:pt idx="201">
                  <c:v>9884.5387777773267</c:v>
                </c:pt>
                <c:pt idx="202">
                  <c:v>9739.295298238816</c:v>
                </c:pt>
                <c:pt idx="203">
                  <c:v>9588.3623813352551</c:v>
                </c:pt>
                <c:pt idx="204">
                  <c:v>9431.8794237095899</c:v>
                </c:pt>
                <c:pt idx="205">
                  <c:v>9269.9907160377552</c:v>
                </c:pt>
                <c:pt idx="206">
                  <c:v>9102.8452813543317</c:v>
                </c:pt>
                <c:pt idx="207">
                  <c:v>8930.5967081772051</c:v>
                </c:pt>
                <c:pt idx="208">
                  <c:v>8753.4029786300816</c:v>
                </c:pt>
                <c:pt idx="209">
                  <c:v>8571.4262917676006</c:v>
                </c:pt>
                <c:pt idx="210">
                  <c:v>8384.8328823135071</c:v>
                </c:pt>
                <c:pt idx="211">
                  <c:v>8193.792835027718</c:v>
                </c:pt>
                <c:pt idx="212">
                  <c:v>7998.4798949233291</c:v>
                </c:pt>
                <c:pt idx="213">
                  <c:v>7799.0712735594389</c:v>
                </c:pt>
                <c:pt idx="214">
                  <c:v>7595.747451640339</c:v>
                </c:pt>
                <c:pt idx="215">
                  <c:v>7388.6919781559291</c:v>
                </c:pt>
                <c:pt idx="216">
                  <c:v>7178.0912663022773</c:v>
                </c:pt>
                <c:pt idx="217">
                  <c:v>6964.1343864250239</c:v>
                </c:pt>
                <c:pt idx="218">
                  <c:v>6747.0128562317514</c:v>
                </c:pt>
                <c:pt idx="219">
                  <c:v>6526.9204285226897</c:v>
                </c:pt>
                <c:pt idx="220">
                  <c:v>6304.052876691926</c:v>
                </c:pt>
                <c:pt idx="221">
                  <c:v>6078.6077782539178</c:v>
                </c:pt>
                <c:pt idx="222">
                  <c:v>5850.7842966522931</c:v>
                </c:pt>
                <c:pt idx="223">
                  <c:v>5620.7829616099416</c:v>
                </c:pt>
                <c:pt idx="224">
                  <c:v>5388.8054482809939</c:v>
                </c:pt>
                <c:pt idx="225">
                  <c:v>5155.0543554665846</c:v>
                </c:pt>
                <c:pt idx="226">
                  <c:v>4919.732983157367</c:v>
                </c:pt>
                <c:pt idx="227">
                  <c:v>4683.0451096663392</c:v>
                </c:pt>
                <c:pt idx="228">
                  <c:v>4445.1947686159765</c:v>
                </c:pt>
                <c:pt idx="229">
                  <c:v>4206.3860260436695</c:v>
                </c:pt>
                <c:pt idx="230">
                  <c:v>3966.8227578892179</c:v>
                </c:pt>
                <c:pt idx="231">
                  <c:v>3726.7084281275115</c:v>
                </c:pt>
                <c:pt idx="232">
                  <c:v>3486.2458678086359</c:v>
                </c:pt>
                <c:pt idx="233">
                  <c:v>3245.6370552664066</c:v>
                </c:pt>
                <c:pt idx="234">
                  <c:v>3005.082897754779</c:v>
                </c:pt>
                <c:pt idx="235">
                  <c:v>2764.7830147697591</c:v>
                </c:pt>
                <c:pt idx="236">
                  <c:v>2524.9355233122119</c:v>
                </c:pt>
                <c:pt idx="237">
                  <c:v>2285.7368253445484</c:v>
                </c:pt>
                <c:pt idx="238">
                  <c:v>2047.3813976914389</c:v>
                </c:pt>
                <c:pt idx="239">
                  <c:v>1810.0615846316578</c:v>
                </c:pt>
                <c:pt idx="240">
                  <c:v>1573.9673934247367</c:v>
                </c:pt>
                <c:pt idx="241">
                  <c:v>1339.2862930124522</c:v>
                </c:pt>
                <c:pt idx="242">
                  <c:v>1106.2030161312287</c:v>
                </c:pt>
                <c:pt idx="243">
                  <c:v>874.89936506721062</c:v>
                </c:pt>
                <c:pt idx="244">
                  <c:v>645.55402128130697</c:v>
                </c:pt>
                <c:pt idx="245">
                  <c:v>418.3423591266577</c:v>
                </c:pt>
                <c:pt idx="246">
                  <c:v>193.43626387591226</c:v>
                </c:pt>
                <c:pt idx="247">
                  <c:v>-28.996045729629408</c:v>
                </c:pt>
                <c:pt idx="248">
                  <c:v>-248.79019020255188</c:v>
                </c:pt>
                <c:pt idx="249">
                  <c:v>-465.78579710291922</c:v>
                </c:pt>
                <c:pt idx="250">
                  <c:v>-679.82666370839536</c:v>
                </c:pt>
                <c:pt idx="251">
                  <c:v>-890.76091437264404</c:v>
                </c:pt>
                <c:pt idx="252">
                  <c:v>-1098.4411523903691</c:v>
                </c:pt>
                <c:pt idx="253">
                  <c:v>-1302.7246061940407</c:v>
                </c:pt>
                <c:pt idx="254">
                  <c:v>-1503.4732697143781</c:v>
                </c:pt>
                <c:pt idx="255">
                  <c:v>-1700.5540367437941</c:v>
                </c:pt>
                <c:pt idx="256">
                  <c:v>-1893.8388291494114</c:v>
                </c:pt>
                <c:pt idx="257">
                  <c:v>-2083.2047187897638</c:v>
                </c:pt>
                <c:pt idx="258">
                  <c:v>-2268.5340429970574</c:v>
                </c:pt>
                <c:pt idx="259">
                  <c:v>-2449.7145134947314</c:v>
                </c:pt>
                <c:pt idx="260">
                  <c:v>-2626.6393186281025</c:v>
                </c:pt>
                <c:pt idx="261">
                  <c:v>-2799.2072187940857</c:v>
                </c:pt>
                <c:pt idx="262">
                  <c:v>-2967.3226349642946</c:v>
                </c:pt>
                <c:pt idx="263">
                  <c:v>-3130.8957302042586</c:v>
                </c:pt>
                <c:pt idx="264">
                  <c:v>-3289.8424841001065</c:v>
                </c:pt>
                <c:pt idx="265">
                  <c:v>-3444.0847600126817</c:v>
                </c:pt>
                <c:pt idx="266">
                  <c:v>-3593.5503650878672</c:v>
                </c:pt>
                <c:pt idx="267">
                  <c:v>-3738.1731029606976</c:v>
                </c:pt>
                <c:pt idx="268">
                  <c:v>-3877.8928190998331</c:v>
                </c:pt>
                <c:pt idx="269">
                  <c:v>-4012.6554387478377</c:v>
                </c:pt>
                <c:pt idx="270">
                  <c:v>-4142.4129974218658</c:v>
                </c:pt>
                <c:pt idx="271">
                  <c:v>-4267.1236639483441</c:v>
                </c:pt>
                <c:pt idx="272">
                  <c:v>-4386.7517560143588</c:v>
                </c:pt>
                <c:pt idx="273">
                  <c:v>-4501.2677482276331</c:v>
                </c:pt>
                <c:pt idx="274">
                  <c:v>-4610.6482726859967</c:v>
                </c:pt>
                <c:pt idx="275">
                  <c:v>-4714.8761120665067</c:v>
                </c:pt>
                <c:pt idx="276">
                  <c:v>-4813.9401852533565</c:v>
                </c:pt>
                <c:pt idx="277">
                  <c:v>-4907.835525532897</c:v>
                </c:pt>
                <c:pt idx="278">
                  <c:v>-4996.5632513930623</c:v>
                </c:pt>
                <c:pt idx="279">
                  <c:v>-5080.130529973525</c:v>
                </c:pt>
                <c:pt idx="280">
                  <c:v>-5158.5505332218263</c:v>
                </c:pt>
                <c:pt idx="281">
                  <c:v>-5231.8423868196005</c:v>
                </c:pt>
                <c:pt idx="282">
                  <c:v>-5300.0311119517764</c:v>
                </c:pt>
                <c:pt idx="283">
                  <c:v>-5363.1475600003587</c:v>
                </c:pt>
                <c:pt idx="284">
                  <c:v>-5421.2283402529301</c:v>
                </c:pt>
                <c:pt idx="285">
                  <c:v>-5474.3157407245653</c:v>
                </c:pt>
                <c:pt idx="286">
                  <c:v>-5522.4576422001182</c:v>
                </c:pt>
                <c:pt idx="287">
                  <c:v>-5565.7074256121159</c:v>
                </c:pt>
                <c:pt idx="288">
                  <c:v>-5604.1238728775425</c:v>
                </c:pt>
                <c:pt idx="289">
                  <c:v>-5637.7710613247255</c:v>
                </c:pt>
                <c:pt idx="290">
                  <c:v>-5666.7182518493055</c:v>
                </c:pt>
                <c:pt idx="291">
                  <c:v>-5691.0397709458057</c:v>
                </c:pt>
                <c:pt idx="292">
                  <c:v>-5710.8148867688069</c:v>
                </c:pt>
                <c:pt idx="293">
                  <c:v>-5726.127679384861</c:v>
                </c:pt>
                <c:pt idx="294">
                  <c:v>-5737.0669053833308</c:v>
                </c:pt>
                <c:pt idx="295">
                  <c:v>-5743.7258570211661</c:v>
                </c:pt>
                <c:pt idx="296">
                  <c:v>-5746.2022160831648</c:v>
                </c:pt>
                <c:pt idx="297">
                  <c:v>-5744.5979026456735</c:v>
                </c:pt>
                <c:pt idx="298">
                  <c:v>-5739.0189189378134</c:v>
                </c:pt>
                <c:pt idx="299">
                  <c:v>-5729.5751885001728</c:v>
                </c:pt>
                <c:pt idx="300">
                  <c:v>-5716.3803908466025</c:v>
                </c:pt>
                <c:pt idx="301">
                  <c:v>-5699.5517918401192</c:v>
                </c:pt>
                <c:pt idx="302">
                  <c:v>-5679.2100699990469</c:v>
                </c:pt>
                <c:pt idx="303">
                  <c:v>-5655.4791389544152</c:v>
                </c:pt>
                <c:pt idx="304">
                  <c:v>-5628.4859662842182</c:v>
                </c:pt>
                <c:pt idx="305">
                  <c:v>-5598.3603889544383</c:v>
                </c:pt>
                <c:pt idx="306">
                  <c:v>-5565.2349256008229</c:v>
                </c:pt>
                <c:pt idx="307">
                  <c:v>-5529.2445858890715</c:v>
                </c:pt>
                <c:pt idx="308">
                  <c:v>-5490.5266771946353</c:v>
                </c:pt>
                <c:pt idx="309">
                  <c:v>-5449.2206088463972</c:v>
                </c:pt>
                <c:pt idx="310">
                  <c:v>-5405.467694181445</c:v>
                </c:pt>
                <c:pt idx="311">
                  <c:v>-5359.4109506606319</c:v>
                </c:pt>
                <c:pt idx="312">
                  <c:v>-5311.1948982968997</c:v>
                </c:pt>
                <c:pt idx="313">
                  <c:v>-5260.9653566503039</c:v>
                </c:pt>
                <c:pt idx="314">
                  <c:v>-5208.8692406452101</c:v>
                </c:pt>
                <c:pt idx="315">
                  <c:v>-5155.0543554665846</c:v>
                </c:pt>
                <c:pt idx="316">
                  <c:v>-5099.669190793149</c:v>
                </c:pt>
                <c:pt idx="317">
                  <c:v>-5042.8627146259787</c:v>
                </c:pt>
                <c:pt idx="318">
                  <c:v>-4984.7841669713689</c:v>
                </c:pt>
                <c:pt idx="319">
                  <c:v>-4925.5828536369563</c:v>
                </c:pt>
                <c:pt idx="320">
                  <c:v>-4865.4079403996993</c:v>
                </c:pt>
                <c:pt idx="321">
                  <c:v>-4804.4082478038026</c:v>
                </c:pt>
                <c:pt idx="322">
                  <c:v>-4742.7320468457538</c:v>
                </c:pt>
                <c:pt idx="323">
                  <c:v>-4680.5268558023572</c:v>
                </c:pt>
                <c:pt idx="324">
                  <c:v>-4617.9392384562325</c:v>
                </c:pt>
                <c:pt idx="325">
                  <c:v>-4555.1146039712476</c:v>
                </c:pt>
                <c:pt idx="326">
                  <c:v>-4492.1970086683332</c:v>
                </c:pt>
                <c:pt idx="327">
                  <c:v>-4429.3289599495729</c:v>
                </c:pt>
                <c:pt idx="328">
                  <c:v>-4366.6512226157229</c:v>
                </c:pt>
                <c:pt idx="329">
                  <c:v>-4304.3026278192583</c:v>
                </c:pt>
                <c:pt idx="330">
                  <c:v>-4242.4198848916385</c:v>
                </c:pt>
                <c:pt idx="331">
                  <c:v>-4181.1373962798798</c:v>
                </c:pt>
                <c:pt idx="332">
                  <c:v>-4120.5870758234951</c:v>
                </c:pt>
                <c:pt idx="333">
                  <c:v>-4060.8981705987417</c:v>
                </c:pt>
                <c:pt idx="334">
                  <c:v>-4002.1970865524722</c:v>
                </c:pt>
                <c:pt idx="335">
                  <c:v>-3944.6072181432455</c:v>
                </c:pt>
                <c:pt idx="336">
                  <c:v>-3888.2487822021722</c:v>
                </c:pt>
                <c:pt idx="337">
                  <c:v>-3833.2386562207666</c:v>
                </c:pt>
                <c:pt idx="338">
                  <c:v>-3779.6902212674577</c:v>
                </c:pt>
                <c:pt idx="339">
                  <c:v>-3727.7132097286021</c:v>
                </c:pt>
                <c:pt idx="340">
                  <c:v>-3677.4135580638231</c:v>
                </c:pt>
                <c:pt idx="341">
                  <c:v>-3628.8932647591851</c:v>
                </c:pt>
                <c:pt idx="342">
                  <c:v>-3582.2502536552342</c:v>
                </c:pt>
                <c:pt idx="343">
                  <c:v>-3537.5782428201783</c:v>
                </c:pt>
                <c:pt idx="344">
                  <c:v>-3494.9666191315828</c:v>
                </c:pt>
                <c:pt idx="345">
                  <c:v>-3454.5003187227908</c:v>
                </c:pt>
                <c:pt idx="346">
                  <c:v>-3416.2597134429893</c:v>
                </c:pt>
                <c:pt idx="347">
                  <c:v>-3380.3205034722982</c:v>
                </c:pt>
                <c:pt idx="348">
                  <c:v>-3346.7536162256069</c:v>
                </c:pt>
                <c:pt idx="349">
                  <c:v>-3315.625111671025</c:v>
                </c:pt>
                <c:pt idx="350">
                  <c:v>-3286.9960941808199</c:v>
                </c:pt>
                <c:pt idx="351">
                  <c:v>-3260.9226310245904</c:v>
                </c:pt>
                <c:pt idx="352">
                  <c:v>-3237.4556776060849</c:v>
                </c:pt>
                <c:pt idx="353">
                  <c:v>-3216.641009536776</c:v>
                </c:pt>
                <c:pt idx="354">
                  <c:v>-3198.5191616306906</c:v>
                </c:pt>
                <c:pt idx="355">
                  <c:v>-3183.1253738964169</c:v>
                </c:pt>
                <c:pt idx="356">
                  <c:v>-3170.489544593519</c:v>
                </c:pt>
                <c:pt idx="357">
                  <c:v>-3160.636190411758</c:v>
                </c:pt>
                <c:pt idx="358">
                  <c:v>-3153.5844138226676</c:v>
                </c:pt>
                <c:pt idx="359">
                  <c:v>-3149.3478776441093</c:v>
                </c:pt>
                <c:pt idx="360">
                  <c:v>-3147.9347868494701</c:v>
                </c:pt>
              </c:numCache>
            </c:numRef>
          </c:yVal>
          <c:smooth val="0"/>
          <c:extLst>
            <c:ext xmlns:c16="http://schemas.microsoft.com/office/drawing/2014/chart" uri="{C3380CC4-5D6E-409C-BE32-E72D297353CC}">
              <c16:uniqueId val="{00000001-AEBF-45A8-B419-94626FE12300}"/>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Acceleration (</a:t>
                </a:r>
                <a:r>
                  <a:rPr lang="en-GB" sz="1000" b="0" i="0" u="none" strike="noStrike" baseline="0">
                    <a:effectLst/>
                  </a:rPr>
                  <a:t>m/s²</a:t>
                </a:r>
                <a:r>
                  <a:rPr lang="en-GB"/>
                  <a: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legend>
      <c:legendPos val="r"/>
      <c:layout>
        <c:manualLayout>
          <c:xMode val="edge"/>
          <c:yMode val="edge"/>
          <c:x val="0.73640626130597242"/>
          <c:y val="0.44581219448661347"/>
          <c:w val="0.17712162217212926"/>
          <c:h val="9.239993855143595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0"/>
              <a:t>Cylinder Volume (CC)</a:t>
            </a:r>
          </a:p>
        </c:rich>
      </c:tx>
      <c:layout>
        <c:manualLayout>
          <c:xMode val="edge"/>
          <c:yMode val="edge"/>
          <c:x val="0.36935745781902157"/>
          <c:y val="2.4235924319032549E-2"/>
        </c:manualLayout>
      </c:layout>
      <c:overlay val="0"/>
    </c:title>
    <c:autoTitleDeleted val="0"/>
    <c:plotArea>
      <c:layout>
        <c:manualLayout>
          <c:layoutTarget val="inner"/>
          <c:xMode val="edge"/>
          <c:yMode val="edge"/>
          <c:x val="3.8406868099497983E-2"/>
          <c:y val="0.11325762310466006"/>
          <c:w val="0.93432516031616508"/>
          <c:h val="0.79331956783721091"/>
        </c:manualLayout>
      </c:layout>
      <c:scatterChart>
        <c:scatterStyle val="smoothMarker"/>
        <c:varyColors val="0"/>
        <c:ser>
          <c:idx val="0"/>
          <c:order val="0"/>
          <c:tx>
            <c:strRef>
              <c:f>[1]Calculations!$N$1</c:f>
              <c:strCache>
                <c:ptCount val="1"/>
                <c:pt idx="0">
                  <c:v>Volume (CC)</c:v>
                </c:pt>
              </c:strCache>
            </c:strRef>
          </c:tx>
          <c:marker>
            <c:symbol val="none"/>
          </c:marker>
          <c:xVal>
            <c:numRef>
              <c:f>[1]Calculations!$H$2:$H$366</c:f>
              <c:numCache>
                <c:formatCode>General</c:formatCode>
                <c:ptCount val="365"/>
                <c:pt idx="1">
                  <c:v>-180</c:v>
                </c:pt>
                <c:pt idx="2">
                  <c:v>-179</c:v>
                </c:pt>
                <c:pt idx="3">
                  <c:v>-178</c:v>
                </c:pt>
                <c:pt idx="4">
                  <c:v>-177</c:v>
                </c:pt>
                <c:pt idx="5">
                  <c:v>-176</c:v>
                </c:pt>
                <c:pt idx="6">
                  <c:v>-175</c:v>
                </c:pt>
                <c:pt idx="7">
                  <c:v>-174</c:v>
                </c:pt>
                <c:pt idx="8">
                  <c:v>-173</c:v>
                </c:pt>
                <c:pt idx="9">
                  <c:v>-172</c:v>
                </c:pt>
                <c:pt idx="10">
                  <c:v>-171</c:v>
                </c:pt>
                <c:pt idx="11">
                  <c:v>-170</c:v>
                </c:pt>
                <c:pt idx="12">
                  <c:v>-169</c:v>
                </c:pt>
                <c:pt idx="13">
                  <c:v>-168</c:v>
                </c:pt>
                <c:pt idx="14">
                  <c:v>-167</c:v>
                </c:pt>
                <c:pt idx="15">
                  <c:v>-166</c:v>
                </c:pt>
                <c:pt idx="16">
                  <c:v>-165</c:v>
                </c:pt>
                <c:pt idx="17">
                  <c:v>-164</c:v>
                </c:pt>
                <c:pt idx="18">
                  <c:v>-163</c:v>
                </c:pt>
                <c:pt idx="19">
                  <c:v>-162</c:v>
                </c:pt>
                <c:pt idx="20">
                  <c:v>-161</c:v>
                </c:pt>
                <c:pt idx="21">
                  <c:v>-160</c:v>
                </c:pt>
                <c:pt idx="22">
                  <c:v>-159</c:v>
                </c:pt>
                <c:pt idx="23">
                  <c:v>-158</c:v>
                </c:pt>
                <c:pt idx="24">
                  <c:v>-157</c:v>
                </c:pt>
                <c:pt idx="25">
                  <c:v>-156</c:v>
                </c:pt>
                <c:pt idx="26">
                  <c:v>-155</c:v>
                </c:pt>
                <c:pt idx="27">
                  <c:v>-154</c:v>
                </c:pt>
                <c:pt idx="28">
                  <c:v>-153</c:v>
                </c:pt>
                <c:pt idx="29">
                  <c:v>-152</c:v>
                </c:pt>
                <c:pt idx="30">
                  <c:v>-151</c:v>
                </c:pt>
                <c:pt idx="31">
                  <c:v>-150</c:v>
                </c:pt>
                <c:pt idx="32">
                  <c:v>-149</c:v>
                </c:pt>
                <c:pt idx="33">
                  <c:v>-148</c:v>
                </c:pt>
                <c:pt idx="34">
                  <c:v>-147</c:v>
                </c:pt>
                <c:pt idx="35">
                  <c:v>-146</c:v>
                </c:pt>
                <c:pt idx="36">
                  <c:v>-145</c:v>
                </c:pt>
                <c:pt idx="37">
                  <c:v>-144</c:v>
                </c:pt>
                <c:pt idx="38">
                  <c:v>-143</c:v>
                </c:pt>
                <c:pt idx="39">
                  <c:v>-142</c:v>
                </c:pt>
                <c:pt idx="40">
                  <c:v>-141</c:v>
                </c:pt>
                <c:pt idx="41">
                  <c:v>-140</c:v>
                </c:pt>
                <c:pt idx="42">
                  <c:v>-139</c:v>
                </c:pt>
                <c:pt idx="43">
                  <c:v>-138</c:v>
                </c:pt>
                <c:pt idx="44">
                  <c:v>-137</c:v>
                </c:pt>
                <c:pt idx="45">
                  <c:v>-136</c:v>
                </c:pt>
                <c:pt idx="46">
                  <c:v>-135</c:v>
                </c:pt>
                <c:pt idx="47">
                  <c:v>-134</c:v>
                </c:pt>
                <c:pt idx="48">
                  <c:v>-133</c:v>
                </c:pt>
                <c:pt idx="49">
                  <c:v>-132</c:v>
                </c:pt>
                <c:pt idx="50">
                  <c:v>-131</c:v>
                </c:pt>
                <c:pt idx="51">
                  <c:v>-130</c:v>
                </c:pt>
                <c:pt idx="52">
                  <c:v>-129</c:v>
                </c:pt>
                <c:pt idx="53">
                  <c:v>-128</c:v>
                </c:pt>
                <c:pt idx="54">
                  <c:v>-127</c:v>
                </c:pt>
                <c:pt idx="55">
                  <c:v>-126</c:v>
                </c:pt>
                <c:pt idx="56">
                  <c:v>-125</c:v>
                </c:pt>
                <c:pt idx="57">
                  <c:v>-124</c:v>
                </c:pt>
                <c:pt idx="58">
                  <c:v>-123</c:v>
                </c:pt>
                <c:pt idx="59">
                  <c:v>-122</c:v>
                </c:pt>
                <c:pt idx="60">
                  <c:v>-121</c:v>
                </c:pt>
                <c:pt idx="61">
                  <c:v>-120</c:v>
                </c:pt>
                <c:pt idx="62">
                  <c:v>-119</c:v>
                </c:pt>
                <c:pt idx="63">
                  <c:v>-118</c:v>
                </c:pt>
                <c:pt idx="64">
                  <c:v>-117</c:v>
                </c:pt>
                <c:pt idx="65">
                  <c:v>-116</c:v>
                </c:pt>
                <c:pt idx="66">
                  <c:v>-115</c:v>
                </c:pt>
                <c:pt idx="67">
                  <c:v>-114</c:v>
                </c:pt>
                <c:pt idx="68">
                  <c:v>-113</c:v>
                </c:pt>
                <c:pt idx="69">
                  <c:v>-112</c:v>
                </c:pt>
                <c:pt idx="70">
                  <c:v>-111</c:v>
                </c:pt>
                <c:pt idx="71">
                  <c:v>-110</c:v>
                </c:pt>
                <c:pt idx="72">
                  <c:v>-109</c:v>
                </c:pt>
                <c:pt idx="73">
                  <c:v>-108</c:v>
                </c:pt>
                <c:pt idx="74">
                  <c:v>-107</c:v>
                </c:pt>
                <c:pt idx="75">
                  <c:v>-106</c:v>
                </c:pt>
                <c:pt idx="76">
                  <c:v>-105</c:v>
                </c:pt>
                <c:pt idx="77">
                  <c:v>-104</c:v>
                </c:pt>
                <c:pt idx="78">
                  <c:v>-103</c:v>
                </c:pt>
                <c:pt idx="79">
                  <c:v>-102</c:v>
                </c:pt>
                <c:pt idx="80">
                  <c:v>-101</c:v>
                </c:pt>
                <c:pt idx="81">
                  <c:v>-100</c:v>
                </c:pt>
                <c:pt idx="82">
                  <c:v>-99</c:v>
                </c:pt>
                <c:pt idx="83">
                  <c:v>-98</c:v>
                </c:pt>
                <c:pt idx="84">
                  <c:v>-97</c:v>
                </c:pt>
                <c:pt idx="85">
                  <c:v>-96</c:v>
                </c:pt>
                <c:pt idx="86">
                  <c:v>-95</c:v>
                </c:pt>
                <c:pt idx="87">
                  <c:v>-94</c:v>
                </c:pt>
                <c:pt idx="88">
                  <c:v>-93</c:v>
                </c:pt>
                <c:pt idx="89">
                  <c:v>-92</c:v>
                </c:pt>
                <c:pt idx="90">
                  <c:v>-91</c:v>
                </c:pt>
                <c:pt idx="91">
                  <c:v>-90</c:v>
                </c:pt>
                <c:pt idx="92">
                  <c:v>-89</c:v>
                </c:pt>
                <c:pt idx="93">
                  <c:v>-88</c:v>
                </c:pt>
                <c:pt idx="94">
                  <c:v>-87</c:v>
                </c:pt>
                <c:pt idx="95">
                  <c:v>-86</c:v>
                </c:pt>
                <c:pt idx="96">
                  <c:v>-85</c:v>
                </c:pt>
                <c:pt idx="97">
                  <c:v>-84</c:v>
                </c:pt>
                <c:pt idx="98">
                  <c:v>-83</c:v>
                </c:pt>
                <c:pt idx="99">
                  <c:v>-82</c:v>
                </c:pt>
                <c:pt idx="100">
                  <c:v>-81</c:v>
                </c:pt>
                <c:pt idx="101">
                  <c:v>-80</c:v>
                </c:pt>
                <c:pt idx="102">
                  <c:v>-79</c:v>
                </c:pt>
                <c:pt idx="103">
                  <c:v>-78</c:v>
                </c:pt>
                <c:pt idx="104">
                  <c:v>-77</c:v>
                </c:pt>
                <c:pt idx="105">
                  <c:v>-76</c:v>
                </c:pt>
                <c:pt idx="106">
                  <c:v>-75</c:v>
                </c:pt>
                <c:pt idx="107">
                  <c:v>-74</c:v>
                </c:pt>
                <c:pt idx="108">
                  <c:v>-73</c:v>
                </c:pt>
                <c:pt idx="109">
                  <c:v>-72</c:v>
                </c:pt>
                <c:pt idx="110">
                  <c:v>-71</c:v>
                </c:pt>
                <c:pt idx="111">
                  <c:v>-70</c:v>
                </c:pt>
                <c:pt idx="112">
                  <c:v>-69</c:v>
                </c:pt>
                <c:pt idx="113">
                  <c:v>-68</c:v>
                </c:pt>
                <c:pt idx="114">
                  <c:v>-67</c:v>
                </c:pt>
                <c:pt idx="115">
                  <c:v>-66</c:v>
                </c:pt>
                <c:pt idx="116">
                  <c:v>-65</c:v>
                </c:pt>
                <c:pt idx="117">
                  <c:v>-64</c:v>
                </c:pt>
                <c:pt idx="118">
                  <c:v>-63</c:v>
                </c:pt>
                <c:pt idx="119">
                  <c:v>-62</c:v>
                </c:pt>
                <c:pt idx="120">
                  <c:v>-61</c:v>
                </c:pt>
                <c:pt idx="121">
                  <c:v>-60</c:v>
                </c:pt>
                <c:pt idx="122">
                  <c:v>-59</c:v>
                </c:pt>
                <c:pt idx="123">
                  <c:v>-58</c:v>
                </c:pt>
                <c:pt idx="124">
                  <c:v>-57</c:v>
                </c:pt>
                <c:pt idx="125">
                  <c:v>-56</c:v>
                </c:pt>
                <c:pt idx="126">
                  <c:v>-55</c:v>
                </c:pt>
                <c:pt idx="127">
                  <c:v>-54</c:v>
                </c:pt>
                <c:pt idx="128">
                  <c:v>-53</c:v>
                </c:pt>
                <c:pt idx="129">
                  <c:v>-52</c:v>
                </c:pt>
                <c:pt idx="130">
                  <c:v>-51</c:v>
                </c:pt>
                <c:pt idx="131">
                  <c:v>-50</c:v>
                </c:pt>
                <c:pt idx="132">
                  <c:v>-49</c:v>
                </c:pt>
                <c:pt idx="133">
                  <c:v>-48</c:v>
                </c:pt>
                <c:pt idx="134">
                  <c:v>-47</c:v>
                </c:pt>
                <c:pt idx="135">
                  <c:v>-46</c:v>
                </c:pt>
                <c:pt idx="136">
                  <c:v>-45</c:v>
                </c:pt>
                <c:pt idx="137">
                  <c:v>-44</c:v>
                </c:pt>
                <c:pt idx="138">
                  <c:v>-43</c:v>
                </c:pt>
                <c:pt idx="139">
                  <c:v>-42</c:v>
                </c:pt>
                <c:pt idx="140">
                  <c:v>-41</c:v>
                </c:pt>
                <c:pt idx="141">
                  <c:v>-40</c:v>
                </c:pt>
                <c:pt idx="142">
                  <c:v>-39</c:v>
                </c:pt>
                <c:pt idx="143">
                  <c:v>-38</c:v>
                </c:pt>
                <c:pt idx="144">
                  <c:v>-37</c:v>
                </c:pt>
                <c:pt idx="145">
                  <c:v>-36</c:v>
                </c:pt>
                <c:pt idx="146">
                  <c:v>-35</c:v>
                </c:pt>
                <c:pt idx="147">
                  <c:v>-34</c:v>
                </c:pt>
                <c:pt idx="148">
                  <c:v>-33</c:v>
                </c:pt>
                <c:pt idx="149">
                  <c:v>-32</c:v>
                </c:pt>
                <c:pt idx="150">
                  <c:v>-31</c:v>
                </c:pt>
                <c:pt idx="151">
                  <c:v>-30</c:v>
                </c:pt>
                <c:pt idx="152">
                  <c:v>-29</c:v>
                </c:pt>
                <c:pt idx="153">
                  <c:v>-28</c:v>
                </c:pt>
                <c:pt idx="154">
                  <c:v>-27</c:v>
                </c:pt>
                <c:pt idx="155">
                  <c:v>-26</c:v>
                </c:pt>
                <c:pt idx="156">
                  <c:v>-25</c:v>
                </c:pt>
                <c:pt idx="157">
                  <c:v>-24</c:v>
                </c:pt>
                <c:pt idx="158">
                  <c:v>-23</c:v>
                </c:pt>
                <c:pt idx="159">
                  <c:v>-22</c:v>
                </c:pt>
                <c:pt idx="160">
                  <c:v>-21</c:v>
                </c:pt>
                <c:pt idx="161">
                  <c:v>-20</c:v>
                </c:pt>
                <c:pt idx="162">
                  <c:v>-19</c:v>
                </c:pt>
                <c:pt idx="163">
                  <c:v>-18</c:v>
                </c:pt>
                <c:pt idx="164">
                  <c:v>-17</c:v>
                </c:pt>
                <c:pt idx="165">
                  <c:v>-16</c:v>
                </c:pt>
                <c:pt idx="166">
                  <c:v>-15</c:v>
                </c:pt>
                <c:pt idx="167">
                  <c:v>-14</c:v>
                </c:pt>
                <c:pt idx="168">
                  <c:v>-13</c:v>
                </c:pt>
                <c:pt idx="169">
                  <c:v>-12</c:v>
                </c:pt>
                <c:pt idx="170">
                  <c:v>-11</c:v>
                </c:pt>
                <c:pt idx="171">
                  <c:v>-10</c:v>
                </c:pt>
                <c:pt idx="172">
                  <c:v>-9</c:v>
                </c:pt>
                <c:pt idx="173">
                  <c:v>-8</c:v>
                </c:pt>
                <c:pt idx="174">
                  <c:v>-7</c:v>
                </c:pt>
                <c:pt idx="175">
                  <c:v>-6</c:v>
                </c:pt>
                <c:pt idx="176">
                  <c:v>-5</c:v>
                </c:pt>
                <c:pt idx="177">
                  <c:v>-4</c:v>
                </c:pt>
                <c:pt idx="178">
                  <c:v>-3</c:v>
                </c:pt>
                <c:pt idx="179">
                  <c:v>-2</c:v>
                </c:pt>
                <c:pt idx="180">
                  <c:v>-1</c:v>
                </c:pt>
                <c:pt idx="181">
                  <c:v>0</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pt idx="196">
                  <c:v>15</c:v>
                </c:pt>
                <c:pt idx="197">
                  <c:v>16</c:v>
                </c:pt>
                <c:pt idx="198">
                  <c:v>17</c:v>
                </c:pt>
                <c:pt idx="199">
                  <c:v>18</c:v>
                </c:pt>
                <c:pt idx="200">
                  <c:v>19</c:v>
                </c:pt>
                <c:pt idx="201">
                  <c:v>20</c:v>
                </c:pt>
                <c:pt idx="202">
                  <c:v>21</c:v>
                </c:pt>
                <c:pt idx="203">
                  <c:v>22</c:v>
                </c:pt>
                <c:pt idx="204">
                  <c:v>23</c:v>
                </c:pt>
                <c:pt idx="205">
                  <c:v>24</c:v>
                </c:pt>
                <c:pt idx="206">
                  <c:v>25</c:v>
                </c:pt>
                <c:pt idx="207">
                  <c:v>26</c:v>
                </c:pt>
                <c:pt idx="208">
                  <c:v>27</c:v>
                </c:pt>
                <c:pt idx="209">
                  <c:v>28</c:v>
                </c:pt>
                <c:pt idx="210">
                  <c:v>29</c:v>
                </c:pt>
                <c:pt idx="211">
                  <c:v>30</c:v>
                </c:pt>
                <c:pt idx="212">
                  <c:v>31</c:v>
                </c:pt>
                <c:pt idx="213">
                  <c:v>32</c:v>
                </c:pt>
                <c:pt idx="214">
                  <c:v>33</c:v>
                </c:pt>
                <c:pt idx="215">
                  <c:v>34</c:v>
                </c:pt>
                <c:pt idx="216">
                  <c:v>35</c:v>
                </c:pt>
                <c:pt idx="217">
                  <c:v>36</c:v>
                </c:pt>
                <c:pt idx="218">
                  <c:v>37</c:v>
                </c:pt>
                <c:pt idx="219">
                  <c:v>38</c:v>
                </c:pt>
                <c:pt idx="220">
                  <c:v>39</c:v>
                </c:pt>
                <c:pt idx="221">
                  <c:v>40</c:v>
                </c:pt>
                <c:pt idx="222">
                  <c:v>41</c:v>
                </c:pt>
                <c:pt idx="223">
                  <c:v>42</c:v>
                </c:pt>
                <c:pt idx="224">
                  <c:v>43</c:v>
                </c:pt>
                <c:pt idx="225">
                  <c:v>44</c:v>
                </c:pt>
                <c:pt idx="226">
                  <c:v>45</c:v>
                </c:pt>
                <c:pt idx="227">
                  <c:v>46</c:v>
                </c:pt>
                <c:pt idx="228">
                  <c:v>47</c:v>
                </c:pt>
                <c:pt idx="229">
                  <c:v>48</c:v>
                </c:pt>
                <c:pt idx="230">
                  <c:v>49</c:v>
                </c:pt>
                <c:pt idx="231">
                  <c:v>50</c:v>
                </c:pt>
                <c:pt idx="232">
                  <c:v>51</c:v>
                </c:pt>
                <c:pt idx="233">
                  <c:v>52</c:v>
                </c:pt>
                <c:pt idx="234">
                  <c:v>53</c:v>
                </c:pt>
                <c:pt idx="235">
                  <c:v>54</c:v>
                </c:pt>
                <c:pt idx="236">
                  <c:v>55</c:v>
                </c:pt>
                <c:pt idx="237">
                  <c:v>56</c:v>
                </c:pt>
                <c:pt idx="238">
                  <c:v>57</c:v>
                </c:pt>
                <c:pt idx="239">
                  <c:v>58</c:v>
                </c:pt>
                <c:pt idx="240">
                  <c:v>59</c:v>
                </c:pt>
                <c:pt idx="241">
                  <c:v>60</c:v>
                </c:pt>
                <c:pt idx="242">
                  <c:v>61</c:v>
                </c:pt>
                <c:pt idx="243">
                  <c:v>62</c:v>
                </c:pt>
                <c:pt idx="244">
                  <c:v>63</c:v>
                </c:pt>
                <c:pt idx="245">
                  <c:v>64</c:v>
                </c:pt>
                <c:pt idx="246">
                  <c:v>65</c:v>
                </c:pt>
                <c:pt idx="247">
                  <c:v>66</c:v>
                </c:pt>
                <c:pt idx="248">
                  <c:v>67</c:v>
                </c:pt>
                <c:pt idx="249">
                  <c:v>68</c:v>
                </c:pt>
                <c:pt idx="250">
                  <c:v>69</c:v>
                </c:pt>
                <c:pt idx="251">
                  <c:v>70</c:v>
                </c:pt>
                <c:pt idx="252">
                  <c:v>71</c:v>
                </c:pt>
                <c:pt idx="253">
                  <c:v>72</c:v>
                </c:pt>
                <c:pt idx="254">
                  <c:v>73</c:v>
                </c:pt>
                <c:pt idx="255">
                  <c:v>74</c:v>
                </c:pt>
                <c:pt idx="256">
                  <c:v>75</c:v>
                </c:pt>
                <c:pt idx="257">
                  <c:v>76</c:v>
                </c:pt>
                <c:pt idx="258">
                  <c:v>77</c:v>
                </c:pt>
                <c:pt idx="259">
                  <c:v>78</c:v>
                </c:pt>
                <c:pt idx="260">
                  <c:v>79</c:v>
                </c:pt>
                <c:pt idx="261">
                  <c:v>80</c:v>
                </c:pt>
                <c:pt idx="262">
                  <c:v>81</c:v>
                </c:pt>
                <c:pt idx="263">
                  <c:v>82</c:v>
                </c:pt>
                <c:pt idx="264">
                  <c:v>83</c:v>
                </c:pt>
                <c:pt idx="265">
                  <c:v>84</c:v>
                </c:pt>
                <c:pt idx="266">
                  <c:v>85</c:v>
                </c:pt>
                <c:pt idx="267">
                  <c:v>86</c:v>
                </c:pt>
                <c:pt idx="268">
                  <c:v>87</c:v>
                </c:pt>
                <c:pt idx="269">
                  <c:v>88</c:v>
                </c:pt>
                <c:pt idx="270">
                  <c:v>89</c:v>
                </c:pt>
                <c:pt idx="271">
                  <c:v>90</c:v>
                </c:pt>
                <c:pt idx="272">
                  <c:v>91</c:v>
                </c:pt>
                <c:pt idx="273">
                  <c:v>92</c:v>
                </c:pt>
                <c:pt idx="274">
                  <c:v>93</c:v>
                </c:pt>
                <c:pt idx="275">
                  <c:v>94</c:v>
                </c:pt>
                <c:pt idx="276">
                  <c:v>95</c:v>
                </c:pt>
                <c:pt idx="277">
                  <c:v>96</c:v>
                </c:pt>
                <c:pt idx="278">
                  <c:v>97</c:v>
                </c:pt>
                <c:pt idx="279">
                  <c:v>98</c:v>
                </c:pt>
                <c:pt idx="280">
                  <c:v>99</c:v>
                </c:pt>
                <c:pt idx="281">
                  <c:v>100</c:v>
                </c:pt>
                <c:pt idx="282">
                  <c:v>101</c:v>
                </c:pt>
                <c:pt idx="283">
                  <c:v>102</c:v>
                </c:pt>
                <c:pt idx="284">
                  <c:v>103</c:v>
                </c:pt>
                <c:pt idx="285">
                  <c:v>104</c:v>
                </c:pt>
                <c:pt idx="286">
                  <c:v>105</c:v>
                </c:pt>
                <c:pt idx="287">
                  <c:v>106</c:v>
                </c:pt>
                <c:pt idx="288">
                  <c:v>107</c:v>
                </c:pt>
                <c:pt idx="289">
                  <c:v>108</c:v>
                </c:pt>
                <c:pt idx="290">
                  <c:v>109</c:v>
                </c:pt>
                <c:pt idx="291">
                  <c:v>110</c:v>
                </c:pt>
                <c:pt idx="292">
                  <c:v>111</c:v>
                </c:pt>
                <c:pt idx="293">
                  <c:v>112</c:v>
                </c:pt>
                <c:pt idx="294">
                  <c:v>113</c:v>
                </c:pt>
                <c:pt idx="295">
                  <c:v>114</c:v>
                </c:pt>
                <c:pt idx="296">
                  <c:v>115</c:v>
                </c:pt>
                <c:pt idx="297">
                  <c:v>116</c:v>
                </c:pt>
                <c:pt idx="298">
                  <c:v>117</c:v>
                </c:pt>
                <c:pt idx="299">
                  <c:v>118</c:v>
                </c:pt>
                <c:pt idx="300">
                  <c:v>119</c:v>
                </c:pt>
                <c:pt idx="301">
                  <c:v>120</c:v>
                </c:pt>
                <c:pt idx="302">
                  <c:v>121</c:v>
                </c:pt>
                <c:pt idx="303">
                  <c:v>122</c:v>
                </c:pt>
                <c:pt idx="304">
                  <c:v>123</c:v>
                </c:pt>
                <c:pt idx="305">
                  <c:v>124</c:v>
                </c:pt>
                <c:pt idx="306">
                  <c:v>125</c:v>
                </c:pt>
                <c:pt idx="307">
                  <c:v>126</c:v>
                </c:pt>
                <c:pt idx="308">
                  <c:v>127</c:v>
                </c:pt>
                <c:pt idx="309">
                  <c:v>128</c:v>
                </c:pt>
                <c:pt idx="310">
                  <c:v>129</c:v>
                </c:pt>
                <c:pt idx="311">
                  <c:v>130</c:v>
                </c:pt>
                <c:pt idx="312">
                  <c:v>131</c:v>
                </c:pt>
                <c:pt idx="313">
                  <c:v>132</c:v>
                </c:pt>
                <c:pt idx="314">
                  <c:v>133</c:v>
                </c:pt>
                <c:pt idx="315">
                  <c:v>134</c:v>
                </c:pt>
                <c:pt idx="316">
                  <c:v>135</c:v>
                </c:pt>
                <c:pt idx="317">
                  <c:v>136</c:v>
                </c:pt>
                <c:pt idx="318">
                  <c:v>137</c:v>
                </c:pt>
                <c:pt idx="319">
                  <c:v>138</c:v>
                </c:pt>
                <c:pt idx="320">
                  <c:v>139</c:v>
                </c:pt>
                <c:pt idx="321">
                  <c:v>140</c:v>
                </c:pt>
                <c:pt idx="322">
                  <c:v>141</c:v>
                </c:pt>
                <c:pt idx="323">
                  <c:v>142</c:v>
                </c:pt>
                <c:pt idx="324">
                  <c:v>143</c:v>
                </c:pt>
                <c:pt idx="325">
                  <c:v>144</c:v>
                </c:pt>
                <c:pt idx="326">
                  <c:v>145</c:v>
                </c:pt>
                <c:pt idx="327">
                  <c:v>146</c:v>
                </c:pt>
                <c:pt idx="328">
                  <c:v>147</c:v>
                </c:pt>
                <c:pt idx="329">
                  <c:v>148</c:v>
                </c:pt>
                <c:pt idx="330">
                  <c:v>149</c:v>
                </c:pt>
                <c:pt idx="331">
                  <c:v>150</c:v>
                </c:pt>
                <c:pt idx="332">
                  <c:v>151</c:v>
                </c:pt>
                <c:pt idx="333">
                  <c:v>152</c:v>
                </c:pt>
                <c:pt idx="334">
                  <c:v>153</c:v>
                </c:pt>
                <c:pt idx="335">
                  <c:v>154</c:v>
                </c:pt>
                <c:pt idx="336">
                  <c:v>155</c:v>
                </c:pt>
                <c:pt idx="337">
                  <c:v>156</c:v>
                </c:pt>
                <c:pt idx="338">
                  <c:v>157</c:v>
                </c:pt>
                <c:pt idx="339">
                  <c:v>158</c:v>
                </c:pt>
                <c:pt idx="340">
                  <c:v>159</c:v>
                </c:pt>
                <c:pt idx="341">
                  <c:v>160</c:v>
                </c:pt>
                <c:pt idx="342">
                  <c:v>161</c:v>
                </c:pt>
                <c:pt idx="343">
                  <c:v>162</c:v>
                </c:pt>
                <c:pt idx="344">
                  <c:v>163</c:v>
                </c:pt>
                <c:pt idx="345">
                  <c:v>164</c:v>
                </c:pt>
                <c:pt idx="346">
                  <c:v>165</c:v>
                </c:pt>
                <c:pt idx="347">
                  <c:v>166</c:v>
                </c:pt>
                <c:pt idx="348">
                  <c:v>167</c:v>
                </c:pt>
                <c:pt idx="349">
                  <c:v>168</c:v>
                </c:pt>
                <c:pt idx="350">
                  <c:v>169</c:v>
                </c:pt>
                <c:pt idx="351">
                  <c:v>170</c:v>
                </c:pt>
                <c:pt idx="352">
                  <c:v>171</c:v>
                </c:pt>
                <c:pt idx="353">
                  <c:v>172</c:v>
                </c:pt>
                <c:pt idx="354">
                  <c:v>173</c:v>
                </c:pt>
                <c:pt idx="355">
                  <c:v>174</c:v>
                </c:pt>
                <c:pt idx="356">
                  <c:v>175</c:v>
                </c:pt>
                <c:pt idx="357">
                  <c:v>176</c:v>
                </c:pt>
                <c:pt idx="358">
                  <c:v>177</c:v>
                </c:pt>
                <c:pt idx="359">
                  <c:v>178</c:v>
                </c:pt>
                <c:pt idx="360">
                  <c:v>179</c:v>
                </c:pt>
                <c:pt idx="361">
                  <c:v>180</c:v>
                </c:pt>
              </c:numCache>
            </c:numRef>
          </c:xVal>
          <c:yVal>
            <c:numRef>
              <c:f>[1]Calculations!$N$2:$N$366</c:f>
              <c:numCache>
                <c:formatCode>General</c:formatCode>
                <c:ptCount val="365"/>
                <c:pt idx="1">
                  <c:v>2033.0255605689258</c:v>
                </c:pt>
                <c:pt idx="2">
                  <c:v>2032.9167134054865</c:v>
                </c:pt>
                <c:pt idx="3">
                  <c:v>2032.5901687887997</c:v>
                </c:pt>
                <c:pt idx="4">
                  <c:v>2032.0459173715617</c:v>
                </c:pt>
                <c:pt idx="5">
                  <c:v>2031.2839436808933</c:v>
                </c:pt>
                <c:pt idx="6">
                  <c:v>2030.3042262773217</c:v>
                </c:pt>
                <c:pt idx="7">
                  <c:v>2029.106737977386</c:v>
                </c:pt>
                <c:pt idx="8">
                  <c:v>2027.691446139921</c:v>
                </c:pt>
                <c:pt idx="9">
                  <c:v>2026.0583130160685</c:v>
                </c:pt>
                <c:pt idx="10">
                  <c:v>2024.2072961630813</c:v>
                </c:pt>
                <c:pt idx="11">
                  <c:v>2022.1383489219754</c:v>
                </c:pt>
                <c:pt idx="12">
                  <c:v>2019.8514209591233</c:v>
                </c:pt>
                <c:pt idx="13">
                  <c:v>2017.3464588718336</c:v>
                </c:pt>
                <c:pt idx="14">
                  <c:v>2014.6234068580138</c:v>
                </c:pt>
                <c:pt idx="15">
                  <c:v>2011.6822074499705</c:v>
                </c:pt>
                <c:pt idx="16">
                  <c:v>2008.522802312413</c:v>
                </c:pt>
                <c:pt idx="17">
                  <c:v>2005.145133104694</c:v>
                </c:pt>
                <c:pt idx="18">
                  <c:v>2001.5491424073418</c:v>
                </c:pt>
                <c:pt idx="19">
                  <c:v>1997.7347747128674</c:v>
                </c:pt>
                <c:pt idx="20">
                  <c:v>1993.7019774808473</c:v>
                </c:pt>
                <c:pt idx="21">
                  <c:v>1989.4507022572373</c:v>
                </c:pt>
                <c:pt idx="22">
                  <c:v>1984.9809058578139</c:v>
                </c:pt>
                <c:pt idx="23">
                  <c:v>1980.2925516156433</c:v>
                </c:pt>
                <c:pt idx="24">
                  <c:v>1975.3856106923758</c:v>
                </c:pt>
                <c:pt idx="25">
                  <c:v>1970.2600634531702</c:v>
                </c:pt>
                <c:pt idx="26">
                  <c:v>1964.9159009049274</c:v>
                </c:pt>
                <c:pt idx="27">
                  <c:v>1959.3531261974911</c:v>
                </c:pt>
                <c:pt idx="28">
                  <c:v>1953.5717561873835</c:v>
                </c:pt>
                <c:pt idx="29">
                  <c:v>1947.5718230635625</c:v>
                </c:pt>
                <c:pt idx="30">
                  <c:v>1941.3533760345881</c:v>
                </c:pt>
                <c:pt idx="31">
                  <c:v>1934.9164830765146</c:v>
                </c:pt>
                <c:pt idx="32">
                  <c:v>1928.2612327406953</c:v>
                </c:pt>
                <c:pt idx="33">
                  <c:v>1921.3877360205879</c:v>
                </c:pt>
                <c:pt idx="34">
                  <c:v>1914.2961282765336</c:v>
                </c:pt>
                <c:pt idx="35">
                  <c:v>1906.9865712173487</c:v>
                </c:pt>
                <c:pt idx="36">
                  <c:v>1899.4592549374368</c:v>
                </c:pt>
                <c:pt idx="37">
                  <c:v>1891.7144000079936</c:v>
                </c:pt>
                <c:pt idx="38">
                  <c:v>1883.7522596207245</c:v>
                </c:pt>
                <c:pt idx="39">
                  <c:v>1875.5731217823322</c:v>
                </c:pt>
                <c:pt idx="40">
                  <c:v>1867.177311557901</c:v>
                </c:pt>
                <c:pt idx="41">
                  <c:v>1858.5651933610884</c:v>
                </c:pt>
                <c:pt idx="42">
                  <c:v>1849.7371732889158</c:v>
                </c:pt>
                <c:pt idx="43">
                  <c:v>1840.6937014987125</c:v>
                </c:pt>
                <c:pt idx="44">
                  <c:v>1831.4352746246511</c:v>
                </c:pt>
                <c:pt idx="45">
                  <c:v>1821.9624382310535</c:v>
                </c:pt>
                <c:pt idx="46">
                  <c:v>1812.2757892995103</c:v>
                </c:pt>
                <c:pt idx="47">
                  <c:v>1802.3759787466242</c:v>
                </c:pt>
                <c:pt idx="48">
                  <c:v>1792.2637139690148</c:v>
                </c:pt>
                <c:pt idx="49">
                  <c:v>1781.9397614120019</c:v>
                </c:pt>
                <c:pt idx="50">
                  <c:v>1771.4049491582048</c:v>
                </c:pt>
                <c:pt idx="51">
                  <c:v>1760.6601695320633</c:v>
                </c:pt>
                <c:pt idx="52">
                  <c:v>1749.7063817161263</c:v>
                </c:pt>
                <c:pt idx="53">
                  <c:v>1738.5446143747222</c:v>
                </c:pt>
                <c:pt idx="54">
                  <c:v>1727.1759682804445</c:v>
                </c:pt>
                <c:pt idx="55">
                  <c:v>1715.6016189386953</c:v>
                </c:pt>
                <c:pt idx="56">
                  <c:v>1703.8228192053459</c:v>
                </c:pt>
                <c:pt idx="57">
                  <c:v>1691.8409018923783</c:v>
                </c:pt>
                <c:pt idx="58">
                  <c:v>1679.6572823562235</c:v>
                </c:pt>
                <c:pt idx="59">
                  <c:v>1667.2734610633408</c:v>
                </c:pt>
                <c:pt idx="60">
                  <c:v>1654.6910261274097</c:v>
                </c:pt>
                <c:pt idx="61">
                  <c:v>1641.9116558123965</c:v>
                </c:pt>
                <c:pt idx="62">
                  <c:v>1628.9371209956155</c:v>
                </c:pt>
                <c:pt idx="63">
                  <c:v>1615.7692875847754</c:v>
                </c:pt>
                <c:pt idx="64">
                  <c:v>1602.4101188829165</c:v>
                </c:pt>
                <c:pt idx="65">
                  <c:v>1588.8616778950766</c:v>
                </c:pt>
                <c:pt idx="66">
                  <c:v>1575.1261295704001</c:v>
                </c:pt>
                <c:pt idx="67">
                  <c:v>1561.2057429734289</c:v>
                </c:pt>
                <c:pt idx="68">
                  <c:v>1547.102893378225</c:v>
                </c:pt>
                <c:pt idx="69">
                  <c:v>1532.8200642789991</c:v>
                </c:pt>
                <c:pt idx="70">
                  <c:v>1518.3598493109143</c:v>
                </c:pt>
                <c:pt idx="71">
                  <c:v>1503.7249540747789</c:v>
                </c:pt>
                <c:pt idx="72">
                  <c:v>1488.9181978593836</c:v>
                </c:pt>
                <c:pt idx="73">
                  <c:v>1473.9425152553429</c:v>
                </c:pt>
                <c:pt idx="74">
                  <c:v>1458.8009576543645</c:v>
                </c:pt>
                <c:pt idx="75">
                  <c:v>1443.4966946280372</c:v>
                </c:pt>
                <c:pt idx="76">
                  <c:v>1428.033015180343</c:v>
                </c:pt>
                <c:pt idx="77">
                  <c:v>1412.4133288682988</c:v>
                </c:pt>
                <c:pt idx="78">
                  <c:v>1396.6411667853095</c:v>
                </c:pt>
                <c:pt idx="79">
                  <c:v>1380.7201824020535</c:v>
                </c:pt>
                <c:pt idx="80">
                  <c:v>1364.65415225994</c:v>
                </c:pt>
                <c:pt idx="81">
                  <c:v>1348.4469765124768</c:v>
                </c:pt>
                <c:pt idx="82">
                  <c:v>1332.102679310143</c:v>
                </c:pt>
                <c:pt idx="83">
                  <c:v>1315.6254090246782</c:v>
                </c:pt>
                <c:pt idx="84">
                  <c:v>1299.0194383090461</c:v>
                </c:pt>
                <c:pt idx="85">
                  <c:v>1282.2891639896388</c:v>
                </c:pt>
                <c:pt idx="86">
                  <c:v>1265.4391067876952</c:v>
                </c:pt>
                <c:pt idx="87">
                  <c:v>1248.4739108672404</c:v>
                </c:pt>
                <c:pt idx="88">
                  <c:v>1231.3983432072769</c:v>
                </c:pt>
                <c:pt idx="89">
                  <c:v>1214.217292796365</c:v>
                </c:pt>
                <c:pt idx="90">
                  <c:v>1196.9357696481081</c:v>
                </c:pt>
                <c:pt idx="91">
                  <c:v>1179.5589036365357</c:v>
                </c:pt>
                <c:pt idx="92">
                  <c:v>1162.0919431507627</c:v>
                </c:pt>
                <c:pt idx="93">
                  <c:v>1144.5402535687649</c:v>
                </c:pt>
                <c:pt idx="94">
                  <c:v>1126.9093155505473</c:v>
                </c:pt>
                <c:pt idx="95">
                  <c:v>1109.2047231514139</c:v>
                </c:pt>
                <c:pt idx="96">
                  <c:v>1091.4321817564814</c:v>
                </c:pt>
                <c:pt idx="97">
                  <c:v>1073.5975058380443</c:v>
                </c:pt>
                <c:pt idx="98">
                  <c:v>1055.7066165377846</c:v>
                </c:pt>
                <c:pt idx="99">
                  <c:v>1037.765539076287</c:v>
                </c:pt>
                <c:pt idx="100">
                  <c:v>1019.7803999926967</c:v>
                </c:pt>
                <c:pt idx="101">
                  <c:v>1001.7574242177899</c:v>
                </c:pt>
                <c:pt idx="102">
                  <c:v>983.70293198409729</c:v>
                </c:pt>
                <c:pt idx="103">
                  <c:v>965.62333557710974</c:v>
                </c:pt>
                <c:pt idx="104">
                  <c:v>947.52513593194033</c:v>
                </c:pt>
                <c:pt idx="105">
                  <c:v>929.41491908018668</c:v>
                </c:pt>
                <c:pt idx="106">
                  <c:v>911.29935245202057</c:v>
                </c:pt>
                <c:pt idx="107">
                  <c:v>893.18518103888243</c:v>
                </c:pt>
                <c:pt idx="108">
                  <c:v>875.07922342240454</c:v>
                </c:pt>
                <c:pt idx="109">
                  <c:v>856.98836767546345</c:v>
                </c:pt>
                <c:pt idx="110">
                  <c:v>838.91956714150706</c:v>
                </c:pt>
                <c:pt idx="111">
                  <c:v>820.87983609850016</c:v>
                </c:pt>
                <c:pt idx="112">
                  <c:v>802.87624531403821</c:v>
                </c:pt>
                <c:pt idx="113">
                  <c:v>784.91591749834811</c:v>
                </c:pt>
                <c:pt idx="114">
                  <c:v>767.00602266201804</c:v>
                </c:pt>
                <c:pt idx="115">
                  <c:v>749.15377338545522</c:v>
                </c:pt>
                <c:pt idx="116">
                  <c:v>731.36642000711959</c:v>
                </c:pt>
                <c:pt idx="117">
                  <c:v>713.65124573770686</c:v>
                </c:pt>
                <c:pt idx="118">
                  <c:v>696.01556170744607</c:v>
                </c:pt>
                <c:pt idx="119">
                  <c:v>678.46670195375987</c:v>
                </c:pt>
                <c:pt idx="120">
                  <c:v>661.01201835649465</c:v>
                </c:pt>
                <c:pt idx="121">
                  <c:v>643.65887552793367</c:v>
                </c:pt>
                <c:pt idx="122">
                  <c:v>626.41464566477111</c:v>
                </c:pt>
                <c:pt idx="123">
                  <c:v>609.28670336915366</c:v>
                </c:pt>
                <c:pt idx="124">
                  <c:v>592.28242044582828</c:v>
                </c:pt>
                <c:pt idx="125">
                  <c:v>575.40916068235015</c:v>
                </c:pt>
                <c:pt idx="126">
                  <c:v>558.67427461917384</c:v>
                </c:pt>
                <c:pt idx="127">
                  <c:v>542.08509431636446</c:v>
                </c:pt>
                <c:pt idx="128">
                  <c:v>525.64892812346261</c:v>
                </c:pt>
                <c:pt idx="129">
                  <c:v>509.37305545897681</c:v>
                </c:pt>
                <c:pt idx="130">
                  <c:v>493.26472160571507</c:v>
                </c:pt>
                <c:pt idx="131">
                  <c:v>477.33113252807925</c:v>
                </c:pt>
                <c:pt idx="132">
                  <c:v>461.57944971720713</c:v>
                </c:pt>
                <c:pt idx="133">
                  <c:v>446.0167850696846</c:v>
                </c:pt>
                <c:pt idx="134">
                  <c:v>430.65019580534812</c:v>
                </c:pt>
                <c:pt idx="135">
                  <c:v>415.48667942948754</c:v>
                </c:pt>
                <c:pt idx="136">
                  <c:v>400.53316874457363</c:v>
                </c:pt>
                <c:pt idx="137">
                  <c:v>385.79652691639581</c:v>
                </c:pt>
                <c:pt idx="138">
                  <c:v>371.28354259930978</c:v>
                </c:pt>
                <c:pt idx="139">
                  <c:v>357.00092512507103</c:v>
                </c:pt>
                <c:pt idx="140">
                  <c:v>342.9552997595116</c:v>
                </c:pt>
                <c:pt idx="141">
                  <c:v>329.15320303112281</c:v>
                </c:pt>
                <c:pt idx="142">
                  <c:v>315.60107813537468</c:v>
                </c:pt>
                <c:pt idx="143">
                  <c:v>302.30527041840247</c:v>
                </c:pt>
                <c:pt idx="144">
                  <c:v>289.27202294350411</c:v>
                </c:pt>
                <c:pt idx="145">
                  <c:v>276.50747214365163</c:v>
                </c:pt>
                <c:pt idx="146">
                  <c:v>264.01764356306143</c:v>
                </c:pt>
                <c:pt idx="147">
                  <c:v>251.80844769064376</c:v>
                </c:pt>
                <c:pt idx="148">
                  <c:v>239.88567588799509</c:v>
                </c:pt>
                <c:pt idx="149">
                  <c:v>228.25499641439191</c:v>
                </c:pt>
                <c:pt idx="150">
                  <c:v>216.92195055107166</c:v>
                </c:pt>
                <c:pt idx="151">
                  <c:v>205.89194882693315</c:v>
                </c:pt>
                <c:pt idx="152">
                  <c:v>195.17026734761896</c:v>
                </c:pt>
                <c:pt idx="153">
                  <c:v>184.76204422976636</c:v>
                </c:pt>
                <c:pt idx="154">
                  <c:v>174.67227614211598</c:v>
                </c:pt>
                <c:pt idx="155">
                  <c:v>164.9058149549594</c:v>
                </c:pt>
                <c:pt idx="156">
                  <c:v>155.46736449933772</c:v>
                </c:pt>
                <c:pt idx="157">
                  <c:v>146.36147743723345</c:v>
                </c:pt>
                <c:pt idx="158">
                  <c:v>137.59255224389403</c:v>
                </c:pt>
                <c:pt idx="159">
                  <c:v>129.16483030332179</c:v>
                </c:pt>
                <c:pt idx="160">
                  <c:v>121.08239311784155</c:v>
                </c:pt>
                <c:pt idx="161">
                  <c:v>113.34915963258408</c:v>
                </c:pt>
                <c:pt idx="162">
                  <c:v>105.96888367560075</c:v>
                </c:pt>
                <c:pt idx="163">
                  <c:v>98.945151514281434</c:v>
                </c:pt>
                <c:pt idx="164">
                  <c:v>92.281379528632044</c:v>
                </c:pt>
                <c:pt idx="165">
                  <c:v>85.980812001924846</c:v>
                </c:pt>
                <c:pt idx="166">
                  <c:v>80.046519029153274</c:v>
                </c:pt>
                <c:pt idx="167">
                  <c:v>74.481394543679613</c:v>
                </c:pt>
                <c:pt idx="168">
                  <c:v>69.288154462387141</c:v>
                </c:pt>
                <c:pt idx="169">
                  <c:v>64.469334949637073</c:v>
                </c:pt>
                <c:pt idx="170">
                  <c:v>60.027290800249403</c:v>
                </c:pt>
                <c:pt idx="171">
                  <c:v>55.964193941712693</c:v>
                </c:pt>
                <c:pt idx="172">
                  <c:v>52.282032055793394</c:v>
                </c:pt>
                <c:pt idx="173">
                  <c:v>48.9826073196717</c:v>
                </c:pt>
                <c:pt idx="174">
                  <c:v>46.067535266733046</c:v>
                </c:pt>
                <c:pt idx="175">
                  <c:v>43.538243767081468</c:v>
                </c:pt>
                <c:pt idx="176">
                  <c:v>41.395972127869776</c:v>
                </c:pt>
                <c:pt idx="177">
                  <c:v>39.641770313494881</c:v>
                </c:pt>
                <c:pt idx="178">
                  <c:v>38.276498285696029</c:v>
                </c:pt>
                <c:pt idx="179">
                  <c:v>37.300825463597462</c:v>
                </c:pt>
                <c:pt idx="180">
                  <c:v>36.715230303726955</c:v>
                </c:pt>
                <c:pt idx="181">
                  <c:v>36.520000000000003</c:v>
                </c:pt>
                <c:pt idx="182">
                  <c:v>36.715230303726955</c:v>
                </c:pt>
                <c:pt idx="183">
                  <c:v>37.300825463597462</c:v>
                </c:pt>
                <c:pt idx="184">
                  <c:v>38.276498285696029</c:v>
                </c:pt>
                <c:pt idx="185">
                  <c:v>39.641770313494881</c:v>
                </c:pt>
                <c:pt idx="186">
                  <c:v>41.395972127869776</c:v>
                </c:pt>
                <c:pt idx="187">
                  <c:v>43.538243767081468</c:v>
                </c:pt>
                <c:pt idx="188">
                  <c:v>46.067535266733046</c:v>
                </c:pt>
                <c:pt idx="189">
                  <c:v>48.9826073196717</c:v>
                </c:pt>
                <c:pt idx="190">
                  <c:v>52.282032055793394</c:v>
                </c:pt>
                <c:pt idx="191">
                  <c:v>55.964193941712693</c:v>
                </c:pt>
                <c:pt idx="192">
                  <c:v>60.027290800249403</c:v>
                </c:pt>
                <c:pt idx="193">
                  <c:v>64.469334949637073</c:v>
                </c:pt>
                <c:pt idx="194">
                  <c:v>69.288154462387141</c:v>
                </c:pt>
                <c:pt idx="195">
                  <c:v>74.481394543679613</c:v>
                </c:pt>
                <c:pt idx="196">
                  <c:v>80.046519029153274</c:v>
                </c:pt>
                <c:pt idx="197">
                  <c:v>85.980812001924846</c:v>
                </c:pt>
                <c:pt idx="198">
                  <c:v>92.281379528632044</c:v>
                </c:pt>
                <c:pt idx="199">
                  <c:v>98.945151514281434</c:v>
                </c:pt>
                <c:pt idx="200">
                  <c:v>105.96888367560075</c:v>
                </c:pt>
                <c:pt idx="201">
                  <c:v>113.34915963258408</c:v>
                </c:pt>
                <c:pt idx="202">
                  <c:v>121.08239311784155</c:v>
                </c:pt>
                <c:pt idx="203">
                  <c:v>129.16483030332179</c:v>
                </c:pt>
                <c:pt idx="204">
                  <c:v>137.59255224389403</c:v>
                </c:pt>
                <c:pt idx="205">
                  <c:v>146.36147743723345</c:v>
                </c:pt>
                <c:pt idx="206">
                  <c:v>155.46736449933772</c:v>
                </c:pt>
                <c:pt idx="207">
                  <c:v>164.9058149549594</c:v>
                </c:pt>
                <c:pt idx="208">
                  <c:v>174.67227614211598</c:v>
                </c:pt>
                <c:pt idx="209">
                  <c:v>184.76204422976636</c:v>
                </c:pt>
                <c:pt idx="210">
                  <c:v>195.17026734761896</c:v>
                </c:pt>
                <c:pt idx="211">
                  <c:v>205.89194882693315</c:v>
                </c:pt>
                <c:pt idx="212">
                  <c:v>216.92195055107166</c:v>
                </c:pt>
                <c:pt idx="213">
                  <c:v>228.25499641439191</c:v>
                </c:pt>
                <c:pt idx="214">
                  <c:v>239.88567588799509</c:v>
                </c:pt>
                <c:pt idx="215">
                  <c:v>251.80844769064376</c:v>
                </c:pt>
                <c:pt idx="216">
                  <c:v>264.01764356306143</c:v>
                </c:pt>
                <c:pt idx="217">
                  <c:v>276.50747214365163</c:v>
                </c:pt>
                <c:pt idx="218">
                  <c:v>289.27202294350411</c:v>
                </c:pt>
                <c:pt idx="219">
                  <c:v>302.30527041840247</c:v>
                </c:pt>
                <c:pt idx="220">
                  <c:v>315.60107813537468</c:v>
                </c:pt>
                <c:pt idx="221">
                  <c:v>329.15320303112281</c:v>
                </c:pt>
                <c:pt idx="222">
                  <c:v>342.9552997595116</c:v>
                </c:pt>
                <c:pt idx="223">
                  <c:v>357.00092512507103</c:v>
                </c:pt>
                <c:pt idx="224">
                  <c:v>371.28354259930978</c:v>
                </c:pt>
                <c:pt idx="225">
                  <c:v>385.79652691639581</c:v>
                </c:pt>
                <c:pt idx="226">
                  <c:v>400.53316874457363</c:v>
                </c:pt>
                <c:pt idx="227">
                  <c:v>415.48667942948754</c:v>
                </c:pt>
                <c:pt idx="228">
                  <c:v>430.65019580534812</c:v>
                </c:pt>
                <c:pt idx="229">
                  <c:v>446.0167850696846</c:v>
                </c:pt>
                <c:pt idx="230">
                  <c:v>461.57944971720713</c:v>
                </c:pt>
                <c:pt idx="231">
                  <c:v>477.33113252807925</c:v>
                </c:pt>
                <c:pt idx="232">
                  <c:v>493.26472160571507</c:v>
                </c:pt>
                <c:pt idx="233">
                  <c:v>509.37305545897681</c:v>
                </c:pt>
                <c:pt idx="234">
                  <c:v>525.64892812346261</c:v>
                </c:pt>
                <c:pt idx="235">
                  <c:v>542.08509431636446</c:v>
                </c:pt>
                <c:pt idx="236">
                  <c:v>558.67427461917384</c:v>
                </c:pt>
                <c:pt idx="237">
                  <c:v>575.40916068235015</c:v>
                </c:pt>
                <c:pt idx="238">
                  <c:v>592.28242044582828</c:v>
                </c:pt>
                <c:pt idx="239">
                  <c:v>609.28670336915366</c:v>
                </c:pt>
                <c:pt idx="240">
                  <c:v>626.41464566477111</c:v>
                </c:pt>
                <c:pt idx="241">
                  <c:v>643.65887552793367</c:v>
                </c:pt>
                <c:pt idx="242">
                  <c:v>661.01201835649465</c:v>
                </c:pt>
                <c:pt idx="243">
                  <c:v>678.46670195375987</c:v>
                </c:pt>
                <c:pt idx="244">
                  <c:v>696.01556170744607</c:v>
                </c:pt>
                <c:pt idx="245">
                  <c:v>713.65124573770686</c:v>
                </c:pt>
                <c:pt idx="246">
                  <c:v>731.36642000711959</c:v>
                </c:pt>
                <c:pt idx="247">
                  <c:v>749.15377338545522</c:v>
                </c:pt>
                <c:pt idx="248">
                  <c:v>767.00602266201804</c:v>
                </c:pt>
                <c:pt idx="249">
                  <c:v>784.91591749834811</c:v>
                </c:pt>
                <c:pt idx="250">
                  <c:v>802.87624531403821</c:v>
                </c:pt>
                <c:pt idx="251">
                  <c:v>820.87983609850016</c:v>
                </c:pt>
                <c:pt idx="252">
                  <c:v>838.91956714150706</c:v>
                </c:pt>
                <c:pt idx="253">
                  <c:v>856.98836767546345</c:v>
                </c:pt>
                <c:pt idx="254">
                  <c:v>875.07922342240454</c:v>
                </c:pt>
                <c:pt idx="255">
                  <c:v>893.18518103888243</c:v>
                </c:pt>
                <c:pt idx="256">
                  <c:v>911.29935245202057</c:v>
                </c:pt>
                <c:pt idx="257">
                  <c:v>929.41491908018668</c:v>
                </c:pt>
                <c:pt idx="258">
                  <c:v>947.52513593194033</c:v>
                </c:pt>
                <c:pt idx="259">
                  <c:v>965.62333557710974</c:v>
                </c:pt>
                <c:pt idx="260">
                  <c:v>983.70293198409729</c:v>
                </c:pt>
                <c:pt idx="261">
                  <c:v>1001.7574242177899</c:v>
                </c:pt>
                <c:pt idx="262">
                  <c:v>1019.7803999926967</c:v>
                </c:pt>
                <c:pt idx="263">
                  <c:v>1037.765539076287</c:v>
                </c:pt>
                <c:pt idx="264">
                  <c:v>1055.7066165377846</c:v>
                </c:pt>
                <c:pt idx="265">
                  <c:v>1073.5975058380443</c:v>
                </c:pt>
                <c:pt idx="266">
                  <c:v>1091.4321817564814</c:v>
                </c:pt>
                <c:pt idx="267">
                  <c:v>1109.2047231514139</c:v>
                </c:pt>
                <c:pt idx="268">
                  <c:v>1126.9093155505473</c:v>
                </c:pt>
                <c:pt idx="269">
                  <c:v>1144.5402535687649</c:v>
                </c:pt>
                <c:pt idx="270">
                  <c:v>1162.0919431507627</c:v>
                </c:pt>
                <c:pt idx="271">
                  <c:v>1179.5589036365357</c:v>
                </c:pt>
                <c:pt idx="272">
                  <c:v>1196.9357696481081</c:v>
                </c:pt>
                <c:pt idx="273">
                  <c:v>1214.217292796365</c:v>
                </c:pt>
                <c:pt idx="274">
                  <c:v>1231.3983432072769</c:v>
                </c:pt>
                <c:pt idx="275">
                  <c:v>1248.4739108672404</c:v>
                </c:pt>
                <c:pt idx="276">
                  <c:v>1265.4391067876952</c:v>
                </c:pt>
                <c:pt idx="277">
                  <c:v>1282.2891639896388</c:v>
                </c:pt>
                <c:pt idx="278">
                  <c:v>1299.0194383090461</c:v>
                </c:pt>
                <c:pt idx="279">
                  <c:v>1315.6254090246782</c:v>
                </c:pt>
                <c:pt idx="280">
                  <c:v>1332.102679310143</c:v>
                </c:pt>
                <c:pt idx="281">
                  <c:v>1348.4469765124768</c:v>
                </c:pt>
                <c:pt idx="282">
                  <c:v>1364.65415225994</c:v>
                </c:pt>
                <c:pt idx="283">
                  <c:v>1380.7201824020535</c:v>
                </c:pt>
                <c:pt idx="284">
                  <c:v>1396.6411667853095</c:v>
                </c:pt>
                <c:pt idx="285">
                  <c:v>1412.4133288682988</c:v>
                </c:pt>
                <c:pt idx="286">
                  <c:v>1428.033015180343</c:v>
                </c:pt>
                <c:pt idx="287">
                  <c:v>1443.4966946280372</c:v>
                </c:pt>
                <c:pt idx="288">
                  <c:v>1458.8009576543645</c:v>
                </c:pt>
                <c:pt idx="289">
                  <c:v>1473.9425152553429</c:v>
                </c:pt>
                <c:pt idx="290">
                  <c:v>1488.9181978593836</c:v>
                </c:pt>
                <c:pt idx="291">
                  <c:v>1503.7249540747789</c:v>
                </c:pt>
                <c:pt idx="292">
                  <c:v>1518.3598493109143</c:v>
                </c:pt>
                <c:pt idx="293">
                  <c:v>1532.8200642789991</c:v>
                </c:pt>
                <c:pt idx="294">
                  <c:v>1547.102893378225</c:v>
                </c:pt>
                <c:pt idx="295">
                  <c:v>1561.2057429734289</c:v>
                </c:pt>
                <c:pt idx="296">
                  <c:v>1575.1261295704001</c:v>
                </c:pt>
                <c:pt idx="297">
                  <c:v>1588.8616778950766</c:v>
                </c:pt>
                <c:pt idx="298">
                  <c:v>1602.4101188829165</c:v>
                </c:pt>
                <c:pt idx="299">
                  <c:v>1615.7692875847754</c:v>
                </c:pt>
                <c:pt idx="300">
                  <c:v>1628.9371209956155</c:v>
                </c:pt>
                <c:pt idx="301">
                  <c:v>1641.9116558123965</c:v>
                </c:pt>
                <c:pt idx="302">
                  <c:v>1654.6910261274097</c:v>
                </c:pt>
                <c:pt idx="303">
                  <c:v>1667.2734610633408</c:v>
                </c:pt>
                <c:pt idx="304">
                  <c:v>1679.6572823562235</c:v>
                </c:pt>
                <c:pt idx="305">
                  <c:v>1691.8409018923783</c:v>
                </c:pt>
                <c:pt idx="306">
                  <c:v>1703.8228192053459</c:v>
                </c:pt>
                <c:pt idx="307">
                  <c:v>1715.6016189386953</c:v>
                </c:pt>
                <c:pt idx="308">
                  <c:v>1727.1759682804445</c:v>
                </c:pt>
                <c:pt idx="309">
                  <c:v>1738.5446143747222</c:v>
                </c:pt>
                <c:pt idx="310">
                  <c:v>1749.7063817161263</c:v>
                </c:pt>
                <c:pt idx="311">
                  <c:v>1760.6601695320633</c:v>
                </c:pt>
                <c:pt idx="312">
                  <c:v>1771.4049491582048</c:v>
                </c:pt>
                <c:pt idx="313">
                  <c:v>1781.9397614120019</c:v>
                </c:pt>
                <c:pt idx="314">
                  <c:v>1792.2637139690148</c:v>
                </c:pt>
                <c:pt idx="315">
                  <c:v>1802.3759787466242</c:v>
                </c:pt>
                <c:pt idx="316">
                  <c:v>1812.2757892995103</c:v>
                </c:pt>
                <c:pt idx="317">
                  <c:v>1821.9624382310535</c:v>
                </c:pt>
                <c:pt idx="318">
                  <c:v>1831.4352746246511</c:v>
                </c:pt>
                <c:pt idx="319">
                  <c:v>1840.6937014987125</c:v>
                </c:pt>
                <c:pt idx="320">
                  <c:v>1849.7371732889158</c:v>
                </c:pt>
                <c:pt idx="321">
                  <c:v>1858.5651933610884</c:v>
                </c:pt>
                <c:pt idx="322">
                  <c:v>1867.177311557901</c:v>
                </c:pt>
                <c:pt idx="323">
                  <c:v>1875.5731217823322</c:v>
                </c:pt>
                <c:pt idx="324">
                  <c:v>1883.7522596207245</c:v>
                </c:pt>
                <c:pt idx="325">
                  <c:v>1891.7144000079936</c:v>
                </c:pt>
                <c:pt idx="326">
                  <c:v>1899.4592549374368</c:v>
                </c:pt>
                <c:pt idx="327">
                  <c:v>1906.9865712173487</c:v>
                </c:pt>
                <c:pt idx="328">
                  <c:v>1914.2961282765336</c:v>
                </c:pt>
                <c:pt idx="329">
                  <c:v>1921.3877360205879</c:v>
                </c:pt>
                <c:pt idx="330">
                  <c:v>1928.2612327406953</c:v>
                </c:pt>
                <c:pt idx="331">
                  <c:v>1934.9164830765146</c:v>
                </c:pt>
                <c:pt idx="332">
                  <c:v>1941.3533760345881</c:v>
                </c:pt>
                <c:pt idx="333">
                  <c:v>1947.5718230635625</c:v>
                </c:pt>
                <c:pt idx="334">
                  <c:v>1953.5717561873835</c:v>
                </c:pt>
                <c:pt idx="335">
                  <c:v>1959.3531261974911</c:v>
                </c:pt>
                <c:pt idx="336">
                  <c:v>1964.9159009049274</c:v>
                </c:pt>
                <c:pt idx="337">
                  <c:v>1970.2600634531702</c:v>
                </c:pt>
                <c:pt idx="338">
                  <c:v>1975.3856106923758</c:v>
                </c:pt>
                <c:pt idx="339">
                  <c:v>1980.2925516156433</c:v>
                </c:pt>
                <c:pt idx="340">
                  <c:v>1984.9809058578139</c:v>
                </c:pt>
                <c:pt idx="341">
                  <c:v>1989.4507022572373</c:v>
                </c:pt>
                <c:pt idx="342">
                  <c:v>1993.7019774808473</c:v>
                </c:pt>
                <c:pt idx="343">
                  <c:v>1997.7347747128674</c:v>
                </c:pt>
                <c:pt idx="344">
                  <c:v>2001.5491424073418</c:v>
                </c:pt>
                <c:pt idx="345">
                  <c:v>2005.145133104694</c:v>
                </c:pt>
                <c:pt idx="346">
                  <c:v>2008.522802312413</c:v>
                </c:pt>
                <c:pt idx="347">
                  <c:v>2011.6822074499705</c:v>
                </c:pt>
                <c:pt idx="348">
                  <c:v>2014.6234068580138</c:v>
                </c:pt>
                <c:pt idx="349">
                  <c:v>2017.3464588718336</c:v>
                </c:pt>
                <c:pt idx="350">
                  <c:v>2019.8514209591233</c:v>
                </c:pt>
                <c:pt idx="351">
                  <c:v>2022.1383489219754</c:v>
                </c:pt>
                <c:pt idx="352">
                  <c:v>2024.2072961630813</c:v>
                </c:pt>
                <c:pt idx="353">
                  <c:v>2026.0583130160685</c:v>
                </c:pt>
                <c:pt idx="354">
                  <c:v>2027.691446139921</c:v>
                </c:pt>
                <c:pt idx="355">
                  <c:v>2029.106737977386</c:v>
                </c:pt>
                <c:pt idx="356">
                  <c:v>2030.3042262773217</c:v>
                </c:pt>
                <c:pt idx="357">
                  <c:v>2031.2839436808933</c:v>
                </c:pt>
                <c:pt idx="358">
                  <c:v>2032.0459173715617</c:v>
                </c:pt>
                <c:pt idx="359">
                  <c:v>2032.5901687887997</c:v>
                </c:pt>
                <c:pt idx="360">
                  <c:v>2032.9167134054865</c:v>
                </c:pt>
                <c:pt idx="361">
                  <c:v>2033.0255605689258</c:v>
                </c:pt>
              </c:numCache>
            </c:numRef>
          </c:yVal>
          <c:smooth val="1"/>
          <c:extLst>
            <c:ext xmlns:c16="http://schemas.microsoft.com/office/drawing/2014/chart" uri="{C3380CC4-5D6E-409C-BE32-E72D297353CC}">
              <c16:uniqueId val="{00000000-074E-4043-A92B-A70713B2F76C}"/>
            </c:ext>
          </c:extLst>
        </c:ser>
        <c:dLbls>
          <c:showLegendKey val="0"/>
          <c:showVal val="0"/>
          <c:showCatName val="0"/>
          <c:showSerName val="0"/>
          <c:showPercent val="0"/>
          <c:showBubbleSize val="0"/>
        </c:dLbls>
        <c:axId val="127091264"/>
        <c:axId val="127091840"/>
      </c:scatterChart>
      <c:valAx>
        <c:axId val="127091264"/>
        <c:scaling>
          <c:orientation val="minMax"/>
        </c:scaling>
        <c:delete val="0"/>
        <c:axPos val="b"/>
        <c:title>
          <c:tx>
            <c:rich>
              <a:bodyPr/>
              <a:lstStyle/>
              <a:p>
                <a:pPr>
                  <a:defRPr/>
                </a:pPr>
                <a:r>
                  <a:rPr lang="en-GB"/>
                  <a:t>Crank Angle</a:t>
                </a:r>
              </a:p>
            </c:rich>
          </c:tx>
          <c:overlay val="0"/>
        </c:title>
        <c:numFmt formatCode="General" sourceLinked="1"/>
        <c:majorTickMark val="out"/>
        <c:minorTickMark val="none"/>
        <c:tickLblPos val="nextTo"/>
        <c:crossAx val="127091840"/>
        <c:crosses val="autoZero"/>
        <c:crossBetween val="midCat"/>
      </c:valAx>
      <c:valAx>
        <c:axId val="127091840"/>
        <c:scaling>
          <c:orientation val="minMax"/>
        </c:scaling>
        <c:delete val="0"/>
        <c:axPos val="l"/>
        <c:majorGridlines/>
        <c:title>
          <c:tx>
            <c:rich>
              <a:bodyPr/>
              <a:lstStyle/>
              <a:p>
                <a:pPr>
                  <a:defRPr/>
                </a:pPr>
                <a:r>
                  <a:rPr lang="en-GB"/>
                  <a:t>Cylinder</a:t>
                </a:r>
                <a:r>
                  <a:rPr lang="en-GB" baseline="0"/>
                  <a:t> Volume</a:t>
                </a:r>
                <a:endParaRPr lang="en-GB"/>
              </a:p>
            </c:rich>
          </c:tx>
          <c:layout>
            <c:manualLayout>
              <c:xMode val="edge"/>
              <c:yMode val="edge"/>
              <c:x val="8.7937745615489782E-3"/>
              <c:y val="0.43438203004809334"/>
            </c:manualLayout>
          </c:layout>
          <c:overlay val="0"/>
        </c:title>
        <c:numFmt formatCode="General" sourceLinked="1"/>
        <c:majorTickMark val="out"/>
        <c:minorTickMark val="none"/>
        <c:tickLblPos val="nextTo"/>
        <c:crossAx val="127091264"/>
        <c:crosses val="autoZero"/>
        <c:crossBetween val="midCat"/>
      </c:valAx>
    </c:plotArea>
    <c:plotVisOnly val="1"/>
    <c:dispBlanksAs val="gap"/>
    <c:showDLblsOverMax val="0"/>
  </c:char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100"/>
              <a:t>Piston Position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hade val="95000"/>
                  <a:satMod val="105000"/>
                </a:schemeClr>
              </a:solidFill>
              <a:round/>
            </a:ln>
            <a:effectLst/>
          </c:spPr>
          <c:marker>
            <c:symbol val="none"/>
          </c:marker>
          <c:xVal>
            <c:numRef>
              <c:f>'D:\University\Year 2\Owen Williams - Thermodynamics\[Piston Dynamics - Robbie Sandford.xlsx]Calculations'!$H$3:$H$363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'D:\University\Year 2\Owen Williams - Thermodynamics\[Piston Dynamics - Robbie Sandford.xlsx]Calculations'!$I$3:$I$363</c:f>
              <c:numCache>
                <c:formatCode>General</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49.018969425504487</c:v>
                </c:pt>
                <c:pt idx="89">
                  <c:v>48.299665356443505</c:v>
                </c:pt>
                <c:pt idx="90">
                  <c:v>47.576392857693158</c:v>
                </c:pt>
                <c:pt idx="91">
                  <c:v>46.849370381505246</c:v>
                </c:pt>
                <c:pt idx="92">
                  <c:v>46.118821249526654</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30.404818139307189</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30.404818139307189</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46.118821249526654</c:v>
                </c:pt>
                <c:pt idx="269">
                  <c:v>46.849370381505246</c:v>
                </c:pt>
                <c:pt idx="270">
                  <c:v>47.576392857693158</c:v>
                </c:pt>
                <c:pt idx="271">
                  <c:v>48.299665356443505</c:v>
                </c:pt>
                <c:pt idx="272">
                  <c:v>49.018969425504487</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yVal>
          <c:smooth val="0"/>
          <c:extLst>
            <c:ext xmlns:c16="http://schemas.microsoft.com/office/drawing/2014/chart" uri="{C3380CC4-5D6E-409C-BE32-E72D297353CC}">
              <c16:uniqueId val="{00000000-88F3-4742-80F7-CE8B072FFFE2}"/>
            </c:ext>
          </c:extLst>
        </c:ser>
        <c:dLbls>
          <c:showLegendKey val="0"/>
          <c:showVal val="0"/>
          <c:showCatName val="0"/>
          <c:showSerName val="0"/>
          <c:showPercent val="0"/>
          <c:showBubbleSize val="0"/>
        </c:dLbls>
        <c:axId val="1215239823"/>
        <c:axId val="1221948159"/>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50"/>
                  <a:t>Piston Pisition (mm)</a:t>
                </a:r>
              </a:p>
            </c:rich>
          </c:tx>
          <c:layout>
            <c:manualLayout>
              <c:xMode val="edge"/>
              <c:yMode val="edge"/>
              <c:x val="1.2425716798346108E-2"/>
              <c:y val="0.3233275314269926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4"/>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100"/>
              <a:t>Piston Position and Acceleration</a:t>
            </a:r>
          </a:p>
        </c:rich>
      </c:tx>
      <c:layout>
        <c:manualLayout>
          <c:xMode val="edge"/>
          <c:yMode val="edge"/>
          <c:x val="0.34030523092184373"/>
          <c:y val="2.1178477690288714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2.8165698255128171E-2"/>
          <c:y val="7.4909202749409765E-2"/>
          <c:w val="0.85471429060894455"/>
          <c:h val="0.77874461942257223"/>
        </c:manualLayout>
      </c:layout>
      <c:scatterChart>
        <c:scatterStyle val="lineMarker"/>
        <c:varyColors val="0"/>
        <c:ser>
          <c:idx val="0"/>
          <c:order val="0"/>
          <c:tx>
            <c:v>Piston Position</c:v>
          </c:tx>
          <c:spPr>
            <a:ln w="28575" cap="rnd">
              <a:solidFill>
                <a:schemeClr val="accent1"/>
              </a:solidFill>
              <a:round/>
            </a:ln>
            <a:effectLst/>
          </c:spPr>
          <c:marker>
            <c:symbol val="none"/>
          </c:marker>
          <c:xVal>
            <c:numRef>
              <c:f>'D:\University\Year 2\Owen Williams - Thermodynamics\[Piston Dynamics - Robbie Sandford.xlsx]Calculations'!$H$3:$H$363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'D:\University\Year 2\Owen Williams - Thermodynamics\[Piston Dynamics - Robbie Sandford.xlsx]Calculations'!$I$3:$I$363</c:f>
              <c:numCache>
                <c:formatCode>General</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49.018969425504487</c:v>
                </c:pt>
                <c:pt idx="89">
                  <c:v>48.299665356443505</c:v>
                </c:pt>
                <c:pt idx="90">
                  <c:v>47.576392857693158</c:v>
                </c:pt>
                <c:pt idx="91">
                  <c:v>46.849370381505246</c:v>
                </c:pt>
                <c:pt idx="92">
                  <c:v>46.118821249526654</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30.404818139307189</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30.404818139307189</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46.118821249526654</c:v>
                </c:pt>
                <c:pt idx="269">
                  <c:v>46.849370381505246</c:v>
                </c:pt>
                <c:pt idx="270">
                  <c:v>47.576392857693158</c:v>
                </c:pt>
                <c:pt idx="271">
                  <c:v>48.299665356443505</c:v>
                </c:pt>
                <c:pt idx="272">
                  <c:v>49.018969425504487</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yVal>
          <c:smooth val="0"/>
          <c:extLst>
            <c:ext xmlns:c16="http://schemas.microsoft.com/office/drawing/2014/chart" uri="{C3380CC4-5D6E-409C-BE32-E72D297353CC}">
              <c16:uniqueId val="{00000000-8503-4D5E-94D1-20C764E9268A}"/>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Acceleration</c:v>
          </c:tx>
          <c:spPr>
            <a:ln w="25400" cap="rnd">
              <a:solidFill>
                <a:srgbClr val="C00000"/>
              </a:solidFill>
              <a:round/>
            </a:ln>
            <a:effectLst/>
          </c:spPr>
          <c:marker>
            <c:symbol val="none"/>
          </c:marker>
          <c:xVal>
            <c:numRef>
              <c:f>'D:\University\Year 2\Owen Williams - Thermodynamics\[Piston Dynamics - Robbie Sandford.xlsx]Calculations'!$H$3:$H$363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'D:\University\Year 2\Owen Williams - Thermodynamics\[Piston Dynamics - Robbie Sandford.xlsx]Calculations'!$M$3:$M$363</c:f>
              <c:numCache>
                <c:formatCode>General</c:formatCode>
                <c:ptCount val="361"/>
                <c:pt idx="0">
                  <c:v>-3147.9347868494701</c:v>
                </c:pt>
                <c:pt idx="1">
                  <c:v>-3149.3478776441093</c:v>
                </c:pt>
                <c:pt idx="2">
                  <c:v>-3153.5844138226676</c:v>
                </c:pt>
                <c:pt idx="3">
                  <c:v>-3160.636190411758</c:v>
                </c:pt>
                <c:pt idx="4">
                  <c:v>-3170.489544593519</c:v>
                </c:pt>
                <c:pt idx="5">
                  <c:v>-3183.1253738964169</c:v>
                </c:pt>
                <c:pt idx="6">
                  <c:v>-3198.5191616306906</c:v>
                </c:pt>
                <c:pt idx="7">
                  <c:v>-3216.641009536776</c:v>
                </c:pt>
                <c:pt idx="8">
                  <c:v>-3237.4556776060849</c:v>
                </c:pt>
                <c:pt idx="9">
                  <c:v>-3260.9226310245904</c:v>
                </c:pt>
                <c:pt idx="10">
                  <c:v>-3286.9960941808199</c:v>
                </c:pt>
                <c:pt idx="11">
                  <c:v>-3315.625111671025</c:v>
                </c:pt>
                <c:pt idx="12">
                  <c:v>-3346.7536162256069</c:v>
                </c:pt>
                <c:pt idx="13">
                  <c:v>-3380.3205034722982</c:v>
                </c:pt>
                <c:pt idx="14">
                  <c:v>-3416.2597134429893</c:v>
                </c:pt>
                <c:pt idx="15">
                  <c:v>-3454.5003187227908</c:v>
                </c:pt>
                <c:pt idx="16">
                  <c:v>-3494.9666191315828</c:v>
                </c:pt>
                <c:pt idx="17">
                  <c:v>-3537.5782428201783</c:v>
                </c:pt>
                <c:pt idx="18">
                  <c:v>-3582.2502536552342</c:v>
                </c:pt>
                <c:pt idx="19">
                  <c:v>-3628.8932647591851</c:v>
                </c:pt>
                <c:pt idx="20">
                  <c:v>-3677.4135580638231</c:v>
                </c:pt>
                <c:pt idx="21">
                  <c:v>-3727.7132097286021</c:v>
                </c:pt>
                <c:pt idx="22">
                  <c:v>-3779.6902212674577</c:v>
                </c:pt>
                <c:pt idx="23">
                  <c:v>-3833.2386562207666</c:v>
                </c:pt>
                <c:pt idx="24">
                  <c:v>-3888.2487822021722</c:v>
                </c:pt>
                <c:pt idx="25">
                  <c:v>-3944.6072181432455</c:v>
                </c:pt>
                <c:pt idx="26">
                  <c:v>-4002.1970865524722</c:v>
                </c:pt>
                <c:pt idx="27">
                  <c:v>-4060.8981705987417</c:v>
                </c:pt>
                <c:pt idx="28">
                  <c:v>-4120.5870758234951</c:v>
                </c:pt>
                <c:pt idx="29">
                  <c:v>-4181.1373962798798</c:v>
                </c:pt>
                <c:pt idx="30">
                  <c:v>-4242.4198848916385</c:v>
                </c:pt>
                <c:pt idx="31">
                  <c:v>-4304.3026278192583</c:v>
                </c:pt>
                <c:pt idx="32">
                  <c:v>-4366.6512226157229</c:v>
                </c:pt>
                <c:pt idx="33">
                  <c:v>-4429.3289599495729</c:v>
                </c:pt>
                <c:pt idx="34">
                  <c:v>-4492.1970086683332</c:v>
                </c:pt>
                <c:pt idx="35">
                  <c:v>-4555.1146039712476</c:v>
                </c:pt>
                <c:pt idx="36">
                  <c:v>-4617.9392384562325</c:v>
                </c:pt>
                <c:pt idx="37">
                  <c:v>-4680.5268558023572</c:v>
                </c:pt>
                <c:pt idx="38">
                  <c:v>-4742.7320468457538</c:v>
                </c:pt>
                <c:pt idx="39">
                  <c:v>-4804.4082478038026</c:v>
                </c:pt>
                <c:pt idx="40">
                  <c:v>-4865.4079403996993</c:v>
                </c:pt>
                <c:pt idx="41">
                  <c:v>-4925.5828536369563</c:v>
                </c:pt>
                <c:pt idx="42">
                  <c:v>-4984.7841669713689</c:v>
                </c:pt>
                <c:pt idx="43">
                  <c:v>-5042.8627146259787</c:v>
                </c:pt>
                <c:pt idx="44">
                  <c:v>-5099.669190793149</c:v>
                </c:pt>
                <c:pt idx="45">
                  <c:v>-5155.0543554665846</c:v>
                </c:pt>
                <c:pt idx="46">
                  <c:v>-5208.8692406452101</c:v>
                </c:pt>
                <c:pt idx="47">
                  <c:v>-5260.9653566503039</c:v>
                </c:pt>
                <c:pt idx="48">
                  <c:v>-5311.1948982968997</c:v>
                </c:pt>
                <c:pt idx="49">
                  <c:v>-5359.4109506606319</c:v>
                </c:pt>
                <c:pt idx="50">
                  <c:v>-5405.467694181445</c:v>
                </c:pt>
                <c:pt idx="51">
                  <c:v>-5449.2206088463972</c:v>
                </c:pt>
                <c:pt idx="52">
                  <c:v>-5490.5266771946353</c:v>
                </c:pt>
                <c:pt idx="53">
                  <c:v>-5529.2445858890715</c:v>
                </c:pt>
                <c:pt idx="54">
                  <c:v>-5565.2349256008229</c:v>
                </c:pt>
                <c:pt idx="55">
                  <c:v>-5598.3603889544383</c:v>
                </c:pt>
                <c:pt idx="56">
                  <c:v>-5628.4859662842182</c:v>
                </c:pt>
                <c:pt idx="57">
                  <c:v>-5655.4791389544152</c:v>
                </c:pt>
                <c:pt idx="58">
                  <c:v>-5679.2100699990469</c:v>
                </c:pt>
                <c:pt idx="59">
                  <c:v>-5699.5517918401192</c:v>
                </c:pt>
                <c:pt idx="60">
                  <c:v>-5716.3803908466025</c:v>
                </c:pt>
                <c:pt idx="61">
                  <c:v>-5729.5751885001728</c:v>
                </c:pt>
                <c:pt idx="62">
                  <c:v>-5739.0189189378134</c:v>
                </c:pt>
                <c:pt idx="63">
                  <c:v>-5744.5979026456735</c:v>
                </c:pt>
                <c:pt idx="64">
                  <c:v>-5746.2022160831648</c:v>
                </c:pt>
                <c:pt idx="65">
                  <c:v>-5743.7258570211661</c:v>
                </c:pt>
                <c:pt idx="66">
                  <c:v>-5737.0669053833308</c:v>
                </c:pt>
                <c:pt idx="67">
                  <c:v>-5726.127679384861</c:v>
                </c:pt>
                <c:pt idx="68">
                  <c:v>-5710.8148867688069</c:v>
                </c:pt>
                <c:pt idx="69">
                  <c:v>-5691.0397709458057</c:v>
                </c:pt>
                <c:pt idx="70">
                  <c:v>-5666.7182518493055</c:v>
                </c:pt>
                <c:pt idx="71">
                  <c:v>-5637.7710613247255</c:v>
                </c:pt>
                <c:pt idx="72">
                  <c:v>-5604.1238728775425</c:v>
                </c:pt>
                <c:pt idx="73">
                  <c:v>-5565.7074256121159</c:v>
                </c:pt>
                <c:pt idx="74">
                  <c:v>-5522.4576422001182</c:v>
                </c:pt>
                <c:pt idx="75">
                  <c:v>-5474.3157407245653</c:v>
                </c:pt>
                <c:pt idx="76">
                  <c:v>-5421.2283402529301</c:v>
                </c:pt>
                <c:pt idx="77">
                  <c:v>-5363.1475600003587</c:v>
                </c:pt>
                <c:pt idx="78">
                  <c:v>-5300.0311119517764</c:v>
                </c:pt>
                <c:pt idx="79">
                  <c:v>-5231.8423868196005</c:v>
                </c:pt>
                <c:pt idx="80">
                  <c:v>-5158.5505332218263</c:v>
                </c:pt>
                <c:pt idx="81">
                  <c:v>-5080.130529973525</c:v>
                </c:pt>
                <c:pt idx="82">
                  <c:v>-4996.5632513930623</c:v>
                </c:pt>
                <c:pt idx="83">
                  <c:v>-4907.835525532897</c:v>
                </c:pt>
                <c:pt idx="84">
                  <c:v>-4813.9401852533565</c:v>
                </c:pt>
                <c:pt idx="85">
                  <c:v>-4714.8761120665067</c:v>
                </c:pt>
                <c:pt idx="86">
                  <c:v>-4610.6482726859967</c:v>
                </c:pt>
                <c:pt idx="87">
                  <c:v>-4501.2677482276331</c:v>
                </c:pt>
                <c:pt idx="88">
                  <c:v>-4386.7517560143588</c:v>
                </c:pt>
                <c:pt idx="89">
                  <c:v>-4267.1236639483441</c:v>
                </c:pt>
                <c:pt idx="90">
                  <c:v>-4142.4129974218658</c:v>
                </c:pt>
                <c:pt idx="91">
                  <c:v>-4012.6554387478377</c:v>
                </c:pt>
                <c:pt idx="92">
                  <c:v>-3877.8928190998331</c:v>
                </c:pt>
                <c:pt idx="93">
                  <c:v>-3738.1731029606976</c:v>
                </c:pt>
                <c:pt idx="94">
                  <c:v>-3593.5503650878672</c:v>
                </c:pt>
                <c:pt idx="95">
                  <c:v>-3444.0847600126817</c:v>
                </c:pt>
                <c:pt idx="96">
                  <c:v>-3289.8424841001065</c:v>
                </c:pt>
                <c:pt idx="97">
                  <c:v>-3130.8957302042586</c:v>
                </c:pt>
                <c:pt idx="98">
                  <c:v>-2967.3226349642946</c:v>
                </c:pt>
                <c:pt idx="99">
                  <c:v>-2799.2072187940857</c:v>
                </c:pt>
                <c:pt idx="100">
                  <c:v>-2626.6393186281025</c:v>
                </c:pt>
                <c:pt idx="101">
                  <c:v>-2449.7145134947314</c:v>
                </c:pt>
                <c:pt idx="102">
                  <c:v>-2268.5340429970574</c:v>
                </c:pt>
                <c:pt idx="103">
                  <c:v>-2083.2047187897638</c:v>
                </c:pt>
                <c:pt idx="104">
                  <c:v>-1893.8388291494114</c:v>
                </c:pt>
                <c:pt idx="105">
                  <c:v>-1700.5540367437941</c:v>
                </c:pt>
                <c:pt idx="106">
                  <c:v>-1503.4732697143781</c:v>
                </c:pt>
                <c:pt idx="107">
                  <c:v>-1302.7246061940407</c:v>
                </c:pt>
                <c:pt idx="108">
                  <c:v>-1098.4411523903691</c:v>
                </c:pt>
                <c:pt idx="109">
                  <c:v>-890.76091437264404</c:v>
                </c:pt>
                <c:pt idx="110">
                  <c:v>-679.82666370839536</c:v>
                </c:pt>
                <c:pt idx="111">
                  <c:v>-465.78579710291922</c:v>
                </c:pt>
                <c:pt idx="112">
                  <c:v>-248.79019020255188</c:v>
                </c:pt>
                <c:pt idx="113">
                  <c:v>-28.996045729629408</c:v>
                </c:pt>
                <c:pt idx="114">
                  <c:v>193.43626387591226</c:v>
                </c:pt>
                <c:pt idx="115">
                  <c:v>418.3423591266577</c:v>
                </c:pt>
                <c:pt idx="116">
                  <c:v>645.55402128130697</c:v>
                </c:pt>
                <c:pt idx="117">
                  <c:v>874.89936506721062</c:v>
                </c:pt>
                <c:pt idx="118">
                  <c:v>1106.2030161312287</c:v>
                </c:pt>
                <c:pt idx="119">
                  <c:v>1339.2862930124522</c:v>
                </c:pt>
                <c:pt idx="120">
                  <c:v>1573.9673934247367</c:v>
                </c:pt>
                <c:pt idx="121">
                  <c:v>1810.0615846316578</c:v>
                </c:pt>
                <c:pt idx="122">
                  <c:v>2047.3813976914389</c:v>
                </c:pt>
                <c:pt idx="123">
                  <c:v>2285.7368253445484</c:v>
                </c:pt>
                <c:pt idx="124">
                  <c:v>2524.9355233122119</c:v>
                </c:pt>
                <c:pt idx="125">
                  <c:v>2764.7830147697591</c:v>
                </c:pt>
                <c:pt idx="126">
                  <c:v>3005.082897754779</c:v>
                </c:pt>
                <c:pt idx="127">
                  <c:v>3245.6370552664066</c:v>
                </c:pt>
                <c:pt idx="128">
                  <c:v>3486.2458678086359</c:v>
                </c:pt>
                <c:pt idx="129">
                  <c:v>3726.7084281275115</c:v>
                </c:pt>
                <c:pt idx="130">
                  <c:v>3966.8227578892179</c:v>
                </c:pt>
                <c:pt idx="131">
                  <c:v>4206.3860260436695</c:v>
                </c:pt>
                <c:pt idx="132">
                  <c:v>4445.1947686159765</c:v>
                </c:pt>
                <c:pt idx="133">
                  <c:v>4683.0451096663392</c:v>
                </c:pt>
                <c:pt idx="134">
                  <c:v>4919.732983157367</c:v>
                </c:pt>
                <c:pt idx="135">
                  <c:v>5155.0543554665846</c:v>
                </c:pt>
                <c:pt idx="136">
                  <c:v>5388.8054482809939</c:v>
                </c:pt>
                <c:pt idx="137">
                  <c:v>5620.7829616099416</c:v>
                </c:pt>
                <c:pt idx="138">
                  <c:v>5850.7842966522931</c:v>
                </c:pt>
                <c:pt idx="139">
                  <c:v>6078.6077782539178</c:v>
                </c:pt>
                <c:pt idx="140">
                  <c:v>6304.052876691926</c:v>
                </c:pt>
                <c:pt idx="141">
                  <c:v>6526.9204285226897</c:v>
                </c:pt>
                <c:pt idx="142">
                  <c:v>6747.0128562317514</c:v>
                </c:pt>
                <c:pt idx="143">
                  <c:v>6964.1343864250239</c:v>
                </c:pt>
                <c:pt idx="144">
                  <c:v>7178.0912663022773</c:v>
                </c:pt>
                <c:pt idx="145">
                  <c:v>7388.6919781559291</c:v>
                </c:pt>
                <c:pt idx="146">
                  <c:v>7595.747451640339</c:v>
                </c:pt>
                <c:pt idx="147">
                  <c:v>7799.0712735594389</c:v>
                </c:pt>
                <c:pt idx="148">
                  <c:v>7998.4798949233291</c:v>
                </c:pt>
                <c:pt idx="149">
                  <c:v>8193.792835027718</c:v>
                </c:pt>
                <c:pt idx="150">
                  <c:v>8384.8328823135071</c:v>
                </c:pt>
                <c:pt idx="151">
                  <c:v>8571.4262917676006</c:v>
                </c:pt>
                <c:pt idx="152">
                  <c:v>8753.4029786300816</c:v>
                </c:pt>
                <c:pt idx="153">
                  <c:v>8930.5967081772051</c:v>
                </c:pt>
                <c:pt idx="154">
                  <c:v>9102.8452813543317</c:v>
                </c:pt>
                <c:pt idx="155">
                  <c:v>9269.9907160377552</c:v>
                </c:pt>
                <c:pt idx="156">
                  <c:v>9431.8794237095899</c:v>
                </c:pt>
                <c:pt idx="157">
                  <c:v>9588.3623813352551</c:v>
                </c:pt>
                <c:pt idx="158">
                  <c:v>9739.295298238816</c:v>
                </c:pt>
                <c:pt idx="159">
                  <c:v>9884.5387777773267</c:v>
                </c:pt>
                <c:pt idx="160">
                  <c:v>10023.958473621526</c:v>
                </c:pt>
                <c:pt idx="161">
                  <c:v>10157.425240456556</c:v>
                </c:pt>
                <c:pt idx="162">
                  <c:v>10284.815278923146</c:v>
                </c:pt>
                <c:pt idx="163">
                  <c:v>10406.010274626336</c:v>
                </c:pt>
                <c:pt idx="164">
                  <c:v>10520.897531046079</c:v>
                </c:pt>
                <c:pt idx="165">
                  <c:v>10629.370096191149</c:v>
                </c:pt>
                <c:pt idx="166">
                  <c:v>10731.326882845329</c:v>
                </c:pt>
                <c:pt idx="167">
                  <c:v>10826.672782262422</c:v>
                </c:pt>
                <c:pt idx="168">
                  <c:v>10915.318771174443</c:v>
                </c:pt>
                <c:pt idx="169">
                  <c:v>10997.182011985356</c:v>
                </c:pt>
                <c:pt idx="170">
                  <c:v>11072.18594603075</c:v>
                </c:pt>
                <c:pt idx="171">
                  <c:v>11140.260379792202</c:v>
                </c:pt>
                <c:pt idx="172">
                  <c:v>11201.341563963444</c:v>
                </c:pt>
                <c:pt idx="173">
                  <c:v>11255.372265273932</c:v>
                </c:pt>
                <c:pt idx="174">
                  <c:v>11302.301830984154</c:v>
                </c:pt>
                <c:pt idx="175">
                  <c:v>11342.086245975604</c:v>
                </c:pt>
                <c:pt idx="176">
                  <c:v>11374.688182367383</c:v>
                </c:pt>
                <c:pt idx="177">
                  <c:v>11400.077041600089</c:v>
                </c:pt>
                <c:pt idx="178">
                  <c:v>11418.22898893686</c:v>
                </c:pt>
                <c:pt idx="179">
                  <c:v>11429.126980340292</c:v>
                </c:pt>
                <c:pt idx="180">
                  <c:v>11432.760781693205</c:v>
                </c:pt>
                <c:pt idx="181">
                  <c:v>11429.126980340292</c:v>
                </c:pt>
                <c:pt idx="182">
                  <c:v>11418.22898893686</c:v>
                </c:pt>
                <c:pt idx="183">
                  <c:v>11400.077041600089</c:v>
                </c:pt>
                <c:pt idx="184">
                  <c:v>11374.688182367383</c:v>
                </c:pt>
                <c:pt idx="185">
                  <c:v>11342.086245975604</c:v>
                </c:pt>
                <c:pt idx="186">
                  <c:v>11302.301830984154</c:v>
                </c:pt>
                <c:pt idx="187">
                  <c:v>11255.372265273932</c:v>
                </c:pt>
                <c:pt idx="188">
                  <c:v>11201.341563963444</c:v>
                </c:pt>
                <c:pt idx="189">
                  <c:v>11140.260379792202</c:v>
                </c:pt>
                <c:pt idx="190">
                  <c:v>11072.18594603075</c:v>
                </c:pt>
                <c:pt idx="191">
                  <c:v>10997.182011985356</c:v>
                </c:pt>
                <c:pt idx="192">
                  <c:v>10915.318771174443</c:v>
                </c:pt>
                <c:pt idx="193">
                  <c:v>10826.672782262422</c:v>
                </c:pt>
                <c:pt idx="194">
                  <c:v>10731.326882845329</c:v>
                </c:pt>
                <c:pt idx="195">
                  <c:v>10629.370096191149</c:v>
                </c:pt>
                <c:pt idx="196">
                  <c:v>10520.897531046079</c:v>
                </c:pt>
                <c:pt idx="197">
                  <c:v>10406.010274626336</c:v>
                </c:pt>
                <c:pt idx="198">
                  <c:v>10284.815278923146</c:v>
                </c:pt>
                <c:pt idx="199">
                  <c:v>10157.425240456556</c:v>
                </c:pt>
                <c:pt idx="200">
                  <c:v>10023.958473621526</c:v>
                </c:pt>
                <c:pt idx="201">
                  <c:v>9884.5387777773267</c:v>
                </c:pt>
                <c:pt idx="202">
                  <c:v>9739.295298238816</c:v>
                </c:pt>
                <c:pt idx="203">
                  <c:v>9588.3623813352551</c:v>
                </c:pt>
                <c:pt idx="204">
                  <c:v>9431.8794237095899</c:v>
                </c:pt>
                <c:pt idx="205">
                  <c:v>9269.9907160377552</c:v>
                </c:pt>
                <c:pt idx="206">
                  <c:v>9102.8452813543317</c:v>
                </c:pt>
                <c:pt idx="207">
                  <c:v>8930.5967081772051</c:v>
                </c:pt>
                <c:pt idx="208">
                  <c:v>8753.4029786300816</c:v>
                </c:pt>
                <c:pt idx="209">
                  <c:v>8571.4262917676006</c:v>
                </c:pt>
                <c:pt idx="210">
                  <c:v>8384.8328823135071</c:v>
                </c:pt>
                <c:pt idx="211">
                  <c:v>8193.792835027718</c:v>
                </c:pt>
                <c:pt idx="212">
                  <c:v>7998.4798949233291</c:v>
                </c:pt>
                <c:pt idx="213">
                  <c:v>7799.0712735594389</c:v>
                </c:pt>
                <c:pt idx="214">
                  <c:v>7595.747451640339</c:v>
                </c:pt>
                <c:pt idx="215">
                  <c:v>7388.6919781559291</c:v>
                </c:pt>
                <c:pt idx="216">
                  <c:v>7178.0912663022773</c:v>
                </c:pt>
                <c:pt idx="217">
                  <c:v>6964.1343864250239</c:v>
                </c:pt>
                <c:pt idx="218">
                  <c:v>6747.0128562317514</c:v>
                </c:pt>
                <c:pt idx="219">
                  <c:v>6526.9204285226897</c:v>
                </c:pt>
                <c:pt idx="220">
                  <c:v>6304.052876691926</c:v>
                </c:pt>
                <c:pt idx="221">
                  <c:v>6078.6077782539178</c:v>
                </c:pt>
                <c:pt idx="222">
                  <c:v>5850.7842966522931</c:v>
                </c:pt>
                <c:pt idx="223">
                  <c:v>5620.7829616099416</c:v>
                </c:pt>
                <c:pt idx="224">
                  <c:v>5388.8054482809939</c:v>
                </c:pt>
                <c:pt idx="225">
                  <c:v>5155.0543554665846</c:v>
                </c:pt>
                <c:pt idx="226">
                  <c:v>4919.732983157367</c:v>
                </c:pt>
                <c:pt idx="227">
                  <c:v>4683.0451096663392</c:v>
                </c:pt>
                <c:pt idx="228">
                  <c:v>4445.1947686159765</c:v>
                </c:pt>
                <c:pt idx="229">
                  <c:v>4206.3860260436695</c:v>
                </c:pt>
                <c:pt idx="230">
                  <c:v>3966.8227578892179</c:v>
                </c:pt>
                <c:pt idx="231">
                  <c:v>3726.7084281275115</c:v>
                </c:pt>
                <c:pt idx="232">
                  <c:v>3486.2458678086359</c:v>
                </c:pt>
                <c:pt idx="233">
                  <c:v>3245.6370552664066</c:v>
                </c:pt>
                <c:pt idx="234">
                  <c:v>3005.082897754779</c:v>
                </c:pt>
                <c:pt idx="235">
                  <c:v>2764.7830147697591</c:v>
                </c:pt>
                <c:pt idx="236">
                  <c:v>2524.9355233122119</c:v>
                </c:pt>
                <c:pt idx="237">
                  <c:v>2285.7368253445484</c:v>
                </c:pt>
                <c:pt idx="238">
                  <c:v>2047.3813976914389</c:v>
                </c:pt>
                <c:pt idx="239">
                  <c:v>1810.0615846316578</c:v>
                </c:pt>
                <c:pt idx="240">
                  <c:v>1573.9673934247367</c:v>
                </c:pt>
                <c:pt idx="241">
                  <c:v>1339.2862930124522</c:v>
                </c:pt>
                <c:pt idx="242">
                  <c:v>1106.2030161312287</c:v>
                </c:pt>
                <c:pt idx="243">
                  <c:v>874.89936506721062</c:v>
                </c:pt>
                <c:pt idx="244">
                  <c:v>645.55402128130697</c:v>
                </c:pt>
                <c:pt idx="245">
                  <c:v>418.3423591266577</c:v>
                </c:pt>
                <c:pt idx="246">
                  <c:v>193.43626387591226</c:v>
                </c:pt>
                <c:pt idx="247">
                  <c:v>-28.996045729629408</c:v>
                </c:pt>
                <c:pt idx="248">
                  <c:v>-248.79019020255188</c:v>
                </c:pt>
                <c:pt idx="249">
                  <c:v>-465.78579710291922</c:v>
                </c:pt>
                <c:pt idx="250">
                  <c:v>-679.82666370839536</c:v>
                </c:pt>
                <c:pt idx="251">
                  <c:v>-890.76091437264404</c:v>
                </c:pt>
                <c:pt idx="252">
                  <c:v>-1098.4411523903691</c:v>
                </c:pt>
                <c:pt idx="253">
                  <c:v>-1302.7246061940407</c:v>
                </c:pt>
                <c:pt idx="254">
                  <c:v>-1503.4732697143781</c:v>
                </c:pt>
                <c:pt idx="255">
                  <c:v>-1700.5540367437941</c:v>
                </c:pt>
                <c:pt idx="256">
                  <c:v>-1893.8388291494114</c:v>
                </c:pt>
                <c:pt idx="257">
                  <c:v>-2083.2047187897638</c:v>
                </c:pt>
                <c:pt idx="258">
                  <c:v>-2268.5340429970574</c:v>
                </c:pt>
                <c:pt idx="259">
                  <c:v>-2449.7145134947314</c:v>
                </c:pt>
                <c:pt idx="260">
                  <c:v>-2626.6393186281025</c:v>
                </c:pt>
                <c:pt idx="261">
                  <c:v>-2799.2072187940857</c:v>
                </c:pt>
                <c:pt idx="262">
                  <c:v>-2967.3226349642946</c:v>
                </c:pt>
                <c:pt idx="263">
                  <c:v>-3130.8957302042586</c:v>
                </c:pt>
                <c:pt idx="264">
                  <c:v>-3289.8424841001065</c:v>
                </c:pt>
                <c:pt idx="265">
                  <c:v>-3444.0847600126817</c:v>
                </c:pt>
                <c:pt idx="266">
                  <c:v>-3593.5503650878672</c:v>
                </c:pt>
                <c:pt idx="267">
                  <c:v>-3738.1731029606976</c:v>
                </c:pt>
                <c:pt idx="268">
                  <c:v>-3877.8928190998331</c:v>
                </c:pt>
                <c:pt idx="269">
                  <c:v>-4012.6554387478377</c:v>
                </c:pt>
                <c:pt idx="270">
                  <c:v>-4142.4129974218658</c:v>
                </c:pt>
                <c:pt idx="271">
                  <c:v>-4267.1236639483441</c:v>
                </c:pt>
                <c:pt idx="272">
                  <c:v>-4386.7517560143588</c:v>
                </c:pt>
                <c:pt idx="273">
                  <c:v>-4501.2677482276331</c:v>
                </c:pt>
                <c:pt idx="274">
                  <c:v>-4610.6482726859967</c:v>
                </c:pt>
                <c:pt idx="275">
                  <c:v>-4714.8761120665067</c:v>
                </c:pt>
                <c:pt idx="276">
                  <c:v>-4813.9401852533565</c:v>
                </c:pt>
                <c:pt idx="277">
                  <c:v>-4907.835525532897</c:v>
                </c:pt>
                <c:pt idx="278">
                  <c:v>-4996.5632513930623</c:v>
                </c:pt>
                <c:pt idx="279">
                  <c:v>-5080.130529973525</c:v>
                </c:pt>
                <c:pt idx="280">
                  <c:v>-5158.5505332218263</c:v>
                </c:pt>
                <c:pt idx="281">
                  <c:v>-5231.8423868196005</c:v>
                </c:pt>
                <c:pt idx="282">
                  <c:v>-5300.0311119517764</c:v>
                </c:pt>
                <c:pt idx="283">
                  <c:v>-5363.1475600003587</c:v>
                </c:pt>
                <c:pt idx="284">
                  <c:v>-5421.2283402529301</c:v>
                </c:pt>
                <c:pt idx="285">
                  <c:v>-5474.3157407245653</c:v>
                </c:pt>
                <c:pt idx="286">
                  <c:v>-5522.4576422001182</c:v>
                </c:pt>
                <c:pt idx="287">
                  <c:v>-5565.7074256121159</c:v>
                </c:pt>
                <c:pt idx="288">
                  <c:v>-5604.1238728775425</c:v>
                </c:pt>
                <c:pt idx="289">
                  <c:v>-5637.7710613247255</c:v>
                </c:pt>
                <c:pt idx="290">
                  <c:v>-5666.7182518493055</c:v>
                </c:pt>
                <c:pt idx="291">
                  <c:v>-5691.0397709458057</c:v>
                </c:pt>
                <c:pt idx="292">
                  <c:v>-5710.8148867688069</c:v>
                </c:pt>
                <c:pt idx="293">
                  <c:v>-5726.127679384861</c:v>
                </c:pt>
                <c:pt idx="294">
                  <c:v>-5737.0669053833308</c:v>
                </c:pt>
                <c:pt idx="295">
                  <c:v>-5743.7258570211661</c:v>
                </c:pt>
                <c:pt idx="296">
                  <c:v>-5746.2022160831648</c:v>
                </c:pt>
                <c:pt idx="297">
                  <c:v>-5744.5979026456735</c:v>
                </c:pt>
                <c:pt idx="298">
                  <c:v>-5739.0189189378134</c:v>
                </c:pt>
                <c:pt idx="299">
                  <c:v>-5729.5751885001728</c:v>
                </c:pt>
                <c:pt idx="300">
                  <c:v>-5716.3803908466025</c:v>
                </c:pt>
                <c:pt idx="301">
                  <c:v>-5699.5517918401192</c:v>
                </c:pt>
                <c:pt idx="302">
                  <c:v>-5679.2100699990469</c:v>
                </c:pt>
                <c:pt idx="303">
                  <c:v>-5655.4791389544152</c:v>
                </c:pt>
                <c:pt idx="304">
                  <c:v>-5628.4859662842182</c:v>
                </c:pt>
                <c:pt idx="305">
                  <c:v>-5598.3603889544383</c:v>
                </c:pt>
                <c:pt idx="306">
                  <c:v>-5565.2349256008229</c:v>
                </c:pt>
                <c:pt idx="307">
                  <c:v>-5529.2445858890715</c:v>
                </c:pt>
                <c:pt idx="308">
                  <c:v>-5490.5266771946353</c:v>
                </c:pt>
                <c:pt idx="309">
                  <c:v>-5449.2206088463972</c:v>
                </c:pt>
                <c:pt idx="310">
                  <c:v>-5405.467694181445</c:v>
                </c:pt>
                <c:pt idx="311">
                  <c:v>-5359.4109506606319</c:v>
                </c:pt>
                <c:pt idx="312">
                  <c:v>-5311.1948982968997</c:v>
                </c:pt>
                <c:pt idx="313">
                  <c:v>-5260.9653566503039</c:v>
                </c:pt>
                <c:pt idx="314">
                  <c:v>-5208.8692406452101</c:v>
                </c:pt>
                <c:pt idx="315">
                  <c:v>-5155.0543554665846</c:v>
                </c:pt>
                <c:pt idx="316">
                  <c:v>-5099.669190793149</c:v>
                </c:pt>
                <c:pt idx="317">
                  <c:v>-5042.8627146259787</c:v>
                </c:pt>
                <c:pt idx="318">
                  <c:v>-4984.7841669713689</c:v>
                </c:pt>
                <c:pt idx="319">
                  <c:v>-4925.5828536369563</c:v>
                </c:pt>
                <c:pt idx="320">
                  <c:v>-4865.4079403996993</c:v>
                </c:pt>
                <c:pt idx="321">
                  <c:v>-4804.4082478038026</c:v>
                </c:pt>
                <c:pt idx="322">
                  <c:v>-4742.7320468457538</c:v>
                </c:pt>
                <c:pt idx="323">
                  <c:v>-4680.5268558023572</c:v>
                </c:pt>
                <c:pt idx="324">
                  <c:v>-4617.9392384562325</c:v>
                </c:pt>
                <c:pt idx="325">
                  <c:v>-4555.1146039712476</c:v>
                </c:pt>
                <c:pt idx="326">
                  <c:v>-4492.1970086683332</c:v>
                </c:pt>
                <c:pt idx="327">
                  <c:v>-4429.3289599495729</c:v>
                </c:pt>
                <c:pt idx="328">
                  <c:v>-4366.6512226157229</c:v>
                </c:pt>
                <c:pt idx="329">
                  <c:v>-4304.3026278192583</c:v>
                </c:pt>
                <c:pt idx="330">
                  <c:v>-4242.4198848916385</c:v>
                </c:pt>
                <c:pt idx="331">
                  <c:v>-4181.1373962798798</c:v>
                </c:pt>
                <c:pt idx="332">
                  <c:v>-4120.5870758234951</c:v>
                </c:pt>
                <c:pt idx="333">
                  <c:v>-4060.8981705987417</c:v>
                </c:pt>
                <c:pt idx="334">
                  <c:v>-4002.1970865524722</c:v>
                </c:pt>
                <c:pt idx="335">
                  <c:v>-3944.6072181432455</c:v>
                </c:pt>
                <c:pt idx="336">
                  <c:v>-3888.2487822021722</c:v>
                </c:pt>
                <c:pt idx="337">
                  <c:v>-3833.2386562207666</c:v>
                </c:pt>
                <c:pt idx="338">
                  <c:v>-3779.6902212674577</c:v>
                </c:pt>
                <c:pt idx="339">
                  <c:v>-3727.7132097286021</c:v>
                </c:pt>
                <c:pt idx="340">
                  <c:v>-3677.4135580638231</c:v>
                </c:pt>
                <c:pt idx="341">
                  <c:v>-3628.8932647591851</c:v>
                </c:pt>
                <c:pt idx="342">
                  <c:v>-3582.2502536552342</c:v>
                </c:pt>
                <c:pt idx="343">
                  <c:v>-3537.5782428201783</c:v>
                </c:pt>
                <c:pt idx="344">
                  <c:v>-3494.9666191315828</c:v>
                </c:pt>
                <c:pt idx="345">
                  <c:v>-3454.5003187227908</c:v>
                </c:pt>
                <c:pt idx="346">
                  <c:v>-3416.2597134429893</c:v>
                </c:pt>
                <c:pt idx="347">
                  <c:v>-3380.3205034722982</c:v>
                </c:pt>
                <c:pt idx="348">
                  <c:v>-3346.7536162256069</c:v>
                </c:pt>
                <c:pt idx="349">
                  <c:v>-3315.625111671025</c:v>
                </c:pt>
                <c:pt idx="350">
                  <c:v>-3286.9960941808199</c:v>
                </c:pt>
                <c:pt idx="351">
                  <c:v>-3260.9226310245904</c:v>
                </c:pt>
                <c:pt idx="352">
                  <c:v>-3237.4556776060849</c:v>
                </c:pt>
                <c:pt idx="353">
                  <c:v>-3216.641009536776</c:v>
                </c:pt>
                <c:pt idx="354">
                  <c:v>-3198.5191616306906</c:v>
                </c:pt>
                <c:pt idx="355">
                  <c:v>-3183.1253738964169</c:v>
                </c:pt>
                <c:pt idx="356">
                  <c:v>-3170.489544593519</c:v>
                </c:pt>
                <c:pt idx="357">
                  <c:v>-3160.636190411758</c:v>
                </c:pt>
                <c:pt idx="358">
                  <c:v>-3153.5844138226676</c:v>
                </c:pt>
                <c:pt idx="359">
                  <c:v>-3149.3478776441093</c:v>
                </c:pt>
                <c:pt idx="360">
                  <c:v>-3147.9347868494701</c:v>
                </c:pt>
              </c:numCache>
            </c:numRef>
          </c:yVal>
          <c:smooth val="0"/>
          <c:extLst>
            <c:ext xmlns:c16="http://schemas.microsoft.com/office/drawing/2014/chart" uri="{C3380CC4-5D6E-409C-BE32-E72D297353CC}">
              <c16:uniqueId val="{00000001-8503-4D5E-94D1-20C764E9268A}"/>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50"/>
                  <a:t>Crank</a:t>
                </a:r>
                <a:r>
                  <a:rPr lang="en-GB" sz="1050" baseline="0"/>
                  <a:t> Angle</a:t>
                </a:r>
                <a:endParaRPr lang="en-GB" sz="1050"/>
              </a:p>
            </c:rich>
          </c:tx>
          <c:layout>
            <c:manualLayout>
              <c:xMode val="edge"/>
              <c:yMode val="edge"/>
              <c:x val="0.39602211080528565"/>
              <c:y val="0.9243146981627297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50"/>
                  <a:t>Piston Acceleration (m/s^2)</a:t>
                </a:r>
              </a:p>
            </c:rich>
          </c:tx>
          <c:layout>
            <c:manualLayout>
              <c:xMode val="edge"/>
              <c:yMode val="edge"/>
              <c:x val="0.95804151649581593"/>
              <c:y val="0.29498136482939635"/>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legend>
      <c:legendPos val="r"/>
      <c:layout>
        <c:manualLayout>
          <c:xMode val="edge"/>
          <c:yMode val="edge"/>
          <c:x val="0.71154144226015759"/>
          <c:y val="0.42247874015748033"/>
          <c:w val="0.1729774046234947"/>
          <c:h val="8.906666666666666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4"/>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a:pPr>
            <a:r>
              <a:rPr lang="en-US" sz="1600" b="0"/>
              <a:t>Cylinder Volume (CC</a:t>
            </a:r>
            <a:r>
              <a:rPr lang="en-US" b="0"/>
              <a:t>)</a:t>
            </a:r>
          </a:p>
        </c:rich>
      </c:tx>
      <c:layout>
        <c:manualLayout>
          <c:xMode val="edge"/>
          <c:yMode val="edge"/>
          <c:x val="0.36558998000902398"/>
          <c:y val="1.4712160979877516E-2"/>
        </c:manualLayout>
      </c:layout>
      <c:overlay val="0"/>
    </c:title>
    <c:autoTitleDeleted val="0"/>
    <c:plotArea>
      <c:layout>
        <c:manualLayout>
          <c:layoutTarget val="inner"/>
          <c:xMode val="edge"/>
          <c:yMode val="edge"/>
          <c:x val="3.8406868099497983E-2"/>
          <c:y val="0.11325762310466006"/>
          <c:w val="0.93432516031616508"/>
          <c:h val="0.79331956783721091"/>
        </c:manualLayout>
      </c:layout>
      <c:scatterChart>
        <c:scatterStyle val="smoothMarker"/>
        <c:varyColors val="0"/>
        <c:ser>
          <c:idx val="0"/>
          <c:order val="0"/>
          <c:marker>
            <c:symbol val="none"/>
          </c:marker>
          <c:xVal>
            <c:numRef>
              <c:f>'D:\University\Year 2\Owen Williams - Thermodynamics\[Piston Dynamics - Robbie Sandford.xlsx]Calculations'!$H$2:$H$366</c:f>
              <c:numCache>
                <c:formatCode>General</c:formatCode>
                <c:ptCount val="365"/>
                <c:pt idx="1">
                  <c:v>-180</c:v>
                </c:pt>
                <c:pt idx="2">
                  <c:v>-179</c:v>
                </c:pt>
                <c:pt idx="3">
                  <c:v>-178</c:v>
                </c:pt>
                <c:pt idx="4">
                  <c:v>-177</c:v>
                </c:pt>
                <c:pt idx="5">
                  <c:v>-176</c:v>
                </c:pt>
                <c:pt idx="6">
                  <c:v>-175</c:v>
                </c:pt>
                <c:pt idx="7">
                  <c:v>-174</c:v>
                </c:pt>
                <c:pt idx="8">
                  <c:v>-173</c:v>
                </c:pt>
                <c:pt idx="9">
                  <c:v>-172</c:v>
                </c:pt>
                <c:pt idx="10">
                  <c:v>-171</c:v>
                </c:pt>
                <c:pt idx="11">
                  <c:v>-170</c:v>
                </c:pt>
                <c:pt idx="12">
                  <c:v>-169</c:v>
                </c:pt>
                <c:pt idx="13">
                  <c:v>-168</c:v>
                </c:pt>
                <c:pt idx="14">
                  <c:v>-167</c:v>
                </c:pt>
                <c:pt idx="15">
                  <c:v>-166</c:v>
                </c:pt>
                <c:pt idx="16">
                  <c:v>-165</c:v>
                </c:pt>
                <c:pt idx="17">
                  <c:v>-164</c:v>
                </c:pt>
                <c:pt idx="18">
                  <c:v>-163</c:v>
                </c:pt>
                <c:pt idx="19">
                  <c:v>-162</c:v>
                </c:pt>
                <c:pt idx="20">
                  <c:v>-161</c:v>
                </c:pt>
                <c:pt idx="21">
                  <c:v>-160</c:v>
                </c:pt>
                <c:pt idx="22">
                  <c:v>-159</c:v>
                </c:pt>
                <c:pt idx="23">
                  <c:v>-158</c:v>
                </c:pt>
                <c:pt idx="24">
                  <c:v>-157</c:v>
                </c:pt>
                <c:pt idx="25">
                  <c:v>-156</c:v>
                </c:pt>
                <c:pt idx="26">
                  <c:v>-155</c:v>
                </c:pt>
                <c:pt idx="27">
                  <c:v>-154</c:v>
                </c:pt>
                <c:pt idx="28">
                  <c:v>-153</c:v>
                </c:pt>
                <c:pt idx="29">
                  <c:v>-152</c:v>
                </c:pt>
                <c:pt idx="30">
                  <c:v>-151</c:v>
                </c:pt>
                <c:pt idx="31">
                  <c:v>-150</c:v>
                </c:pt>
                <c:pt idx="32">
                  <c:v>-149</c:v>
                </c:pt>
                <c:pt idx="33">
                  <c:v>-148</c:v>
                </c:pt>
                <c:pt idx="34">
                  <c:v>-147</c:v>
                </c:pt>
                <c:pt idx="35">
                  <c:v>-146</c:v>
                </c:pt>
                <c:pt idx="36">
                  <c:v>-145</c:v>
                </c:pt>
                <c:pt idx="37">
                  <c:v>-144</c:v>
                </c:pt>
                <c:pt idx="38">
                  <c:v>-143</c:v>
                </c:pt>
                <c:pt idx="39">
                  <c:v>-142</c:v>
                </c:pt>
                <c:pt idx="40">
                  <c:v>-141</c:v>
                </c:pt>
                <c:pt idx="41">
                  <c:v>-140</c:v>
                </c:pt>
                <c:pt idx="42">
                  <c:v>-139</c:v>
                </c:pt>
                <c:pt idx="43">
                  <c:v>-138</c:v>
                </c:pt>
                <c:pt idx="44">
                  <c:v>-137</c:v>
                </c:pt>
                <c:pt idx="45">
                  <c:v>-136</c:v>
                </c:pt>
                <c:pt idx="46">
                  <c:v>-135</c:v>
                </c:pt>
                <c:pt idx="47">
                  <c:v>-134</c:v>
                </c:pt>
                <c:pt idx="48">
                  <c:v>-133</c:v>
                </c:pt>
                <c:pt idx="49">
                  <c:v>-132</c:v>
                </c:pt>
                <c:pt idx="50">
                  <c:v>-131</c:v>
                </c:pt>
                <c:pt idx="51">
                  <c:v>-130</c:v>
                </c:pt>
                <c:pt idx="52">
                  <c:v>-129</c:v>
                </c:pt>
                <c:pt idx="53">
                  <c:v>-128</c:v>
                </c:pt>
                <c:pt idx="54">
                  <c:v>-127</c:v>
                </c:pt>
                <c:pt idx="55">
                  <c:v>-126</c:v>
                </c:pt>
                <c:pt idx="56">
                  <c:v>-125</c:v>
                </c:pt>
                <c:pt idx="57">
                  <c:v>-124</c:v>
                </c:pt>
                <c:pt idx="58">
                  <c:v>-123</c:v>
                </c:pt>
                <c:pt idx="59">
                  <c:v>-122</c:v>
                </c:pt>
                <c:pt idx="60">
                  <c:v>-121</c:v>
                </c:pt>
                <c:pt idx="61">
                  <c:v>-120</c:v>
                </c:pt>
                <c:pt idx="62">
                  <c:v>-119</c:v>
                </c:pt>
                <c:pt idx="63">
                  <c:v>-118</c:v>
                </c:pt>
                <c:pt idx="64">
                  <c:v>-117</c:v>
                </c:pt>
                <c:pt idx="65">
                  <c:v>-116</c:v>
                </c:pt>
                <c:pt idx="66">
                  <c:v>-115</c:v>
                </c:pt>
                <c:pt idx="67">
                  <c:v>-114</c:v>
                </c:pt>
                <c:pt idx="68">
                  <c:v>-113</c:v>
                </c:pt>
                <c:pt idx="69">
                  <c:v>-112</c:v>
                </c:pt>
                <c:pt idx="70">
                  <c:v>-111</c:v>
                </c:pt>
                <c:pt idx="71">
                  <c:v>-110</c:v>
                </c:pt>
                <c:pt idx="72">
                  <c:v>-109</c:v>
                </c:pt>
                <c:pt idx="73">
                  <c:v>-108</c:v>
                </c:pt>
                <c:pt idx="74">
                  <c:v>-107</c:v>
                </c:pt>
                <c:pt idx="75">
                  <c:v>-106</c:v>
                </c:pt>
                <c:pt idx="76">
                  <c:v>-105</c:v>
                </c:pt>
                <c:pt idx="77">
                  <c:v>-104</c:v>
                </c:pt>
                <c:pt idx="78">
                  <c:v>-103</c:v>
                </c:pt>
                <c:pt idx="79">
                  <c:v>-102</c:v>
                </c:pt>
                <c:pt idx="80">
                  <c:v>-101</c:v>
                </c:pt>
                <c:pt idx="81">
                  <c:v>-100</c:v>
                </c:pt>
                <c:pt idx="82">
                  <c:v>-99</c:v>
                </c:pt>
                <c:pt idx="83">
                  <c:v>-98</c:v>
                </c:pt>
                <c:pt idx="84">
                  <c:v>-97</c:v>
                </c:pt>
                <c:pt idx="85">
                  <c:v>-96</c:v>
                </c:pt>
                <c:pt idx="86">
                  <c:v>-95</c:v>
                </c:pt>
                <c:pt idx="87">
                  <c:v>-94</c:v>
                </c:pt>
                <c:pt idx="88">
                  <c:v>-93</c:v>
                </c:pt>
                <c:pt idx="89">
                  <c:v>-92</c:v>
                </c:pt>
                <c:pt idx="90">
                  <c:v>-91</c:v>
                </c:pt>
                <c:pt idx="91">
                  <c:v>-90</c:v>
                </c:pt>
                <c:pt idx="92">
                  <c:v>-89</c:v>
                </c:pt>
                <c:pt idx="93">
                  <c:v>-88</c:v>
                </c:pt>
                <c:pt idx="94">
                  <c:v>-87</c:v>
                </c:pt>
                <c:pt idx="95">
                  <c:v>-86</c:v>
                </c:pt>
                <c:pt idx="96">
                  <c:v>-85</c:v>
                </c:pt>
                <c:pt idx="97">
                  <c:v>-84</c:v>
                </c:pt>
                <c:pt idx="98">
                  <c:v>-83</c:v>
                </c:pt>
                <c:pt idx="99">
                  <c:v>-82</c:v>
                </c:pt>
                <c:pt idx="100">
                  <c:v>-81</c:v>
                </c:pt>
                <c:pt idx="101">
                  <c:v>-80</c:v>
                </c:pt>
                <c:pt idx="102">
                  <c:v>-79</c:v>
                </c:pt>
                <c:pt idx="103">
                  <c:v>-78</c:v>
                </c:pt>
                <c:pt idx="104">
                  <c:v>-77</c:v>
                </c:pt>
                <c:pt idx="105">
                  <c:v>-76</c:v>
                </c:pt>
                <c:pt idx="106">
                  <c:v>-75</c:v>
                </c:pt>
                <c:pt idx="107">
                  <c:v>-74</c:v>
                </c:pt>
                <c:pt idx="108">
                  <c:v>-73</c:v>
                </c:pt>
                <c:pt idx="109">
                  <c:v>-72</c:v>
                </c:pt>
                <c:pt idx="110">
                  <c:v>-71</c:v>
                </c:pt>
                <c:pt idx="111">
                  <c:v>-70</c:v>
                </c:pt>
                <c:pt idx="112">
                  <c:v>-69</c:v>
                </c:pt>
                <c:pt idx="113">
                  <c:v>-68</c:v>
                </c:pt>
                <c:pt idx="114">
                  <c:v>-67</c:v>
                </c:pt>
                <c:pt idx="115">
                  <c:v>-66</c:v>
                </c:pt>
                <c:pt idx="116">
                  <c:v>-65</c:v>
                </c:pt>
                <c:pt idx="117">
                  <c:v>-64</c:v>
                </c:pt>
                <c:pt idx="118">
                  <c:v>-63</c:v>
                </c:pt>
                <c:pt idx="119">
                  <c:v>-62</c:v>
                </c:pt>
                <c:pt idx="120">
                  <c:v>-61</c:v>
                </c:pt>
                <c:pt idx="121">
                  <c:v>-60</c:v>
                </c:pt>
                <c:pt idx="122">
                  <c:v>-59</c:v>
                </c:pt>
                <c:pt idx="123">
                  <c:v>-58</c:v>
                </c:pt>
                <c:pt idx="124">
                  <c:v>-57</c:v>
                </c:pt>
                <c:pt idx="125">
                  <c:v>-56</c:v>
                </c:pt>
                <c:pt idx="126">
                  <c:v>-55</c:v>
                </c:pt>
                <c:pt idx="127">
                  <c:v>-54</c:v>
                </c:pt>
                <c:pt idx="128">
                  <c:v>-53</c:v>
                </c:pt>
                <c:pt idx="129">
                  <c:v>-52</c:v>
                </c:pt>
                <c:pt idx="130">
                  <c:v>-51</c:v>
                </c:pt>
                <c:pt idx="131">
                  <c:v>-50</c:v>
                </c:pt>
                <c:pt idx="132">
                  <c:v>-49</c:v>
                </c:pt>
                <c:pt idx="133">
                  <c:v>-48</c:v>
                </c:pt>
                <c:pt idx="134">
                  <c:v>-47</c:v>
                </c:pt>
                <c:pt idx="135">
                  <c:v>-46</c:v>
                </c:pt>
                <c:pt idx="136">
                  <c:v>-45</c:v>
                </c:pt>
                <c:pt idx="137">
                  <c:v>-44</c:v>
                </c:pt>
                <c:pt idx="138">
                  <c:v>-43</c:v>
                </c:pt>
                <c:pt idx="139">
                  <c:v>-42</c:v>
                </c:pt>
                <c:pt idx="140">
                  <c:v>-41</c:v>
                </c:pt>
                <c:pt idx="141">
                  <c:v>-40</c:v>
                </c:pt>
                <c:pt idx="142">
                  <c:v>-39</c:v>
                </c:pt>
                <c:pt idx="143">
                  <c:v>-38</c:v>
                </c:pt>
                <c:pt idx="144">
                  <c:v>-37</c:v>
                </c:pt>
                <c:pt idx="145">
                  <c:v>-36</c:v>
                </c:pt>
                <c:pt idx="146">
                  <c:v>-35</c:v>
                </c:pt>
                <c:pt idx="147">
                  <c:v>-34</c:v>
                </c:pt>
                <c:pt idx="148">
                  <c:v>-33</c:v>
                </c:pt>
                <c:pt idx="149">
                  <c:v>-32</c:v>
                </c:pt>
                <c:pt idx="150">
                  <c:v>-31</c:v>
                </c:pt>
                <c:pt idx="151">
                  <c:v>-30</c:v>
                </c:pt>
                <c:pt idx="152">
                  <c:v>-29</c:v>
                </c:pt>
                <c:pt idx="153">
                  <c:v>-28</c:v>
                </c:pt>
                <c:pt idx="154">
                  <c:v>-27</c:v>
                </c:pt>
                <c:pt idx="155">
                  <c:v>-26</c:v>
                </c:pt>
                <c:pt idx="156">
                  <c:v>-25</c:v>
                </c:pt>
                <c:pt idx="157">
                  <c:v>-24</c:v>
                </c:pt>
                <c:pt idx="158">
                  <c:v>-23</c:v>
                </c:pt>
                <c:pt idx="159">
                  <c:v>-22</c:v>
                </c:pt>
                <c:pt idx="160">
                  <c:v>-21</c:v>
                </c:pt>
                <c:pt idx="161">
                  <c:v>-20</c:v>
                </c:pt>
                <c:pt idx="162">
                  <c:v>-19</c:v>
                </c:pt>
                <c:pt idx="163">
                  <c:v>-18</c:v>
                </c:pt>
                <c:pt idx="164">
                  <c:v>-17</c:v>
                </c:pt>
                <c:pt idx="165">
                  <c:v>-16</c:v>
                </c:pt>
                <c:pt idx="166">
                  <c:v>-15</c:v>
                </c:pt>
                <c:pt idx="167">
                  <c:v>-14</c:v>
                </c:pt>
                <c:pt idx="168">
                  <c:v>-13</c:v>
                </c:pt>
                <c:pt idx="169">
                  <c:v>-12</c:v>
                </c:pt>
                <c:pt idx="170">
                  <c:v>-11</c:v>
                </c:pt>
                <c:pt idx="171">
                  <c:v>-10</c:v>
                </c:pt>
                <c:pt idx="172">
                  <c:v>-9</c:v>
                </c:pt>
                <c:pt idx="173">
                  <c:v>-8</c:v>
                </c:pt>
                <c:pt idx="174">
                  <c:v>-7</c:v>
                </c:pt>
                <c:pt idx="175">
                  <c:v>-6</c:v>
                </c:pt>
                <c:pt idx="176">
                  <c:v>-5</c:v>
                </c:pt>
                <c:pt idx="177">
                  <c:v>-4</c:v>
                </c:pt>
                <c:pt idx="178">
                  <c:v>-3</c:v>
                </c:pt>
                <c:pt idx="179">
                  <c:v>-2</c:v>
                </c:pt>
                <c:pt idx="180">
                  <c:v>-1</c:v>
                </c:pt>
                <c:pt idx="181">
                  <c:v>0</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pt idx="196">
                  <c:v>15</c:v>
                </c:pt>
                <c:pt idx="197">
                  <c:v>16</c:v>
                </c:pt>
                <c:pt idx="198">
                  <c:v>17</c:v>
                </c:pt>
                <c:pt idx="199">
                  <c:v>18</c:v>
                </c:pt>
                <c:pt idx="200">
                  <c:v>19</c:v>
                </c:pt>
                <c:pt idx="201">
                  <c:v>20</c:v>
                </c:pt>
                <c:pt idx="202">
                  <c:v>21</c:v>
                </c:pt>
                <c:pt idx="203">
                  <c:v>22</c:v>
                </c:pt>
                <c:pt idx="204">
                  <c:v>23</c:v>
                </c:pt>
                <c:pt idx="205">
                  <c:v>24</c:v>
                </c:pt>
                <c:pt idx="206">
                  <c:v>25</c:v>
                </c:pt>
                <c:pt idx="207">
                  <c:v>26</c:v>
                </c:pt>
                <c:pt idx="208">
                  <c:v>27</c:v>
                </c:pt>
                <c:pt idx="209">
                  <c:v>28</c:v>
                </c:pt>
                <c:pt idx="210">
                  <c:v>29</c:v>
                </c:pt>
                <c:pt idx="211">
                  <c:v>30</c:v>
                </c:pt>
                <c:pt idx="212">
                  <c:v>31</c:v>
                </c:pt>
                <c:pt idx="213">
                  <c:v>32</c:v>
                </c:pt>
                <c:pt idx="214">
                  <c:v>33</c:v>
                </c:pt>
                <c:pt idx="215">
                  <c:v>34</c:v>
                </c:pt>
                <c:pt idx="216">
                  <c:v>35</c:v>
                </c:pt>
                <c:pt idx="217">
                  <c:v>36</c:v>
                </c:pt>
                <c:pt idx="218">
                  <c:v>37</c:v>
                </c:pt>
                <c:pt idx="219">
                  <c:v>38</c:v>
                </c:pt>
                <c:pt idx="220">
                  <c:v>39</c:v>
                </c:pt>
                <c:pt idx="221">
                  <c:v>40</c:v>
                </c:pt>
                <c:pt idx="222">
                  <c:v>41</c:v>
                </c:pt>
                <c:pt idx="223">
                  <c:v>42</c:v>
                </c:pt>
                <c:pt idx="224">
                  <c:v>43</c:v>
                </c:pt>
                <c:pt idx="225">
                  <c:v>44</c:v>
                </c:pt>
                <c:pt idx="226">
                  <c:v>45</c:v>
                </c:pt>
                <c:pt idx="227">
                  <c:v>46</c:v>
                </c:pt>
                <c:pt idx="228">
                  <c:v>47</c:v>
                </c:pt>
                <c:pt idx="229">
                  <c:v>48</c:v>
                </c:pt>
                <c:pt idx="230">
                  <c:v>49</c:v>
                </c:pt>
                <c:pt idx="231">
                  <c:v>50</c:v>
                </c:pt>
                <c:pt idx="232">
                  <c:v>51</c:v>
                </c:pt>
                <c:pt idx="233">
                  <c:v>52</c:v>
                </c:pt>
                <c:pt idx="234">
                  <c:v>53</c:v>
                </c:pt>
                <c:pt idx="235">
                  <c:v>54</c:v>
                </c:pt>
                <c:pt idx="236">
                  <c:v>55</c:v>
                </c:pt>
                <c:pt idx="237">
                  <c:v>56</c:v>
                </c:pt>
                <c:pt idx="238">
                  <c:v>57</c:v>
                </c:pt>
                <c:pt idx="239">
                  <c:v>58</c:v>
                </c:pt>
                <c:pt idx="240">
                  <c:v>59</c:v>
                </c:pt>
                <c:pt idx="241">
                  <c:v>60</c:v>
                </c:pt>
                <c:pt idx="242">
                  <c:v>61</c:v>
                </c:pt>
                <c:pt idx="243">
                  <c:v>62</c:v>
                </c:pt>
                <c:pt idx="244">
                  <c:v>63</c:v>
                </c:pt>
                <c:pt idx="245">
                  <c:v>64</c:v>
                </c:pt>
                <c:pt idx="246">
                  <c:v>65</c:v>
                </c:pt>
                <c:pt idx="247">
                  <c:v>66</c:v>
                </c:pt>
                <c:pt idx="248">
                  <c:v>67</c:v>
                </c:pt>
                <c:pt idx="249">
                  <c:v>68</c:v>
                </c:pt>
                <c:pt idx="250">
                  <c:v>69</c:v>
                </c:pt>
                <c:pt idx="251">
                  <c:v>70</c:v>
                </c:pt>
                <c:pt idx="252">
                  <c:v>71</c:v>
                </c:pt>
                <c:pt idx="253">
                  <c:v>72</c:v>
                </c:pt>
                <c:pt idx="254">
                  <c:v>73</c:v>
                </c:pt>
                <c:pt idx="255">
                  <c:v>74</c:v>
                </c:pt>
                <c:pt idx="256">
                  <c:v>75</c:v>
                </c:pt>
                <c:pt idx="257">
                  <c:v>76</c:v>
                </c:pt>
                <c:pt idx="258">
                  <c:v>77</c:v>
                </c:pt>
                <c:pt idx="259">
                  <c:v>78</c:v>
                </c:pt>
                <c:pt idx="260">
                  <c:v>79</c:v>
                </c:pt>
                <c:pt idx="261">
                  <c:v>80</c:v>
                </c:pt>
                <c:pt idx="262">
                  <c:v>81</c:v>
                </c:pt>
                <c:pt idx="263">
                  <c:v>82</c:v>
                </c:pt>
                <c:pt idx="264">
                  <c:v>83</c:v>
                </c:pt>
                <c:pt idx="265">
                  <c:v>84</c:v>
                </c:pt>
                <c:pt idx="266">
                  <c:v>85</c:v>
                </c:pt>
                <c:pt idx="267">
                  <c:v>86</c:v>
                </c:pt>
                <c:pt idx="268">
                  <c:v>87</c:v>
                </c:pt>
                <c:pt idx="269">
                  <c:v>88</c:v>
                </c:pt>
                <c:pt idx="270">
                  <c:v>89</c:v>
                </c:pt>
                <c:pt idx="271">
                  <c:v>90</c:v>
                </c:pt>
                <c:pt idx="272">
                  <c:v>91</c:v>
                </c:pt>
                <c:pt idx="273">
                  <c:v>92</c:v>
                </c:pt>
                <c:pt idx="274">
                  <c:v>93</c:v>
                </c:pt>
                <c:pt idx="275">
                  <c:v>94</c:v>
                </c:pt>
                <c:pt idx="276">
                  <c:v>95</c:v>
                </c:pt>
                <c:pt idx="277">
                  <c:v>96</c:v>
                </c:pt>
                <c:pt idx="278">
                  <c:v>97</c:v>
                </c:pt>
                <c:pt idx="279">
                  <c:v>98</c:v>
                </c:pt>
                <c:pt idx="280">
                  <c:v>99</c:v>
                </c:pt>
                <c:pt idx="281">
                  <c:v>100</c:v>
                </c:pt>
                <c:pt idx="282">
                  <c:v>101</c:v>
                </c:pt>
                <c:pt idx="283">
                  <c:v>102</c:v>
                </c:pt>
                <c:pt idx="284">
                  <c:v>103</c:v>
                </c:pt>
                <c:pt idx="285">
                  <c:v>104</c:v>
                </c:pt>
                <c:pt idx="286">
                  <c:v>105</c:v>
                </c:pt>
                <c:pt idx="287">
                  <c:v>106</c:v>
                </c:pt>
                <c:pt idx="288">
                  <c:v>107</c:v>
                </c:pt>
                <c:pt idx="289">
                  <c:v>108</c:v>
                </c:pt>
                <c:pt idx="290">
                  <c:v>109</c:v>
                </c:pt>
                <c:pt idx="291">
                  <c:v>110</c:v>
                </c:pt>
                <c:pt idx="292">
                  <c:v>111</c:v>
                </c:pt>
                <c:pt idx="293">
                  <c:v>112</c:v>
                </c:pt>
                <c:pt idx="294">
                  <c:v>113</c:v>
                </c:pt>
                <c:pt idx="295">
                  <c:v>114</c:v>
                </c:pt>
                <c:pt idx="296">
                  <c:v>115</c:v>
                </c:pt>
                <c:pt idx="297">
                  <c:v>116</c:v>
                </c:pt>
                <c:pt idx="298">
                  <c:v>117</c:v>
                </c:pt>
                <c:pt idx="299">
                  <c:v>118</c:v>
                </c:pt>
                <c:pt idx="300">
                  <c:v>119</c:v>
                </c:pt>
                <c:pt idx="301">
                  <c:v>120</c:v>
                </c:pt>
                <c:pt idx="302">
                  <c:v>121</c:v>
                </c:pt>
                <c:pt idx="303">
                  <c:v>122</c:v>
                </c:pt>
                <c:pt idx="304">
                  <c:v>123</c:v>
                </c:pt>
                <c:pt idx="305">
                  <c:v>124</c:v>
                </c:pt>
                <c:pt idx="306">
                  <c:v>125</c:v>
                </c:pt>
                <c:pt idx="307">
                  <c:v>126</c:v>
                </c:pt>
                <c:pt idx="308">
                  <c:v>127</c:v>
                </c:pt>
                <c:pt idx="309">
                  <c:v>128</c:v>
                </c:pt>
                <c:pt idx="310">
                  <c:v>129</c:v>
                </c:pt>
                <c:pt idx="311">
                  <c:v>130</c:v>
                </c:pt>
                <c:pt idx="312">
                  <c:v>131</c:v>
                </c:pt>
                <c:pt idx="313">
                  <c:v>132</c:v>
                </c:pt>
                <c:pt idx="314">
                  <c:v>133</c:v>
                </c:pt>
                <c:pt idx="315">
                  <c:v>134</c:v>
                </c:pt>
                <c:pt idx="316">
                  <c:v>135</c:v>
                </c:pt>
                <c:pt idx="317">
                  <c:v>136</c:v>
                </c:pt>
                <c:pt idx="318">
                  <c:v>137</c:v>
                </c:pt>
                <c:pt idx="319">
                  <c:v>138</c:v>
                </c:pt>
                <c:pt idx="320">
                  <c:v>139</c:v>
                </c:pt>
                <c:pt idx="321">
                  <c:v>140</c:v>
                </c:pt>
                <c:pt idx="322">
                  <c:v>141</c:v>
                </c:pt>
                <c:pt idx="323">
                  <c:v>142</c:v>
                </c:pt>
                <c:pt idx="324">
                  <c:v>143</c:v>
                </c:pt>
                <c:pt idx="325">
                  <c:v>144</c:v>
                </c:pt>
                <c:pt idx="326">
                  <c:v>145</c:v>
                </c:pt>
                <c:pt idx="327">
                  <c:v>146</c:v>
                </c:pt>
                <c:pt idx="328">
                  <c:v>147</c:v>
                </c:pt>
                <c:pt idx="329">
                  <c:v>148</c:v>
                </c:pt>
                <c:pt idx="330">
                  <c:v>149</c:v>
                </c:pt>
                <c:pt idx="331">
                  <c:v>150</c:v>
                </c:pt>
                <c:pt idx="332">
                  <c:v>151</c:v>
                </c:pt>
                <c:pt idx="333">
                  <c:v>152</c:v>
                </c:pt>
                <c:pt idx="334">
                  <c:v>153</c:v>
                </c:pt>
                <c:pt idx="335">
                  <c:v>154</c:v>
                </c:pt>
                <c:pt idx="336">
                  <c:v>155</c:v>
                </c:pt>
                <c:pt idx="337">
                  <c:v>156</c:v>
                </c:pt>
                <c:pt idx="338">
                  <c:v>157</c:v>
                </c:pt>
                <c:pt idx="339">
                  <c:v>158</c:v>
                </c:pt>
                <c:pt idx="340">
                  <c:v>159</c:v>
                </c:pt>
                <c:pt idx="341">
                  <c:v>160</c:v>
                </c:pt>
                <c:pt idx="342">
                  <c:v>161</c:v>
                </c:pt>
                <c:pt idx="343">
                  <c:v>162</c:v>
                </c:pt>
                <c:pt idx="344">
                  <c:v>163</c:v>
                </c:pt>
                <c:pt idx="345">
                  <c:v>164</c:v>
                </c:pt>
                <c:pt idx="346">
                  <c:v>165</c:v>
                </c:pt>
                <c:pt idx="347">
                  <c:v>166</c:v>
                </c:pt>
                <c:pt idx="348">
                  <c:v>167</c:v>
                </c:pt>
                <c:pt idx="349">
                  <c:v>168</c:v>
                </c:pt>
                <c:pt idx="350">
                  <c:v>169</c:v>
                </c:pt>
                <c:pt idx="351">
                  <c:v>170</c:v>
                </c:pt>
                <c:pt idx="352">
                  <c:v>171</c:v>
                </c:pt>
                <c:pt idx="353">
                  <c:v>172</c:v>
                </c:pt>
                <c:pt idx="354">
                  <c:v>173</c:v>
                </c:pt>
                <c:pt idx="355">
                  <c:v>174</c:v>
                </c:pt>
                <c:pt idx="356">
                  <c:v>175</c:v>
                </c:pt>
                <c:pt idx="357">
                  <c:v>176</c:v>
                </c:pt>
                <c:pt idx="358">
                  <c:v>177</c:v>
                </c:pt>
                <c:pt idx="359">
                  <c:v>178</c:v>
                </c:pt>
                <c:pt idx="360">
                  <c:v>179</c:v>
                </c:pt>
                <c:pt idx="361">
                  <c:v>180</c:v>
                </c:pt>
              </c:numCache>
            </c:numRef>
          </c:xVal>
          <c:yVal>
            <c:numRef>
              <c:f>'D:\University\Year 2\Owen Williams - Thermodynamics\[Piston Dynamics - Robbie Sandford.xlsx]Calculations'!$N$2:$N$366</c:f>
              <c:numCache>
                <c:formatCode>General</c:formatCode>
                <c:ptCount val="365"/>
                <c:pt idx="1">
                  <c:v>2033.0255605689258</c:v>
                </c:pt>
                <c:pt idx="2">
                  <c:v>2032.9167134054865</c:v>
                </c:pt>
                <c:pt idx="3">
                  <c:v>2032.5901687887997</c:v>
                </c:pt>
                <c:pt idx="4">
                  <c:v>2032.0459173715617</c:v>
                </c:pt>
                <c:pt idx="5">
                  <c:v>2031.2839436808933</c:v>
                </c:pt>
                <c:pt idx="6">
                  <c:v>2030.3042262773217</c:v>
                </c:pt>
                <c:pt idx="7">
                  <c:v>2029.106737977386</c:v>
                </c:pt>
                <c:pt idx="8">
                  <c:v>2027.691446139921</c:v>
                </c:pt>
                <c:pt idx="9">
                  <c:v>2026.0583130160685</c:v>
                </c:pt>
                <c:pt idx="10">
                  <c:v>2024.2072961630813</c:v>
                </c:pt>
                <c:pt idx="11">
                  <c:v>2022.1383489219754</c:v>
                </c:pt>
                <c:pt idx="12">
                  <c:v>2019.8514209591233</c:v>
                </c:pt>
                <c:pt idx="13">
                  <c:v>2017.3464588718336</c:v>
                </c:pt>
                <c:pt idx="14">
                  <c:v>2014.6234068580138</c:v>
                </c:pt>
                <c:pt idx="15">
                  <c:v>2011.6822074499705</c:v>
                </c:pt>
                <c:pt idx="16">
                  <c:v>2008.522802312413</c:v>
                </c:pt>
                <c:pt idx="17">
                  <c:v>2005.145133104694</c:v>
                </c:pt>
                <c:pt idx="18">
                  <c:v>2001.5491424073418</c:v>
                </c:pt>
                <c:pt idx="19">
                  <c:v>1997.7347747128674</c:v>
                </c:pt>
                <c:pt idx="20">
                  <c:v>1993.7019774808473</c:v>
                </c:pt>
                <c:pt idx="21">
                  <c:v>1989.4507022572373</c:v>
                </c:pt>
                <c:pt idx="22">
                  <c:v>1984.9809058578139</c:v>
                </c:pt>
                <c:pt idx="23">
                  <c:v>1980.2925516156433</c:v>
                </c:pt>
                <c:pt idx="24">
                  <c:v>1975.3856106923758</c:v>
                </c:pt>
                <c:pt idx="25">
                  <c:v>1970.2600634531702</c:v>
                </c:pt>
                <c:pt idx="26">
                  <c:v>1964.9159009049274</c:v>
                </c:pt>
                <c:pt idx="27">
                  <c:v>1959.3531261974911</c:v>
                </c:pt>
                <c:pt idx="28">
                  <c:v>1953.5717561873835</c:v>
                </c:pt>
                <c:pt idx="29">
                  <c:v>1947.5718230635625</c:v>
                </c:pt>
                <c:pt idx="30">
                  <c:v>1941.3533760345881</c:v>
                </c:pt>
                <c:pt idx="31">
                  <c:v>1934.9164830765146</c:v>
                </c:pt>
                <c:pt idx="32">
                  <c:v>1928.2612327406953</c:v>
                </c:pt>
                <c:pt idx="33">
                  <c:v>1921.3877360205879</c:v>
                </c:pt>
                <c:pt idx="34">
                  <c:v>1914.2961282765336</c:v>
                </c:pt>
                <c:pt idx="35">
                  <c:v>1906.9865712173487</c:v>
                </c:pt>
                <c:pt idx="36">
                  <c:v>1899.4592549374368</c:v>
                </c:pt>
                <c:pt idx="37">
                  <c:v>1891.7144000079936</c:v>
                </c:pt>
                <c:pt idx="38">
                  <c:v>1883.7522596207245</c:v>
                </c:pt>
                <c:pt idx="39">
                  <c:v>1875.5731217823322</c:v>
                </c:pt>
                <c:pt idx="40">
                  <c:v>1867.177311557901</c:v>
                </c:pt>
                <c:pt idx="41">
                  <c:v>1858.5651933610884</c:v>
                </c:pt>
                <c:pt idx="42">
                  <c:v>1849.7371732889158</c:v>
                </c:pt>
                <c:pt idx="43">
                  <c:v>1840.6937014987125</c:v>
                </c:pt>
                <c:pt idx="44">
                  <c:v>1831.4352746246511</c:v>
                </c:pt>
                <c:pt idx="45">
                  <c:v>1821.9624382310535</c:v>
                </c:pt>
                <c:pt idx="46">
                  <c:v>1812.2757892995103</c:v>
                </c:pt>
                <c:pt idx="47">
                  <c:v>1802.3759787466242</c:v>
                </c:pt>
                <c:pt idx="48">
                  <c:v>1792.2637139690148</c:v>
                </c:pt>
                <c:pt idx="49">
                  <c:v>1781.9397614120019</c:v>
                </c:pt>
                <c:pt idx="50">
                  <c:v>1771.4049491582048</c:v>
                </c:pt>
                <c:pt idx="51">
                  <c:v>1760.6601695320633</c:v>
                </c:pt>
                <c:pt idx="52">
                  <c:v>1749.7063817161263</c:v>
                </c:pt>
                <c:pt idx="53">
                  <c:v>1738.5446143747222</c:v>
                </c:pt>
                <c:pt idx="54">
                  <c:v>1727.1759682804445</c:v>
                </c:pt>
                <c:pt idx="55">
                  <c:v>1715.6016189386953</c:v>
                </c:pt>
                <c:pt idx="56">
                  <c:v>1703.8228192053459</c:v>
                </c:pt>
                <c:pt idx="57">
                  <c:v>1691.8409018923783</c:v>
                </c:pt>
                <c:pt idx="58">
                  <c:v>1679.6572823562235</c:v>
                </c:pt>
                <c:pt idx="59">
                  <c:v>1667.2734610633408</c:v>
                </c:pt>
                <c:pt idx="60">
                  <c:v>1654.6910261274097</c:v>
                </c:pt>
                <c:pt idx="61">
                  <c:v>1641.9116558123965</c:v>
                </c:pt>
                <c:pt idx="62">
                  <c:v>1628.9371209956155</c:v>
                </c:pt>
                <c:pt idx="63">
                  <c:v>1615.7692875847754</c:v>
                </c:pt>
                <c:pt idx="64">
                  <c:v>1602.4101188829165</c:v>
                </c:pt>
                <c:pt idx="65">
                  <c:v>1588.8616778950766</c:v>
                </c:pt>
                <c:pt idx="66">
                  <c:v>1575.1261295704001</c:v>
                </c:pt>
                <c:pt idx="67">
                  <c:v>1561.2057429734289</c:v>
                </c:pt>
                <c:pt idx="68">
                  <c:v>1547.102893378225</c:v>
                </c:pt>
                <c:pt idx="69">
                  <c:v>1532.8200642789991</c:v>
                </c:pt>
                <c:pt idx="70">
                  <c:v>1518.3598493109143</c:v>
                </c:pt>
                <c:pt idx="71">
                  <c:v>1503.7249540747789</c:v>
                </c:pt>
                <c:pt idx="72">
                  <c:v>1488.9181978593836</c:v>
                </c:pt>
                <c:pt idx="73">
                  <c:v>1473.9425152553429</c:v>
                </c:pt>
                <c:pt idx="74">
                  <c:v>1458.8009576543645</c:v>
                </c:pt>
                <c:pt idx="75">
                  <c:v>1443.4966946280372</c:v>
                </c:pt>
                <c:pt idx="76">
                  <c:v>1428.033015180343</c:v>
                </c:pt>
                <c:pt idx="77">
                  <c:v>1412.4133288682988</c:v>
                </c:pt>
                <c:pt idx="78">
                  <c:v>1396.6411667853095</c:v>
                </c:pt>
                <c:pt idx="79">
                  <c:v>1380.7201824020535</c:v>
                </c:pt>
                <c:pt idx="80">
                  <c:v>1364.65415225994</c:v>
                </c:pt>
                <c:pt idx="81">
                  <c:v>1348.4469765124768</c:v>
                </c:pt>
                <c:pt idx="82">
                  <c:v>1332.102679310143</c:v>
                </c:pt>
                <c:pt idx="83">
                  <c:v>1315.6254090246782</c:v>
                </c:pt>
                <c:pt idx="84">
                  <c:v>1299.0194383090461</c:v>
                </c:pt>
                <c:pt idx="85">
                  <c:v>1282.2891639896388</c:v>
                </c:pt>
                <c:pt idx="86">
                  <c:v>1265.4391067876952</c:v>
                </c:pt>
                <c:pt idx="87">
                  <c:v>1248.4739108672404</c:v>
                </c:pt>
                <c:pt idx="88">
                  <c:v>1231.3983432072769</c:v>
                </c:pt>
                <c:pt idx="89">
                  <c:v>1214.217292796365</c:v>
                </c:pt>
                <c:pt idx="90">
                  <c:v>1196.9357696481081</c:v>
                </c:pt>
                <c:pt idx="91">
                  <c:v>1179.5589036365357</c:v>
                </c:pt>
                <c:pt idx="92">
                  <c:v>1162.0919431507627</c:v>
                </c:pt>
                <c:pt idx="93">
                  <c:v>1144.5402535687649</c:v>
                </c:pt>
                <c:pt idx="94">
                  <c:v>1126.9093155505473</c:v>
                </c:pt>
                <c:pt idx="95">
                  <c:v>1109.2047231514139</c:v>
                </c:pt>
                <c:pt idx="96">
                  <c:v>1091.4321817564814</c:v>
                </c:pt>
                <c:pt idx="97">
                  <c:v>1073.5975058380443</c:v>
                </c:pt>
                <c:pt idx="98">
                  <c:v>1055.7066165377846</c:v>
                </c:pt>
                <c:pt idx="99">
                  <c:v>1037.765539076287</c:v>
                </c:pt>
                <c:pt idx="100">
                  <c:v>1019.7803999926967</c:v>
                </c:pt>
                <c:pt idx="101">
                  <c:v>1001.7574242177899</c:v>
                </c:pt>
                <c:pt idx="102">
                  <c:v>983.70293198409729</c:v>
                </c:pt>
                <c:pt idx="103">
                  <c:v>965.62333557710974</c:v>
                </c:pt>
                <c:pt idx="104">
                  <c:v>947.52513593194033</c:v>
                </c:pt>
                <c:pt idx="105">
                  <c:v>929.41491908018668</c:v>
                </c:pt>
                <c:pt idx="106">
                  <c:v>911.29935245202057</c:v>
                </c:pt>
                <c:pt idx="107">
                  <c:v>893.18518103888243</c:v>
                </c:pt>
                <c:pt idx="108">
                  <c:v>875.07922342240454</c:v>
                </c:pt>
                <c:pt idx="109">
                  <c:v>856.98836767546345</c:v>
                </c:pt>
                <c:pt idx="110">
                  <c:v>838.91956714150706</c:v>
                </c:pt>
                <c:pt idx="111">
                  <c:v>820.87983609850016</c:v>
                </c:pt>
                <c:pt idx="112">
                  <c:v>802.87624531403821</c:v>
                </c:pt>
                <c:pt idx="113">
                  <c:v>784.91591749834811</c:v>
                </c:pt>
                <c:pt idx="114">
                  <c:v>767.00602266201804</c:v>
                </c:pt>
                <c:pt idx="115">
                  <c:v>749.15377338545522</c:v>
                </c:pt>
                <c:pt idx="116">
                  <c:v>731.36642000711959</c:v>
                </c:pt>
                <c:pt idx="117">
                  <c:v>713.65124573770686</c:v>
                </c:pt>
                <c:pt idx="118">
                  <c:v>696.01556170744607</c:v>
                </c:pt>
                <c:pt idx="119">
                  <c:v>678.46670195375987</c:v>
                </c:pt>
                <c:pt idx="120">
                  <c:v>661.01201835649465</c:v>
                </c:pt>
                <c:pt idx="121">
                  <c:v>643.65887552793367</c:v>
                </c:pt>
                <c:pt idx="122">
                  <c:v>626.41464566477111</c:v>
                </c:pt>
                <c:pt idx="123">
                  <c:v>609.28670336915366</c:v>
                </c:pt>
                <c:pt idx="124">
                  <c:v>592.28242044582828</c:v>
                </c:pt>
                <c:pt idx="125">
                  <c:v>575.40916068235015</c:v>
                </c:pt>
                <c:pt idx="126">
                  <c:v>558.67427461917384</c:v>
                </c:pt>
                <c:pt idx="127">
                  <c:v>542.08509431636446</c:v>
                </c:pt>
                <c:pt idx="128">
                  <c:v>525.64892812346261</c:v>
                </c:pt>
                <c:pt idx="129">
                  <c:v>509.37305545897681</c:v>
                </c:pt>
                <c:pt idx="130">
                  <c:v>493.26472160571507</c:v>
                </c:pt>
                <c:pt idx="131">
                  <c:v>477.33113252807925</c:v>
                </c:pt>
                <c:pt idx="132">
                  <c:v>461.57944971720713</c:v>
                </c:pt>
                <c:pt idx="133">
                  <c:v>446.0167850696846</c:v>
                </c:pt>
                <c:pt idx="134">
                  <c:v>430.65019580534812</c:v>
                </c:pt>
                <c:pt idx="135">
                  <c:v>415.48667942948754</c:v>
                </c:pt>
                <c:pt idx="136">
                  <c:v>400.53316874457363</c:v>
                </c:pt>
                <c:pt idx="137">
                  <c:v>385.79652691639581</c:v>
                </c:pt>
                <c:pt idx="138">
                  <c:v>371.28354259930978</c:v>
                </c:pt>
                <c:pt idx="139">
                  <c:v>357.00092512507103</c:v>
                </c:pt>
                <c:pt idx="140">
                  <c:v>342.9552997595116</c:v>
                </c:pt>
                <c:pt idx="141">
                  <c:v>329.15320303112281</c:v>
                </c:pt>
                <c:pt idx="142">
                  <c:v>315.60107813537468</c:v>
                </c:pt>
                <c:pt idx="143">
                  <c:v>302.30527041840247</c:v>
                </c:pt>
                <c:pt idx="144">
                  <c:v>289.27202294350411</c:v>
                </c:pt>
                <c:pt idx="145">
                  <c:v>276.50747214365163</c:v>
                </c:pt>
                <c:pt idx="146">
                  <c:v>264.01764356306143</c:v>
                </c:pt>
                <c:pt idx="147">
                  <c:v>251.80844769064376</c:v>
                </c:pt>
                <c:pt idx="148">
                  <c:v>239.88567588799509</c:v>
                </c:pt>
                <c:pt idx="149">
                  <c:v>228.25499641439191</c:v>
                </c:pt>
                <c:pt idx="150">
                  <c:v>216.92195055107166</c:v>
                </c:pt>
                <c:pt idx="151">
                  <c:v>205.89194882693315</c:v>
                </c:pt>
                <c:pt idx="152">
                  <c:v>195.17026734761896</c:v>
                </c:pt>
                <c:pt idx="153">
                  <c:v>184.76204422976636</c:v>
                </c:pt>
                <c:pt idx="154">
                  <c:v>174.67227614211598</c:v>
                </c:pt>
                <c:pt idx="155">
                  <c:v>164.9058149549594</c:v>
                </c:pt>
                <c:pt idx="156">
                  <c:v>155.46736449933772</c:v>
                </c:pt>
                <c:pt idx="157">
                  <c:v>146.36147743723345</c:v>
                </c:pt>
                <c:pt idx="158">
                  <c:v>137.59255224389403</c:v>
                </c:pt>
                <c:pt idx="159">
                  <c:v>129.16483030332179</c:v>
                </c:pt>
                <c:pt idx="160">
                  <c:v>121.08239311784155</c:v>
                </c:pt>
                <c:pt idx="161">
                  <c:v>113.34915963258408</c:v>
                </c:pt>
                <c:pt idx="162">
                  <c:v>105.96888367560075</c:v>
                </c:pt>
                <c:pt idx="163">
                  <c:v>98.945151514281434</c:v>
                </c:pt>
                <c:pt idx="164">
                  <c:v>92.281379528632044</c:v>
                </c:pt>
                <c:pt idx="165">
                  <c:v>85.980812001924846</c:v>
                </c:pt>
                <c:pt idx="166">
                  <c:v>80.046519029153274</c:v>
                </c:pt>
                <c:pt idx="167">
                  <c:v>74.481394543679613</c:v>
                </c:pt>
                <c:pt idx="168">
                  <c:v>69.288154462387141</c:v>
                </c:pt>
                <c:pt idx="169">
                  <c:v>64.469334949637073</c:v>
                </c:pt>
                <c:pt idx="170">
                  <c:v>60.027290800249403</c:v>
                </c:pt>
                <c:pt idx="171">
                  <c:v>55.964193941712693</c:v>
                </c:pt>
                <c:pt idx="172">
                  <c:v>52.282032055793394</c:v>
                </c:pt>
                <c:pt idx="173">
                  <c:v>48.9826073196717</c:v>
                </c:pt>
                <c:pt idx="174">
                  <c:v>46.067535266733046</c:v>
                </c:pt>
                <c:pt idx="175">
                  <c:v>43.538243767081468</c:v>
                </c:pt>
                <c:pt idx="176">
                  <c:v>41.395972127869776</c:v>
                </c:pt>
                <c:pt idx="177">
                  <c:v>39.641770313494881</c:v>
                </c:pt>
                <c:pt idx="178">
                  <c:v>38.276498285696029</c:v>
                </c:pt>
                <c:pt idx="179">
                  <c:v>37.300825463597462</c:v>
                </c:pt>
                <c:pt idx="180">
                  <c:v>36.715230303726955</c:v>
                </c:pt>
                <c:pt idx="181">
                  <c:v>36.520000000000003</c:v>
                </c:pt>
                <c:pt idx="182">
                  <c:v>36.715230303726955</c:v>
                </c:pt>
                <c:pt idx="183">
                  <c:v>37.300825463597462</c:v>
                </c:pt>
                <c:pt idx="184">
                  <c:v>38.276498285696029</c:v>
                </c:pt>
                <c:pt idx="185">
                  <c:v>39.641770313494881</c:v>
                </c:pt>
                <c:pt idx="186">
                  <c:v>41.395972127869776</c:v>
                </c:pt>
                <c:pt idx="187">
                  <c:v>43.538243767081468</c:v>
                </c:pt>
                <c:pt idx="188">
                  <c:v>46.067535266733046</c:v>
                </c:pt>
                <c:pt idx="189">
                  <c:v>48.9826073196717</c:v>
                </c:pt>
                <c:pt idx="190">
                  <c:v>52.282032055793394</c:v>
                </c:pt>
                <c:pt idx="191">
                  <c:v>55.964193941712693</c:v>
                </c:pt>
                <c:pt idx="192">
                  <c:v>60.027290800249403</c:v>
                </c:pt>
                <c:pt idx="193">
                  <c:v>64.469334949637073</c:v>
                </c:pt>
                <c:pt idx="194">
                  <c:v>69.288154462387141</c:v>
                </c:pt>
                <c:pt idx="195">
                  <c:v>74.481394543679613</c:v>
                </c:pt>
                <c:pt idx="196">
                  <c:v>80.046519029153274</c:v>
                </c:pt>
                <c:pt idx="197">
                  <c:v>85.980812001924846</c:v>
                </c:pt>
                <c:pt idx="198">
                  <c:v>92.281379528632044</c:v>
                </c:pt>
                <c:pt idx="199">
                  <c:v>98.945151514281434</c:v>
                </c:pt>
                <c:pt idx="200">
                  <c:v>105.96888367560075</c:v>
                </c:pt>
                <c:pt idx="201">
                  <c:v>113.34915963258408</c:v>
                </c:pt>
                <c:pt idx="202">
                  <c:v>121.08239311784155</c:v>
                </c:pt>
                <c:pt idx="203">
                  <c:v>129.16483030332179</c:v>
                </c:pt>
                <c:pt idx="204">
                  <c:v>137.59255224389403</c:v>
                </c:pt>
                <c:pt idx="205">
                  <c:v>146.36147743723345</c:v>
                </c:pt>
                <c:pt idx="206">
                  <c:v>155.46736449933772</c:v>
                </c:pt>
                <c:pt idx="207">
                  <c:v>164.9058149549594</c:v>
                </c:pt>
                <c:pt idx="208">
                  <c:v>174.67227614211598</c:v>
                </c:pt>
                <c:pt idx="209">
                  <c:v>184.76204422976636</c:v>
                </c:pt>
                <c:pt idx="210">
                  <c:v>195.17026734761896</c:v>
                </c:pt>
                <c:pt idx="211">
                  <c:v>205.89194882693315</c:v>
                </c:pt>
                <c:pt idx="212">
                  <c:v>216.92195055107166</c:v>
                </c:pt>
                <c:pt idx="213">
                  <c:v>228.25499641439191</c:v>
                </c:pt>
                <c:pt idx="214">
                  <c:v>239.88567588799509</c:v>
                </c:pt>
                <c:pt idx="215">
                  <c:v>251.80844769064376</c:v>
                </c:pt>
                <c:pt idx="216">
                  <c:v>264.01764356306143</c:v>
                </c:pt>
                <c:pt idx="217">
                  <c:v>276.50747214365163</c:v>
                </c:pt>
                <c:pt idx="218">
                  <c:v>289.27202294350411</c:v>
                </c:pt>
                <c:pt idx="219">
                  <c:v>302.30527041840247</c:v>
                </c:pt>
                <c:pt idx="220">
                  <c:v>315.60107813537468</c:v>
                </c:pt>
                <c:pt idx="221">
                  <c:v>329.15320303112281</c:v>
                </c:pt>
                <c:pt idx="222">
                  <c:v>342.9552997595116</c:v>
                </c:pt>
                <c:pt idx="223">
                  <c:v>357.00092512507103</c:v>
                </c:pt>
                <c:pt idx="224">
                  <c:v>371.28354259930978</c:v>
                </c:pt>
                <c:pt idx="225">
                  <c:v>385.79652691639581</c:v>
                </c:pt>
                <c:pt idx="226">
                  <c:v>400.53316874457363</c:v>
                </c:pt>
                <c:pt idx="227">
                  <c:v>415.48667942948754</c:v>
                </c:pt>
                <c:pt idx="228">
                  <c:v>430.65019580534812</c:v>
                </c:pt>
                <c:pt idx="229">
                  <c:v>446.0167850696846</c:v>
                </c:pt>
                <c:pt idx="230">
                  <c:v>461.57944971720713</c:v>
                </c:pt>
                <c:pt idx="231">
                  <c:v>477.33113252807925</c:v>
                </c:pt>
                <c:pt idx="232">
                  <c:v>493.26472160571507</c:v>
                </c:pt>
                <c:pt idx="233">
                  <c:v>509.37305545897681</c:v>
                </c:pt>
                <c:pt idx="234">
                  <c:v>525.64892812346261</c:v>
                </c:pt>
                <c:pt idx="235">
                  <c:v>542.08509431636446</c:v>
                </c:pt>
                <c:pt idx="236">
                  <c:v>558.67427461917384</c:v>
                </c:pt>
                <c:pt idx="237">
                  <c:v>575.40916068235015</c:v>
                </c:pt>
                <c:pt idx="238">
                  <c:v>592.28242044582828</c:v>
                </c:pt>
                <c:pt idx="239">
                  <c:v>609.28670336915366</c:v>
                </c:pt>
                <c:pt idx="240">
                  <c:v>626.41464566477111</c:v>
                </c:pt>
                <c:pt idx="241">
                  <c:v>643.65887552793367</c:v>
                </c:pt>
                <c:pt idx="242">
                  <c:v>661.01201835649465</c:v>
                </c:pt>
                <c:pt idx="243">
                  <c:v>678.46670195375987</c:v>
                </c:pt>
                <c:pt idx="244">
                  <c:v>696.01556170744607</c:v>
                </c:pt>
                <c:pt idx="245">
                  <c:v>713.65124573770686</c:v>
                </c:pt>
                <c:pt idx="246">
                  <c:v>731.36642000711959</c:v>
                </c:pt>
                <c:pt idx="247">
                  <c:v>749.15377338545522</c:v>
                </c:pt>
                <c:pt idx="248">
                  <c:v>767.00602266201804</c:v>
                </c:pt>
                <c:pt idx="249">
                  <c:v>784.91591749834811</c:v>
                </c:pt>
                <c:pt idx="250">
                  <c:v>802.87624531403821</c:v>
                </c:pt>
                <c:pt idx="251">
                  <c:v>820.87983609850016</c:v>
                </c:pt>
                <c:pt idx="252">
                  <c:v>838.91956714150706</c:v>
                </c:pt>
                <c:pt idx="253">
                  <c:v>856.98836767546345</c:v>
                </c:pt>
                <c:pt idx="254">
                  <c:v>875.07922342240454</c:v>
                </c:pt>
                <c:pt idx="255">
                  <c:v>893.18518103888243</c:v>
                </c:pt>
                <c:pt idx="256">
                  <c:v>911.29935245202057</c:v>
                </c:pt>
                <c:pt idx="257">
                  <c:v>929.41491908018668</c:v>
                </c:pt>
                <c:pt idx="258">
                  <c:v>947.52513593194033</c:v>
                </c:pt>
                <c:pt idx="259">
                  <c:v>965.62333557710974</c:v>
                </c:pt>
                <c:pt idx="260">
                  <c:v>983.70293198409729</c:v>
                </c:pt>
                <c:pt idx="261">
                  <c:v>1001.7574242177899</c:v>
                </c:pt>
                <c:pt idx="262">
                  <c:v>1019.7803999926967</c:v>
                </c:pt>
                <c:pt idx="263">
                  <c:v>1037.765539076287</c:v>
                </c:pt>
                <c:pt idx="264">
                  <c:v>1055.7066165377846</c:v>
                </c:pt>
                <c:pt idx="265">
                  <c:v>1073.5975058380443</c:v>
                </c:pt>
                <c:pt idx="266">
                  <c:v>1091.4321817564814</c:v>
                </c:pt>
                <c:pt idx="267">
                  <c:v>1109.2047231514139</c:v>
                </c:pt>
                <c:pt idx="268">
                  <c:v>1126.9093155505473</c:v>
                </c:pt>
                <c:pt idx="269">
                  <c:v>1144.5402535687649</c:v>
                </c:pt>
                <c:pt idx="270">
                  <c:v>1162.0919431507627</c:v>
                </c:pt>
                <c:pt idx="271">
                  <c:v>1179.5589036365357</c:v>
                </c:pt>
                <c:pt idx="272">
                  <c:v>1196.9357696481081</c:v>
                </c:pt>
                <c:pt idx="273">
                  <c:v>1214.217292796365</c:v>
                </c:pt>
                <c:pt idx="274">
                  <c:v>1231.3983432072769</c:v>
                </c:pt>
                <c:pt idx="275">
                  <c:v>1248.4739108672404</c:v>
                </c:pt>
                <c:pt idx="276">
                  <c:v>1265.4391067876952</c:v>
                </c:pt>
                <c:pt idx="277">
                  <c:v>1282.2891639896388</c:v>
                </c:pt>
                <c:pt idx="278">
                  <c:v>1299.0194383090461</c:v>
                </c:pt>
                <c:pt idx="279">
                  <c:v>1315.6254090246782</c:v>
                </c:pt>
                <c:pt idx="280">
                  <c:v>1332.102679310143</c:v>
                </c:pt>
                <c:pt idx="281">
                  <c:v>1348.4469765124768</c:v>
                </c:pt>
                <c:pt idx="282">
                  <c:v>1364.65415225994</c:v>
                </c:pt>
                <c:pt idx="283">
                  <c:v>1380.7201824020535</c:v>
                </c:pt>
                <c:pt idx="284">
                  <c:v>1396.6411667853095</c:v>
                </c:pt>
                <c:pt idx="285">
                  <c:v>1412.4133288682988</c:v>
                </c:pt>
                <c:pt idx="286">
                  <c:v>1428.033015180343</c:v>
                </c:pt>
                <c:pt idx="287">
                  <c:v>1443.4966946280372</c:v>
                </c:pt>
                <c:pt idx="288">
                  <c:v>1458.8009576543645</c:v>
                </c:pt>
                <c:pt idx="289">
                  <c:v>1473.9425152553429</c:v>
                </c:pt>
                <c:pt idx="290">
                  <c:v>1488.9181978593836</c:v>
                </c:pt>
                <c:pt idx="291">
                  <c:v>1503.7249540747789</c:v>
                </c:pt>
                <c:pt idx="292">
                  <c:v>1518.3598493109143</c:v>
                </c:pt>
                <c:pt idx="293">
                  <c:v>1532.8200642789991</c:v>
                </c:pt>
                <c:pt idx="294">
                  <c:v>1547.102893378225</c:v>
                </c:pt>
                <c:pt idx="295">
                  <c:v>1561.2057429734289</c:v>
                </c:pt>
                <c:pt idx="296">
                  <c:v>1575.1261295704001</c:v>
                </c:pt>
                <c:pt idx="297">
                  <c:v>1588.8616778950766</c:v>
                </c:pt>
                <c:pt idx="298">
                  <c:v>1602.4101188829165</c:v>
                </c:pt>
                <c:pt idx="299">
                  <c:v>1615.7692875847754</c:v>
                </c:pt>
                <c:pt idx="300">
                  <c:v>1628.9371209956155</c:v>
                </c:pt>
                <c:pt idx="301">
                  <c:v>1641.9116558123965</c:v>
                </c:pt>
                <c:pt idx="302">
                  <c:v>1654.6910261274097</c:v>
                </c:pt>
                <c:pt idx="303">
                  <c:v>1667.2734610633408</c:v>
                </c:pt>
                <c:pt idx="304">
                  <c:v>1679.6572823562235</c:v>
                </c:pt>
                <c:pt idx="305">
                  <c:v>1691.8409018923783</c:v>
                </c:pt>
                <c:pt idx="306">
                  <c:v>1703.8228192053459</c:v>
                </c:pt>
                <c:pt idx="307">
                  <c:v>1715.6016189386953</c:v>
                </c:pt>
                <c:pt idx="308">
                  <c:v>1727.1759682804445</c:v>
                </c:pt>
                <c:pt idx="309">
                  <c:v>1738.5446143747222</c:v>
                </c:pt>
                <c:pt idx="310">
                  <c:v>1749.7063817161263</c:v>
                </c:pt>
                <c:pt idx="311">
                  <c:v>1760.6601695320633</c:v>
                </c:pt>
                <c:pt idx="312">
                  <c:v>1771.4049491582048</c:v>
                </c:pt>
                <c:pt idx="313">
                  <c:v>1781.9397614120019</c:v>
                </c:pt>
                <c:pt idx="314">
                  <c:v>1792.2637139690148</c:v>
                </c:pt>
                <c:pt idx="315">
                  <c:v>1802.3759787466242</c:v>
                </c:pt>
                <c:pt idx="316">
                  <c:v>1812.2757892995103</c:v>
                </c:pt>
                <c:pt idx="317">
                  <c:v>1821.9624382310535</c:v>
                </c:pt>
                <c:pt idx="318">
                  <c:v>1831.4352746246511</c:v>
                </c:pt>
                <c:pt idx="319">
                  <c:v>1840.6937014987125</c:v>
                </c:pt>
                <c:pt idx="320">
                  <c:v>1849.7371732889158</c:v>
                </c:pt>
                <c:pt idx="321">
                  <c:v>1858.5651933610884</c:v>
                </c:pt>
                <c:pt idx="322">
                  <c:v>1867.177311557901</c:v>
                </c:pt>
                <c:pt idx="323">
                  <c:v>1875.5731217823322</c:v>
                </c:pt>
                <c:pt idx="324">
                  <c:v>1883.7522596207245</c:v>
                </c:pt>
                <c:pt idx="325">
                  <c:v>1891.7144000079936</c:v>
                </c:pt>
                <c:pt idx="326">
                  <c:v>1899.4592549374368</c:v>
                </c:pt>
                <c:pt idx="327">
                  <c:v>1906.9865712173487</c:v>
                </c:pt>
                <c:pt idx="328">
                  <c:v>1914.2961282765336</c:v>
                </c:pt>
                <c:pt idx="329">
                  <c:v>1921.3877360205879</c:v>
                </c:pt>
                <c:pt idx="330">
                  <c:v>1928.2612327406953</c:v>
                </c:pt>
                <c:pt idx="331">
                  <c:v>1934.9164830765146</c:v>
                </c:pt>
                <c:pt idx="332">
                  <c:v>1941.3533760345881</c:v>
                </c:pt>
                <c:pt idx="333">
                  <c:v>1947.5718230635625</c:v>
                </c:pt>
                <c:pt idx="334">
                  <c:v>1953.5717561873835</c:v>
                </c:pt>
                <c:pt idx="335">
                  <c:v>1959.3531261974911</c:v>
                </c:pt>
                <c:pt idx="336">
                  <c:v>1964.9159009049274</c:v>
                </c:pt>
                <c:pt idx="337">
                  <c:v>1970.2600634531702</c:v>
                </c:pt>
                <c:pt idx="338">
                  <c:v>1975.3856106923758</c:v>
                </c:pt>
                <c:pt idx="339">
                  <c:v>1980.2925516156433</c:v>
                </c:pt>
                <c:pt idx="340">
                  <c:v>1984.9809058578139</c:v>
                </c:pt>
                <c:pt idx="341">
                  <c:v>1989.4507022572373</c:v>
                </c:pt>
                <c:pt idx="342">
                  <c:v>1993.7019774808473</c:v>
                </c:pt>
                <c:pt idx="343">
                  <c:v>1997.7347747128674</c:v>
                </c:pt>
                <c:pt idx="344">
                  <c:v>2001.5491424073418</c:v>
                </c:pt>
                <c:pt idx="345">
                  <c:v>2005.145133104694</c:v>
                </c:pt>
                <c:pt idx="346">
                  <c:v>2008.522802312413</c:v>
                </c:pt>
                <c:pt idx="347">
                  <c:v>2011.6822074499705</c:v>
                </c:pt>
                <c:pt idx="348">
                  <c:v>2014.6234068580138</c:v>
                </c:pt>
                <c:pt idx="349">
                  <c:v>2017.3464588718336</c:v>
                </c:pt>
                <c:pt idx="350">
                  <c:v>2019.8514209591233</c:v>
                </c:pt>
                <c:pt idx="351">
                  <c:v>2022.1383489219754</c:v>
                </c:pt>
                <c:pt idx="352">
                  <c:v>2024.2072961630813</c:v>
                </c:pt>
                <c:pt idx="353">
                  <c:v>2026.0583130160685</c:v>
                </c:pt>
                <c:pt idx="354">
                  <c:v>2027.691446139921</c:v>
                </c:pt>
                <c:pt idx="355">
                  <c:v>2029.106737977386</c:v>
                </c:pt>
                <c:pt idx="356">
                  <c:v>2030.3042262773217</c:v>
                </c:pt>
                <c:pt idx="357">
                  <c:v>2031.2839436808933</c:v>
                </c:pt>
                <c:pt idx="358">
                  <c:v>2032.0459173715617</c:v>
                </c:pt>
                <c:pt idx="359">
                  <c:v>2032.5901687887997</c:v>
                </c:pt>
                <c:pt idx="360">
                  <c:v>2032.9167134054865</c:v>
                </c:pt>
                <c:pt idx="361">
                  <c:v>2033.0255605689258</c:v>
                </c:pt>
              </c:numCache>
            </c:numRef>
          </c:yVal>
          <c:smooth val="1"/>
          <c:extLst>
            <c:ext xmlns:c15="http://schemas.microsoft.com/office/drawing/2012/chart" uri="{02D57815-91ED-43cb-92C2-25804820EDAC}">
              <c15:filteredSeriesTitle>
                <c15:tx>
                  <c:strRef>
                    <c:extLst>
                      <c:ext uri="{02D57815-91ED-43cb-92C2-25804820EDAC}">
                        <c15:formulaRef>
                          <c15:sqref>'D:\University\Year 2\Owen Williams - Thermodynamics\[Piston Dynamics - Robbie Sandford.xlsx]Calculations'!$N$1</c15:sqref>
                        </c15:formulaRef>
                      </c:ext>
                    </c:extLst>
                    <c:strCache>
                      <c:ptCount val="1"/>
                      <c:pt idx="0">
                        <c:v>Volume (CC)</c:v>
                      </c:pt>
                    </c:strCache>
                  </c:strRef>
                </c15:tx>
              </c15:filteredSeriesTitle>
            </c:ext>
            <c:ext xmlns:c16="http://schemas.microsoft.com/office/drawing/2014/chart" uri="{C3380CC4-5D6E-409C-BE32-E72D297353CC}">
              <c16:uniqueId val="{00000000-5721-440E-B7A7-6B04C922F00E}"/>
            </c:ext>
          </c:extLst>
        </c:ser>
        <c:dLbls>
          <c:showLegendKey val="0"/>
          <c:showVal val="0"/>
          <c:showCatName val="0"/>
          <c:showSerName val="0"/>
          <c:showPercent val="0"/>
          <c:showBubbleSize val="0"/>
        </c:dLbls>
        <c:axId val="127091264"/>
        <c:axId val="127091840"/>
      </c:scatterChart>
      <c:valAx>
        <c:axId val="127091264"/>
        <c:scaling>
          <c:orientation val="minMax"/>
        </c:scaling>
        <c:delete val="0"/>
        <c:axPos val="b"/>
        <c:title>
          <c:tx>
            <c:rich>
              <a:bodyPr/>
              <a:lstStyle/>
              <a:p>
                <a:pPr>
                  <a:defRPr/>
                </a:pPr>
                <a:r>
                  <a:rPr lang="en-GB" b="0"/>
                  <a:t>Crank Angle</a:t>
                </a:r>
              </a:p>
            </c:rich>
          </c:tx>
          <c:overlay val="0"/>
        </c:title>
        <c:numFmt formatCode="General" sourceLinked="1"/>
        <c:majorTickMark val="out"/>
        <c:minorTickMark val="none"/>
        <c:tickLblPos val="nextTo"/>
        <c:crossAx val="127091840"/>
        <c:crosses val="autoZero"/>
        <c:crossBetween val="midCat"/>
      </c:valAx>
      <c:valAx>
        <c:axId val="127091840"/>
        <c:scaling>
          <c:orientation val="minMax"/>
        </c:scaling>
        <c:delete val="0"/>
        <c:axPos val="l"/>
        <c:majorGridlines/>
        <c:title>
          <c:tx>
            <c:rich>
              <a:bodyPr/>
              <a:lstStyle/>
              <a:p>
                <a:pPr>
                  <a:defRPr/>
                </a:pPr>
                <a:r>
                  <a:rPr lang="en-GB" b="0"/>
                  <a:t>Cylinder</a:t>
                </a:r>
                <a:r>
                  <a:rPr lang="en-GB" b="0" baseline="0"/>
                  <a:t> Volume</a:t>
                </a:r>
                <a:endParaRPr lang="en-GB" b="0"/>
              </a:p>
            </c:rich>
          </c:tx>
          <c:layout>
            <c:manualLayout>
              <c:xMode val="edge"/>
              <c:yMode val="edge"/>
              <c:x val="5.0263703489239614E-3"/>
              <c:y val="0.38993750781152359"/>
            </c:manualLayout>
          </c:layout>
          <c:overlay val="0"/>
        </c:title>
        <c:numFmt formatCode="General" sourceLinked="1"/>
        <c:majorTickMark val="out"/>
        <c:minorTickMark val="none"/>
        <c:tickLblPos val="nextTo"/>
        <c:crossAx val="127091264"/>
        <c:crosses val="autoZero"/>
        <c:crossBetween val="midCat"/>
      </c:valAx>
    </c:plotArea>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and Velocity</a:t>
            </a:r>
          </a:p>
        </c:rich>
      </c:tx>
      <c:layout>
        <c:manualLayout>
          <c:xMode val="edge"/>
          <c:yMode val="edge"/>
          <c:x val="0.3192769105728927"/>
          <c:y val="1.820903659694893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2.8165698255128171E-2"/>
          <c:y val="9.9145127068442321E-2"/>
          <c:w val="0.87821106928490345"/>
          <c:h val="0.77851467981241473"/>
        </c:manualLayout>
      </c:layout>
      <c:scatterChart>
        <c:scatterStyle val="lineMarker"/>
        <c:varyColors val="0"/>
        <c:ser>
          <c:idx val="0"/>
          <c:order val="0"/>
          <c:tx>
            <c:v>Piston Position</c:v>
          </c:tx>
          <c:spPr>
            <a:ln w="28575" cap="rnd">
              <a:solidFill>
                <a:schemeClr val="accent1"/>
              </a:solidFill>
              <a:round/>
            </a:ln>
            <a:effectLst/>
          </c:spPr>
          <c:marker>
            <c:symbol val="none"/>
          </c:marker>
          <c:xVal>
            <c:numRef>
              <c:f>'D:\University\Year 2\Owen Williams - Thermodynamics\[Piston Dynamics - Robbie Sandford.xlsx]Calculations'!$H$3:$H$363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'D:\University\Year 2\Owen Williams - Thermodynamics\[Piston Dynamics - Robbie Sandford.xlsx]Calculations'!$I$3:$I$363</c:f>
              <c:numCache>
                <c:formatCode>General</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49.018969425504487</c:v>
                </c:pt>
                <c:pt idx="89">
                  <c:v>48.299665356443505</c:v>
                </c:pt>
                <c:pt idx="90">
                  <c:v>47.576392857693158</c:v>
                </c:pt>
                <c:pt idx="91">
                  <c:v>46.849370381505246</c:v>
                </c:pt>
                <c:pt idx="92">
                  <c:v>46.118821249526654</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30.404818139307189</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30.404818139307189</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46.118821249526654</c:v>
                </c:pt>
                <c:pt idx="269">
                  <c:v>46.849370381505246</c:v>
                </c:pt>
                <c:pt idx="270">
                  <c:v>47.576392857693158</c:v>
                </c:pt>
                <c:pt idx="271">
                  <c:v>48.299665356443505</c:v>
                </c:pt>
                <c:pt idx="272">
                  <c:v>49.018969425504487</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yVal>
          <c:smooth val="0"/>
          <c:extLst>
            <c:ext xmlns:c16="http://schemas.microsoft.com/office/drawing/2014/chart" uri="{C3380CC4-5D6E-409C-BE32-E72D297353CC}">
              <c16:uniqueId val="{00000000-608A-4617-9A8D-FA2F19B35338}"/>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Velocity</c:v>
          </c:tx>
          <c:spPr>
            <a:ln w="25400" cap="rnd">
              <a:solidFill>
                <a:schemeClr val="accent6">
                  <a:lumMod val="75000"/>
                </a:schemeClr>
              </a:solidFill>
              <a:round/>
            </a:ln>
            <a:effectLst/>
          </c:spPr>
          <c:marker>
            <c:symbol val="none"/>
          </c:marker>
          <c:xVal>
            <c:numRef>
              <c:f>'D:\University\Year 2\Owen Williams - Thermodynamics\[Piston Dynamics - Robbie Sandford.xlsx]Calculations'!$H$3:$H$363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'D:\University\Year 2\Owen Williams - Thermodynamics\[Piston Dynamics - Robbie Sandford.xlsx]Calculations'!$L$3:$L$363</c:f>
              <c:numCache>
                <c:formatCode>General</c:formatCode>
                <c:ptCount val="361"/>
                <c:pt idx="0">
                  <c:v>-9.2071630511712334E-16</c:v>
                </c:pt>
                <c:pt idx="1">
                  <c:v>-0.13118357698005992</c:v>
                </c:pt>
                <c:pt idx="2">
                  <c:v>-0.26248487352179994</c:v>
                </c:pt>
                <c:pt idx="3">
                  <c:v>-0.3940213812203871</c:v>
                </c:pt>
                <c:pt idx="4">
                  <c:v>-0.52591013604143932</c:v>
                </c:pt>
                <c:pt idx="5">
                  <c:v>-0.65826749126462447</c:v>
                </c:pt>
                <c:pt idx="6">
                  <c:v>-0.79120889133621741</c:v>
                </c:pt>
                <c:pt idx="7">
                  <c:v>-0.92484864693187863</c:v>
                </c:pt>
                <c:pt idx="8">
                  <c:v>-1.059299711529349</c:v>
                </c:pt>
                <c:pt idx="9">
                  <c:v>-1.1946734597889173</c:v>
                </c:pt>
                <c:pt idx="10">
                  <c:v>-1.331079468037297</c:v>
                </c:pt>
                <c:pt idx="11">
                  <c:v>-1.468625297147828</c:v>
                </c:pt>
                <c:pt idx="12">
                  <c:v>-1.6074162781070298</c:v>
                </c:pt>
                <c:pt idx="13">
                  <c:v>-1.7475553005541951</c:v>
                </c:pt>
                <c:pt idx="14">
                  <c:v>-1.889142604576918</c:v>
                </c:pt>
                <c:pt idx="15">
                  <c:v>-2.0322755760414863</c:v>
                </c:pt>
                <c:pt idx="16">
                  <c:v>-2.1770485457326578</c:v>
                </c:pt>
                <c:pt idx="17">
                  <c:v>-2.3235525925725504</c:v>
                </c:pt>
                <c:pt idx="18">
                  <c:v>-2.4718753511833427</c:v>
                </c:pt>
                <c:pt idx="19">
                  <c:v>-2.6221008240530588</c:v>
                </c:pt>
                <c:pt idx="20">
                  <c:v>-2.7743091985579387</c:v>
                </c:pt>
                <c:pt idx="21">
                  <c:v>-2.9285766690889803</c:v>
                </c:pt>
                <c:pt idx="22">
                  <c:v>-3.0849752645236728</c:v>
                </c:pt>
                <c:pt idx="23">
                  <c:v>-3.2435726812774668</c:v>
                </c:pt>
                <c:pt idx="24">
                  <c:v>-3.4044321221624974</c:v>
                </c:pt>
                <c:pt idx="25">
                  <c:v>-3.5676121412738424</c:v>
                </c:pt>
                <c:pt idx="26">
                  <c:v>-3.7331664951160675</c:v>
                </c:pt>
                <c:pt idx="27">
                  <c:v>-3.9011440001750972</c:v>
                </c:pt>
                <c:pt idx="28">
                  <c:v>-4.0715883971323308</c:v>
                </c:pt>
                <c:pt idx="29">
                  <c:v>-4.2445382219097212</c:v>
                </c:pt>
                <c:pt idx="30">
                  <c:v>-4.420026683725963</c:v>
                </c:pt>
                <c:pt idx="31">
                  <c:v>-4.598081550335186</c:v>
                </c:pt>
                <c:pt idx="32">
                  <c:v>-4.778725040610599</c:v>
                </c:pt>
                <c:pt idx="33">
                  <c:v>-4.9619737246264517</c:v>
                </c:pt>
                <c:pt idx="34">
                  <c:v>-5.1478384313821106</c:v>
                </c:pt>
                <c:pt idx="35">
                  <c:v>-5.3363241643027264</c:v>
                </c:pt>
                <c:pt idx="36">
                  <c:v>-5.5274300246411343</c:v>
                </c:pt>
                <c:pt idx="37">
                  <c:v>-5.7211491428958015</c:v>
                </c:pt>
                <c:pt idx="38">
                  <c:v>-5.9174686183495551</c:v>
                </c:pt>
                <c:pt idx="39">
                  <c:v>-6.1163694668237545</c:v>
                </c:pt>
                <c:pt idx="40">
                  <c:v>-6.3178265767322896</c:v>
                </c:pt>
                <c:pt idx="41">
                  <c:v>-6.5218086735093381</c:v>
                </c:pt>
                <c:pt idx="42">
                  <c:v>-6.7282782924743758</c:v>
                </c:pt>
                <c:pt idx="43">
                  <c:v>-6.9371917601873765</c:v>
                </c:pt>
                <c:pt idx="44">
                  <c:v>-7.1484991843365444</c:v>
                </c:pt>
                <c:pt idx="45">
                  <c:v>-7.3621444521901358</c:v>
                </c:pt>
                <c:pt idx="46">
                  <c:v>-7.5780652376332203</c:v>
                </c:pt>
                <c:pt idx="47">
                  <c:v>-7.7961930167995765</c:v>
                </c:pt>
                <c:pt idx="48">
                  <c:v>-8.0164530922980113</c:v>
                </c:pt>
                <c:pt idx="49">
                  <c:v>-8.2387646260215543</c:v>
                </c:pt>
                <c:pt idx="50">
                  <c:v>-8.4630406805174268</c:v>
                </c:pt>
                <c:pt idx="51">
                  <c:v>-8.689188268884644</c:v>
                </c:pt>
                <c:pt idx="52">
                  <c:v>-8.9171084131556348</c:v>
                </c:pt>
                <c:pt idx="53">
                  <c:v>-9.1466962111074075</c:v>
                </c:pt>
                <c:pt idx="54">
                  <c:v>-9.3778409114372732</c:v>
                </c:pt>
                <c:pt idx="55">
                  <c:v>-9.6104259972275123</c:v>
                </c:pt>
                <c:pt idx="56">
                  <c:v>-9.8443292776130757</c:v>
                </c:pt>
                <c:pt idx="57">
                  <c:v>-10.079422987555908</c:v>
                </c:pt>
                <c:pt idx="58">
                  <c:v>-10.315573895619217</c:v>
                </c:pt>
                <c:pt idx="59">
                  <c:v>-10.552643419625063</c:v>
                </c:pt>
                <c:pt idx="60">
                  <c:v>-10.790487750068587</c:v>
                </c:pt>
                <c:pt idx="61">
                  <c:v>-11.028957981152235</c:v>
                </c:pt>
                <c:pt idx="62">
                  <c:v>-11.267900249293923</c:v>
                </c:pt>
                <c:pt idx="63">
                  <c:v>-11.507155878953359</c:v>
                </c:pt>
                <c:pt idx="64">
                  <c:v>-11.746561535611631</c:v>
                </c:pt>
                <c:pt idx="65">
                  <c:v>-11.985949385729876</c:v>
                </c:pt>
                <c:pt idx="66">
                  <c:v>-12.225147263504072</c:v>
                </c:pt>
                <c:pt idx="67">
                  <c:v>-12.463978844224341</c:v>
                </c:pt>
                <c:pt idx="68">
                  <c:v>-12.702263824038537</c:v>
                </c:pt>
                <c:pt idx="69">
                  <c:v>-12.939818105911842</c:v>
                </c:pt>
                <c:pt idx="70">
                  <c:v>-13.176453991566063</c:v>
                </c:pt>
                <c:pt idx="71">
                  <c:v>-13.411980379174658</c:v>
                </c:pt>
                <c:pt idx="72">
                  <c:v>-13.646202966582019</c:v>
                </c:pt>
                <c:pt idx="73">
                  <c:v>-13.878924459808506</c:v>
                </c:pt>
                <c:pt idx="74">
                  <c:v>-14.109944786595735</c:v>
                </c:pt>
                <c:pt idx="75">
                  <c:v>-14.339061314740157</c:v>
                </c:pt>
                <c:pt idx="76">
                  <c:v>-14.566069074956664</c:v>
                </c:pt>
                <c:pt idx="77">
                  <c:v>-14.790760988007998</c:v>
                </c:pt>
                <c:pt idx="78">
                  <c:v>-15.012928095830118</c:v>
                </c:pt>
                <c:pt idx="79">
                  <c:v>-15.232359796378407</c:v>
                </c:pt>
                <c:pt idx="80">
                  <c:v>-15.448844081914618</c:v>
                </c:pt>
                <c:pt idx="81">
                  <c:v>-15.662167780449732</c:v>
                </c:pt>
                <c:pt idx="82">
                  <c:v>-15.872116800053828</c:v>
                </c:pt>
                <c:pt idx="83">
                  <c:v>-16.078476375739871</c:v>
                </c:pt>
                <c:pt idx="84">
                  <c:v>-16.28103131862504</c:v>
                </c:pt>
                <c:pt idx="85">
                  <c:v>-16.479566267069643</c:v>
                </c:pt>
                <c:pt idx="86">
                  <c:v>-16.673865939491183</c:v>
                </c:pt>
                <c:pt idx="87">
                  <c:v>-16.863715388548371</c:v>
                </c:pt>
                <c:pt idx="88">
                  <c:v>-17.048900256387881</c:v>
                </c:pt>
                <c:pt idx="89">
                  <c:v>-17.229207030644957</c:v>
                </c:pt>
                <c:pt idx="90">
                  <c:v>-17.404423300887451</c:v>
                </c:pt>
                <c:pt idx="91">
                  <c:v>-17.574338015192062</c:v>
                </c:pt>
                <c:pt idx="92">
                  <c:v>-17.738741736540785</c:v>
                </c:pt>
                <c:pt idx="93">
                  <c:v>-17.897426898725431</c:v>
                </c:pt>
                <c:pt idx="94">
                  <c:v>-18.050188061448306</c:v>
                </c:pt>
                <c:pt idx="95">
                  <c:v>-18.196822164307388</c:v>
                </c:pt>
                <c:pt idx="96">
                  <c:v>-18.337128779355616</c:v>
                </c:pt>
                <c:pt idx="97">
                  <c:v>-18.470910361924918</c:v>
                </c:pt>
                <c:pt idx="98">
                  <c:v>-18.597972499407383</c:v>
                </c:pt>
                <c:pt idx="99">
                  <c:v>-18.718124157688017</c:v>
                </c:pt>
                <c:pt idx="100">
                  <c:v>-18.831177924925957</c:v>
                </c:pt>
                <c:pt idx="101">
                  <c:v>-18.936950252383681</c:v>
                </c:pt>
                <c:pt idx="102">
                  <c:v>-19.035261692007094</c:v>
                </c:pt>
                <c:pt idx="103">
                  <c:v>-19.125937130462731</c:v>
                </c:pt>
                <c:pt idx="104">
                  <c:v>-19.208806019342266</c:v>
                </c:pt>
                <c:pt idx="105">
                  <c:v>-19.283702601248692</c:v>
                </c:pt>
                <c:pt idx="106">
                  <c:v>-19.350466131483198</c:v>
                </c:pt>
                <c:pt idx="107">
                  <c:v>-19.40894109505658</c:v>
                </c:pt>
                <c:pt idx="108">
                  <c:v>-19.458977418754419</c:v>
                </c:pt>
                <c:pt idx="109">
                  <c:v>-19.500430677990668</c:v>
                </c:pt>
                <c:pt idx="110">
                  <c:v>-19.533162298190458</c:v>
                </c:pt>
                <c:pt idx="111">
                  <c:v>-19.557039750448844</c:v>
                </c:pt>
                <c:pt idx="112">
                  <c:v>-19.571936741219137</c:v>
                </c:pt>
                <c:pt idx="113">
                  <c:v>-19.577733395790943</c:v>
                </c:pt>
                <c:pt idx="114">
                  <c:v>-19.574316435325478</c:v>
                </c:pt>
                <c:pt idx="115">
                  <c:v>-19.561579347222949</c:v>
                </c:pt>
                <c:pt idx="116">
                  <c:v>-19.539422548604641</c:v>
                </c:pt>
                <c:pt idx="117">
                  <c:v>-19.507753542700176</c:v>
                </c:pt>
                <c:pt idx="118">
                  <c:v>-19.466487067938871</c:v>
                </c:pt>
                <c:pt idx="119">
                  <c:v>-19.415545239552287</c:v>
                </c:pt>
                <c:pt idx="120">
                  <c:v>-19.354857683504108</c:v>
                </c:pt>
                <c:pt idx="121">
                  <c:v>-19.284361662572227</c:v>
                </c:pt>
                <c:pt idx="122">
                  <c:v>-19.204002194417068</c:v>
                </c:pt>
                <c:pt idx="123">
                  <c:v>-19.113732161479792</c:v>
                </c:pt>
                <c:pt idx="124">
                  <c:v>-19.013512412563202</c:v>
                </c:pt>
                <c:pt idx="125">
                  <c:v>-18.903311855958332</c:v>
                </c:pt>
                <c:pt idx="126">
                  <c:v>-18.783107543989264</c:v>
                </c:pt>
                <c:pt idx="127">
                  <c:v>-18.652884748859062</c:v>
                </c:pt>
                <c:pt idx="128">
                  <c:v>-18.512637029689788</c:v>
                </c:pt>
                <c:pt idx="129">
                  <c:v>-18.362366290659928</c:v>
                </c:pt>
                <c:pt idx="130">
                  <c:v>-18.202082830153159</c:v>
                </c:pt>
                <c:pt idx="131">
                  <c:v>-18.031805380842844</c:v>
                </c:pt>
                <c:pt idx="132">
                  <c:v>-17.851561140647384</c:v>
                </c:pt>
                <c:pt idx="133">
                  <c:v>-17.661385794502383</c:v>
                </c:pt>
                <c:pt idx="134">
                  <c:v>-17.461323526906277</c:v>
                </c:pt>
                <c:pt idx="135">
                  <c:v>-17.251427025207207</c:v>
                </c:pt>
                <c:pt idx="136">
                  <c:v>-17.031757473609613</c:v>
                </c:pt>
                <c:pt idx="137">
                  <c:v>-16.80238453789018</c:v>
                </c:pt>
                <c:pt idx="138">
                  <c:v>-16.563386340823751</c:v>
                </c:pt>
                <c:pt idx="139">
                  <c:v>-16.314849428330621</c:v>
                </c:pt>
                <c:pt idx="140">
                  <c:v>-16.056868726368016</c:v>
                </c:pt>
                <c:pt idx="141">
                  <c:v>-15.789547488599036</c:v>
                </c:pt>
                <c:pt idx="142">
                  <c:v>-15.512997234883709</c:v>
                </c:pt>
                <c:pt idx="143">
                  <c:v>-15.227337680647455</c:v>
                </c:pt>
                <c:pt idx="144">
                  <c:v>-14.932696657193123</c:v>
                </c:pt>
                <c:pt idx="145">
                  <c:v>-14.629210023033547</c:v>
                </c:pt>
                <c:pt idx="146">
                  <c:v>-14.317021566332238</c:v>
                </c:pt>
                <c:pt idx="147">
                  <c:v>-13.996282898550334</c:v>
                </c:pt>
                <c:pt idx="148">
                  <c:v>-13.667153339408452</c:v>
                </c:pt>
                <c:pt idx="149">
                  <c:v>-13.329799793282342</c:v>
                </c:pt>
                <c:pt idx="150">
                  <c:v>-12.984396617161487</c:v>
                </c:pt>
                <c:pt idx="151">
                  <c:v>-12.631125480309771</c:v>
                </c:pt>
                <c:pt idx="152">
                  <c:v>-12.270175215777281</c:v>
                </c:pt>
                <c:pt idx="153">
                  <c:v>-11.901741663921916</c:v>
                </c:pt>
                <c:pt idx="154">
                  <c:v>-11.526027508109076</c:v>
                </c:pt>
                <c:pt idx="155">
                  <c:v>-11.143242102766921</c:v>
                </c:pt>
                <c:pt idx="156">
                  <c:v>-10.753601293983902</c:v>
                </c:pt>
                <c:pt idx="157">
                  <c:v>-10.357327232844066</c:v>
                </c:pt>
                <c:pt idx="158">
                  <c:v>-9.95464818170427</c:v>
                </c:pt>
                <c:pt idx="159">
                  <c:v>-9.5457983136259852</c:v>
                </c:pt>
                <c:pt idx="160">
                  <c:v>-9.1310175051823315</c:v>
                </c:pt>
                <c:pt idx="161">
                  <c:v>-8.7105511228690684</c:v>
                </c:pt>
                <c:pt idx="162">
                  <c:v>-8.284649803355741</c:v>
                </c:pt>
                <c:pt idx="163">
                  <c:v>-7.8535692278206231</c:v>
                </c:pt>
                <c:pt idx="164">
                  <c:v>-7.4175698906201166</c:v>
                </c:pt>
                <c:pt idx="165">
                  <c:v>-6.9769168625500209</c:v>
                </c:pt>
                <c:pt idx="166">
                  <c:v>-6.531879548962519</c:v>
                </c:pt>
                <c:pt idx="167">
                  <c:v>-6.0827314430089299</c:v>
                </c:pt>
                <c:pt idx="168">
                  <c:v>-5.6297498742840055</c:v>
                </c:pt>
                <c:pt idx="169">
                  <c:v>-5.173215753153098</c:v>
                </c:pt>
                <c:pt idx="170">
                  <c:v>-4.7134133110486349</c:v>
                </c:pt>
                <c:pt idx="171">
                  <c:v>-4.2506298370271987</c:v>
                </c:pt>
                <c:pt idx="172">
                  <c:v>-3.7851554108829024</c:v>
                </c:pt>
                <c:pt idx="173">
                  <c:v>-3.3172826331169283</c:v>
                </c:pt>
                <c:pt idx="174">
                  <c:v>-2.8473063520667967</c:v>
                </c:pt>
                <c:pt idx="175">
                  <c:v>-2.3755233885023674</c:v>
                </c:pt>
                <c:pt idx="176">
                  <c:v>-1.9022322579985587</c:v>
                </c:pt>
                <c:pt idx="177">
                  <c:v>-1.4277328913974479</c:v>
                </c:pt>
                <c:pt idx="178">
                  <c:v>-0.95232635367470342</c:v>
                </c:pt>
                <c:pt idx="179">
                  <c:v>-0.47631456152717011</c:v>
                </c:pt>
                <c:pt idx="180">
                  <c:v>0</c:v>
                </c:pt>
                <c:pt idx="181">
                  <c:v>0.47631456152717011</c:v>
                </c:pt>
                <c:pt idx="182">
                  <c:v>0.95232635367470342</c:v>
                </c:pt>
                <c:pt idx="183">
                  <c:v>1.4277328913974479</c:v>
                </c:pt>
                <c:pt idx="184">
                  <c:v>1.9022322579985587</c:v>
                </c:pt>
                <c:pt idx="185">
                  <c:v>2.3755233885023674</c:v>
                </c:pt>
                <c:pt idx="186">
                  <c:v>2.8473063520667967</c:v>
                </c:pt>
                <c:pt idx="187">
                  <c:v>3.3172826331169283</c:v>
                </c:pt>
                <c:pt idx="188">
                  <c:v>3.7851554108829024</c:v>
                </c:pt>
                <c:pt idx="189">
                  <c:v>4.2506298370271987</c:v>
                </c:pt>
                <c:pt idx="190">
                  <c:v>4.7134133110486349</c:v>
                </c:pt>
                <c:pt idx="191">
                  <c:v>5.173215753153098</c:v>
                </c:pt>
                <c:pt idx="192">
                  <c:v>5.6297498742840055</c:v>
                </c:pt>
                <c:pt idx="193">
                  <c:v>6.0827314430089299</c:v>
                </c:pt>
                <c:pt idx="194">
                  <c:v>6.531879548962519</c:v>
                </c:pt>
                <c:pt idx="195">
                  <c:v>6.9769168625500209</c:v>
                </c:pt>
                <c:pt idx="196">
                  <c:v>7.4175698906201166</c:v>
                </c:pt>
                <c:pt idx="197">
                  <c:v>7.8535692278206231</c:v>
                </c:pt>
                <c:pt idx="198">
                  <c:v>8.284649803355741</c:v>
                </c:pt>
                <c:pt idx="199">
                  <c:v>8.7105511228690684</c:v>
                </c:pt>
                <c:pt idx="200">
                  <c:v>9.1310175051823315</c:v>
                </c:pt>
                <c:pt idx="201">
                  <c:v>9.5457983136259852</c:v>
                </c:pt>
                <c:pt idx="202">
                  <c:v>9.95464818170427</c:v>
                </c:pt>
                <c:pt idx="203">
                  <c:v>10.357327232844066</c:v>
                </c:pt>
                <c:pt idx="204">
                  <c:v>10.753601293983902</c:v>
                </c:pt>
                <c:pt idx="205">
                  <c:v>11.143242102766921</c:v>
                </c:pt>
                <c:pt idx="206">
                  <c:v>11.526027508109076</c:v>
                </c:pt>
                <c:pt idx="207">
                  <c:v>11.901741663921916</c:v>
                </c:pt>
                <c:pt idx="208">
                  <c:v>12.270175215777281</c:v>
                </c:pt>
                <c:pt idx="209">
                  <c:v>12.631125480309771</c:v>
                </c:pt>
                <c:pt idx="210">
                  <c:v>12.984396617161487</c:v>
                </c:pt>
                <c:pt idx="211">
                  <c:v>13.329799793282342</c:v>
                </c:pt>
                <c:pt idx="212">
                  <c:v>13.667153339408452</c:v>
                </c:pt>
                <c:pt idx="213">
                  <c:v>13.996282898550334</c:v>
                </c:pt>
                <c:pt idx="214">
                  <c:v>14.317021566332238</c:v>
                </c:pt>
                <c:pt idx="215">
                  <c:v>14.629210023033547</c:v>
                </c:pt>
                <c:pt idx="216">
                  <c:v>14.932696657193123</c:v>
                </c:pt>
                <c:pt idx="217">
                  <c:v>15.227337680647455</c:v>
                </c:pt>
                <c:pt idx="218">
                  <c:v>15.512997234883709</c:v>
                </c:pt>
                <c:pt idx="219">
                  <c:v>15.789547488599036</c:v>
                </c:pt>
                <c:pt idx="220">
                  <c:v>16.056868726368016</c:v>
                </c:pt>
                <c:pt idx="221">
                  <c:v>16.314849428330621</c:v>
                </c:pt>
                <c:pt idx="222">
                  <c:v>16.563386340823751</c:v>
                </c:pt>
                <c:pt idx="223">
                  <c:v>16.80238453789018</c:v>
                </c:pt>
                <c:pt idx="224">
                  <c:v>17.031757473609613</c:v>
                </c:pt>
                <c:pt idx="225">
                  <c:v>17.251427025207207</c:v>
                </c:pt>
                <c:pt idx="226">
                  <c:v>17.461323526906277</c:v>
                </c:pt>
                <c:pt idx="227">
                  <c:v>17.661385794502383</c:v>
                </c:pt>
                <c:pt idx="228">
                  <c:v>17.851561140647384</c:v>
                </c:pt>
                <c:pt idx="229">
                  <c:v>18.031805380842844</c:v>
                </c:pt>
                <c:pt idx="230">
                  <c:v>18.202082830153159</c:v>
                </c:pt>
                <c:pt idx="231">
                  <c:v>18.362366290659928</c:v>
                </c:pt>
                <c:pt idx="232">
                  <c:v>18.512637029689788</c:v>
                </c:pt>
                <c:pt idx="233">
                  <c:v>18.652884748859062</c:v>
                </c:pt>
                <c:pt idx="234">
                  <c:v>18.783107543989264</c:v>
                </c:pt>
                <c:pt idx="235">
                  <c:v>18.903311855958332</c:v>
                </c:pt>
                <c:pt idx="236">
                  <c:v>19.013512412563202</c:v>
                </c:pt>
                <c:pt idx="237">
                  <c:v>19.113732161479792</c:v>
                </c:pt>
                <c:pt idx="238">
                  <c:v>19.204002194417068</c:v>
                </c:pt>
                <c:pt idx="239">
                  <c:v>19.284361662572227</c:v>
                </c:pt>
                <c:pt idx="240">
                  <c:v>19.354857683504108</c:v>
                </c:pt>
                <c:pt idx="241">
                  <c:v>19.415545239552287</c:v>
                </c:pt>
                <c:pt idx="242">
                  <c:v>19.466487067938871</c:v>
                </c:pt>
                <c:pt idx="243">
                  <c:v>19.507753542700176</c:v>
                </c:pt>
                <c:pt idx="244">
                  <c:v>19.539422548604641</c:v>
                </c:pt>
                <c:pt idx="245">
                  <c:v>19.561579347222949</c:v>
                </c:pt>
                <c:pt idx="246">
                  <c:v>19.574316435325478</c:v>
                </c:pt>
                <c:pt idx="247">
                  <c:v>19.577733395790943</c:v>
                </c:pt>
                <c:pt idx="248">
                  <c:v>19.571936741219137</c:v>
                </c:pt>
                <c:pt idx="249">
                  <c:v>19.557039750448844</c:v>
                </c:pt>
                <c:pt idx="250">
                  <c:v>19.533162298190458</c:v>
                </c:pt>
                <c:pt idx="251">
                  <c:v>19.500430677990668</c:v>
                </c:pt>
                <c:pt idx="252">
                  <c:v>19.458977418754419</c:v>
                </c:pt>
                <c:pt idx="253">
                  <c:v>19.40894109505658</c:v>
                </c:pt>
                <c:pt idx="254">
                  <c:v>19.350466131483198</c:v>
                </c:pt>
                <c:pt idx="255">
                  <c:v>19.283702601248692</c:v>
                </c:pt>
                <c:pt idx="256">
                  <c:v>19.208806019342266</c:v>
                </c:pt>
                <c:pt idx="257">
                  <c:v>19.125937130462731</c:v>
                </c:pt>
                <c:pt idx="258">
                  <c:v>19.035261692007094</c:v>
                </c:pt>
                <c:pt idx="259">
                  <c:v>18.936950252383681</c:v>
                </c:pt>
                <c:pt idx="260">
                  <c:v>18.831177924925957</c:v>
                </c:pt>
                <c:pt idx="261">
                  <c:v>18.718124157688017</c:v>
                </c:pt>
                <c:pt idx="262">
                  <c:v>18.597972499407383</c:v>
                </c:pt>
                <c:pt idx="263">
                  <c:v>18.470910361924918</c:v>
                </c:pt>
                <c:pt idx="264">
                  <c:v>18.337128779355616</c:v>
                </c:pt>
                <c:pt idx="265">
                  <c:v>18.196822164307388</c:v>
                </c:pt>
                <c:pt idx="266">
                  <c:v>18.050188061448306</c:v>
                </c:pt>
                <c:pt idx="267">
                  <c:v>17.897426898725431</c:v>
                </c:pt>
                <c:pt idx="268">
                  <c:v>17.738741736540785</c:v>
                </c:pt>
                <c:pt idx="269">
                  <c:v>17.574338015192062</c:v>
                </c:pt>
                <c:pt idx="270">
                  <c:v>17.404423300887451</c:v>
                </c:pt>
                <c:pt idx="271">
                  <c:v>17.229207030644957</c:v>
                </c:pt>
                <c:pt idx="272">
                  <c:v>17.048900256387881</c:v>
                </c:pt>
                <c:pt idx="273">
                  <c:v>16.863715388548371</c:v>
                </c:pt>
                <c:pt idx="274">
                  <c:v>16.673865939491183</c:v>
                </c:pt>
                <c:pt idx="275">
                  <c:v>16.479566267069643</c:v>
                </c:pt>
                <c:pt idx="276">
                  <c:v>16.28103131862504</c:v>
                </c:pt>
                <c:pt idx="277">
                  <c:v>16.078476375739871</c:v>
                </c:pt>
                <c:pt idx="278">
                  <c:v>15.872116800053828</c:v>
                </c:pt>
                <c:pt idx="279">
                  <c:v>15.662167780449732</c:v>
                </c:pt>
                <c:pt idx="280">
                  <c:v>15.448844081914618</c:v>
                </c:pt>
                <c:pt idx="281">
                  <c:v>15.232359796378407</c:v>
                </c:pt>
                <c:pt idx="282">
                  <c:v>15.012928095830118</c:v>
                </c:pt>
                <c:pt idx="283">
                  <c:v>14.790760988007998</c:v>
                </c:pt>
                <c:pt idx="284">
                  <c:v>14.566069074956664</c:v>
                </c:pt>
                <c:pt idx="285">
                  <c:v>14.339061314740157</c:v>
                </c:pt>
                <c:pt idx="286">
                  <c:v>14.109944786595735</c:v>
                </c:pt>
                <c:pt idx="287">
                  <c:v>13.878924459808506</c:v>
                </c:pt>
                <c:pt idx="288">
                  <c:v>13.646202966582019</c:v>
                </c:pt>
                <c:pt idx="289">
                  <c:v>13.411980379174658</c:v>
                </c:pt>
                <c:pt idx="290">
                  <c:v>13.176453991566063</c:v>
                </c:pt>
                <c:pt idx="291">
                  <c:v>12.939818105911842</c:v>
                </c:pt>
                <c:pt idx="292">
                  <c:v>12.702263824038537</c:v>
                </c:pt>
                <c:pt idx="293">
                  <c:v>12.463978844224341</c:v>
                </c:pt>
                <c:pt idx="294">
                  <c:v>12.225147263504072</c:v>
                </c:pt>
                <c:pt idx="295">
                  <c:v>11.985949385729876</c:v>
                </c:pt>
                <c:pt idx="296">
                  <c:v>11.746561535611631</c:v>
                </c:pt>
                <c:pt idx="297">
                  <c:v>11.507155878953359</c:v>
                </c:pt>
                <c:pt idx="298">
                  <c:v>11.267900249293923</c:v>
                </c:pt>
                <c:pt idx="299">
                  <c:v>11.028957981152235</c:v>
                </c:pt>
                <c:pt idx="300">
                  <c:v>10.790487750068587</c:v>
                </c:pt>
                <c:pt idx="301">
                  <c:v>10.552643419625063</c:v>
                </c:pt>
                <c:pt idx="302">
                  <c:v>10.315573895619217</c:v>
                </c:pt>
                <c:pt idx="303">
                  <c:v>10.079422987555908</c:v>
                </c:pt>
                <c:pt idx="304">
                  <c:v>9.8443292776130757</c:v>
                </c:pt>
                <c:pt idx="305">
                  <c:v>9.6104259972275123</c:v>
                </c:pt>
                <c:pt idx="306">
                  <c:v>9.3778409114372732</c:v>
                </c:pt>
                <c:pt idx="307">
                  <c:v>9.1466962111074075</c:v>
                </c:pt>
                <c:pt idx="308">
                  <c:v>8.9171084131556348</c:v>
                </c:pt>
                <c:pt idx="309">
                  <c:v>8.689188268884644</c:v>
                </c:pt>
                <c:pt idx="310">
                  <c:v>8.4630406805174268</c:v>
                </c:pt>
                <c:pt idx="311">
                  <c:v>8.2387646260215543</c:v>
                </c:pt>
                <c:pt idx="312">
                  <c:v>8.0164530922980113</c:v>
                </c:pt>
                <c:pt idx="313">
                  <c:v>7.7961930167995765</c:v>
                </c:pt>
                <c:pt idx="314">
                  <c:v>7.5780652376332203</c:v>
                </c:pt>
                <c:pt idx="315">
                  <c:v>7.3621444521901358</c:v>
                </c:pt>
                <c:pt idx="316">
                  <c:v>7.1484991843365444</c:v>
                </c:pt>
                <c:pt idx="317">
                  <c:v>6.9371917601873765</c:v>
                </c:pt>
                <c:pt idx="318">
                  <c:v>6.7282782924743758</c:v>
                </c:pt>
                <c:pt idx="319">
                  <c:v>6.5218086735093381</c:v>
                </c:pt>
                <c:pt idx="320">
                  <c:v>6.3178265767322896</c:v>
                </c:pt>
                <c:pt idx="321">
                  <c:v>6.1163694668237545</c:v>
                </c:pt>
                <c:pt idx="322">
                  <c:v>5.9174686183495551</c:v>
                </c:pt>
                <c:pt idx="323">
                  <c:v>5.7211491428958015</c:v>
                </c:pt>
                <c:pt idx="324">
                  <c:v>5.5274300246411343</c:v>
                </c:pt>
                <c:pt idx="325">
                  <c:v>5.3363241643027264</c:v>
                </c:pt>
                <c:pt idx="326">
                  <c:v>5.1478384313821106</c:v>
                </c:pt>
                <c:pt idx="327">
                  <c:v>4.9619737246264517</c:v>
                </c:pt>
                <c:pt idx="328">
                  <c:v>4.778725040610599</c:v>
                </c:pt>
                <c:pt idx="329">
                  <c:v>4.598081550335186</c:v>
                </c:pt>
                <c:pt idx="330">
                  <c:v>4.420026683725963</c:v>
                </c:pt>
                <c:pt idx="331">
                  <c:v>4.2445382219097212</c:v>
                </c:pt>
                <c:pt idx="332">
                  <c:v>4.0715883971323308</c:v>
                </c:pt>
                <c:pt idx="333">
                  <c:v>3.9011440001750972</c:v>
                </c:pt>
                <c:pt idx="334">
                  <c:v>3.7331664951160675</c:v>
                </c:pt>
                <c:pt idx="335">
                  <c:v>3.5676121412738424</c:v>
                </c:pt>
                <c:pt idx="336">
                  <c:v>3.4044321221624974</c:v>
                </c:pt>
                <c:pt idx="337">
                  <c:v>3.2435726812774668</c:v>
                </c:pt>
                <c:pt idx="338">
                  <c:v>3.0849752645236728</c:v>
                </c:pt>
                <c:pt idx="339">
                  <c:v>2.9285766690889803</c:v>
                </c:pt>
                <c:pt idx="340">
                  <c:v>2.7743091985579387</c:v>
                </c:pt>
                <c:pt idx="341">
                  <c:v>2.6221008240530588</c:v>
                </c:pt>
                <c:pt idx="342">
                  <c:v>2.4718753511833427</c:v>
                </c:pt>
                <c:pt idx="343">
                  <c:v>2.3235525925725504</c:v>
                </c:pt>
                <c:pt idx="344">
                  <c:v>2.1770485457326578</c:v>
                </c:pt>
                <c:pt idx="345">
                  <c:v>2.0322755760414863</c:v>
                </c:pt>
                <c:pt idx="346">
                  <c:v>1.889142604576918</c:v>
                </c:pt>
                <c:pt idx="347">
                  <c:v>1.7475553005541951</c:v>
                </c:pt>
                <c:pt idx="348">
                  <c:v>1.6074162781070298</c:v>
                </c:pt>
                <c:pt idx="349">
                  <c:v>1.468625297147828</c:v>
                </c:pt>
                <c:pt idx="350">
                  <c:v>1.331079468037297</c:v>
                </c:pt>
                <c:pt idx="351">
                  <c:v>1.1946734597889173</c:v>
                </c:pt>
                <c:pt idx="352">
                  <c:v>1.059299711529349</c:v>
                </c:pt>
                <c:pt idx="353">
                  <c:v>0.92484864693187863</c:v>
                </c:pt>
                <c:pt idx="354">
                  <c:v>0.79120889133621741</c:v>
                </c:pt>
                <c:pt idx="355">
                  <c:v>0.65826749126462447</c:v>
                </c:pt>
                <c:pt idx="356">
                  <c:v>0.52591013604143932</c:v>
                </c:pt>
                <c:pt idx="357">
                  <c:v>0.3940213812203871</c:v>
                </c:pt>
                <c:pt idx="358">
                  <c:v>0.26248487352179994</c:v>
                </c:pt>
                <c:pt idx="359">
                  <c:v>0.13118357698005992</c:v>
                </c:pt>
                <c:pt idx="360">
                  <c:v>9.2071630511712334E-16</c:v>
                </c:pt>
              </c:numCache>
            </c:numRef>
          </c:yVal>
          <c:smooth val="0"/>
          <c:extLst>
            <c:ext xmlns:c16="http://schemas.microsoft.com/office/drawing/2014/chart" uri="{C3380CC4-5D6E-409C-BE32-E72D297353CC}">
              <c16:uniqueId val="{00000001-608A-4617-9A8D-FA2F19B35338}"/>
            </c:ext>
          </c:extLst>
        </c:ser>
        <c:ser>
          <c:idx val="2"/>
          <c:order val="2"/>
          <c:tx>
            <c:v>Mean Piston Speed</c:v>
          </c:tx>
          <c:spPr>
            <a:ln w="19050" cap="rnd">
              <a:solidFill>
                <a:schemeClr val="accent3"/>
              </a:solidFill>
              <a:round/>
            </a:ln>
            <a:effectLst/>
          </c:spPr>
          <c:marker>
            <c:symbol val="none"/>
          </c:marker>
          <c:xVal>
            <c:numRef>
              <c:f>Calculations!$G$3:$G$363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Calculations!$N$3:$N$363</c:f>
              <c:numCache>
                <c:formatCode>0.000</c:formatCode>
                <c:ptCount val="361"/>
                <c:pt idx="0">
                  <c:v>11.079718735154428</c:v>
                </c:pt>
                <c:pt idx="1">
                  <c:v>11.079718735154428</c:v>
                </c:pt>
                <c:pt idx="2">
                  <c:v>11.079718735154428</c:v>
                </c:pt>
                <c:pt idx="3">
                  <c:v>11.079718735154428</c:v>
                </c:pt>
                <c:pt idx="4">
                  <c:v>11.079718735154428</c:v>
                </c:pt>
                <c:pt idx="5">
                  <c:v>11.079718735154428</c:v>
                </c:pt>
                <c:pt idx="6">
                  <c:v>11.079718735154428</c:v>
                </c:pt>
                <c:pt idx="7">
                  <c:v>11.079718735154428</c:v>
                </c:pt>
                <c:pt idx="8">
                  <c:v>11.079718735154428</c:v>
                </c:pt>
                <c:pt idx="9">
                  <c:v>11.079718735154428</c:v>
                </c:pt>
                <c:pt idx="10">
                  <c:v>11.079718735154428</c:v>
                </c:pt>
                <c:pt idx="11">
                  <c:v>11.079718735154428</c:v>
                </c:pt>
                <c:pt idx="12">
                  <c:v>11.079718735154428</c:v>
                </c:pt>
                <c:pt idx="13">
                  <c:v>11.079718735154428</c:v>
                </c:pt>
                <c:pt idx="14">
                  <c:v>11.079718735154428</c:v>
                </c:pt>
                <c:pt idx="15">
                  <c:v>11.079718735154428</c:v>
                </c:pt>
                <c:pt idx="16">
                  <c:v>11.079718735154428</c:v>
                </c:pt>
                <c:pt idx="17">
                  <c:v>11.079718735154428</c:v>
                </c:pt>
                <c:pt idx="18">
                  <c:v>11.079718735154428</c:v>
                </c:pt>
                <c:pt idx="19">
                  <c:v>11.079718735154428</c:v>
                </c:pt>
                <c:pt idx="20">
                  <c:v>11.079718735154428</c:v>
                </c:pt>
                <c:pt idx="21">
                  <c:v>11.079718735154428</c:v>
                </c:pt>
                <c:pt idx="22">
                  <c:v>11.079718735154428</c:v>
                </c:pt>
                <c:pt idx="23">
                  <c:v>11.079718735154428</c:v>
                </c:pt>
                <c:pt idx="24">
                  <c:v>11.079718735154428</c:v>
                </c:pt>
                <c:pt idx="25">
                  <c:v>11.079718735154428</c:v>
                </c:pt>
                <c:pt idx="26">
                  <c:v>11.079718735154428</c:v>
                </c:pt>
                <c:pt idx="27">
                  <c:v>11.079718735154428</c:v>
                </c:pt>
                <c:pt idx="28">
                  <c:v>11.079718735154428</c:v>
                </c:pt>
                <c:pt idx="29">
                  <c:v>11.079718735154428</c:v>
                </c:pt>
                <c:pt idx="30">
                  <c:v>11.079718735154428</c:v>
                </c:pt>
                <c:pt idx="31">
                  <c:v>11.079718735154428</c:v>
                </c:pt>
                <c:pt idx="32">
                  <c:v>11.079718735154428</c:v>
                </c:pt>
                <c:pt idx="33">
                  <c:v>11.079718735154428</c:v>
                </c:pt>
                <c:pt idx="34">
                  <c:v>11.079718735154428</c:v>
                </c:pt>
                <c:pt idx="35">
                  <c:v>11.079718735154428</c:v>
                </c:pt>
                <c:pt idx="36">
                  <c:v>11.079718735154428</c:v>
                </c:pt>
                <c:pt idx="37">
                  <c:v>11.079718735154428</c:v>
                </c:pt>
                <c:pt idx="38">
                  <c:v>11.079718735154428</c:v>
                </c:pt>
                <c:pt idx="39">
                  <c:v>11.079718735154428</c:v>
                </c:pt>
                <c:pt idx="40">
                  <c:v>11.079718735154428</c:v>
                </c:pt>
                <c:pt idx="41">
                  <c:v>11.079718735154428</c:v>
                </c:pt>
                <c:pt idx="42">
                  <c:v>11.079718735154428</c:v>
                </c:pt>
                <c:pt idx="43">
                  <c:v>11.079718735154428</c:v>
                </c:pt>
                <c:pt idx="44">
                  <c:v>11.079718735154428</c:v>
                </c:pt>
                <c:pt idx="45">
                  <c:v>11.079718735154428</c:v>
                </c:pt>
                <c:pt idx="46">
                  <c:v>11.079718735154428</c:v>
                </c:pt>
                <c:pt idx="47">
                  <c:v>11.079718735154428</c:v>
                </c:pt>
                <c:pt idx="48">
                  <c:v>11.079718735154428</c:v>
                </c:pt>
                <c:pt idx="49">
                  <c:v>11.079718735154428</c:v>
                </c:pt>
                <c:pt idx="50">
                  <c:v>11.079718735154428</c:v>
                </c:pt>
                <c:pt idx="51">
                  <c:v>11.079718735154428</c:v>
                </c:pt>
                <c:pt idx="52">
                  <c:v>11.079718735154428</c:v>
                </c:pt>
                <c:pt idx="53">
                  <c:v>11.079718735154428</c:v>
                </c:pt>
                <c:pt idx="54">
                  <c:v>11.079718735154428</c:v>
                </c:pt>
                <c:pt idx="55">
                  <c:v>11.079718735154428</c:v>
                </c:pt>
                <c:pt idx="56">
                  <c:v>11.079718735154428</c:v>
                </c:pt>
                <c:pt idx="57">
                  <c:v>11.079718735154428</c:v>
                </c:pt>
                <c:pt idx="58">
                  <c:v>11.079718735154428</c:v>
                </c:pt>
                <c:pt idx="59">
                  <c:v>11.079718735154428</c:v>
                </c:pt>
                <c:pt idx="60">
                  <c:v>11.079718735154428</c:v>
                </c:pt>
                <c:pt idx="61">
                  <c:v>11.079718735154428</c:v>
                </c:pt>
                <c:pt idx="62">
                  <c:v>11.079718735154428</c:v>
                </c:pt>
                <c:pt idx="63">
                  <c:v>11.079718735154428</c:v>
                </c:pt>
                <c:pt idx="64">
                  <c:v>11.079718735154428</c:v>
                </c:pt>
                <c:pt idx="65">
                  <c:v>11.079718735154428</c:v>
                </c:pt>
                <c:pt idx="66">
                  <c:v>11.079718735154428</c:v>
                </c:pt>
                <c:pt idx="67">
                  <c:v>11.079718735154428</c:v>
                </c:pt>
                <c:pt idx="68">
                  <c:v>11.079718735154428</c:v>
                </c:pt>
                <c:pt idx="69">
                  <c:v>11.079718735154428</c:v>
                </c:pt>
                <c:pt idx="70">
                  <c:v>11.079718735154428</c:v>
                </c:pt>
                <c:pt idx="71">
                  <c:v>11.079718735154428</c:v>
                </c:pt>
                <c:pt idx="72">
                  <c:v>11.079718735154428</c:v>
                </c:pt>
                <c:pt idx="73">
                  <c:v>11.079718735154428</c:v>
                </c:pt>
                <c:pt idx="74">
                  <c:v>11.079718735154428</c:v>
                </c:pt>
                <c:pt idx="75">
                  <c:v>11.079718735154428</c:v>
                </c:pt>
                <c:pt idx="76">
                  <c:v>11.079718735154428</c:v>
                </c:pt>
                <c:pt idx="77">
                  <c:v>11.079718735154428</c:v>
                </c:pt>
                <c:pt idx="78">
                  <c:v>11.079718735154428</c:v>
                </c:pt>
                <c:pt idx="79">
                  <c:v>11.079718735154428</c:v>
                </c:pt>
                <c:pt idx="80">
                  <c:v>11.079718735154428</c:v>
                </c:pt>
                <c:pt idx="81">
                  <c:v>11.079718735154428</c:v>
                </c:pt>
                <c:pt idx="82">
                  <c:v>11.079718735154428</c:v>
                </c:pt>
                <c:pt idx="83">
                  <c:v>11.079718735154428</c:v>
                </c:pt>
                <c:pt idx="84">
                  <c:v>11.079718735154428</c:v>
                </c:pt>
                <c:pt idx="85">
                  <c:v>11.079718735154428</c:v>
                </c:pt>
                <c:pt idx="86">
                  <c:v>11.079718735154428</c:v>
                </c:pt>
                <c:pt idx="87">
                  <c:v>11.079718735154428</c:v>
                </c:pt>
                <c:pt idx="88">
                  <c:v>11.079718735154428</c:v>
                </c:pt>
                <c:pt idx="89">
                  <c:v>11.079718735154428</c:v>
                </c:pt>
                <c:pt idx="90">
                  <c:v>11.079718735154428</c:v>
                </c:pt>
                <c:pt idx="91">
                  <c:v>11.079718735154428</c:v>
                </c:pt>
                <c:pt idx="92">
                  <c:v>11.079718735154428</c:v>
                </c:pt>
                <c:pt idx="93">
                  <c:v>11.079718735154428</c:v>
                </c:pt>
                <c:pt idx="94">
                  <c:v>11.079718735154428</c:v>
                </c:pt>
                <c:pt idx="95">
                  <c:v>11.079718735154428</c:v>
                </c:pt>
                <c:pt idx="96">
                  <c:v>11.079718735154428</c:v>
                </c:pt>
                <c:pt idx="97">
                  <c:v>11.079718735154428</c:v>
                </c:pt>
                <c:pt idx="98">
                  <c:v>11.079718735154428</c:v>
                </c:pt>
                <c:pt idx="99">
                  <c:v>11.079718735154428</c:v>
                </c:pt>
                <c:pt idx="100">
                  <c:v>11.079718735154428</c:v>
                </c:pt>
                <c:pt idx="101">
                  <c:v>11.079718735154428</c:v>
                </c:pt>
                <c:pt idx="102">
                  <c:v>11.079718735154428</c:v>
                </c:pt>
                <c:pt idx="103">
                  <c:v>11.079718735154428</c:v>
                </c:pt>
                <c:pt idx="104">
                  <c:v>11.079718735154428</c:v>
                </c:pt>
                <c:pt idx="105">
                  <c:v>11.079718735154428</c:v>
                </c:pt>
                <c:pt idx="106">
                  <c:v>11.079718735154428</c:v>
                </c:pt>
                <c:pt idx="107">
                  <c:v>11.079718735154428</c:v>
                </c:pt>
                <c:pt idx="108">
                  <c:v>11.079718735154428</c:v>
                </c:pt>
                <c:pt idx="109">
                  <c:v>11.079718735154428</c:v>
                </c:pt>
                <c:pt idx="110">
                  <c:v>11.079718735154428</c:v>
                </c:pt>
                <c:pt idx="111">
                  <c:v>11.079718735154428</c:v>
                </c:pt>
                <c:pt idx="112">
                  <c:v>11.079718735154428</c:v>
                </c:pt>
                <c:pt idx="113">
                  <c:v>11.079718735154428</c:v>
                </c:pt>
                <c:pt idx="114">
                  <c:v>11.079718735154428</c:v>
                </c:pt>
                <c:pt idx="115">
                  <c:v>11.079718735154428</c:v>
                </c:pt>
                <c:pt idx="116">
                  <c:v>11.079718735154428</c:v>
                </c:pt>
                <c:pt idx="117">
                  <c:v>11.079718735154428</c:v>
                </c:pt>
                <c:pt idx="118">
                  <c:v>11.079718735154428</c:v>
                </c:pt>
                <c:pt idx="119">
                  <c:v>11.079718735154428</c:v>
                </c:pt>
                <c:pt idx="120">
                  <c:v>11.079718735154428</c:v>
                </c:pt>
                <c:pt idx="121">
                  <c:v>11.079718735154428</c:v>
                </c:pt>
                <c:pt idx="122">
                  <c:v>11.079718735154428</c:v>
                </c:pt>
                <c:pt idx="123">
                  <c:v>11.079718735154428</c:v>
                </c:pt>
                <c:pt idx="124">
                  <c:v>11.079718735154428</c:v>
                </c:pt>
                <c:pt idx="125">
                  <c:v>11.079718735154428</c:v>
                </c:pt>
                <c:pt idx="126">
                  <c:v>11.079718735154428</c:v>
                </c:pt>
                <c:pt idx="127">
                  <c:v>11.079718735154428</c:v>
                </c:pt>
                <c:pt idx="128">
                  <c:v>11.079718735154428</c:v>
                </c:pt>
                <c:pt idx="129">
                  <c:v>11.079718735154428</c:v>
                </c:pt>
                <c:pt idx="130">
                  <c:v>11.079718735154428</c:v>
                </c:pt>
                <c:pt idx="131">
                  <c:v>11.079718735154428</c:v>
                </c:pt>
                <c:pt idx="132">
                  <c:v>11.079718735154428</c:v>
                </c:pt>
                <c:pt idx="133">
                  <c:v>11.079718735154428</c:v>
                </c:pt>
                <c:pt idx="134">
                  <c:v>11.079718735154428</c:v>
                </c:pt>
                <c:pt idx="135">
                  <c:v>11.079718735154428</c:v>
                </c:pt>
                <c:pt idx="136">
                  <c:v>11.079718735154428</c:v>
                </c:pt>
                <c:pt idx="137">
                  <c:v>11.079718735154428</c:v>
                </c:pt>
                <c:pt idx="138">
                  <c:v>11.079718735154428</c:v>
                </c:pt>
                <c:pt idx="139">
                  <c:v>11.079718735154428</c:v>
                </c:pt>
                <c:pt idx="140">
                  <c:v>11.079718735154428</c:v>
                </c:pt>
                <c:pt idx="141">
                  <c:v>11.079718735154428</c:v>
                </c:pt>
                <c:pt idx="142">
                  <c:v>11.079718735154428</c:v>
                </c:pt>
                <c:pt idx="143">
                  <c:v>11.079718735154428</c:v>
                </c:pt>
                <c:pt idx="144">
                  <c:v>11.079718735154428</c:v>
                </c:pt>
                <c:pt idx="145">
                  <c:v>11.079718735154428</c:v>
                </c:pt>
                <c:pt idx="146">
                  <c:v>11.079718735154428</c:v>
                </c:pt>
                <c:pt idx="147">
                  <c:v>11.079718735154428</c:v>
                </c:pt>
                <c:pt idx="148">
                  <c:v>11.079718735154428</c:v>
                </c:pt>
                <c:pt idx="149">
                  <c:v>11.079718735154428</c:v>
                </c:pt>
                <c:pt idx="150">
                  <c:v>11.079718735154428</c:v>
                </c:pt>
                <c:pt idx="151">
                  <c:v>11.079718735154428</c:v>
                </c:pt>
                <c:pt idx="152">
                  <c:v>11.079718735154428</c:v>
                </c:pt>
                <c:pt idx="153">
                  <c:v>11.079718735154428</c:v>
                </c:pt>
                <c:pt idx="154">
                  <c:v>11.079718735154428</c:v>
                </c:pt>
                <c:pt idx="155">
                  <c:v>11.079718735154428</c:v>
                </c:pt>
                <c:pt idx="156">
                  <c:v>11.079718735154428</c:v>
                </c:pt>
                <c:pt idx="157">
                  <c:v>11.079718735154428</c:v>
                </c:pt>
                <c:pt idx="158">
                  <c:v>11.079718735154428</c:v>
                </c:pt>
                <c:pt idx="159">
                  <c:v>11.079718735154428</c:v>
                </c:pt>
                <c:pt idx="160">
                  <c:v>11.079718735154428</c:v>
                </c:pt>
                <c:pt idx="161">
                  <c:v>11.079718735154428</c:v>
                </c:pt>
                <c:pt idx="162">
                  <c:v>11.079718735154428</c:v>
                </c:pt>
                <c:pt idx="163">
                  <c:v>11.079718735154428</c:v>
                </c:pt>
                <c:pt idx="164">
                  <c:v>11.079718735154428</c:v>
                </c:pt>
                <c:pt idx="165">
                  <c:v>11.079718735154428</c:v>
                </c:pt>
                <c:pt idx="166">
                  <c:v>11.079718735154428</c:v>
                </c:pt>
                <c:pt idx="167">
                  <c:v>11.079718735154428</c:v>
                </c:pt>
                <c:pt idx="168">
                  <c:v>11.079718735154428</c:v>
                </c:pt>
                <c:pt idx="169">
                  <c:v>11.079718735154428</c:v>
                </c:pt>
                <c:pt idx="170">
                  <c:v>11.079718735154428</c:v>
                </c:pt>
                <c:pt idx="171">
                  <c:v>11.079718735154428</c:v>
                </c:pt>
                <c:pt idx="172">
                  <c:v>11.079718735154428</c:v>
                </c:pt>
                <c:pt idx="173">
                  <c:v>11.079718735154428</c:v>
                </c:pt>
                <c:pt idx="174">
                  <c:v>11.079718735154428</c:v>
                </c:pt>
                <c:pt idx="175">
                  <c:v>11.079718735154428</c:v>
                </c:pt>
                <c:pt idx="176">
                  <c:v>11.079718735154428</c:v>
                </c:pt>
                <c:pt idx="177">
                  <c:v>11.079718735154428</c:v>
                </c:pt>
                <c:pt idx="178">
                  <c:v>11.079718735154428</c:v>
                </c:pt>
                <c:pt idx="179">
                  <c:v>11.079718735154428</c:v>
                </c:pt>
                <c:pt idx="180">
                  <c:v>11.079718735154428</c:v>
                </c:pt>
                <c:pt idx="181">
                  <c:v>11.079718735154428</c:v>
                </c:pt>
                <c:pt idx="182">
                  <c:v>11.079718735154428</c:v>
                </c:pt>
                <c:pt idx="183">
                  <c:v>11.079718735154428</c:v>
                </c:pt>
                <c:pt idx="184">
                  <c:v>11.079718735154428</c:v>
                </c:pt>
                <c:pt idx="185">
                  <c:v>11.079718735154428</c:v>
                </c:pt>
                <c:pt idx="186">
                  <c:v>11.079718735154428</c:v>
                </c:pt>
                <c:pt idx="187">
                  <c:v>11.079718735154428</c:v>
                </c:pt>
                <c:pt idx="188">
                  <c:v>11.079718735154428</c:v>
                </c:pt>
                <c:pt idx="189">
                  <c:v>11.079718735154428</c:v>
                </c:pt>
                <c:pt idx="190">
                  <c:v>11.079718735154428</c:v>
                </c:pt>
                <c:pt idx="191">
                  <c:v>11.079718735154428</c:v>
                </c:pt>
                <c:pt idx="192">
                  <c:v>11.079718735154428</c:v>
                </c:pt>
                <c:pt idx="193">
                  <c:v>11.079718735154428</c:v>
                </c:pt>
                <c:pt idx="194">
                  <c:v>11.079718735154428</c:v>
                </c:pt>
                <c:pt idx="195">
                  <c:v>11.079718735154428</c:v>
                </c:pt>
                <c:pt idx="196">
                  <c:v>11.079718735154428</c:v>
                </c:pt>
                <c:pt idx="197">
                  <c:v>11.079718735154428</c:v>
                </c:pt>
                <c:pt idx="198">
                  <c:v>11.079718735154428</c:v>
                </c:pt>
                <c:pt idx="199">
                  <c:v>11.079718735154428</c:v>
                </c:pt>
                <c:pt idx="200">
                  <c:v>11.079718735154428</c:v>
                </c:pt>
                <c:pt idx="201">
                  <c:v>11.079718735154428</c:v>
                </c:pt>
                <c:pt idx="202">
                  <c:v>11.079718735154428</c:v>
                </c:pt>
                <c:pt idx="203">
                  <c:v>11.079718735154428</c:v>
                </c:pt>
                <c:pt idx="204">
                  <c:v>11.079718735154428</c:v>
                </c:pt>
                <c:pt idx="205">
                  <c:v>11.079718735154428</c:v>
                </c:pt>
                <c:pt idx="206">
                  <c:v>11.079718735154428</c:v>
                </c:pt>
                <c:pt idx="207">
                  <c:v>11.079718735154428</c:v>
                </c:pt>
                <c:pt idx="208">
                  <c:v>11.079718735154428</c:v>
                </c:pt>
                <c:pt idx="209">
                  <c:v>11.079718735154428</c:v>
                </c:pt>
                <c:pt idx="210">
                  <c:v>11.079718735154428</c:v>
                </c:pt>
                <c:pt idx="211">
                  <c:v>11.079718735154428</c:v>
                </c:pt>
                <c:pt idx="212">
                  <c:v>11.079718735154428</c:v>
                </c:pt>
                <c:pt idx="213">
                  <c:v>11.079718735154428</c:v>
                </c:pt>
                <c:pt idx="214">
                  <c:v>11.079718735154428</c:v>
                </c:pt>
                <c:pt idx="215">
                  <c:v>11.079718735154428</c:v>
                </c:pt>
                <c:pt idx="216">
                  <c:v>11.079718735154428</c:v>
                </c:pt>
                <c:pt idx="217">
                  <c:v>11.079718735154428</c:v>
                </c:pt>
                <c:pt idx="218">
                  <c:v>11.079718735154428</c:v>
                </c:pt>
                <c:pt idx="219">
                  <c:v>11.079718735154428</c:v>
                </c:pt>
                <c:pt idx="220">
                  <c:v>11.079718735154428</c:v>
                </c:pt>
                <c:pt idx="221">
                  <c:v>11.079718735154428</c:v>
                </c:pt>
                <c:pt idx="222">
                  <c:v>11.079718735154428</c:v>
                </c:pt>
                <c:pt idx="223">
                  <c:v>11.079718735154428</c:v>
                </c:pt>
                <c:pt idx="224">
                  <c:v>11.079718735154428</c:v>
                </c:pt>
                <c:pt idx="225">
                  <c:v>11.079718735154428</c:v>
                </c:pt>
                <c:pt idx="226">
                  <c:v>11.079718735154428</c:v>
                </c:pt>
                <c:pt idx="227">
                  <c:v>11.079718735154428</c:v>
                </c:pt>
                <c:pt idx="228">
                  <c:v>11.079718735154428</c:v>
                </c:pt>
                <c:pt idx="229">
                  <c:v>11.079718735154428</c:v>
                </c:pt>
                <c:pt idx="230">
                  <c:v>11.079718735154428</c:v>
                </c:pt>
                <c:pt idx="231">
                  <c:v>11.079718735154428</c:v>
                </c:pt>
                <c:pt idx="232">
                  <c:v>11.079718735154428</c:v>
                </c:pt>
                <c:pt idx="233">
                  <c:v>11.079718735154428</c:v>
                </c:pt>
                <c:pt idx="234">
                  <c:v>11.079718735154428</c:v>
                </c:pt>
                <c:pt idx="235">
                  <c:v>11.079718735154428</c:v>
                </c:pt>
                <c:pt idx="236">
                  <c:v>11.079718735154428</c:v>
                </c:pt>
                <c:pt idx="237">
                  <c:v>11.079718735154428</c:v>
                </c:pt>
                <c:pt idx="238">
                  <c:v>11.079718735154428</c:v>
                </c:pt>
                <c:pt idx="239">
                  <c:v>11.079718735154428</c:v>
                </c:pt>
                <c:pt idx="240">
                  <c:v>11.079718735154428</c:v>
                </c:pt>
                <c:pt idx="241">
                  <c:v>11.079718735154428</c:v>
                </c:pt>
                <c:pt idx="242">
                  <c:v>11.079718735154428</c:v>
                </c:pt>
                <c:pt idx="243">
                  <c:v>11.079718735154428</c:v>
                </c:pt>
                <c:pt idx="244">
                  <c:v>11.079718735154428</c:v>
                </c:pt>
                <c:pt idx="245">
                  <c:v>11.079718735154428</c:v>
                </c:pt>
                <c:pt idx="246">
                  <c:v>11.079718735154428</c:v>
                </c:pt>
                <c:pt idx="247">
                  <c:v>11.079718735154428</c:v>
                </c:pt>
                <c:pt idx="248">
                  <c:v>11.079718735154428</c:v>
                </c:pt>
                <c:pt idx="249">
                  <c:v>11.079718735154428</c:v>
                </c:pt>
                <c:pt idx="250">
                  <c:v>11.079718735154428</c:v>
                </c:pt>
                <c:pt idx="251">
                  <c:v>11.079718735154428</c:v>
                </c:pt>
                <c:pt idx="252">
                  <c:v>11.079718735154428</c:v>
                </c:pt>
                <c:pt idx="253">
                  <c:v>11.079718735154428</c:v>
                </c:pt>
                <c:pt idx="254">
                  <c:v>11.079718735154428</c:v>
                </c:pt>
                <c:pt idx="255">
                  <c:v>11.079718735154428</c:v>
                </c:pt>
                <c:pt idx="256">
                  <c:v>11.079718735154428</c:v>
                </c:pt>
                <c:pt idx="257">
                  <c:v>11.079718735154428</c:v>
                </c:pt>
                <c:pt idx="258">
                  <c:v>11.079718735154428</c:v>
                </c:pt>
                <c:pt idx="259">
                  <c:v>11.079718735154428</c:v>
                </c:pt>
                <c:pt idx="260">
                  <c:v>11.079718735154428</c:v>
                </c:pt>
                <c:pt idx="261">
                  <c:v>11.079718735154428</c:v>
                </c:pt>
                <c:pt idx="262">
                  <c:v>11.079718735154428</c:v>
                </c:pt>
                <c:pt idx="263">
                  <c:v>11.079718735154428</c:v>
                </c:pt>
                <c:pt idx="264">
                  <c:v>11.079718735154428</c:v>
                </c:pt>
                <c:pt idx="265">
                  <c:v>11.079718735154428</c:v>
                </c:pt>
                <c:pt idx="266">
                  <c:v>11.079718735154428</c:v>
                </c:pt>
                <c:pt idx="267">
                  <c:v>11.079718735154428</c:v>
                </c:pt>
                <c:pt idx="268">
                  <c:v>11.079718735154428</c:v>
                </c:pt>
                <c:pt idx="269">
                  <c:v>11.079718735154428</c:v>
                </c:pt>
                <c:pt idx="270">
                  <c:v>11.079718735154428</c:v>
                </c:pt>
                <c:pt idx="271">
                  <c:v>11.079718735154428</c:v>
                </c:pt>
                <c:pt idx="272">
                  <c:v>11.079718735154428</c:v>
                </c:pt>
                <c:pt idx="273">
                  <c:v>11.079718735154428</c:v>
                </c:pt>
                <c:pt idx="274">
                  <c:v>11.079718735154428</c:v>
                </c:pt>
                <c:pt idx="275">
                  <c:v>11.079718735154428</c:v>
                </c:pt>
                <c:pt idx="276">
                  <c:v>11.079718735154428</c:v>
                </c:pt>
                <c:pt idx="277">
                  <c:v>11.079718735154428</c:v>
                </c:pt>
                <c:pt idx="278">
                  <c:v>11.079718735154428</c:v>
                </c:pt>
                <c:pt idx="279">
                  <c:v>11.079718735154428</c:v>
                </c:pt>
                <c:pt idx="280">
                  <c:v>11.079718735154428</c:v>
                </c:pt>
                <c:pt idx="281">
                  <c:v>11.079718735154428</c:v>
                </c:pt>
                <c:pt idx="282">
                  <c:v>11.079718735154428</c:v>
                </c:pt>
                <c:pt idx="283">
                  <c:v>11.079718735154428</c:v>
                </c:pt>
                <c:pt idx="284">
                  <c:v>11.079718735154428</c:v>
                </c:pt>
                <c:pt idx="285">
                  <c:v>11.079718735154428</c:v>
                </c:pt>
                <c:pt idx="286">
                  <c:v>11.079718735154428</c:v>
                </c:pt>
                <c:pt idx="287">
                  <c:v>11.079718735154428</c:v>
                </c:pt>
                <c:pt idx="288">
                  <c:v>11.079718735154428</c:v>
                </c:pt>
                <c:pt idx="289">
                  <c:v>11.079718735154428</c:v>
                </c:pt>
                <c:pt idx="290">
                  <c:v>11.079718735154428</c:v>
                </c:pt>
                <c:pt idx="291">
                  <c:v>11.079718735154428</c:v>
                </c:pt>
                <c:pt idx="292">
                  <c:v>11.079718735154428</c:v>
                </c:pt>
                <c:pt idx="293">
                  <c:v>11.079718735154428</c:v>
                </c:pt>
                <c:pt idx="294">
                  <c:v>11.079718735154428</c:v>
                </c:pt>
                <c:pt idx="295">
                  <c:v>11.079718735154428</c:v>
                </c:pt>
                <c:pt idx="296">
                  <c:v>11.079718735154428</c:v>
                </c:pt>
                <c:pt idx="297">
                  <c:v>11.079718735154428</c:v>
                </c:pt>
                <c:pt idx="298">
                  <c:v>11.079718735154428</c:v>
                </c:pt>
                <c:pt idx="299">
                  <c:v>11.079718735154428</c:v>
                </c:pt>
                <c:pt idx="300">
                  <c:v>11.079718735154428</c:v>
                </c:pt>
                <c:pt idx="301">
                  <c:v>11.079718735154428</c:v>
                </c:pt>
                <c:pt idx="302">
                  <c:v>11.079718735154428</c:v>
                </c:pt>
                <c:pt idx="303">
                  <c:v>11.079718735154428</c:v>
                </c:pt>
                <c:pt idx="304">
                  <c:v>11.079718735154428</c:v>
                </c:pt>
                <c:pt idx="305">
                  <c:v>11.079718735154428</c:v>
                </c:pt>
                <c:pt idx="306">
                  <c:v>11.079718735154428</c:v>
                </c:pt>
                <c:pt idx="307">
                  <c:v>11.079718735154428</c:v>
                </c:pt>
                <c:pt idx="308">
                  <c:v>11.079718735154428</c:v>
                </c:pt>
                <c:pt idx="309">
                  <c:v>11.079718735154428</c:v>
                </c:pt>
                <c:pt idx="310">
                  <c:v>11.079718735154428</c:v>
                </c:pt>
                <c:pt idx="311">
                  <c:v>11.079718735154428</c:v>
                </c:pt>
                <c:pt idx="312">
                  <c:v>11.079718735154428</c:v>
                </c:pt>
                <c:pt idx="313">
                  <c:v>11.079718735154428</c:v>
                </c:pt>
                <c:pt idx="314">
                  <c:v>11.079718735154428</c:v>
                </c:pt>
                <c:pt idx="315">
                  <c:v>11.079718735154428</c:v>
                </c:pt>
                <c:pt idx="316">
                  <c:v>11.079718735154428</c:v>
                </c:pt>
                <c:pt idx="317">
                  <c:v>11.079718735154428</c:v>
                </c:pt>
                <c:pt idx="318">
                  <c:v>11.079718735154428</c:v>
                </c:pt>
                <c:pt idx="319">
                  <c:v>11.079718735154428</c:v>
                </c:pt>
                <c:pt idx="320">
                  <c:v>11.079718735154428</c:v>
                </c:pt>
                <c:pt idx="321">
                  <c:v>11.079718735154428</c:v>
                </c:pt>
                <c:pt idx="322">
                  <c:v>11.079718735154428</c:v>
                </c:pt>
                <c:pt idx="323">
                  <c:v>11.079718735154428</c:v>
                </c:pt>
                <c:pt idx="324">
                  <c:v>11.079718735154428</c:v>
                </c:pt>
                <c:pt idx="325">
                  <c:v>11.079718735154428</c:v>
                </c:pt>
                <c:pt idx="326">
                  <c:v>11.079718735154428</c:v>
                </c:pt>
                <c:pt idx="327">
                  <c:v>11.079718735154428</c:v>
                </c:pt>
                <c:pt idx="328">
                  <c:v>11.079718735154428</c:v>
                </c:pt>
                <c:pt idx="329">
                  <c:v>11.079718735154428</c:v>
                </c:pt>
                <c:pt idx="330">
                  <c:v>11.079718735154428</c:v>
                </c:pt>
                <c:pt idx="331">
                  <c:v>11.079718735154428</c:v>
                </c:pt>
                <c:pt idx="332">
                  <c:v>11.079718735154428</c:v>
                </c:pt>
                <c:pt idx="333">
                  <c:v>11.079718735154428</c:v>
                </c:pt>
                <c:pt idx="334">
                  <c:v>11.079718735154428</c:v>
                </c:pt>
                <c:pt idx="335">
                  <c:v>11.079718735154428</c:v>
                </c:pt>
                <c:pt idx="336">
                  <c:v>11.079718735154428</c:v>
                </c:pt>
                <c:pt idx="337">
                  <c:v>11.079718735154428</c:v>
                </c:pt>
                <c:pt idx="338">
                  <c:v>11.079718735154428</c:v>
                </c:pt>
                <c:pt idx="339">
                  <c:v>11.079718735154428</c:v>
                </c:pt>
                <c:pt idx="340">
                  <c:v>11.079718735154428</c:v>
                </c:pt>
                <c:pt idx="341">
                  <c:v>11.079718735154428</c:v>
                </c:pt>
                <c:pt idx="342">
                  <c:v>11.079718735154428</c:v>
                </c:pt>
                <c:pt idx="343">
                  <c:v>11.079718735154428</c:v>
                </c:pt>
                <c:pt idx="344">
                  <c:v>11.079718735154428</c:v>
                </c:pt>
                <c:pt idx="345">
                  <c:v>11.079718735154428</c:v>
                </c:pt>
                <c:pt idx="346">
                  <c:v>11.079718735154428</c:v>
                </c:pt>
                <c:pt idx="347">
                  <c:v>11.079718735154428</c:v>
                </c:pt>
                <c:pt idx="348">
                  <c:v>11.079718735154428</c:v>
                </c:pt>
                <c:pt idx="349">
                  <c:v>11.079718735154428</c:v>
                </c:pt>
                <c:pt idx="350">
                  <c:v>11.079718735154428</c:v>
                </c:pt>
                <c:pt idx="351">
                  <c:v>11.079718735154428</c:v>
                </c:pt>
                <c:pt idx="352">
                  <c:v>11.079718735154428</c:v>
                </c:pt>
                <c:pt idx="353">
                  <c:v>11.079718735154428</c:v>
                </c:pt>
                <c:pt idx="354">
                  <c:v>11.079718735154428</c:v>
                </c:pt>
                <c:pt idx="355">
                  <c:v>11.079718735154428</c:v>
                </c:pt>
                <c:pt idx="356">
                  <c:v>11.079718735154428</c:v>
                </c:pt>
                <c:pt idx="357">
                  <c:v>11.079718735154428</c:v>
                </c:pt>
                <c:pt idx="358">
                  <c:v>11.079718735154428</c:v>
                </c:pt>
                <c:pt idx="359">
                  <c:v>11.079718735154428</c:v>
                </c:pt>
                <c:pt idx="360">
                  <c:v>11.079718735154428</c:v>
                </c:pt>
              </c:numCache>
            </c:numRef>
          </c:yVal>
          <c:smooth val="0"/>
          <c:extLst>
            <c:ext xmlns:c16="http://schemas.microsoft.com/office/drawing/2014/chart" uri="{C3380CC4-5D6E-409C-BE32-E72D297353CC}">
              <c16:uniqueId val="{00000002-608A-4617-9A8D-FA2F19B35338}"/>
            </c:ext>
          </c:extLst>
        </c:ser>
        <c:ser>
          <c:idx val="3"/>
          <c:order val="3"/>
          <c:tx>
            <c:v>Peak Piston Speed</c:v>
          </c:tx>
          <c:spPr>
            <a:ln w="19050" cap="rnd">
              <a:solidFill>
                <a:schemeClr val="accent4"/>
              </a:solidFill>
              <a:round/>
            </a:ln>
            <a:effectLst/>
          </c:spPr>
          <c:marker>
            <c:symbol val="none"/>
          </c:marker>
          <c:xVal>
            <c:numRef>
              <c:f>Calculations!$G$3:$G$363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Calculations!$O$3:$O$363</c:f>
              <c:numCache>
                <c:formatCode>General</c:formatCode>
                <c:ptCount val="361"/>
                <c:pt idx="0">
                  <c:v>19.577733395790943</c:v>
                </c:pt>
                <c:pt idx="1">
                  <c:v>19.577733395790943</c:v>
                </c:pt>
                <c:pt idx="2">
                  <c:v>19.577733395790943</c:v>
                </c:pt>
                <c:pt idx="3">
                  <c:v>19.577733395790943</c:v>
                </c:pt>
                <c:pt idx="4">
                  <c:v>19.577733395790943</c:v>
                </c:pt>
                <c:pt idx="5">
                  <c:v>19.577733395790943</c:v>
                </c:pt>
                <c:pt idx="6">
                  <c:v>19.577733395790943</c:v>
                </c:pt>
                <c:pt idx="7">
                  <c:v>19.577733395790943</c:v>
                </c:pt>
                <c:pt idx="8">
                  <c:v>19.577733395790943</c:v>
                </c:pt>
                <c:pt idx="9">
                  <c:v>19.577733395790943</c:v>
                </c:pt>
                <c:pt idx="10">
                  <c:v>19.577733395790943</c:v>
                </c:pt>
                <c:pt idx="11">
                  <c:v>19.577733395790943</c:v>
                </c:pt>
                <c:pt idx="12">
                  <c:v>19.577733395790943</c:v>
                </c:pt>
                <c:pt idx="13">
                  <c:v>19.577733395790943</c:v>
                </c:pt>
                <c:pt idx="14">
                  <c:v>19.577733395790943</c:v>
                </c:pt>
                <c:pt idx="15">
                  <c:v>19.577733395790943</c:v>
                </c:pt>
                <c:pt idx="16">
                  <c:v>19.577733395790943</c:v>
                </c:pt>
                <c:pt idx="17">
                  <c:v>19.577733395790943</c:v>
                </c:pt>
                <c:pt idx="18">
                  <c:v>19.577733395790943</c:v>
                </c:pt>
                <c:pt idx="19">
                  <c:v>19.577733395790943</c:v>
                </c:pt>
                <c:pt idx="20">
                  <c:v>19.577733395790943</c:v>
                </c:pt>
                <c:pt idx="21">
                  <c:v>19.577733395790943</c:v>
                </c:pt>
                <c:pt idx="22">
                  <c:v>19.577733395790943</c:v>
                </c:pt>
                <c:pt idx="23">
                  <c:v>19.577733395790943</c:v>
                </c:pt>
                <c:pt idx="24">
                  <c:v>19.577733395790943</c:v>
                </c:pt>
                <c:pt idx="25">
                  <c:v>19.577733395790943</c:v>
                </c:pt>
                <c:pt idx="26">
                  <c:v>19.577733395790943</c:v>
                </c:pt>
                <c:pt idx="27">
                  <c:v>19.577733395790943</c:v>
                </c:pt>
                <c:pt idx="28">
                  <c:v>19.577733395790943</c:v>
                </c:pt>
                <c:pt idx="29">
                  <c:v>19.577733395790943</c:v>
                </c:pt>
                <c:pt idx="30">
                  <c:v>19.577733395790943</c:v>
                </c:pt>
                <c:pt idx="31">
                  <c:v>19.577733395790943</c:v>
                </c:pt>
                <c:pt idx="32">
                  <c:v>19.577733395790943</c:v>
                </c:pt>
                <c:pt idx="33">
                  <c:v>19.577733395790943</c:v>
                </c:pt>
                <c:pt idx="34">
                  <c:v>19.577733395790943</c:v>
                </c:pt>
                <c:pt idx="35">
                  <c:v>19.577733395790943</c:v>
                </c:pt>
                <c:pt idx="36">
                  <c:v>19.577733395790943</c:v>
                </c:pt>
                <c:pt idx="37">
                  <c:v>19.577733395790943</c:v>
                </c:pt>
                <c:pt idx="38">
                  <c:v>19.577733395790943</c:v>
                </c:pt>
                <c:pt idx="39">
                  <c:v>19.577733395790943</c:v>
                </c:pt>
                <c:pt idx="40">
                  <c:v>19.577733395790943</c:v>
                </c:pt>
                <c:pt idx="41">
                  <c:v>19.577733395790943</c:v>
                </c:pt>
                <c:pt idx="42">
                  <c:v>19.577733395790943</c:v>
                </c:pt>
                <c:pt idx="43">
                  <c:v>19.577733395790943</c:v>
                </c:pt>
                <c:pt idx="44">
                  <c:v>19.577733395790943</c:v>
                </c:pt>
                <c:pt idx="45">
                  <c:v>19.577733395790943</c:v>
                </c:pt>
                <c:pt idx="46">
                  <c:v>19.577733395790943</c:v>
                </c:pt>
                <c:pt idx="47">
                  <c:v>19.577733395790943</c:v>
                </c:pt>
                <c:pt idx="48">
                  <c:v>19.577733395790943</c:v>
                </c:pt>
                <c:pt idx="49">
                  <c:v>19.577733395790943</c:v>
                </c:pt>
                <c:pt idx="50">
                  <c:v>19.577733395790943</c:v>
                </c:pt>
                <c:pt idx="51">
                  <c:v>19.577733395790943</c:v>
                </c:pt>
                <c:pt idx="52">
                  <c:v>19.577733395790943</c:v>
                </c:pt>
                <c:pt idx="53">
                  <c:v>19.577733395790943</c:v>
                </c:pt>
                <c:pt idx="54">
                  <c:v>19.577733395790943</c:v>
                </c:pt>
                <c:pt idx="55">
                  <c:v>19.577733395790943</c:v>
                </c:pt>
                <c:pt idx="56">
                  <c:v>19.577733395790943</c:v>
                </c:pt>
                <c:pt idx="57">
                  <c:v>19.577733395790943</c:v>
                </c:pt>
                <c:pt idx="58">
                  <c:v>19.577733395790943</c:v>
                </c:pt>
                <c:pt idx="59">
                  <c:v>19.577733395790943</c:v>
                </c:pt>
                <c:pt idx="60">
                  <c:v>19.577733395790943</c:v>
                </c:pt>
                <c:pt idx="61">
                  <c:v>19.577733395790943</c:v>
                </c:pt>
                <c:pt idx="62">
                  <c:v>19.577733395790943</c:v>
                </c:pt>
                <c:pt idx="63">
                  <c:v>19.577733395790943</c:v>
                </c:pt>
                <c:pt idx="64">
                  <c:v>19.577733395790943</c:v>
                </c:pt>
                <c:pt idx="65">
                  <c:v>19.577733395790943</c:v>
                </c:pt>
                <c:pt idx="66">
                  <c:v>19.577733395790943</c:v>
                </c:pt>
                <c:pt idx="67">
                  <c:v>19.577733395790943</c:v>
                </c:pt>
                <c:pt idx="68">
                  <c:v>19.577733395790943</c:v>
                </c:pt>
                <c:pt idx="69">
                  <c:v>19.577733395790943</c:v>
                </c:pt>
                <c:pt idx="70">
                  <c:v>19.577733395790943</c:v>
                </c:pt>
                <c:pt idx="71">
                  <c:v>19.577733395790943</c:v>
                </c:pt>
                <c:pt idx="72">
                  <c:v>19.577733395790943</c:v>
                </c:pt>
                <c:pt idx="73">
                  <c:v>19.577733395790943</c:v>
                </c:pt>
                <c:pt idx="74">
                  <c:v>19.577733395790943</c:v>
                </c:pt>
                <c:pt idx="75">
                  <c:v>19.577733395790943</c:v>
                </c:pt>
                <c:pt idx="76">
                  <c:v>19.577733395790943</c:v>
                </c:pt>
                <c:pt idx="77">
                  <c:v>19.577733395790943</c:v>
                </c:pt>
                <c:pt idx="78">
                  <c:v>19.577733395790943</c:v>
                </c:pt>
                <c:pt idx="79">
                  <c:v>19.577733395790943</c:v>
                </c:pt>
                <c:pt idx="80">
                  <c:v>19.577733395790943</c:v>
                </c:pt>
                <c:pt idx="81">
                  <c:v>19.577733395790943</c:v>
                </c:pt>
                <c:pt idx="82">
                  <c:v>19.577733395790943</c:v>
                </c:pt>
                <c:pt idx="83">
                  <c:v>19.577733395790943</c:v>
                </c:pt>
                <c:pt idx="84">
                  <c:v>19.577733395790943</c:v>
                </c:pt>
                <c:pt idx="85">
                  <c:v>19.577733395790943</c:v>
                </c:pt>
                <c:pt idx="86">
                  <c:v>19.577733395790943</c:v>
                </c:pt>
                <c:pt idx="87">
                  <c:v>19.577733395790943</c:v>
                </c:pt>
                <c:pt idx="88">
                  <c:v>19.577733395790943</c:v>
                </c:pt>
                <c:pt idx="89">
                  <c:v>19.577733395790943</c:v>
                </c:pt>
                <c:pt idx="90">
                  <c:v>19.577733395790943</c:v>
                </c:pt>
                <c:pt idx="91">
                  <c:v>19.577733395790943</c:v>
                </c:pt>
                <c:pt idx="92">
                  <c:v>19.577733395790943</c:v>
                </c:pt>
                <c:pt idx="93">
                  <c:v>19.577733395790943</c:v>
                </c:pt>
                <c:pt idx="94">
                  <c:v>19.577733395790943</c:v>
                </c:pt>
                <c:pt idx="95">
                  <c:v>19.577733395790943</c:v>
                </c:pt>
                <c:pt idx="96">
                  <c:v>19.577733395790943</c:v>
                </c:pt>
                <c:pt idx="97">
                  <c:v>19.577733395790943</c:v>
                </c:pt>
                <c:pt idx="98">
                  <c:v>19.577733395790943</c:v>
                </c:pt>
                <c:pt idx="99">
                  <c:v>19.577733395790943</c:v>
                </c:pt>
                <c:pt idx="100">
                  <c:v>19.577733395790943</c:v>
                </c:pt>
                <c:pt idx="101">
                  <c:v>19.577733395790943</c:v>
                </c:pt>
                <c:pt idx="102">
                  <c:v>19.577733395790943</c:v>
                </c:pt>
                <c:pt idx="103">
                  <c:v>19.577733395790943</c:v>
                </c:pt>
                <c:pt idx="104">
                  <c:v>19.577733395790943</c:v>
                </c:pt>
                <c:pt idx="105">
                  <c:v>19.577733395790943</c:v>
                </c:pt>
                <c:pt idx="106">
                  <c:v>19.577733395790943</c:v>
                </c:pt>
                <c:pt idx="107">
                  <c:v>19.577733395790943</c:v>
                </c:pt>
                <c:pt idx="108">
                  <c:v>19.577733395790943</c:v>
                </c:pt>
                <c:pt idx="109">
                  <c:v>19.577733395790943</c:v>
                </c:pt>
                <c:pt idx="110">
                  <c:v>19.577733395790943</c:v>
                </c:pt>
                <c:pt idx="111">
                  <c:v>19.577733395790943</c:v>
                </c:pt>
                <c:pt idx="112">
                  <c:v>19.577733395790943</c:v>
                </c:pt>
                <c:pt idx="113">
                  <c:v>19.577733395790943</c:v>
                </c:pt>
                <c:pt idx="114">
                  <c:v>19.577733395790943</c:v>
                </c:pt>
                <c:pt idx="115">
                  <c:v>19.577733395790943</c:v>
                </c:pt>
                <c:pt idx="116">
                  <c:v>19.577733395790943</c:v>
                </c:pt>
                <c:pt idx="117">
                  <c:v>19.577733395790943</c:v>
                </c:pt>
                <c:pt idx="118">
                  <c:v>19.577733395790943</c:v>
                </c:pt>
                <c:pt idx="119">
                  <c:v>19.577733395790943</c:v>
                </c:pt>
                <c:pt idx="120">
                  <c:v>19.577733395790943</c:v>
                </c:pt>
                <c:pt idx="121">
                  <c:v>19.577733395790943</c:v>
                </c:pt>
                <c:pt idx="122">
                  <c:v>19.577733395790943</c:v>
                </c:pt>
                <c:pt idx="123">
                  <c:v>19.577733395790943</c:v>
                </c:pt>
                <c:pt idx="124">
                  <c:v>19.577733395790943</c:v>
                </c:pt>
                <c:pt idx="125">
                  <c:v>19.577733395790943</c:v>
                </c:pt>
                <c:pt idx="126">
                  <c:v>19.577733395790943</c:v>
                </c:pt>
                <c:pt idx="127">
                  <c:v>19.577733395790943</c:v>
                </c:pt>
                <c:pt idx="128">
                  <c:v>19.577733395790943</c:v>
                </c:pt>
                <c:pt idx="129">
                  <c:v>19.577733395790943</c:v>
                </c:pt>
                <c:pt idx="130">
                  <c:v>19.577733395790943</c:v>
                </c:pt>
                <c:pt idx="131">
                  <c:v>19.577733395790943</c:v>
                </c:pt>
                <c:pt idx="132">
                  <c:v>19.577733395790943</c:v>
                </c:pt>
                <c:pt idx="133">
                  <c:v>19.577733395790943</c:v>
                </c:pt>
                <c:pt idx="134">
                  <c:v>19.577733395790943</c:v>
                </c:pt>
                <c:pt idx="135">
                  <c:v>19.577733395790943</c:v>
                </c:pt>
                <c:pt idx="136">
                  <c:v>19.577733395790943</c:v>
                </c:pt>
                <c:pt idx="137">
                  <c:v>19.577733395790943</c:v>
                </c:pt>
                <c:pt idx="138">
                  <c:v>19.577733395790943</c:v>
                </c:pt>
                <c:pt idx="139">
                  <c:v>19.577733395790943</c:v>
                </c:pt>
                <c:pt idx="140">
                  <c:v>19.577733395790943</c:v>
                </c:pt>
                <c:pt idx="141">
                  <c:v>19.577733395790943</c:v>
                </c:pt>
                <c:pt idx="142">
                  <c:v>19.577733395790943</c:v>
                </c:pt>
                <c:pt idx="143">
                  <c:v>19.577733395790943</c:v>
                </c:pt>
                <c:pt idx="144">
                  <c:v>19.577733395790943</c:v>
                </c:pt>
                <c:pt idx="145">
                  <c:v>19.577733395790943</c:v>
                </c:pt>
                <c:pt idx="146">
                  <c:v>19.577733395790943</c:v>
                </c:pt>
                <c:pt idx="147">
                  <c:v>19.577733395790943</c:v>
                </c:pt>
                <c:pt idx="148">
                  <c:v>19.577733395790943</c:v>
                </c:pt>
                <c:pt idx="149">
                  <c:v>19.577733395790943</c:v>
                </c:pt>
                <c:pt idx="150">
                  <c:v>19.577733395790943</c:v>
                </c:pt>
                <c:pt idx="151">
                  <c:v>19.577733395790943</c:v>
                </c:pt>
                <c:pt idx="152">
                  <c:v>19.577733395790943</c:v>
                </c:pt>
                <c:pt idx="153">
                  <c:v>19.577733395790943</c:v>
                </c:pt>
                <c:pt idx="154">
                  <c:v>19.577733395790943</c:v>
                </c:pt>
                <c:pt idx="155">
                  <c:v>19.577733395790943</c:v>
                </c:pt>
                <c:pt idx="156">
                  <c:v>19.577733395790943</c:v>
                </c:pt>
                <c:pt idx="157">
                  <c:v>19.577733395790943</c:v>
                </c:pt>
                <c:pt idx="158">
                  <c:v>19.577733395790943</c:v>
                </c:pt>
                <c:pt idx="159">
                  <c:v>19.577733395790943</c:v>
                </c:pt>
                <c:pt idx="160">
                  <c:v>19.577733395790943</c:v>
                </c:pt>
                <c:pt idx="161">
                  <c:v>19.577733395790943</c:v>
                </c:pt>
                <c:pt idx="162">
                  <c:v>19.577733395790943</c:v>
                </c:pt>
                <c:pt idx="163">
                  <c:v>19.577733395790943</c:v>
                </c:pt>
                <c:pt idx="164">
                  <c:v>19.577733395790943</c:v>
                </c:pt>
                <c:pt idx="165">
                  <c:v>19.577733395790943</c:v>
                </c:pt>
                <c:pt idx="166">
                  <c:v>19.577733395790943</c:v>
                </c:pt>
                <c:pt idx="167">
                  <c:v>19.577733395790943</c:v>
                </c:pt>
                <c:pt idx="168">
                  <c:v>19.577733395790943</c:v>
                </c:pt>
                <c:pt idx="169">
                  <c:v>19.577733395790943</c:v>
                </c:pt>
                <c:pt idx="170">
                  <c:v>19.577733395790943</c:v>
                </c:pt>
                <c:pt idx="171">
                  <c:v>19.577733395790943</c:v>
                </c:pt>
                <c:pt idx="172">
                  <c:v>19.577733395790943</c:v>
                </c:pt>
                <c:pt idx="173">
                  <c:v>19.577733395790943</c:v>
                </c:pt>
                <c:pt idx="174">
                  <c:v>19.577733395790943</c:v>
                </c:pt>
                <c:pt idx="175">
                  <c:v>19.577733395790943</c:v>
                </c:pt>
                <c:pt idx="176">
                  <c:v>19.577733395790943</c:v>
                </c:pt>
                <c:pt idx="177">
                  <c:v>19.577733395790943</c:v>
                </c:pt>
                <c:pt idx="178">
                  <c:v>19.577733395790943</c:v>
                </c:pt>
                <c:pt idx="179">
                  <c:v>19.577733395790943</c:v>
                </c:pt>
                <c:pt idx="180">
                  <c:v>19.577733395790943</c:v>
                </c:pt>
                <c:pt idx="181">
                  <c:v>19.577733395790943</c:v>
                </c:pt>
                <c:pt idx="182">
                  <c:v>19.577733395790943</c:v>
                </c:pt>
                <c:pt idx="183">
                  <c:v>19.577733395790943</c:v>
                </c:pt>
                <c:pt idx="184">
                  <c:v>19.577733395790943</c:v>
                </c:pt>
                <c:pt idx="185">
                  <c:v>19.577733395790943</c:v>
                </c:pt>
                <c:pt idx="186">
                  <c:v>19.577733395790943</c:v>
                </c:pt>
                <c:pt idx="187">
                  <c:v>19.577733395790943</c:v>
                </c:pt>
                <c:pt idx="188">
                  <c:v>19.577733395790943</c:v>
                </c:pt>
                <c:pt idx="189">
                  <c:v>19.577733395790943</c:v>
                </c:pt>
                <c:pt idx="190">
                  <c:v>19.577733395790943</c:v>
                </c:pt>
                <c:pt idx="191">
                  <c:v>19.577733395790943</c:v>
                </c:pt>
                <c:pt idx="192">
                  <c:v>19.577733395790943</c:v>
                </c:pt>
                <c:pt idx="193">
                  <c:v>19.577733395790943</c:v>
                </c:pt>
                <c:pt idx="194">
                  <c:v>19.577733395790943</c:v>
                </c:pt>
                <c:pt idx="195">
                  <c:v>19.577733395790943</c:v>
                </c:pt>
                <c:pt idx="196">
                  <c:v>19.577733395790943</c:v>
                </c:pt>
                <c:pt idx="197">
                  <c:v>19.577733395790943</c:v>
                </c:pt>
                <c:pt idx="198">
                  <c:v>19.577733395790943</c:v>
                </c:pt>
                <c:pt idx="199">
                  <c:v>19.577733395790943</c:v>
                </c:pt>
                <c:pt idx="200">
                  <c:v>19.577733395790943</c:v>
                </c:pt>
                <c:pt idx="201">
                  <c:v>19.577733395790943</c:v>
                </c:pt>
                <c:pt idx="202">
                  <c:v>19.577733395790943</c:v>
                </c:pt>
                <c:pt idx="203">
                  <c:v>19.577733395790943</c:v>
                </c:pt>
                <c:pt idx="204">
                  <c:v>19.577733395790943</c:v>
                </c:pt>
                <c:pt idx="205">
                  <c:v>19.577733395790943</c:v>
                </c:pt>
                <c:pt idx="206">
                  <c:v>19.577733395790943</c:v>
                </c:pt>
                <c:pt idx="207">
                  <c:v>19.577733395790943</c:v>
                </c:pt>
                <c:pt idx="208">
                  <c:v>19.577733395790943</c:v>
                </c:pt>
                <c:pt idx="209">
                  <c:v>19.577733395790943</c:v>
                </c:pt>
                <c:pt idx="210">
                  <c:v>19.577733395790943</c:v>
                </c:pt>
                <c:pt idx="211">
                  <c:v>19.577733395790943</c:v>
                </c:pt>
                <c:pt idx="212">
                  <c:v>19.577733395790943</c:v>
                </c:pt>
                <c:pt idx="213">
                  <c:v>19.577733395790943</c:v>
                </c:pt>
                <c:pt idx="214">
                  <c:v>19.577733395790943</c:v>
                </c:pt>
                <c:pt idx="215">
                  <c:v>19.577733395790943</c:v>
                </c:pt>
                <c:pt idx="216">
                  <c:v>19.577733395790943</c:v>
                </c:pt>
                <c:pt idx="217">
                  <c:v>19.577733395790943</c:v>
                </c:pt>
                <c:pt idx="218">
                  <c:v>19.577733395790943</c:v>
                </c:pt>
                <c:pt idx="219">
                  <c:v>19.577733395790943</c:v>
                </c:pt>
                <c:pt idx="220">
                  <c:v>19.577733395790943</c:v>
                </c:pt>
                <c:pt idx="221">
                  <c:v>19.577733395790943</c:v>
                </c:pt>
                <c:pt idx="222">
                  <c:v>19.577733395790943</c:v>
                </c:pt>
                <c:pt idx="223">
                  <c:v>19.577733395790943</c:v>
                </c:pt>
                <c:pt idx="224">
                  <c:v>19.577733395790943</c:v>
                </c:pt>
                <c:pt idx="225">
                  <c:v>19.577733395790943</c:v>
                </c:pt>
                <c:pt idx="226">
                  <c:v>19.577733395790943</c:v>
                </c:pt>
                <c:pt idx="227">
                  <c:v>19.577733395790943</c:v>
                </c:pt>
                <c:pt idx="228">
                  <c:v>19.577733395790943</c:v>
                </c:pt>
                <c:pt idx="229">
                  <c:v>19.577733395790943</c:v>
                </c:pt>
                <c:pt idx="230">
                  <c:v>19.577733395790943</c:v>
                </c:pt>
                <c:pt idx="231">
                  <c:v>19.577733395790943</c:v>
                </c:pt>
                <c:pt idx="232">
                  <c:v>19.577733395790943</c:v>
                </c:pt>
                <c:pt idx="233">
                  <c:v>19.577733395790943</c:v>
                </c:pt>
                <c:pt idx="234">
                  <c:v>19.577733395790943</c:v>
                </c:pt>
                <c:pt idx="235">
                  <c:v>19.577733395790943</c:v>
                </c:pt>
                <c:pt idx="236">
                  <c:v>19.577733395790943</c:v>
                </c:pt>
                <c:pt idx="237">
                  <c:v>19.577733395790943</c:v>
                </c:pt>
                <c:pt idx="238">
                  <c:v>19.577733395790943</c:v>
                </c:pt>
                <c:pt idx="239">
                  <c:v>19.577733395790943</c:v>
                </c:pt>
                <c:pt idx="240">
                  <c:v>19.577733395790943</c:v>
                </c:pt>
                <c:pt idx="241">
                  <c:v>19.577733395790943</c:v>
                </c:pt>
                <c:pt idx="242">
                  <c:v>19.577733395790943</c:v>
                </c:pt>
                <c:pt idx="243">
                  <c:v>19.577733395790943</c:v>
                </c:pt>
                <c:pt idx="244">
                  <c:v>19.577733395790943</c:v>
                </c:pt>
                <c:pt idx="245">
                  <c:v>19.577733395790943</c:v>
                </c:pt>
                <c:pt idx="246">
                  <c:v>19.577733395790943</c:v>
                </c:pt>
                <c:pt idx="247">
                  <c:v>19.577733395790943</c:v>
                </c:pt>
                <c:pt idx="248">
                  <c:v>19.577733395790943</c:v>
                </c:pt>
                <c:pt idx="249">
                  <c:v>19.577733395790943</c:v>
                </c:pt>
                <c:pt idx="250">
                  <c:v>19.577733395790943</c:v>
                </c:pt>
                <c:pt idx="251">
                  <c:v>19.577733395790943</c:v>
                </c:pt>
                <c:pt idx="252">
                  <c:v>19.577733395790943</c:v>
                </c:pt>
                <c:pt idx="253">
                  <c:v>19.577733395790943</c:v>
                </c:pt>
                <c:pt idx="254">
                  <c:v>19.577733395790943</c:v>
                </c:pt>
                <c:pt idx="255">
                  <c:v>19.577733395790943</c:v>
                </c:pt>
                <c:pt idx="256">
                  <c:v>19.577733395790943</c:v>
                </c:pt>
                <c:pt idx="257">
                  <c:v>19.577733395790943</c:v>
                </c:pt>
                <c:pt idx="258">
                  <c:v>19.577733395790943</c:v>
                </c:pt>
                <c:pt idx="259">
                  <c:v>19.577733395790943</c:v>
                </c:pt>
                <c:pt idx="260">
                  <c:v>19.577733395790943</c:v>
                </c:pt>
                <c:pt idx="261">
                  <c:v>19.577733395790943</c:v>
                </c:pt>
                <c:pt idx="262">
                  <c:v>19.577733395790943</c:v>
                </c:pt>
                <c:pt idx="263">
                  <c:v>19.577733395790943</c:v>
                </c:pt>
                <c:pt idx="264">
                  <c:v>19.577733395790943</c:v>
                </c:pt>
                <c:pt idx="265">
                  <c:v>19.577733395790943</c:v>
                </c:pt>
                <c:pt idx="266">
                  <c:v>19.577733395790943</c:v>
                </c:pt>
                <c:pt idx="267">
                  <c:v>19.577733395790943</c:v>
                </c:pt>
                <c:pt idx="268">
                  <c:v>19.577733395790943</c:v>
                </c:pt>
                <c:pt idx="269">
                  <c:v>19.577733395790943</c:v>
                </c:pt>
                <c:pt idx="270">
                  <c:v>19.577733395790943</c:v>
                </c:pt>
                <c:pt idx="271">
                  <c:v>19.577733395790943</c:v>
                </c:pt>
                <c:pt idx="272">
                  <c:v>19.577733395790943</c:v>
                </c:pt>
                <c:pt idx="273">
                  <c:v>19.577733395790943</c:v>
                </c:pt>
                <c:pt idx="274">
                  <c:v>19.577733395790943</c:v>
                </c:pt>
                <c:pt idx="275">
                  <c:v>19.577733395790943</c:v>
                </c:pt>
                <c:pt idx="276">
                  <c:v>19.577733395790943</c:v>
                </c:pt>
                <c:pt idx="277">
                  <c:v>19.577733395790943</c:v>
                </c:pt>
                <c:pt idx="278">
                  <c:v>19.577733395790943</c:v>
                </c:pt>
                <c:pt idx="279">
                  <c:v>19.577733395790943</c:v>
                </c:pt>
                <c:pt idx="280">
                  <c:v>19.577733395790943</c:v>
                </c:pt>
                <c:pt idx="281">
                  <c:v>19.577733395790943</c:v>
                </c:pt>
                <c:pt idx="282">
                  <c:v>19.577733395790943</c:v>
                </c:pt>
                <c:pt idx="283">
                  <c:v>19.577733395790943</c:v>
                </c:pt>
                <c:pt idx="284">
                  <c:v>19.577733395790943</c:v>
                </c:pt>
                <c:pt idx="285">
                  <c:v>19.577733395790943</c:v>
                </c:pt>
                <c:pt idx="286">
                  <c:v>19.577733395790943</c:v>
                </c:pt>
                <c:pt idx="287">
                  <c:v>19.577733395790943</c:v>
                </c:pt>
                <c:pt idx="288">
                  <c:v>19.577733395790943</c:v>
                </c:pt>
                <c:pt idx="289">
                  <c:v>19.577733395790943</c:v>
                </c:pt>
                <c:pt idx="290">
                  <c:v>19.577733395790943</c:v>
                </c:pt>
                <c:pt idx="291">
                  <c:v>19.577733395790943</c:v>
                </c:pt>
                <c:pt idx="292">
                  <c:v>19.577733395790943</c:v>
                </c:pt>
                <c:pt idx="293">
                  <c:v>19.577733395790943</c:v>
                </c:pt>
                <c:pt idx="294">
                  <c:v>19.577733395790943</c:v>
                </c:pt>
                <c:pt idx="295">
                  <c:v>19.577733395790943</c:v>
                </c:pt>
                <c:pt idx="296">
                  <c:v>19.577733395790943</c:v>
                </c:pt>
                <c:pt idx="297">
                  <c:v>19.577733395790943</c:v>
                </c:pt>
                <c:pt idx="298">
                  <c:v>19.577733395790943</c:v>
                </c:pt>
                <c:pt idx="299">
                  <c:v>19.577733395790943</c:v>
                </c:pt>
                <c:pt idx="300">
                  <c:v>19.577733395790943</c:v>
                </c:pt>
                <c:pt idx="301">
                  <c:v>19.577733395790943</c:v>
                </c:pt>
                <c:pt idx="302">
                  <c:v>19.577733395790943</c:v>
                </c:pt>
                <c:pt idx="303">
                  <c:v>19.577733395790943</c:v>
                </c:pt>
                <c:pt idx="304">
                  <c:v>19.577733395790943</c:v>
                </c:pt>
                <c:pt idx="305">
                  <c:v>19.577733395790943</c:v>
                </c:pt>
                <c:pt idx="306">
                  <c:v>19.577733395790943</c:v>
                </c:pt>
                <c:pt idx="307">
                  <c:v>19.577733395790943</c:v>
                </c:pt>
                <c:pt idx="308">
                  <c:v>19.577733395790943</c:v>
                </c:pt>
                <c:pt idx="309">
                  <c:v>19.577733395790943</c:v>
                </c:pt>
                <c:pt idx="310">
                  <c:v>19.577733395790943</c:v>
                </c:pt>
                <c:pt idx="311">
                  <c:v>19.577733395790943</c:v>
                </c:pt>
                <c:pt idx="312">
                  <c:v>19.577733395790943</c:v>
                </c:pt>
                <c:pt idx="313">
                  <c:v>19.577733395790943</c:v>
                </c:pt>
                <c:pt idx="314">
                  <c:v>19.577733395790943</c:v>
                </c:pt>
                <c:pt idx="315">
                  <c:v>19.577733395790943</c:v>
                </c:pt>
                <c:pt idx="316">
                  <c:v>19.577733395790943</c:v>
                </c:pt>
                <c:pt idx="317">
                  <c:v>19.577733395790943</c:v>
                </c:pt>
                <c:pt idx="318">
                  <c:v>19.577733395790943</c:v>
                </c:pt>
                <c:pt idx="319">
                  <c:v>19.577733395790943</c:v>
                </c:pt>
                <c:pt idx="320">
                  <c:v>19.577733395790943</c:v>
                </c:pt>
                <c:pt idx="321">
                  <c:v>19.577733395790943</c:v>
                </c:pt>
                <c:pt idx="322">
                  <c:v>19.577733395790943</c:v>
                </c:pt>
                <c:pt idx="323">
                  <c:v>19.577733395790943</c:v>
                </c:pt>
                <c:pt idx="324">
                  <c:v>19.577733395790943</c:v>
                </c:pt>
                <c:pt idx="325">
                  <c:v>19.577733395790943</c:v>
                </c:pt>
                <c:pt idx="326">
                  <c:v>19.577733395790943</c:v>
                </c:pt>
                <c:pt idx="327">
                  <c:v>19.577733395790943</c:v>
                </c:pt>
                <c:pt idx="328">
                  <c:v>19.577733395790943</c:v>
                </c:pt>
                <c:pt idx="329">
                  <c:v>19.577733395790943</c:v>
                </c:pt>
                <c:pt idx="330">
                  <c:v>19.577733395790943</c:v>
                </c:pt>
                <c:pt idx="331">
                  <c:v>19.577733395790943</c:v>
                </c:pt>
                <c:pt idx="332">
                  <c:v>19.577733395790943</c:v>
                </c:pt>
                <c:pt idx="333">
                  <c:v>19.577733395790943</c:v>
                </c:pt>
                <c:pt idx="334">
                  <c:v>19.577733395790943</c:v>
                </c:pt>
                <c:pt idx="335">
                  <c:v>19.577733395790943</c:v>
                </c:pt>
                <c:pt idx="336">
                  <c:v>19.577733395790943</c:v>
                </c:pt>
                <c:pt idx="337">
                  <c:v>19.577733395790943</c:v>
                </c:pt>
                <c:pt idx="338">
                  <c:v>19.577733395790943</c:v>
                </c:pt>
                <c:pt idx="339">
                  <c:v>19.577733395790943</c:v>
                </c:pt>
                <c:pt idx="340">
                  <c:v>19.577733395790943</c:v>
                </c:pt>
                <c:pt idx="341">
                  <c:v>19.577733395790943</c:v>
                </c:pt>
                <c:pt idx="342">
                  <c:v>19.577733395790943</c:v>
                </c:pt>
                <c:pt idx="343">
                  <c:v>19.577733395790943</c:v>
                </c:pt>
                <c:pt idx="344">
                  <c:v>19.577733395790943</c:v>
                </c:pt>
                <c:pt idx="345">
                  <c:v>19.577733395790943</c:v>
                </c:pt>
                <c:pt idx="346">
                  <c:v>19.577733395790943</c:v>
                </c:pt>
                <c:pt idx="347">
                  <c:v>19.577733395790943</c:v>
                </c:pt>
                <c:pt idx="348">
                  <c:v>19.577733395790943</c:v>
                </c:pt>
                <c:pt idx="349">
                  <c:v>19.577733395790943</c:v>
                </c:pt>
                <c:pt idx="350">
                  <c:v>19.577733395790943</c:v>
                </c:pt>
                <c:pt idx="351">
                  <c:v>19.577733395790943</c:v>
                </c:pt>
                <c:pt idx="352">
                  <c:v>19.577733395790943</c:v>
                </c:pt>
                <c:pt idx="353">
                  <c:v>19.577733395790943</c:v>
                </c:pt>
                <c:pt idx="354">
                  <c:v>19.577733395790943</c:v>
                </c:pt>
                <c:pt idx="355">
                  <c:v>19.577733395790943</c:v>
                </c:pt>
                <c:pt idx="356">
                  <c:v>19.577733395790943</c:v>
                </c:pt>
                <c:pt idx="357">
                  <c:v>19.577733395790943</c:v>
                </c:pt>
                <c:pt idx="358">
                  <c:v>19.577733395790943</c:v>
                </c:pt>
                <c:pt idx="359">
                  <c:v>19.577733395790943</c:v>
                </c:pt>
                <c:pt idx="360">
                  <c:v>19.577733395790943</c:v>
                </c:pt>
              </c:numCache>
            </c:numRef>
          </c:yVal>
          <c:smooth val="0"/>
          <c:extLst>
            <c:ext xmlns:c16="http://schemas.microsoft.com/office/drawing/2014/chart" uri="{C3380CC4-5D6E-409C-BE32-E72D297353CC}">
              <c16:uniqueId val="{00000003-608A-4617-9A8D-FA2F19B35338}"/>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Speed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legend>
      <c:legendPos val="r"/>
      <c:layout>
        <c:manualLayout>
          <c:xMode val="edge"/>
          <c:yMode val="edge"/>
          <c:x val="0.70967452495824224"/>
          <c:y val="0.51470895830309205"/>
          <c:w val="0.19842126510193564"/>
          <c:h val="0.3823723381517392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Lift vs Crank Angle</a:t>
            </a:r>
            <a:endParaRPr lang="en-GB"/>
          </a:p>
        </c:rich>
      </c:tx>
      <c:layout>
        <c:manualLayout>
          <c:xMode val="edge"/>
          <c:yMode val="edge"/>
          <c:x val="0.38977967209376424"/>
          <c:y val="3.370017998831459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8.4028093455435243E-2"/>
          <c:y val="0.11836275199238701"/>
          <c:w val="0.85136028267484454"/>
          <c:h val="0.77052173711146588"/>
        </c:manualLayout>
      </c:layout>
      <c:scatterChart>
        <c:scatterStyle val="lineMarker"/>
        <c:varyColors val="0"/>
        <c:ser>
          <c:idx val="0"/>
          <c:order val="0"/>
          <c:tx>
            <c:v>Exhaust</c:v>
          </c:tx>
          <c:spPr>
            <a:ln w="38100" cap="rnd">
              <a:solidFill>
                <a:schemeClr val="accent1"/>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Data'!$B$6:$B$725</c:f>
              <c:numCache>
                <c:formatCode>General</c:formatCode>
                <c:ptCount val="7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pt idx="20">
                  <c:v>0.1</c:v>
                </c:pt>
                <c:pt idx="21">
                  <c:v>0.1</c:v>
                </c:pt>
                <c:pt idx="22">
                  <c:v>0.1</c:v>
                </c:pt>
                <c:pt idx="23">
                  <c:v>0.1</c:v>
                </c:pt>
                <c:pt idx="24">
                  <c:v>0.1</c:v>
                </c:pt>
                <c:pt idx="25">
                  <c:v>0.1</c:v>
                </c:pt>
                <c:pt idx="26">
                  <c:v>0.1</c:v>
                </c:pt>
                <c:pt idx="27">
                  <c:v>0.1</c:v>
                </c:pt>
                <c:pt idx="28">
                  <c:v>0.1</c:v>
                </c:pt>
                <c:pt idx="29">
                  <c:v>0.1</c:v>
                </c:pt>
                <c:pt idx="30">
                  <c:v>0.1</c:v>
                </c:pt>
                <c:pt idx="31">
                  <c:v>0.11</c:v>
                </c:pt>
                <c:pt idx="32">
                  <c:v>0.11</c:v>
                </c:pt>
                <c:pt idx="33">
                  <c:v>0.11</c:v>
                </c:pt>
                <c:pt idx="34">
                  <c:v>0.11</c:v>
                </c:pt>
                <c:pt idx="35">
                  <c:v>0.11</c:v>
                </c:pt>
                <c:pt idx="36">
                  <c:v>0.11</c:v>
                </c:pt>
                <c:pt idx="37">
                  <c:v>0.11</c:v>
                </c:pt>
                <c:pt idx="38">
                  <c:v>0.11</c:v>
                </c:pt>
                <c:pt idx="39">
                  <c:v>0.11</c:v>
                </c:pt>
                <c:pt idx="40">
                  <c:v>0.11</c:v>
                </c:pt>
                <c:pt idx="41">
                  <c:v>0.11</c:v>
                </c:pt>
                <c:pt idx="42">
                  <c:v>0.11</c:v>
                </c:pt>
                <c:pt idx="43">
                  <c:v>0.11</c:v>
                </c:pt>
                <c:pt idx="44">
                  <c:v>0.11</c:v>
                </c:pt>
                <c:pt idx="45">
                  <c:v>0.11</c:v>
                </c:pt>
                <c:pt idx="46">
                  <c:v>0.11</c:v>
                </c:pt>
                <c:pt idx="47">
                  <c:v>0.11</c:v>
                </c:pt>
                <c:pt idx="48">
                  <c:v>0.11</c:v>
                </c:pt>
                <c:pt idx="49">
                  <c:v>0.11</c:v>
                </c:pt>
                <c:pt idx="50">
                  <c:v>0.11</c:v>
                </c:pt>
                <c:pt idx="51">
                  <c:v>0.11</c:v>
                </c:pt>
                <c:pt idx="52">
                  <c:v>0.11</c:v>
                </c:pt>
                <c:pt idx="53">
                  <c:v>0.11</c:v>
                </c:pt>
                <c:pt idx="54">
                  <c:v>0.11</c:v>
                </c:pt>
                <c:pt idx="55">
                  <c:v>0.11</c:v>
                </c:pt>
                <c:pt idx="56">
                  <c:v>0.11</c:v>
                </c:pt>
                <c:pt idx="57">
                  <c:v>0.11</c:v>
                </c:pt>
                <c:pt idx="58">
                  <c:v>0.11</c:v>
                </c:pt>
                <c:pt idx="59">
                  <c:v>0.11</c:v>
                </c:pt>
                <c:pt idx="60">
                  <c:v>0.11</c:v>
                </c:pt>
                <c:pt idx="61">
                  <c:v>0.11</c:v>
                </c:pt>
                <c:pt idx="62">
                  <c:v>0.11</c:v>
                </c:pt>
                <c:pt idx="63">
                  <c:v>0.11</c:v>
                </c:pt>
                <c:pt idx="64">
                  <c:v>0.11</c:v>
                </c:pt>
                <c:pt idx="65">
                  <c:v>0.11</c:v>
                </c:pt>
                <c:pt idx="66">
                  <c:v>0.11</c:v>
                </c:pt>
                <c:pt idx="67">
                  <c:v>0.11</c:v>
                </c:pt>
                <c:pt idx="68">
                  <c:v>0.11</c:v>
                </c:pt>
                <c:pt idx="69">
                  <c:v>0.11</c:v>
                </c:pt>
                <c:pt idx="70">
                  <c:v>0.11</c:v>
                </c:pt>
                <c:pt idx="71">
                  <c:v>0.11</c:v>
                </c:pt>
                <c:pt idx="72">
                  <c:v>0.11</c:v>
                </c:pt>
                <c:pt idx="73">
                  <c:v>0.11</c:v>
                </c:pt>
                <c:pt idx="74">
                  <c:v>0.11</c:v>
                </c:pt>
                <c:pt idx="75">
                  <c:v>0.11</c:v>
                </c:pt>
                <c:pt idx="76">
                  <c:v>0.11</c:v>
                </c:pt>
                <c:pt idx="77">
                  <c:v>0.11</c:v>
                </c:pt>
                <c:pt idx="78">
                  <c:v>0.11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0.12</c:v>
                </c:pt>
                <c:pt idx="96">
                  <c:v>0.12</c:v>
                </c:pt>
                <c:pt idx="97">
                  <c:v>0.13</c:v>
                </c:pt>
                <c:pt idx="98">
                  <c:v>0.13</c:v>
                </c:pt>
                <c:pt idx="99">
                  <c:v>0.13</c:v>
                </c:pt>
                <c:pt idx="100">
                  <c:v>0.14000000000000001</c:v>
                </c:pt>
                <c:pt idx="101">
                  <c:v>0.14000000000000001</c:v>
                </c:pt>
                <c:pt idx="102">
                  <c:v>0.15</c:v>
                </c:pt>
                <c:pt idx="103">
                  <c:v>0.15</c:v>
                </c:pt>
                <c:pt idx="104">
                  <c:v>0.16</c:v>
                </c:pt>
                <c:pt idx="105">
                  <c:v>0.17</c:v>
                </c:pt>
                <c:pt idx="106">
                  <c:v>0.18</c:v>
                </c:pt>
                <c:pt idx="107">
                  <c:v>0.19</c:v>
                </c:pt>
                <c:pt idx="108">
                  <c:v>0.2</c:v>
                </c:pt>
                <c:pt idx="109">
                  <c:v>0.21</c:v>
                </c:pt>
                <c:pt idx="110">
                  <c:v>0.22</c:v>
                </c:pt>
                <c:pt idx="111">
                  <c:v>0.22</c:v>
                </c:pt>
                <c:pt idx="112">
                  <c:v>0.23</c:v>
                </c:pt>
                <c:pt idx="113">
                  <c:v>0.24</c:v>
                </c:pt>
                <c:pt idx="114">
                  <c:v>0.25</c:v>
                </c:pt>
                <c:pt idx="115">
                  <c:v>0.26</c:v>
                </c:pt>
                <c:pt idx="116">
                  <c:v>0.27</c:v>
                </c:pt>
                <c:pt idx="117">
                  <c:v>0.28000000000000003</c:v>
                </c:pt>
                <c:pt idx="118">
                  <c:v>0.28999999999999998</c:v>
                </c:pt>
                <c:pt idx="119">
                  <c:v>0.28999999999999998</c:v>
                </c:pt>
                <c:pt idx="120">
                  <c:v>0.3</c:v>
                </c:pt>
                <c:pt idx="121">
                  <c:v>0.31</c:v>
                </c:pt>
                <c:pt idx="122">
                  <c:v>0.32</c:v>
                </c:pt>
                <c:pt idx="123">
                  <c:v>0.33</c:v>
                </c:pt>
                <c:pt idx="124">
                  <c:v>0.34</c:v>
                </c:pt>
                <c:pt idx="125">
                  <c:v>0.35</c:v>
                </c:pt>
                <c:pt idx="126">
                  <c:v>0.36</c:v>
                </c:pt>
                <c:pt idx="127">
                  <c:v>0.37</c:v>
                </c:pt>
                <c:pt idx="128">
                  <c:v>0.38</c:v>
                </c:pt>
                <c:pt idx="129">
                  <c:v>0.39</c:v>
                </c:pt>
                <c:pt idx="130">
                  <c:v>0.4</c:v>
                </c:pt>
                <c:pt idx="131">
                  <c:v>0.4</c:v>
                </c:pt>
                <c:pt idx="132">
                  <c:v>0.41</c:v>
                </c:pt>
                <c:pt idx="133">
                  <c:v>0.42</c:v>
                </c:pt>
                <c:pt idx="134">
                  <c:v>0.43</c:v>
                </c:pt>
                <c:pt idx="135">
                  <c:v>0.44</c:v>
                </c:pt>
                <c:pt idx="136">
                  <c:v>0.45</c:v>
                </c:pt>
                <c:pt idx="137">
                  <c:v>0.46</c:v>
                </c:pt>
                <c:pt idx="138">
                  <c:v>0.47</c:v>
                </c:pt>
                <c:pt idx="139">
                  <c:v>0.48</c:v>
                </c:pt>
                <c:pt idx="140">
                  <c:v>0.49</c:v>
                </c:pt>
                <c:pt idx="141">
                  <c:v>0.5</c:v>
                </c:pt>
                <c:pt idx="142">
                  <c:v>0.51</c:v>
                </c:pt>
                <c:pt idx="143">
                  <c:v>0.52</c:v>
                </c:pt>
                <c:pt idx="144">
                  <c:v>0.53</c:v>
                </c:pt>
                <c:pt idx="145">
                  <c:v>0.54</c:v>
                </c:pt>
                <c:pt idx="146">
                  <c:v>0.56000000000000005</c:v>
                </c:pt>
                <c:pt idx="147">
                  <c:v>0.56999999999999995</c:v>
                </c:pt>
                <c:pt idx="148">
                  <c:v>0.59</c:v>
                </c:pt>
                <c:pt idx="149">
                  <c:v>0.61</c:v>
                </c:pt>
                <c:pt idx="150">
                  <c:v>0.63</c:v>
                </c:pt>
                <c:pt idx="151">
                  <c:v>0.65</c:v>
                </c:pt>
                <c:pt idx="152">
                  <c:v>0.67</c:v>
                </c:pt>
                <c:pt idx="153">
                  <c:v>0.69</c:v>
                </c:pt>
                <c:pt idx="154">
                  <c:v>0.71</c:v>
                </c:pt>
                <c:pt idx="155">
                  <c:v>0.74</c:v>
                </c:pt>
                <c:pt idx="156">
                  <c:v>0.77</c:v>
                </c:pt>
                <c:pt idx="157">
                  <c:v>0.79</c:v>
                </c:pt>
                <c:pt idx="158">
                  <c:v>0.82</c:v>
                </c:pt>
                <c:pt idx="159">
                  <c:v>0.85</c:v>
                </c:pt>
                <c:pt idx="160">
                  <c:v>0.89</c:v>
                </c:pt>
                <c:pt idx="161">
                  <c:v>0.92</c:v>
                </c:pt>
                <c:pt idx="162">
                  <c:v>0.96</c:v>
                </c:pt>
                <c:pt idx="163">
                  <c:v>1</c:v>
                </c:pt>
                <c:pt idx="164">
                  <c:v>1.04</c:v>
                </c:pt>
                <c:pt idx="165">
                  <c:v>1.07</c:v>
                </c:pt>
                <c:pt idx="166">
                  <c:v>1.1100000000000001</c:v>
                </c:pt>
                <c:pt idx="167">
                  <c:v>1.1499999999999999</c:v>
                </c:pt>
                <c:pt idx="168">
                  <c:v>1.2</c:v>
                </c:pt>
                <c:pt idx="169">
                  <c:v>1.24</c:v>
                </c:pt>
                <c:pt idx="170">
                  <c:v>1.29</c:v>
                </c:pt>
                <c:pt idx="171">
                  <c:v>1.33</c:v>
                </c:pt>
                <c:pt idx="172">
                  <c:v>1.38</c:v>
                </c:pt>
                <c:pt idx="173">
                  <c:v>1.43</c:v>
                </c:pt>
                <c:pt idx="174">
                  <c:v>1.48</c:v>
                </c:pt>
                <c:pt idx="175">
                  <c:v>1.52</c:v>
                </c:pt>
                <c:pt idx="176">
                  <c:v>1.56</c:v>
                </c:pt>
                <c:pt idx="177">
                  <c:v>1.62</c:v>
                </c:pt>
                <c:pt idx="178">
                  <c:v>1.69</c:v>
                </c:pt>
                <c:pt idx="179">
                  <c:v>1.75</c:v>
                </c:pt>
                <c:pt idx="180">
                  <c:v>1.81</c:v>
                </c:pt>
                <c:pt idx="181">
                  <c:v>1.87</c:v>
                </c:pt>
                <c:pt idx="182">
                  <c:v>1.93</c:v>
                </c:pt>
                <c:pt idx="183">
                  <c:v>1.99</c:v>
                </c:pt>
                <c:pt idx="184">
                  <c:v>2.06</c:v>
                </c:pt>
                <c:pt idx="185">
                  <c:v>2.13</c:v>
                </c:pt>
                <c:pt idx="186">
                  <c:v>2.2000000000000002</c:v>
                </c:pt>
                <c:pt idx="187">
                  <c:v>2.27</c:v>
                </c:pt>
                <c:pt idx="188">
                  <c:v>2.34</c:v>
                </c:pt>
                <c:pt idx="189">
                  <c:v>2.41</c:v>
                </c:pt>
                <c:pt idx="190">
                  <c:v>2.4900000000000002</c:v>
                </c:pt>
                <c:pt idx="191">
                  <c:v>2.56</c:v>
                </c:pt>
                <c:pt idx="192">
                  <c:v>2.63</c:v>
                </c:pt>
                <c:pt idx="193">
                  <c:v>2.66</c:v>
                </c:pt>
                <c:pt idx="194">
                  <c:v>2.7</c:v>
                </c:pt>
                <c:pt idx="195">
                  <c:v>2.82</c:v>
                </c:pt>
                <c:pt idx="196">
                  <c:v>2.94</c:v>
                </c:pt>
                <c:pt idx="197">
                  <c:v>3.04</c:v>
                </c:pt>
                <c:pt idx="198">
                  <c:v>3.15</c:v>
                </c:pt>
                <c:pt idx="199">
                  <c:v>3.22</c:v>
                </c:pt>
                <c:pt idx="200">
                  <c:v>3.3</c:v>
                </c:pt>
                <c:pt idx="201">
                  <c:v>3.4</c:v>
                </c:pt>
                <c:pt idx="202">
                  <c:v>3.51</c:v>
                </c:pt>
                <c:pt idx="203">
                  <c:v>3.6</c:v>
                </c:pt>
                <c:pt idx="204">
                  <c:v>3.69</c:v>
                </c:pt>
                <c:pt idx="205">
                  <c:v>3.79</c:v>
                </c:pt>
                <c:pt idx="206">
                  <c:v>3.89</c:v>
                </c:pt>
                <c:pt idx="207">
                  <c:v>4</c:v>
                </c:pt>
                <c:pt idx="208">
                  <c:v>4.12</c:v>
                </c:pt>
                <c:pt idx="209">
                  <c:v>4.22</c:v>
                </c:pt>
                <c:pt idx="210">
                  <c:v>4.32</c:v>
                </c:pt>
                <c:pt idx="211">
                  <c:v>4.4400000000000004</c:v>
                </c:pt>
                <c:pt idx="212">
                  <c:v>4.5599999999999996</c:v>
                </c:pt>
                <c:pt idx="213">
                  <c:v>4.6500000000000004</c:v>
                </c:pt>
                <c:pt idx="214">
                  <c:v>4.75</c:v>
                </c:pt>
                <c:pt idx="215">
                  <c:v>4.9000000000000004</c:v>
                </c:pt>
                <c:pt idx="216">
                  <c:v>5.0599999999999996</c:v>
                </c:pt>
                <c:pt idx="217">
                  <c:v>5.16</c:v>
                </c:pt>
                <c:pt idx="218">
                  <c:v>5.27</c:v>
                </c:pt>
                <c:pt idx="219">
                  <c:v>5.4</c:v>
                </c:pt>
                <c:pt idx="220">
                  <c:v>5.53</c:v>
                </c:pt>
                <c:pt idx="221">
                  <c:v>5.66</c:v>
                </c:pt>
                <c:pt idx="222">
                  <c:v>5.79</c:v>
                </c:pt>
                <c:pt idx="223">
                  <c:v>5.96</c:v>
                </c:pt>
                <c:pt idx="224">
                  <c:v>6.12</c:v>
                </c:pt>
                <c:pt idx="225">
                  <c:v>6.25</c:v>
                </c:pt>
                <c:pt idx="226">
                  <c:v>6.38</c:v>
                </c:pt>
                <c:pt idx="227">
                  <c:v>6.49</c:v>
                </c:pt>
                <c:pt idx="228">
                  <c:v>6.59</c:v>
                </c:pt>
                <c:pt idx="229">
                  <c:v>6.74</c:v>
                </c:pt>
                <c:pt idx="230">
                  <c:v>6.89</c:v>
                </c:pt>
                <c:pt idx="231">
                  <c:v>7.03</c:v>
                </c:pt>
                <c:pt idx="232">
                  <c:v>7.16</c:v>
                </c:pt>
                <c:pt idx="233">
                  <c:v>7.29</c:v>
                </c:pt>
                <c:pt idx="234">
                  <c:v>7.41</c:v>
                </c:pt>
                <c:pt idx="235">
                  <c:v>7.52</c:v>
                </c:pt>
                <c:pt idx="236">
                  <c:v>7.63</c:v>
                </c:pt>
                <c:pt idx="237">
                  <c:v>7.74</c:v>
                </c:pt>
                <c:pt idx="238">
                  <c:v>7.84</c:v>
                </c:pt>
                <c:pt idx="239">
                  <c:v>7.93</c:v>
                </c:pt>
                <c:pt idx="240">
                  <c:v>8.02</c:v>
                </c:pt>
                <c:pt idx="241">
                  <c:v>8.06</c:v>
                </c:pt>
                <c:pt idx="242">
                  <c:v>8.11</c:v>
                </c:pt>
                <c:pt idx="243">
                  <c:v>8.14</c:v>
                </c:pt>
                <c:pt idx="244">
                  <c:v>8.17</c:v>
                </c:pt>
                <c:pt idx="245">
                  <c:v>8.18</c:v>
                </c:pt>
                <c:pt idx="246">
                  <c:v>8.19</c:v>
                </c:pt>
                <c:pt idx="247">
                  <c:v>8.18</c:v>
                </c:pt>
                <c:pt idx="248">
                  <c:v>8.16</c:v>
                </c:pt>
                <c:pt idx="249">
                  <c:v>8.1300000000000008</c:v>
                </c:pt>
                <c:pt idx="250">
                  <c:v>8.09</c:v>
                </c:pt>
                <c:pt idx="251">
                  <c:v>8.02</c:v>
                </c:pt>
                <c:pt idx="252">
                  <c:v>7.94</c:v>
                </c:pt>
                <c:pt idx="253">
                  <c:v>7.76</c:v>
                </c:pt>
                <c:pt idx="254">
                  <c:v>7.58</c:v>
                </c:pt>
                <c:pt idx="255">
                  <c:v>7.47</c:v>
                </c:pt>
                <c:pt idx="256">
                  <c:v>7.37</c:v>
                </c:pt>
                <c:pt idx="257">
                  <c:v>7.22</c:v>
                </c:pt>
                <c:pt idx="258">
                  <c:v>7.08</c:v>
                </c:pt>
                <c:pt idx="259">
                  <c:v>6.92</c:v>
                </c:pt>
                <c:pt idx="260">
                  <c:v>6.76</c:v>
                </c:pt>
                <c:pt idx="261">
                  <c:v>6.65</c:v>
                </c:pt>
                <c:pt idx="262">
                  <c:v>6.54</c:v>
                </c:pt>
                <c:pt idx="263">
                  <c:v>6.39</c:v>
                </c:pt>
                <c:pt idx="264">
                  <c:v>6.24</c:v>
                </c:pt>
                <c:pt idx="265">
                  <c:v>6.11</c:v>
                </c:pt>
                <c:pt idx="266">
                  <c:v>5.98</c:v>
                </c:pt>
                <c:pt idx="267">
                  <c:v>5.84</c:v>
                </c:pt>
                <c:pt idx="268">
                  <c:v>5.7</c:v>
                </c:pt>
                <c:pt idx="269">
                  <c:v>5.56</c:v>
                </c:pt>
                <c:pt idx="270">
                  <c:v>5.42</c:v>
                </c:pt>
                <c:pt idx="271">
                  <c:v>5.28</c:v>
                </c:pt>
                <c:pt idx="272">
                  <c:v>5.14</c:v>
                </c:pt>
                <c:pt idx="273">
                  <c:v>4.99</c:v>
                </c:pt>
                <c:pt idx="274">
                  <c:v>4.84</c:v>
                </c:pt>
                <c:pt idx="275">
                  <c:v>4.7300000000000004</c:v>
                </c:pt>
                <c:pt idx="276">
                  <c:v>4.62</c:v>
                </c:pt>
                <c:pt idx="277">
                  <c:v>4.49</c:v>
                </c:pt>
                <c:pt idx="278">
                  <c:v>4.3600000000000003</c:v>
                </c:pt>
                <c:pt idx="279">
                  <c:v>4.2300000000000004</c:v>
                </c:pt>
                <c:pt idx="280">
                  <c:v>4.1100000000000003</c:v>
                </c:pt>
                <c:pt idx="281">
                  <c:v>4.01</c:v>
                </c:pt>
                <c:pt idx="282">
                  <c:v>3.92</c:v>
                </c:pt>
                <c:pt idx="283">
                  <c:v>3.8</c:v>
                </c:pt>
                <c:pt idx="284">
                  <c:v>3.69</c:v>
                </c:pt>
                <c:pt idx="285">
                  <c:v>3.58</c:v>
                </c:pt>
                <c:pt idx="286">
                  <c:v>3.48</c:v>
                </c:pt>
                <c:pt idx="287">
                  <c:v>3.4</c:v>
                </c:pt>
                <c:pt idx="288">
                  <c:v>3.32</c:v>
                </c:pt>
                <c:pt idx="289">
                  <c:v>3.21</c:v>
                </c:pt>
                <c:pt idx="290">
                  <c:v>3.11</c:v>
                </c:pt>
                <c:pt idx="291">
                  <c:v>3.02</c:v>
                </c:pt>
                <c:pt idx="292">
                  <c:v>2.93</c:v>
                </c:pt>
                <c:pt idx="293">
                  <c:v>2.85</c:v>
                </c:pt>
                <c:pt idx="294">
                  <c:v>2.77</c:v>
                </c:pt>
                <c:pt idx="295">
                  <c:v>2.69</c:v>
                </c:pt>
                <c:pt idx="296">
                  <c:v>2.61</c:v>
                </c:pt>
                <c:pt idx="297">
                  <c:v>2.52</c:v>
                </c:pt>
                <c:pt idx="298">
                  <c:v>2.44</c:v>
                </c:pt>
                <c:pt idx="299">
                  <c:v>2.37</c:v>
                </c:pt>
                <c:pt idx="300">
                  <c:v>2.2999999999999998</c:v>
                </c:pt>
                <c:pt idx="301">
                  <c:v>2.23</c:v>
                </c:pt>
                <c:pt idx="302">
                  <c:v>2.16</c:v>
                </c:pt>
                <c:pt idx="303">
                  <c:v>2.09</c:v>
                </c:pt>
                <c:pt idx="304">
                  <c:v>2.02</c:v>
                </c:pt>
                <c:pt idx="305">
                  <c:v>1.96</c:v>
                </c:pt>
                <c:pt idx="306">
                  <c:v>1.9</c:v>
                </c:pt>
                <c:pt idx="307">
                  <c:v>1.84</c:v>
                </c:pt>
                <c:pt idx="308">
                  <c:v>1.79</c:v>
                </c:pt>
                <c:pt idx="309">
                  <c:v>1.72</c:v>
                </c:pt>
                <c:pt idx="310">
                  <c:v>1.66</c:v>
                </c:pt>
                <c:pt idx="311">
                  <c:v>1.6</c:v>
                </c:pt>
                <c:pt idx="312">
                  <c:v>1.55</c:v>
                </c:pt>
                <c:pt idx="313">
                  <c:v>1.5</c:v>
                </c:pt>
                <c:pt idx="314">
                  <c:v>1.45</c:v>
                </c:pt>
                <c:pt idx="315">
                  <c:v>1.41</c:v>
                </c:pt>
                <c:pt idx="316">
                  <c:v>1.37</c:v>
                </c:pt>
                <c:pt idx="317">
                  <c:v>1.32</c:v>
                </c:pt>
                <c:pt idx="318">
                  <c:v>1.28</c:v>
                </c:pt>
                <c:pt idx="319">
                  <c:v>1.23</c:v>
                </c:pt>
                <c:pt idx="320">
                  <c:v>1.19</c:v>
                </c:pt>
                <c:pt idx="321">
                  <c:v>1.1399999999999999</c:v>
                </c:pt>
                <c:pt idx="322">
                  <c:v>1.1000000000000001</c:v>
                </c:pt>
                <c:pt idx="323">
                  <c:v>1.06</c:v>
                </c:pt>
                <c:pt idx="324">
                  <c:v>1.02</c:v>
                </c:pt>
                <c:pt idx="325">
                  <c:v>0.99</c:v>
                </c:pt>
                <c:pt idx="326">
                  <c:v>0.97</c:v>
                </c:pt>
                <c:pt idx="327">
                  <c:v>0.93</c:v>
                </c:pt>
                <c:pt idx="328">
                  <c:v>0.9</c:v>
                </c:pt>
                <c:pt idx="329">
                  <c:v>0.87</c:v>
                </c:pt>
                <c:pt idx="330">
                  <c:v>0.84</c:v>
                </c:pt>
                <c:pt idx="331">
                  <c:v>0.82</c:v>
                </c:pt>
                <c:pt idx="332">
                  <c:v>0.8</c:v>
                </c:pt>
                <c:pt idx="333">
                  <c:v>0.77</c:v>
                </c:pt>
                <c:pt idx="334">
                  <c:v>0.75</c:v>
                </c:pt>
                <c:pt idx="335">
                  <c:v>0.72</c:v>
                </c:pt>
                <c:pt idx="336">
                  <c:v>0.7</c:v>
                </c:pt>
                <c:pt idx="337">
                  <c:v>0.69</c:v>
                </c:pt>
                <c:pt idx="338">
                  <c:v>0.68</c:v>
                </c:pt>
                <c:pt idx="339">
                  <c:v>0.66</c:v>
                </c:pt>
                <c:pt idx="340">
                  <c:v>0.65</c:v>
                </c:pt>
                <c:pt idx="341">
                  <c:v>0.63</c:v>
                </c:pt>
                <c:pt idx="342">
                  <c:v>0.62</c:v>
                </c:pt>
                <c:pt idx="343">
                  <c:v>0.6</c:v>
                </c:pt>
                <c:pt idx="344">
                  <c:v>0.59</c:v>
                </c:pt>
                <c:pt idx="345">
                  <c:v>0.57999999999999996</c:v>
                </c:pt>
                <c:pt idx="346">
                  <c:v>0.57999999999999996</c:v>
                </c:pt>
                <c:pt idx="347">
                  <c:v>0.56000000000000005</c:v>
                </c:pt>
                <c:pt idx="348">
                  <c:v>0.55000000000000004</c:v>
                </c:pt>
                <c:pt idx="349">
                  <c:v>0.54</c:v>
                </c:pt>
                <c:pt idx="350">
                  <c:v>0.53</c:v>
                </c:pt>
                <c:pt idx="351">
                  <c:v>0.52</c:v>
                </c:pt>
                <c:pt idx="352">
                  <c:v>0.51</c:v>
                </c:pt>
                <c:pt idx="353">
                  <c:v>0.5</c:v>
                </c:pt>
                <c:pt idx="354">
                  <c:v>0.5</c:v>
                </c:pt>
                <c:pt idx="355">
                  <c:v>0.49</c:v>
                </c:pt>
                <c:pt idx="356">
                  <c:v>0.48</c:v>
                </c:pt>
                <c:pt idx="357">
                  <c:v>0.47</c:v>
                </c:pt>
                <c:pt idx="358">
                  <c:v>0.46</c:v>
                </c:pt>
                <c:pt idx="359">
                  <c:v>0.45</c:v>
                </c:pt>
                <c:pt idx="360">
                  <c:v>0.44</c:v>
                </c:pt>
                <c:pt idx="361">
                  <c:v>0.43</c:v>
                </c:pt>
                <c:pt idx="362">
                  <c:v>0.42</c:v>
                </c:pt>
                <c:pt idx="363">
                  <c:v>0.41</c:v>
                </c:pt>
                <c:pt idx="364">
                  <c:v>0.4</c:v>
                </c:pt>
                <c:pt idx="365">
                  <c:v>0.39</c:v>
                </c:pt>
                <c:pt idx="366">
                  <c:v>0.38</c:v>
                </c:pt>
                <c:pt idx="367">
                  <c:v>0.37</c:v>
                </c:pt>
                <c:pt idx="368">
                  <c:v>0.36</c:v>
                </c:pt>
                <c:pt idx="369">
                  <c:v>0.35</c:v>
                </c:pt>
                <c:pt idx="370">
                  <c:v>0.34</c:v>
                </c:pt>
                <c:pt idx="371">
                  <c:v>0.33</c:v>
                </c:pt>
                <c:pt idx="372">
                  <c:v>0.32</c:v>
                </c:pt>
                <c:pt idx="373">
                  <c:v>0.31</c:v>
                </c:pt>
                <c:pt idx="374">
                  <c:v>0.3</c:v>
                </c:pt>
                <c:pt idx="375">
                  <c:v>0.28999999999999998</c:v>
                </c:pt>
                <c:pt idx="376">
                  <c:v>0.28000000000000003</c:v>
                </c:pt>
                <c:pt idx="377">
                  <c:v>0.27</c:v>
                </c:pt>
                <c:pt idx="378">
                  <c:v>0.26</c:v>
                </c:pt>
                <c:pt idx="379">
                  <c:v>0.25</c:v>
                </c:pt>
                <c:pt idx="380">
                  <c:v>0.24</c:v>
                </c:pt>
                <c:pt idx="381">
                  <c:v>0.23</c:v>
                </c:pt>
                <c:pt idx="382">
                  <c:v>0.22</c:v>
                </c:pt>
                <c:pt idx="383">
                  <c:v>0.21</c:v>
                </c:pt>
                <c:pt idx="384">
                  <c:v>0.2</c:v>
                </c:pt>
                <c:pt idx="385">
                  <c:v>0.19</c:v>
                </c:pt>
                <c:pt idx="386">
                  <c:v>0.19</c:v>
                </c:pt>
                <c:pt idx="387">
                  <c:v>0.18</c:v>
                </c:pt>
                <c:pt idx="388">
                  <c:v>0.17</c:v>
                </c:pt>
                <c:pt idx="389">
                  <c:v>0.16</c:v>
                </c:pt>
                <c:pt idx="390">
                  <c:v>0.15</c:v>
                </c:pt>
                <c:pt idx="391">
                  <c:v>0.14000000000000001</c:v>
                </c:pt>
                <c:pt idx="392">
                  <c:v>0.13</c:v>
                </c:pt>
                <c:pt idx="393">
                  <c:v>0.12</c:v>
                </c:pt>
                <c:pt idx="394">
                  <c:v>0.11</c:v>
                </c:pt>
                <c:pt idx="395">
                  <c:v>0.11</c:v>
                </c:pt>
                <c:pt idx="396">
                  <c:v>0.1</c:v>
                </c:pt>
                <c:pt idx="397">
                  <c:v>0.1</c:v>
                </c:pt>
                <c:pt idx="398">
                  <c:v>0.09</c:v>
                </c:pt>
                <c:pt idx="399">
                  <c:v>0.09</c:v>
                </c:pt>
                <c:pt idx="400">
                  <c:v>0.08</c:v>
                </c:pt>
                <c:pt idx="401">
                  <c:v>0.08</c:v>
                </c:pt>
                <c:pt idx="402">
                  <c:v>7.0000000000000007E-2</c:v>
                </c:pt>
                <c:pt idx="403">
                  <c:v>7.0000000000000007E-2</c:v>
                </c:pt>
                <c:pt idx="404">
                  <c:v>7.0000000000000007E-2</c:v>
                </c:pt>
                <c:pt idx="405">
                  <c:v>7.0000000000000007E-2</c:v>
                </c:pt>
                <c:pt idx="406">
                  <c:v>7.0000000000000007E-2</c:v>
                </c:pt>
                <c:pt idx="407">
                  <c:v>7.0000000000000007E-2</c:v>
                </c:pt>
                <c:pt idx="408">
                  <c:v>0.06</c:v>
                </c:pt>
                <c:pt idx="409">
                  <c:v>0.06</c:v>
                </c:pt>
                <c:pt idx="410">
                  <c:v>0.06</c:v>
                </c:pt>
                <c:pt idx="411">
                  <c:v>0.06</c:v>
                </c:pt>
                <c:pt idx="412">
                  <c:v>0.06</c:v>
                </c:pt>
                <c:pt idx="413">
                  <c:v>0.06</c:v>
                </c:pt>
                <c:pt idx="414">
                  <c:v>0.06</c:v>
                </c:pt>
                <c:pt idx="415">
                  <c:v>0.06</c:v>
                </c:pt>
                <c:pt idx="416">
                  <c:v>0.06</c:v>
                </c:pt>
                <c:pt idx="417">
                  <c:v>0.06</c:v>
                </c:pt>
                <c:pt idx="418">
                  <c:v>0.05</c:v>
                </c:pt>
                <c:pt idx="419">
                  <c:v>0.05</c:v>
                </c:pt>
                <c:pt idx="420">
                  <c:v>0.05</c:v>
                </c:pt>
                <c:pt idx="421">
                  <c:v>0.05</c:v>
                </c:pt>
                <c:pt idx="422">
                  <c:v>0.05</c:v>
                </c:pt>
                <c:pt idx="423">
                  <c:v>0.05</c:v>
                </c:pt>
                <c:pt idx="424">
                  <c:v>0.05</c:v>
                </c:pt>
                <c:pt idx="425">
                  <c:v>0.05</c:v>
                </c:pt>
                <c:pt idx="426">
                  <c:v>0.05</c:v>
                </c:pt>
                <c:pt idx="427">
                  <c:v>0.05</c:v>
                </c:pt>
                <c:pt idx="428">
                  <c:v>0.04</c:v>
                </c:pt>
                <c:pt idx="429">
                  <c:v>0.04</c:v>
                </c:pt>
                <c:pt idx="430">
                  <c:v>0.04</c:v>
                </c:pt>
                <c:pt idx="431">
                  <c:v>0.04</c:v>
                </c:pt>
                <c:pt idx="432">
                  <c:v>0.04</c:v>
                </c:pt>
                <c:pt idx="433">
                  <c:v>0.04</c:v>
                </c:pt>
                <c:pt idx="434">
                  <c:v>0.04</c:v>
                </c:pt>
                <c:pt idx="435">
                  <c:v>0.04</c:v>
                </c:pt>
                <c:pt idx="436">
                  <c:v>0.04</c:v>
                </c:pt>
                <c:pt idx="437">
                  <c:v>0.04</c:v>
                </c:pt>
                <c:pt idx="438">
                  <c:v>0.04</c:v>
                </c:pt>
                <c:pt idx="439">
                  <c:v>0.04</c:v>
                </c:pt>
                <c:pt idx="440">
                  <c:v>0.03</c:v>
                </c:pt>
                <c:pt idx="441">
                  <c:v>0.03</c:v>
                </c:pt>
                <c:pt idx="442">
                  <c:v>0.03</c:v>
                </c:pt>
                <c:pt idx="443">
                  <c:v>0.03</c:v>
                </c:pt>
                <c:pt idx="444">
                  <c:v>0.03</c:v>
                </c:pt>
                <c:pt idx="445">
                  <c:v>0.03</c:v>
                </c:pt>
                <c:pt idx="446">
                  <c:v>0.03</c:v>
                </c:pt>
                <c:pt idx="447">
                  <c:v>0.03</c:v>
                </c:pt>
                <c:pt idx="448">
                  <c:v>0.03</c:v>
                </c:pt>
                <c:pt idx="449">
                  <c:v>0.03</c:v>
                </c:pt>
                <c:pt idx="450">
                  <c:v>0.03</c:v>
                </c:pt>
                <c:pt idx="451">
                  <c:v>0.03</c:v>
                </c:pt>
                <c:pt idx="452">
                  <c:v>0.02</c:v>
                </c:pt>
                <c:pt idx="453">
                  <c:v>0.02</c:v>
                </c:pt>
                <c:pt idx="454">
                  <c:v>0.02</c:v>
                </c:pt>
                <c:pt idx="455">
                  <c:v>0.02</c:v>
                </c:pt>
                <c:pt idx="456">
                  <c:v>0.02</c:v>
                </c:pt>
                <c:pt idx="457">
                  <c:v>0.02</c:v>
                </c:pt>
                <c:pt idx="458">
                  <c:v>0.02</c:v>
                </c:pt>
                <c:pt idx="459">
                  <c:v>0.02</c:v>
                </c:pt>
                <c:pt idx="460">
                  <c:v>0.02</c:v>
                </c:pt>
                <c:pt idx="461">
                  <c:v>0.02</c:v>
                </c:pt>
                <c:pt idx="462">
                  <c:v>0.01</c:v>
                </c:pt>
                <c:pt idx="463">
                  <c:v>0.01</c:v>
                </c:pt>
                <c:pt idx="464">
                  <c:v>0.01</c:v>
                </c:pt>
                <c:pt idx="465">
                  <c:v>0.01</c:v>
                </c:pt>
                <c:pt idx="466">
                  <c:v>0.01</c:v>
                </c:pt>
                <c:pt idx="467">
                  <c:v>0.01</c:v>
                </c:pt>
                <c:pt idx="468">
                  <c:v>0.01</c:v>
                </c:pt>
                <c:pt idx="469">
                  <c:v>0.01</c:v>
                </c:pt>
                <c:pt idx="470">
                  <c:v>0.01</c:v>
                </c:pt>
                <c:pt idx="471">
                  <c:v>0.01</c:v>
                </c:pt>
                <c:pt idx="472">
                  <c:v>0.01</c:v>
                </c:pt>
                <c:pt idx="473">
                  <c:v>0.01</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0.01</c:v>
                </c:pt>
                <c:pt idx="605">
                  <c:v>0.01</c:v>
                </c:pt>
                <c:pt idx="606">
                  <c:v>0.01</c:v>
                </c:pt>
                <c:pt idx="607">
                  <c:v>0.01</c:v>
                </c:pt>
                <c:pt idx="608">
                  <c:v>0.01</c:v>
                </c:pt>
                <c:pt idx="609">
                  <c:v>0.01</c:v>
                </c:pt>
                <c:pt idx="610">
                  <c:v>0.01</c:v>
                </c:pt>
                <c:pt idx="611">
                  <c:v>0.01</c:v>
                </c:pt>
                <c:pt idx="612">
                  <c:v>0.01</c:v>
                </c:pt>
                <c:pt idx="613">
                  <c:v>0.01</c:v>
                </c:pt>
                <c:pt idx="614">
                  <c:v>0.01</c:v>
                </c:pt>
                <c:pt idx="615">
                  <c:v>0.01</c:v>
                </c:pt>
                <c:pt idx="616">
                  <c:v>0.02</c:v>
                </c:pt>
                <c:pt idx="617">
                  <c:v>0.02</c:v>
                </c:pt>
                <c:pt idx="618">
                  <c:v>0.02</c:v>
                </c:pt>
                <c:pt idx="619">
                  <c:v>0.02</c:v>
                </c:pt>
                <c:pt idx="620">
                  <c:v>0.02</c:v>
                </c:pt>
                <c:pt idx="621">
                  <c:v>0.02</c:v>
                </c:pt>
                <c:pt idx="622">
                  <c:v>0.02</c:v>
                </c:pt>
                <c:pt idx="623">
                  <c:v>0.02</c:v>
                </c:pt>
                <c:pt idx="624">
                  <c:v>0.02</c:v>
                </c:pt>
                <c:pt idx="625">
                  <c:v>0.02</c:v>
                </c:pt>
                <c:pt idx="626">
                  <c:v>0.02</c:v>
                </c:pt>
                <c:pt idx="627">
                  <c:v>0.02</c:v>
                </c:pt>
                <c:pt idx="628">
                  <c:v>0.03</c:v>
                </c:pt>
                <c:pt idx="629">
                  <c:v>0.03</c:v>
                </c:pt>
                <c:pt idx="630">
                  <c:v>0.03</c:v>
                </c:pt>
                <c:pt idx="631">
                  <c:v>0.03</c:v>
                </c:pt>
                <c:pt idx="632">
                  <c:v>0.03</c:v>
                </c:pt>
                <c:pt idx="633">
                  <c:v>0.03</c:v>
                </c:pt>
                <c:pt idx="634">
                  <c:v>0.03</c:v>
                </c:pt>
                <c:pt idx="635">
                  <c:v>0.03</c:v>
                </c:pt>
                <c:pt idx="636">
                  <c:v>0.03</c:v>
                </c:pt>
                <c:pt idx="637">
                  <c:v>0.03</c:v>
                </c:pt>
                <c:pt idx="638">
                  <c:v>0.03</c:v>
                </c:pt>
                <c:pt idx="639">
                  <c:v>0.03</c:v>
                </c:pt>
                <c:pt idx="640">
                  <c:v>0.04</c:v>
                </c:pt>
                <c:pt idx="641">
                  <c:v>0.04</c:v>
                </c:pt>
                <c:pt idx="642">
                  <c:v>0.04</c:v>
                </c:pt>
                <c:pt idx="643">
                  <c:v>0.04</c:v>
                </c:pt>
                <c:pt idx="644">
                  <c:v>0.04</c:v>
                </c:pt>
                <c:pt idx="645">
                  <c:v>0.04</c:v>
                </c:pt>
                <c:pt idx="646">
                  <c:v>0.04</c:v>
                </c:pt>
                <c:pt idx="647">
                  <c:v>0.04</c:v>
                </c:pt>
                <c:pt idx="648">
                  <c:v>0.04</c:v>
                </c:pt>
                <c:pt idx="649">
                  <c:v>0.04</c:v>
                </c:pt>
                <c:pt idx="650">
                  <c:v>0.04</c:v>
                </c:pt>
                <c:pt idx="651">
                  <c:v>0.04</c:v>
                </c:pt>
                <c:pt idx="652">
                  <c:v>0.05</c:v>
                </c:pt>
                <c:pt idx="653">
                  <c:v>0.05</c:v>
                </c:pt>
                <c:pt idx="654">
                  <c:v>0.05</c:v>
                </c:pt>
                <c:pt idx="655">
                  <c:v>0.05</c:v>
                </c:pt>
                <c:pt idx="656">
                  <c:v>0.05</c:v>
                </c:pt>
                <c:pt idx="657">
                  <c:v>0.05</c:v>
                </c:pt>
                <c:pt idx="658">
                  <c:v>0.05</c:v>
                </c:pt>
                <c:pt idx="659">
                  <c:v>0.05</c:v>
                </c:pt>
                <c:pt idx="660">
                  <c:v>0.05</c:v>
                </c:pt>
                <c:pt idx="661">
                  <c:v>0.05</c:v>
                </c:pt>
                <c:pt idx="662">
                  <c:v>0.05</c:v>
                </c:pt>
                <c:pt idx="663">
                  <c:v>0.05</c:v>
                </c:pt>
                <c:pt idx="664">
                  <c:v>0.06</c:v>
                </c:pt>
                <c:pt idx="665">
                  <c:v>0.06</c:v>
                </c:pt>
                <c:pt idx="666">
                  <c:v>0.06</c:v>
                </c:pt>
                <c:pt idx="667">
                  <c:v>0.06</c:v>
                </c:pt>
                <c:pt idx="668">
                  <c:v>0.06</c:v>
                </c:pt>
                <c:pt idx="669">
                  <c:v>0.06</c:v>
                </c:pt>
                <c:pt idx="670">
                  <c:v>0.06</c:v>
                </c:pt>
                <c:pt idx="671">
                  <c:v>0.06</c:v>
                </c:pt>
                <c:pt idx="672">
                  <c:v>0.06</c:v>
                </c:pt>
                <c:pt idx="673">
                  <c:v>0.06</c:v>
                </c:pt>
                <c:pt idx="674">
                  <c:v>0.06</c:v>
                </c:pt>
                <c:pt idx="675">
                  <c:v>0.06</c:v>
                </c:pt>
                <c:pt idx="676">
                  <c:v>7.0000000000000007E-2</c:v>
                </c:pt>
                <c:pt idx="677">
                  <c:v>7.0000000000000007E-2</c:v>
                </c:pt>
                <c:pt idx="678">
                  <c:v>7.0000000000000007E-2</c:v>
                </c:pt>
                <c:pt idx="679">
                  <c:v>7.0000000000000007E-2</c:v>
                </c:pt>
                <c:pt idx="680">
                  <c:v>7.0000000000000007E-2</c:v>
                </c:pt>
                <c:pt idx="681">
                  <c:v>7.0000000000000007E-2</c:v>
                </c:pt>
                <c:pt idx="682">
                  <c:v>7.0000000000000007E-2</c:v>
                </c:pt>
                <c:pt idx="683">
                  <c:v>7.0000000000000007E-2</c:v>
                </c:pt>
                <c:pt idx="684">
                  <c:v>7.0000000000000007E-2</c:v>
                </c:pt>
                <c:pt idx="685">
                  <c:v>7.0000000000000007E-2</c:v>
                </c:pt>
                <c:pt idx="686">
                  <c:v>7.0000000000000007E-2</c:v>
                </c:pt>
                <c:pt idx="687">
                  <c:v>7.0000000000000007E-2</c:v>
                </c:pt>
                <c:pt idx="688">
                  <c:v>0.08</c:v>
                </c:pt>
                <c:pt idx="689">
                  <c:v>0.08</c:v>
                </c:pt>
                <c:pt idx="690">
                  <c:v>0.08</c:v>
                </c:pt>
                <c:pt idx="691">
                  <c:v>0.08</c:v>
                </c:pt>
                <c:pt idx="692">
                  <c:v>0.08</c:v>
                </c:pt>
                <c:pt idx="693">
                  <c:v>0.08</c:v>
                </c:pt>
                <c:pt idx="694">
                  <c:v>0.08</c:v>
                </c:pt>
                <c:pt idx="695">
                  <c:v>0.08</c:v>
                </c:pt>
                <c:pt idx="696">
                  <c:v>0.08</c:v>
                </c:pt>
                <c:pt idx="697">
                  <c:v>0.08</c:v>
                </c:pt>
                <c:pt idx="698">
                  <c:v>0.08</c:v>
                </c:pt>
                <c:pt idx="699">
                  <c:v>0.08</c:v>
                </c:pt>
                <c:pt idx="700">
                  <c:v>0.08</c:v>
                </c:pt>
                <c:pt idx="701">
                  <c:v>0.08</c:v>
                </c:pt>
                <c:pt idx="702">
                  <c:v>0.08</c:v>
                </c:pt>
                <c:pt idx="703">
                  <c:v>0.08</c:v>
                </c:pt>
                <c:pt idx="704">
                  <c:v>0.08</c:v>
                </c:pt>
                <c:pt idx="705">
                  <c:v>0.08</c:v>
                </c:pt>
                <c:pt idx="706">
                  <c:v>0.09</c:v>
                </c:pt>
                <c:pt idx="707">
                  <c:v>0.09</c:v>
                </c:pt>
                <c:pt idx="708">
                  <c:v>0.09</c:v>
                </c:pt>
                <c:pt idx="709">
                  <c:v>0.09</c:v>
                </c:pt>
                <c:pt idx="710">
                  <c:v>0.09</c:v>
                </c:pt>
                <c:pt idx="711">
                  <c:v>0.09</c:v>
                </c:pt>
                <c:pt idx="712">
                  <c:v>0.09</c:v>
                </c:pt>
                <c:pt idx="713">
                  <c:v>0.09</c:v>
                </c:pt>
                <c:pt idx="714">
                  <c:v>0.09</c:v>
                </c:pt>
                <c:pt idx="715">
                  <c:v>0.09</c:v>
                </c:pt>
                <c:pt idx="716">
                  <c:v>0.09</c:v>
                </c:pt>
                <c:pt idx="717">
                  <c:v>0.09</c:v>
                </c:pt>
                <c:pt idx="718">
                  <c:v>0.1</c:v>
                </c:pt>
                <c:pt idx="719">
                  <c:v>0.1</c:v>
                </c:pt>
              </c:numCache>
            </c:numRef>
          </c:yVal>
          <c:smooth val="0"/>
          <c:extLst>
            <c:ext xmlns:c16="http://schemas.microsoft.com/office/drawing/2014/chart" uri="{C3380CC4-5D6E-409C-BE32-E72D297353CC}">
              <c16:uniqueId val="{00000000-3329-44BA-907C-8218CA3E9D34}"/>
            </c:ext>
          </c:extLst>
        </c:ser>
        <c:ser>
          <c:idx val="1"/>
          <c:order val="1"/>
          <c:tx>
            <c:v>Intake</c:v>
          </c:tx>
          <c:spPr>
            <a:ln w="38100" cap="rnd">
              <a:solidFill>
                <a:schemeClr val="accent2"/>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Data'!$C$7:$C$726</c:f>
              <c:numCache>
                <c:formatCode>General</c:formatCode>
                <c:ptCount val="7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0.01</c:v>
                </c:pt>
                <c:pt idx="140">
                  <c:v>0.01</c:v>
                </c:pt>
                <c:pt idx="141">
                  <c:v>0.01</c:v>
                </c:pt>
                <c:pt idx="142">
                  <c:v>0.01</c:v>
                </c:pt>
                <c:pt idx="143">
                  <c:v>0.01</c:v>
                </c:pt>
                <c:pt idx="144">
                  <c:v>0.01</c:v>
                </c:pt>
                <c:pt idx="145">
                  <c:v>0.01</c:v>
                </c:pt>
                <c:pt idx="146">
                  <c:v>0.01</c:v>
                </c:pt>
                <c:pt idx="147">
                  <c:v>0.01</c:v>
                </c:pt>
                <c:pt idx="148">
                  <c:v>0.01</c:v>
                </c:pt>
                <c:pt idx="149">
                  <c:v>0.01</c:v>
                </c:pt>
                <c:pt idx="150">
                  <c:v>0.01</c:v>
                </c:pt>
                <c:pt idx="151">
                  <c:v>0.01</c:v>
                </c:pt>
                <c:pt idx="152">
                  <c:v>0.01</c:v>
                </c:pt>
                <c:pt idx="153">
                  <c:v>0.01</c:v>
                </c:pt>
                <c:pt idx="154">
                  <c:v>0.01</c:v>
                </c:pt>
                <c:pt idx="155">
                  <c:v>0.01</c:v>
                </c:pt>
                <c:pt idx="156">
                  <c:v>0.01</c:v>
                </c:pt>
                <c:pt idx="157">
                  <c:v>0.01</c:v>
                </c:pt>
                <c:pt idx="158">
                  <c:v>0.01</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0.01</c:v>
                </c:pt>
                <c:pt idx="260">
                  <c:v>0.01</c:v>
                </c:pt>
                <c:pt idx="261">
                  <c:v>0.01</c:v>
                </c:pt>
                <c:pt idx="262">
                  <c:v>0.01</c:v>
                </c:pt>
                <c:pt idx="263">
                  <c:v>0.01</c:v>
                </c:pt>
                <c:pt idx="264">
                  <c:v>0.01</c:v>
                </c:pt>
                <c:pt idx="265">
                  <c:v>0.01</c:v>
                </c:pt>
                <c:pt idx="266">
                  <c:v>0.01</c:v>
                </c:pt>
                <c:pt idx="267">
                  <c:v>0.01</c:v>
                </c:pt>
                <c:pt idx="268">
                  <c:v>0.01</c:v>
                </c:pt>
                <c:pt idx="269">
                  <c:v>0.01</c:v>
                </c:pt>
                <c:pt idx="270">
                  <c:v>0.01</c:v>
                </c:pt>
                <c:pt idx="271">
                  <c:v>0.01</c:v>
                </c:pt>
                <c:pt idx="272">
                  <c:v>0.01</c:v>
                </c:pt>
                <c:pt idx="273">
                  <c:v>0.01</c:v>
                </c:pt>
                <c:pt idx="274">
                  <c:v>0.01</c:v>
                </c:pt>
                <c:pt idx="275">
                  <c:v>0.01</c:v>
                </c:pt>
                <c:pt idx="276">
                  <c:v>0.01</c:v>
                </c:pt>
                <c:pt idx="277">
                  <c:v>0.01</c:v>
                </c:pt>
                <c:pt idx="278">
                  <c:v>0.01</c:v>
                </c:pt>
                <c:pt idx="279">
                  <c:v>0.01</c:v>
                </c:pt>
                <c:pt idx="280">
                  <c:v>0.01</c:v>
                </c:pt>
                <c:pt idx="281">
                  <c:v>0.01</c:v>
                </c:pt>
                <c:pt idx="282">
                  <c:v>0.01</c:v>
                </c:pt>
                <c:pt idx="283">
                  <c:v>0.01</c:v>
                </c:pt>
                <c:pt idx="284">
                  <c:v>0.01</c:v>
                </c:pt>
                <c:pt idx="285">
                  <c:v>0.01</c:v>
                </c:pt>
                <c:pt idx="286">
                  <c:v>0.01</c:v>
                </c:pt>
                <c:pt idx="287">
                  <c:v>0.01</c:v>
                </c:pt>
                <c:pt idx="288">
                  <c:v>0.01</c:v>
                </c:pt>
                <c:pt idx="289">
                  <c:v>0.01</c:v>
                </c:pt>
                <c:pt idx="290">
                  <c:v>0.01</c:v>
                </c:pt>
                <c:pt idx="291">
                  <c:v>0.01</c:v>
                </c:pt>
                <c:pt idx="292">
                  <c:v>0.01</c:v>
                </c:pt>
                <c:pt idx="293">
                  <c:v>0.01</c:v>
                </c:pt>
                <c:pt idx="294">
                  <c:v>0.01</c:v>
                </c:pt>
                <c:pt idx="295">
                  <c:v>0.01</c:v>
                </c:pt>
                <c:pt idx="296">
                  <c:v>0.01</c:v>
                </c:pt>
                <c:pt idx="297">
                  <c:v>0.01</c:v>
                </c:pt>
                <c:pt idx="298">
                  <c:v>0.01</c:v>
                </c:pt>
                <c:pt idx="299">
                  <c:v>0.01</c:v>
                </c:pt>
                <c:pt idx="300">
                  <c:v>0.01</c:v>
                </c:pt>
                <c:pt idx="301">
                  <c:v>0.01</c:v>
                </c:pt>
                <c:pt idx="302">
                  <c:v>0.01</c:v>
                </c:pt>
                <c:pt idx="303">
                  <c:v>0.01</c:v>
                </c:pt>
                <c:pt idx="304">
                  <c:v>0.01</c:v>
                </c:pt>
                <c:pt idx="305">
                  <c:v>0.01</c:v>
                </c:pt>
                <c:pt idx="306">
                  <c:v>0.01</c:v>
                </c:pt>
                <c:pt idx="307">
                  <c:v>0.01</c:v>
                </c:pt>
                <c:pt idx="308">
                  <c:v>0.01</c:v>
                </c:pt>
                <c:pt idx="309">
                  <c:v>0.01</c:v>
                </c:pt>
                <c:pt idx="310">
                  <c:v>0.01</c:v>
                </c:pt>
                <c:pt idx="311">
                  <c:v>0.01</c:v>
                </c:pt>
                <c:pt idx="312">
                  <c:v>0.01</c:v>
                </c:pt>
                <c:pt idx="313">
                  <c:v>0.01</c:v>
                </c:pt>
                <c:pt idx="314">
                  <c:v>0.01</c:v>
                </c:pt>
                <c:pt idx="315">
                  <c:v>0.01</c:v>
                </c:pt>
                <c:pt idx="316">
                  <c:v>0.01</c:v>
                </c:pt>
                <c:pt idx="317">
                  <c:v>0.01</c:v>
                </c:pt>
                <c:pt idx="318">
                  <c:v>0.01</c:v>
                </c:pt>
                <c:pt idx="319">
                  <c:v>0.01</c:v>
                </c:pt>
                <c:pt idx="320">
                  <c:v>0.01</c:v>
                </c:pt>
                <c:pt idx="321">
                  <c:v>0.01</c:v>
                </c:pt>
                <c:pt idx="322">
                  <c:v>0.01</c:v>
                </c:pt>
                <c:pt idx="323">
                  <c:v>0.01</c:v>
                </c:pt>
                <c:pt idx="324">
                  <c:v>0.01</c:v>
                </c:pt>
                <c:pt idx="325">
                  <c:v>0.02</c:v>
                </c:pt>
                <c:pt idx="326">
                  <c:v>0.02</c:v>
                </c:pt>
                <c:pt idx="327">
                  <c:v>0.03</c:v>
                </c:pt>
                <c:pt idx="328">
                  <c:v>0.03</c:v>
                </c:pt>
                <c:pt idx="329">
                  <c:v>0.04</c:v>
                </c:pt>
                <c:pt idx="330">
                  <c:v>0.04</c:v>
                </c:pt>
                <c:pt idx="331">
                  <c:v>0.05</c:v>
                </c:pt>
                <c:pt idx="332">
                  <c:v>0.06</c:v>
                </c:pt>
                <c:pt idx="333">
                  <c:v>7.0000000000000007E-2</c:v>
                </c:pt>
                <c:pt idx="334">
                  <c:v>0.08</c:v>
                </c:pt>
                <c:pt idx="335">
                  <c:v>0.09</c:v>
                </c:pt>
                <c:pt idx="336">
                  <c:v>0.09</c:v>
                </c:pt>
                <c:pt idx="337">
                  <c:v>0.1</c:v>
                </c:pt>
                <c:pt idx="338">
                  <c:v>0.11</c:v>
                </c:pt>
                <c:pt idx="339">
                  <c:v>0.12</c:v>
                </c:pt>
                <c:pt idx="340">
                  <c:v>0.13</c:v>
                </c:pt>
                <c:pt idx="341">
                  <c:v>0.14000000000000001</c:v>
                </c:pt>
                <c:pt idx="342">
                  <c:v>0.14000000000000001</c:v>
                </c:pt>
                <c:pt idx="343">
                  <c:v>0.15</c:v>
                </c:pt>
                <c:pt idx="344">
                  <c:v>0.16</c:v>
                </c:pt>
                <c:pt idx="345">
                  <c:v>0.17</c:v>
                </c:pt>
                <c:pt idx="346">
                  <c:v>0.18</c:v>
                </c:pt>
                <c:pt idx="347">
                  <c:v>0.19</c:v>
                </c:pt>
                <c:pt idx="348">
                  <c:v>0.19</c:v>
                </c:pt>
                <c:pt idx="349">
                  <c:v>0.2</c:v>
                </c:pt>
                <c:pt idx="350">
                  <c:v>0.21</c:v>
                </c:pt>
                <c:pt idx="351">
                  <c:v>0.22</c:v>
                </c:pt>
                <c:pt idx="352">
                  <c:v>0.23</c:v>
                </c:pt>
                <c:pt idx="353">
                  <c:v>0.24</c:v>
                </c:pt>
                <c:pt idx="354">
                  <c:v>0.25</c:v>
                </c:pt>
                <c:pt idx="355">
                  <c:v>0.26</c:v>
                </c:pt>
                <c:pt idx="356">
                  <c:v>0.26</c:v>
                </c:pt>
                <c:pt idx="357">
                  <c:v>0.27</c:v>
                </c:pt>
                <c:pt idx="358">
                  <c:v>0.28000000000000003</c:v>
                </c:pt>
                <c:pt idx="359">
                  <c:v>0.28999999999999998</c:v>
                </c:pt>
                <c:pt idx="360">
                  <c:v>0.28999999999999998</c:v>
                </c:pt>
                <c:pt idx="361">
                  <c:v>0.3</c:v>
                </c:pt>
                <c:pt idx="362">
                  <c:v>0.31</c:v>
                </c:pt>
                <c:pt idx="363">
                  <c:v>0.32</c:v>
                </c:pt>
                <c:pt idx="364">
                  <c:v>0.33</c:v>
                </c:pt>
                <c:pt idx="365">
                  <c:v>0.34</c:v>
                </c:pt>
                <c:pt idx="366">
                  <c:v>0.35</c:v>
                </c:pt>
                <c:pt idx="367">
                  <c:v>0.36</c:v>
                </c:pt>
                <c:pt idx="368">
                  <c:v>0.37</c:v>
                </c:pt>
                <c:pt idx="369">
                  <c:v>0.38</c:v>
                </c:pt>
                <c:pt idx="370">
                  <c:v>0.39</c:v>
                </c:pt>
                <c:pt idx="371">
                  <c:v>0.4</c:v>
                </c:pt>
                <c:pt idx="372">
                  <c:v>0.41</c:v>
                </c:pt>
                <c:pt idx="373">
                  <c:v>0.43</c:v>
                </c:pt>
                <c:pt idx="374">
                  <c:v>0.45</c:v>
                </c:pt>
                <c:pt idx="375">
                  <c:v>0.47</c:v>
                </c:pt>
                <c:pt idx="376">
                  <c:v>0.48</c:v>
                </c:pt>
                <c:pt idx="377">
                  <c:v>0.5</c:v>
                </c:pt>
                <c:pt idx="378">
                  <c:v>0.52</c:v>
                </c:pt>
                <c:pt idx="379">
                  <c:v>0.55000000000000004</c:v>
                </c:pt>
                <c:pt idx="380">
                  <c:v>0.56999999999999995</c:v>
                </c:pt>
                <c:pt idx="381">
                  <c:v>0.59</c:v>
                </c:pt>
                <c:pt idx="382">
                  <c:v>0.63</c:v>
                </c:pt>
                <c:pt idx="383">
                  <c:v>0.65</c:v>
                </c:pt>
                <c:pt idx="384">
                  <c:v>0.68</c:v>
                </c:pt>
                <c:pt idx="385">
                  <c:v>0.71</c:v>
                </c:pt>
                <c:pt idx="386">
                  <c:v>0.73</c:v>
                </c:pt>
                <c:pt idx="387">
                  <c:v>0.76</c:v>
                </c:pt>
                <c:pt idx="388">
                  <c:v>0.79</c:v>
                </c:pt>
                <c:pt idx="389">
                  <c:v>0.83</c:v>
                </c:pt>
                <c:pt idx="390">
                  <c:v>0.87</c:v>
                </c:pt>
                <c:pt idx="391">
                  <c:v>0.91</c:v>
                </c:pt>
                <c:pt idx="392">
                  <c:v>0.95</c:v>
                </c:pt>
                <c:pt idx="393">
                  <c:v>0.99</c:v>
                </c:pt>
                <c:pt idx="394">
                  <c:v>1.03</c:v>
                </c:pt>
                <c:pt idx="395">
                  <c:v>1.06</c:v>
                </c:pt>
                <c:pt idx="396">
                  <c:v>1.1000000000000001</c:v>
                </c:pt>
                <c:pt idx="397">
                  <c:v>1.1499999999999999</c:v>
                </c:pt>
                <c:pt idx="398">
                  <c:v>1.19</c:v>
                </c:pt>
                <c:pt idx="399">
                  <c:v>1.24</c:v>
                </c:pt>
                <c:pt idx="400">
                  <c:v>1.29</c:v>
                </c:pt>
                <c:pt idx="401">
                  <c:v>1.34</c:v>
                </c:pt>
                <c:pt idx="402">
                  <c:v>1.39</c:v>
                </c:pt>
                <c:pt idx="403">
                  <c:v>1.45</c:v>
                </c:pt>
                <c:pt idx="404">
                  <c:v>1.5</c:v>
                </c:pt>
                <c:pt idx="405">
                  <c:v>1.56</c:v>
                </c:pt>
                <c:pt idx="406">
                  <c:v>1.61</c:v>
                </c:pt>
                <c:pt idx="407">
                  <c:v>1.67</c:v>
                </c:pt>
                <c:pt idx="408">
                  <c:v>1.73</c:v>
                </c:pt>
                <c:pt idx="409">
                  <c:v>1.8</c:v>
                </c:pt>
                <c:pt idx="410">
                  <c:v>1.85</c:v>
                </c:pt>
                <c:pt idx="411">
                  <c:v>1.91</c:v>
                </c:pt>
                <c:pt idx="412">
                  <c:v>1.98</c:v>
                </c:pt>
                <c:pt idx="413">
                  <c:v>2.06</c:v>
                </c:pt>
                <c:pt idx="414">
                  <c:v>2.13</c:v>
                </c:pt>
                <c:pt idx="415">
                  <c:v>2.2000000000000002</c:v>
                </c:pt>
                <c:pt idx="416">
                  <c:v>2.2599999999999998</c:v>
                </c:pt>
                <c:pt idx="417">
                  <c:v>2.3199999999999998</c:v>
                </c:pt>
                <c:pt idx="418">
                  <c:v>2.41</c:v>
                </c:pt>
                <c:pt idx="419">
                  <c:v>2.5</c:v>
                </c:pt>
                <c:pt idx="420">
                  <c:v>2.58</c:v>
                </c:pt>
                <c:pt idx="421">
                  <c:v>2.67</c:v>
                </c:pt>
                <c:pt idx="422">
                  <c:v>2.74</c:v>
                </c:pt>
                <c:pt idx="423">
                  <c:v>2.81</c:v>
                </c:pt>
                <c:pt idx="424">
                  <c:v>2.9</c:v>
                </c:pt>
                <c:pt idx="425">
                  <c:v>3</c:v>
                </c:pt>
                <c:pt idx="426">
                  <c:v>3.09</c:v>
                </c:pt>
                <c:pt idx="427">
                  <c:v>3.19</c:v>
                </c:pt>
                <c:pt idx="428">
                  <c:v>3.28</c:v>
                </c:pt>
                <c:pt idx="429">
                  <c:v>3.38</c:v>
                </c:pt>
                <c:pt idx="430">
                  <c:v>3.47</c:v>
                </c:pt>
                <c:pt idx="431">
                  <c:v>3.56</c:v>
                </c:pt>
                <c:pt idx="432">
                  <c:v>3.66</c:v>
                </c:pt>
                <c:pt idx="433">
                  <c:v>3.77</c:v>
                </c:pt>
                <c:pt idx="434">
                  <c:v>3.89</c:v>
                </c:pt>
                <c:pt idx="435">
                  <c:v>4.0199999999999996</c:v>
                </c:pt>
                <c:pt idx="436">
                  <c:v>4.1100000000000003</c:v>
                </c:pt>
                <c:pt idx="437">
                  <c:v>4.21</c:v>
                </c:pt>
                <c:pt idx="438">
                  <c:v>4.3099999999999996</c:v>
                </c:pt>
                <c:pt idx="439">
                  <c:v>4.42</c:v>
                </c:pt>
                <c:pt idx="440">
                  <c:v>4.54</c:v>
                </c:pt>
                <c:pt idx="441">
                  <c:v>4.67</c:v>
                </c:pt>
                <c:pt idx="442">
                  <c:v>4.79</c:v>
                </c:pt>
                <c:pt idx="443">
                  <c:v>4.91</c:v>
                </c:pt>
                <c:pt idx="444">
                  <c:v>5.05</c:v>
                </c:pt>
                <c:pt idx="445">
                  <c:v>5.2</c:v>
                </c:pt>
                <c:pt idx="446">
                  <c:v>5.27</c:v>
                </c:pt>
                <c:pt idx="447">
                  <c:v>5.34</c:v>
                </c:pt>
                <c:pt idx="448">
                  <c:v>5.53</c:v>
                </c:pt>
                <c:pt idx="449">
                  <c:v>5.72</c:v>
                </c:pt>
                <c:pt idx="450">
                  <c:v>5.86</c:v>
                </c:pt>
                <c:pt idx="451">
                  <c:v>6</c:v>
                </c:pt>
                <c:pt idx="452">
                  <c:v>6.13</c:v>
                </c:pt>
                <c:pt idx="453">
                  <c:v>6.27</c:v>
                </c:pt>
                <c:pt idx="454">
                  <c:v>6.42</c:v>
                </c:pt>
                <c:pt idx="455">
                  <c:v>6.57</c:v>
                </c:pt>
                <c:pt idx="456">
                  <c:v>6.73</c:v>
                </c:pt>
                <c:pt idx="457">
                  <c:v>6.89</c:v>
                </c:pt>
                <c:pt idx="458">
                  <c:v>7.02</c:v>
                </c:pt>
                <c:pt idx="459">
                  <c:v>7.15</c:v>
                </c:pt>
                <c:pt idx="460">
                  <c:v>7.3</c:v>
                </c:pt>
                <c:pt idx="461">
                  <c:v>7.45</c:v>
                </c:pt>
                <c:pt idx="462">
                  <c:v>7.6</c:v>
                </c:pt>
                <c:pt idx="463">
                  <c:v>7.76</c:v>
                </c:pt>
                <c:pt idx="464">
                  <c:v>7.88</c:v>
                </c:pt>
                <c:pt idx="465">
                  <c:v>8.01</c:v>
                </c:pt>
                <c:pt idx="466">
                  <c:v>8.15</c:v>
                </c:pt>
                <c:pt idx="467">
                  <c:v>8.2899999999999991</c:v>
                </c:pt>
                <c:pt idx="468">
                  <c:v>8.41</c:v>
                </c:pt>
                <c:pt idx="469">
                  <c:v>8.5299999999999994</c:v>
                </c:pt>
                <c:pt idx="470">
                  <c:v>8.6199999999999992</c:v>
                </c:pt>
                <c:pt idx="471">
                  <c:v>8.7200000000000006</c:v>
                </c:pt>
                <c:pt idx="472">
                  <c:v>8.7899999999999991</c:v>
                </c:pt>
                <c:pt idx="473">
                  <c:v>8.8699999999999992</c:v>
                </c:pt>
                <c:pt idx="474">
                  <c:v>8.9</c:v>
                </c:pt>
                <c:pt idx="475">
                  <c:v>8.94</c:v>
                </c:pt>
                <c:pt idx="476">
                  <c:v>8.9700000000000006</c:v>
                </c:pt>
                <c:pt idx="477">
                  <c:v>8.99</c:v>
                </c:pt>
                <c:pt idx="478">
                  <c:v>8.99</c:v>
                </c:pt>
                <c:pt idx="479">
                  <c:v>9</c:v>
                </c:pt>
                <c:pt idx="480">
                  <c:v>8.98</c:v>
                </c:pt>
                <c:pt idx="481">
                  <c:v>8.9700000000000006</c:v>
                </c:pt>
                <c:pt idx="482">
                  <c:v>8.93</c:v>
                </c:pt>
                <c:pt idx="483">
                  <c:v>8.8800000000000008</c:v>
                </c:pt>
                <c:pt idx="484">
                  <c:v>8.8000000000000007</c:v>
                </c:pt>
                <c:pt idx="485">
                  <c:v>8.7200000000000006</c:v>
                </c:pt>
                <c:pt idx="486">
                  <c:v>8.61</c:v>
                </c:pt>
                <c:pt idx="487">
                  <c:v>8.49</c:v>
                </c:pt>
                <c:pt idx="488">
                  <c:v>8.3800000000000008</c:v>
                </c:pt>
                <c:pt idx="489">
                  <c:v>8.26</c:v>
                </c:pt>
                <c:pt idx="490">
                  <c:v>8.1199999999999992</c:v>
                </c:pt>
                <c:pt idx="491">
                  <c:v>7.98</c:v>
                </c:pt>
                <c:pt idx="492">
                  <c:v>7.84</c:v>
                </c:pt>
                <c:pt idx="493">
                  <c:v>7.69</c:v>
                </c:pt>
                <c:pt idx="494">
                  <c:v>7.53</c:v>
                </c:pt>
                <c:pt idx="495">
                  <c:v>7.36</c:v>
                </c:pt>
                <c:pt idx="496">
                  <c:v>7.21</c:v>
                </c:pt>
                <c:pt idx="497">
                  <c:v>7.06</c:v>
                </c:pt>
                <c:pt idx="498">
                  <c:v>6.9</c:v>
                </c:pt>
                <c:pt idx="499">
                  <c:v>6.74</c:v>
                </c:pt>
                <c:pt idx="500">
                  <c:v>6.6</c:v>
                </c:pt>
                <c:pt idx="501">
                  <c:v>6.45</c:v>
                </c:pt>
                <c:pt idx="502">
                  <c:v>6.28</c:v>
                </c:pt>
                <c:pt idx="503">
                  <c:v>6.11</c:v>
                </c:pt>
                <c:pt idx="504">
                  <c:v>5.98</c:v>
                </c:pt>
                <c:pt idx="505">
                  <c:v>5.85</c:v>
                </c:pt>
                <c:pt idx="506">
                  <c:v>5.68</c:v>
                </c:pt>
                <c:pt idx="507">
                  <c:v>5.5</c:v>
                </c:pt>
                <c:pt idx="508">
                  <c:v>5.35</c:v>
                </c:pt>
                <c:pt idx="509">
                  <c:v>5.2</c:v>
                </c:pt>
                <c:pt idx="510">
                  <c:v>5.0599999999999996</c:v>
                </c:pt>
                <c:pt idx="511">
                  <c:v>4.91</c:v>
                </c:pt>
                <c:pt idx="512">
                  <c:v>4.79</c:v>
                </c:pt>
                <c:pt idx="513">
                  <c:v>4.66</c:v>
                </c:pt>
                <c:pt idx="514">
                  <c:v>4.53</c:v>
                </c:pt>
                <c:pt idx="515">
                  <c:v>4.4000000000000004</c:v>
                </c:pt>
                <c:pt idx="516">
                  <c:v>4.28</c:v>
                </c:pt>
                <c:pt idx="517">
                  <c:v>4.1500000000000004</c:v>
                </c:pt>
                <c:pt idx="518">
                  <c:v>4.04</c:v>
                </c:pt>
                <c:pt idx="519">
                  <c:v>3.92</c:v>
                </c:pt>
                <c:pt idx="520">
                  <c:v>3.8</c:v>
                </c:pt>
                <c:pt idx="521">
                  <c:v>3.68</c:v>
                </c:pt>
                <c:pt idx="522">
                  <c:v>3.56</c:v>
                </c:pt>
                <c:pt idx="523">
                  <c:v>3.44</c:v>
                </c:pt>
                <c:pt idx="524">
                  <c:v>3.34</c:v>
                </c:pt>
                <c:pt idx="525">
                  <c:v>3.25</c:v>
                </c:pt>
                <c:pt idx="526">
                  <c:v>3.13</c:v>
                </c:pt>
                <c:pt idx="527">
                  <c:v>3.02</c:v>
                </c:pt>
                <c:pt idx="528">
                  <c:v>2.93</c:v>
                </c:pt>
                <c:pt idx="529">
                  <c:v>2.85</c:v>
                </c:pt>
                <c:pt idx="530">
                  <c:v>2.77</c:v>
                </c:pt>
                <c:pt idx="531">
                  <c:v>2.7</c:v>
                </c:pt>
                <c:pt idx="532">
                  <c:v>2.61</c:v>
                </c:pt>
                <c:pt idx="533">
                  <c:v>2.52</c:v>
                </c:pt>
                <c:pt idx="534">
                  <c:v>2.42</c:v>
                </c:pt>
                <c:pt idx="535">
                  <c:v>2.3199999999999998</c:v>
                </c:pt>
                <c:pt idx="536">
                  <c:v>2.25</c:v>
                </c:pt>
                <c:pt idx="537">
                  <c:v>2.1800000000000002</c:v>
                </c:pt>
                <c:pt idx="538">
                  <c:v>2.11</c:v>
                </c:pt>
                <c:pt idx="539">
                  <c:v>2.0499999999999998</c:v>
                </c:pt>
                <c:pt idx="540">
                  <c:v>1.97</c:v>
                </c:pt>
                <c:pt idx="541">
                  <c:v>1.89</c:v>
                </c:pt>
                <c:pt idx="542">
                  <c:v>1.82</c:v>
                </c:pt>
                <c:pt idx="543">
                  <c:v>1.75</c:v>
                </c:pt>
                <c:pt idx="544">
                  <c:v>1.68</c:v>
                </c:pt>
                <c:pt idx="545">
                  <c:v>1.62</c:v>
                </c:pt>
                <c:pt idx="546">
                  <c:v>1.55</c:v>
                </c:pt>
                <c:pt idx="547">
                  <c:v>1.49</c:v>
                </c:pt>
                <c:pt idx="548">
                  <c:v>1.43</c:v>
                </c:pt>
                <c:pt idx="549">
                  <c:v>1.38</c:v>
                </c:pt>
                <c:pt idx="550">
                  <c:v>1.32</c:v>
                </c:pt>
                <c:pt idx="551">
                  <c:v>1.26</c:v>
                </c:pt>
                <c:pt idx="552">
                  <c:v>1.21</c:v>
                </c:pt>
                <c:pt idx="553">
                  <c:v>1.1599999999999999</c:v>
                </c:pt>
                <c:pt idx="554">
                  <c:v>1.1100000000000001</c:v>
                </c:pt>
                <c:pt idx="555">
                  <c:v>1.06</c:v>
                </c:pt>
                <c:pt idx="556">
                  <c:v>1.01</c:v>
                </c:pt>
                <c:pt idx="557">
                  <c:v>0.97</c:v>
                </c:pt>
                <c:pt idx="558">
                  <c:v>0.92</c:v>
                </c:pt>
                <c:pt idx="559">
                  <c:v>0.88</c:v>
                </c:pt>
                <c:pt idx="560">
                  <c:v>0.84</c:v>
                </c:pt>
                <c:pt idx="561">
                  <c:v>0.8</c:v>
                </c:pt>
                <c:pt idx="562">
                  <c:v>0.77</c:v>
                </c:pt>
                <c:pt idx="563">
                  <c:v>0.74</c:v>
                </c:pt>
                <c:pt idx="564">
                  <c:v>0.7</c:v>
                </c:pt>
                <c:pt idx="565">
                  <c:v>0.67</c:v>
                </c:pt>
                <c:pt idx="566">
                  <c:v>0.63</c:v>
                </c:pt>
                <c:pt idx="567">
                  <c:v>0.6</c:v>
                </c:pt>
                <c:pt idx="568">
                  <c:v>0.56999999999999995</c:v>
                </c:pt>
                <c:pt idx="569">
                  <c:v>0.54</c:v>
                </c:pt>
                <c:pt idx="570">
                  <c:v>0.51</c:v>
                </c:pt>
                <c:pt idx="571">
                  <c:v>0.48</c:v>
                </c:pt>
                <c:pt idx="572">
                  <c:v>0.46</c:v>
                </c:pt>
                <c:pt idx="573">
                  <c:v>0.44</c:v>
                </c:pt>
                <c:pt idx="574">
                  <c:v>0.41</c:v>
                </c:pt>
                <c:pt idx="575">
                  <c:v>0.39</c:v>
                </c:pt>
                <c:pt idx="576">
                  <c:v>0.37</c:v>
                </c:pt>
                <c:pt idx="577">
                  <c:v>0.35</c:v>
                </c:pt>
                <c:pt idx="578">
                  <c:v>0.33</c:v>
                </c:pt>
                <c:pt idx="579">
                  <c:v>0.32</c:v>
                </c:pt>
                <c:pt idx="580">
                  <c:v>0.3</c:v>
                </c:pt>
                <c:pt idx="581">
                  <c:v>0.28999999999999998</c:v>
                </c:pt>
                <c:pt idx="582">
                  <c:v>0.27</c:v>
                </c:pt>
                <c:pt idx="583">
                  <c:v>0.26</c:v>
                </c:pt>
                <c:pt idx="584">
                  <c:v>0.25</c:v>
                </c:pt>
                <c:pt idx="585">
                  <c:v>0.24</c:v>
                </c:pt>
                <c:pt idx="586">
                  <c:v>0.22</c:v>
                </c:pt>
                <c:pt idx="587">
                  <c:v>0.21</c:v>
                </c:pt>
                <c:pt idx="588">
                  <c:v>0.2</c:v>
                </c:pt>
                <c:pt idx="589">
                  <c:v>0.2</c:v>
                </c:pt>
                <c:pt idx="590">
                  <c:v>0.19</c:v>
                </c:pt>
                <c:pt idx="591">
                  <c:v>0.18</c:v>
                </c:pt>
                <c:pt idx="592">
                  <c:v>0.17</c:v>
                </c:pt>
                <c:pt idx="593">
                  <c:v>0.16</c:v>
                </c:pt>
                <c:pt idx="594">
                  <c:v>0.15</c:v>
                </c:pt>
                <c:pt idx="595">
                  <c:v>0.14000000000000001</c:v>
                </c:pt>
                <c:pt idx="596">
                  <c:v>0.13</c:v>
                </c:pt>
                <c:pt idx="597">
                  <c:v>0.12</c:v>
                </c:pt>
                <c:pt idx="598">
                  <c:v>0.11</c:v>
                </c:pt>
                <c:pt idx="599">
                  <c:v>0.1</c:v>
                </c:pt>
                <c:pt idx="600">
                  <c:v>0.09</c:v>
                </c:pt>
                <c:pt idx="601">
                  <c:v>0.09</c:v>
                </c:pt>
                <c:pt idx="602">
                  <c:v>0.08</c:v>
                </c:pt>
                <c:pt idx="603">
                  <c:v>7.0000000000000007E-2</c:v>
                </c:pt>
                <c:pt idx="604">
                  <c:v>0.06</c:v>
                </c:pt>
                <c:pt idx="605">
                  <c:v>0.05</c:v>
                </c:pt>
                <c:pt idx="606">
                  <c:v>0.04</c:v>
                </c:pt>
                <c:pt idx="607">
                  <c:v>0.03</c:v>
                </c:pt>
                <c:pt idx="608">
                  <c:v>0.02</c:v>
                </c:pt>
                <c:pt idx="609">
                  <c:v>0.02</c:v>
                </c:pt>
                <c:pt idx="610">
                  <c:v>0.01</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numCache>
            </c:numRef>
          </c:yVal>
          <c:smooth val="0"/>
          <c:extLst>
            <c:ext xmlns:c16="http://schemas.microsoft.com/office/drawing/2014/chart" uri="{C3380CC4-5D6E-409C-BE32-E72D297353CC}">
              <c16:uniqueId val="{00000001-3329-44BA-907C-8218CA3E9D34}"/>
            </c:ext>
          </c:extLst>
        </c:ser>
        <c:dLbls>
          <c:showLegendKey val="0"/>
          <c:showVal val="0"/>
          <c:showCatName val="0"/>
          <c:showSerName val="0"/>
          <c:showPercent val="0"/>
          <c:showBubbleSize val="0"/>
        </c:dLbls>
        <c:axId val="1716574111"/>
        <c:axId val="1503544991"/>
      </c:scatterChart>
      <c:valAx>
        <c:axId val="1716574111"/>
        <c:scaling>
          <c:orientation val="minMax"/>
          <c:max val="360"/>
          <c:min val="-36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layout>
            <c:manualLayout>
              <c:xMode val="edge"/>
              <c:yMode val="edge"/>
              <c:x val="0.4448119672885435"/>
              <c:y val="0.9492243072962536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3544991"/>
        <c:crosses val="autoZero"/>
        <c:crossBetween val="midCat"/>
      </c:valAx>
      <c:valAx>
        <c:axId val="15035449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layout>
            <c:manualLayout>
              <c:xMode val="edge"/>
              <c:yMode val="edge"/>
              <c:x val="1.89106544426276E-2"/>
              <c:y val="0.4398133261325284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6574111"/>
        <c:crosses val="autoZero"/>
        <c:crossBetween val="midCat"/>
      </c:valAx>
      <c:spPr>
        <a:noFill/>
        <a:ln>
          <a:noFill/>
        </a:ln>
        <a:effectLst/>
      </c:spPr>
    </c:plotArea>
    <c:legend>
      <c:legendPos val="r"/>
      <c:layout>
        <c:manualLayout>
          <c:xMode val="edge"/>
          <c:yMode val="edge"/>
          <c:x val="0.79834086170450802"/>
          <c:y val="0.1292907048232988"/>
          <c:w val="0.11300608700508182"/>
          <c:h val="0.1254530294316049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Velocity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8666271754638453E-2"/>
          <c:y val="7.4909202749409765E-2"/>
          <c:w val="0.90605963771726084"/>
          <c:h val="0.87216551800471553"/>
        </c:manualLayout>
      </c:layout>
      <c:scatterChart>
        <c:scatterStyle val="smoothMarker"/>
        <c:varyColors val="0"/>
        <c:ser>
          <c:idx val="0"/>
          <c:order val="0"/>
          <c:tx>
            <c:v>Exhaust Valve Velocity</c:v>
          </c:tx>
          <c:spPr>
            <a:ln w="19050" cap="rnd">
              <a:solidFill>
                <a:schemeClr val="accent1"/>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Data'!$D$6:$D$726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239.99999999999986</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239.99999999999986</c:v>
                </c:pt>
                <c:pt idx="96">
                  <c:v>0</c:v>
                </c:pt>
                <c:pt idx="97">
                  <c:v>240.00000000000017</c:v>
                </c:pt>
                <c:pt idx="98">
                  <c:v>0</c:v>
                </c:pt>
                <c:pt idx="99">
                  <c:v>0</c:v>
                </c:pt>
                <c:pt idx="100">
                  <c:v>240.00000000000017</c:v>
                </c:pt>
                <c:pt idx="101">
                  <c:v>0</c:v>
                </c:pt>
                <c:pt idx="102">
                  <c:v>239.99999999999952</c:v>
                </c:pt>
                <c:pt idx="103">
                  <c:v>0</c:v>
                </c:pt>
                <c:pt idx="104">
                  <c:v>240.00000000000017</c:v>
                </c:pt>
                <c:pt idx="105">
                  <c:v>240.00000000000017</c:v>
                </c:pt>
                <c:pt idx="106">
                  <c:v>239.99999999999952</c:v>
                </c:pt>
                <c:pt idx="107">
                  <c:v>240.00000000000017</c:v>
                </c:pt>
                <c:pt idx="108">
                  <c:v>240.00000000000017</c:v>
                </c:pt>
                <c:pt idx="109">
                  <c:v>239.99999999999952</c:v>
                </c:pt>
                <c:pt idx="110">
                  <c:v>240.00000000000017</c:v>
                </c:pt>
                <c:pt idx="111">
                  <c:v>0</c:v>
                </c:pt>
                <c:pt idx="112">
                  <c:v>240.00000000000017</c:v>
                </c:pt>
                <c:pt idx="113">
                  <c:v>239.99999999999952</c:v>
                </c:pt>
                <c:pt idx="114">
                  <c:v>240.00000000000017</c:v>
                </c:pt>
                <c:pt idx="115">
                  <c:v>240.00000000000017</c:v>
                </c:pt>
                <c:pt idx="116">
                  <c:v>240.00000000000017</c:v>
                </c:pt>
                <c:pt idx="117">
                  <c:v>240.00000000000017</c:v>
                </c:pt>
                <c:pt idx="118">
                  <c:v>239.99999999999886</c:v>
                </c:pt>
                <c:pt idx="119">
                  <c:v>0</c:v>
                </c:pt>
                <c:pt idx="120">
                  <c:v>240.00000000000017</c:v>
                </c:pt>
                <c:pt idx="121">
                  <c:v>240.00000000000017</c:v>
                </c:pt>
                <c:pt idx="122">
                  <c:v>240.00000000000017</c:v>
                </c:pt>
                <c:pt idx="123">
                  <c:v>240.00000000000017</c:v>
                </c:pt>
                <c:pt idx="124">
                  <c:v>240.00000000000017</c:v>
                </c:pt>
                <c:pt idx="125">
                  <c:v>239.99999999999886</c:v>
                </c:pt>
                <c:pt idx="126">
                  <c:v>240.00000000000017</c:v>
                </c:pt>
                <c:pt idx="127">
                  <c:v>240.00000000000017</c:v>
                </c:pt>
                <c:pt idx="128">
                  <c:v>240.00000000000017</c:v>
                </c:pt>
                <c:pt idx="129">
                  <c:v>240.00000000000017</c:v>
                </c:pt>
                <c:pt idx="130">
                  <c:v>240.00000000000017</c:v>
                </c:pt>
                <c:pt idx="131">
                  <c:v>0</c:v>
                </c:pt>
                <c:pt idx="132">
                  <c:v>239.99999999999886</c:v>
                </c:pt>
                <c:pt idx="133">
                  <c:v>240.00000000000017</c:v>
                </c:pt>
                <c:pt idx="134">
                  <c:v>240.00000000000017</c:v>
                </c:pt>
                <c:pt idx="135">
                  <c:v>240.00000000000017</c:v>
                </c:pt>
                <c:pt idx="136">
                  <c:v>240.00000000000017</c:v>
                </c:pt>
                <c:pt idx="137">
                  <c:v>240.00000000000017</c:v>
                </c:pt>
                <c:pt idx="138">
                  <c:v>239.99999999999886</c:v>
                </c:pt>
                <c:pt idx="139">
                  <c:v>240.00000000000017</c:v>
                </c:pt>
                <c:pt idx="140">
                  <c:v>240.00000000000017</c:v>
                </c:pt>
                <c:pt idx="141">
                  <c:v>240.00000000000017</c:v>
                </c:pt>
                <c:pt idx="142">
                  <c:v>240.00000000000017</c:v>
                </c:pt>
                <c:pt idx="143">
                  <c:v>240.00000000000017</c:v>
                </c:pt>
                <c:pt idx="144">
                  <c:v>240.00000000000017</c:v>
                </c:pt>
                <c:pt idx="145">
                  <c:v>240.00000000000017</c:v>
                </c:pt>
                <c:pt idx="146">
                  <c:v>480.00000000000034</c:v>
                </c:pt>
                <c:pt idx="147">
                  <c:v>239.99999999999753</c:v>
                </c:pt>
                <c:pt idx="148">
                  <c:v>480.00000000000034</c:v>
                </c:pt>
                <c:pt idx="149">
                  <c:v>480.00000000000034</c:v>
                </c:pt>
                <c:pt idx="150">
                  <c:v>480.00000000000034</c:v>
                </c:pt>
                <c:pt idx="151">
                  <c:v>480.00000000000034</c:v>
                </c:pt>
                <c:pt idx="152">
                  <c:v>480.00000000000034</c:v>
                </c:pt>
                <c:pt idx="153">
                  <c:v>479.99999999999773</c:v>
                </c:pt>
                <c:pt idx="154">
                  <c:v>480.00000000000034</c:v>
                </c:pt>
                <c:pt idx="155">
                  <c:v>720.00000000000057</c:v>
                </c:pt>
                <c:pt idx="156">
                  <c:v>720.00000000000057</c:v>
                </c:pt>
                <c:pt idx="157">
                  <c:v>480.00000000000034</c:v>
                </c:pt>
                <c:pt idx="158">
                  <c:v>719.99999999999795</c:v>
                </c:pt>
                <c:pt idx="159">
                  <c:v>720.00000000000057</c:v>
                </c:pt>
                <c:pt idx="160">
                  <c:v>960.00000000000068</c:v>
                </c:pt>
                <c:pt idx="161">
                  <c:v>720.00000000000057</c:v>
                </c:pt>
                <c:pt idx="162">
                  <c:v>959.99999999999807</c:v>
                </c:pt>
                <c:pt idx="163">
                  <c:v>960.00000000000068</c:v>
                </c:pt>
                <c:pt idx="164">
                  <c:v>960.00000000000068</c:v>
                </c:pt>
                <c:pt idx="165">
                  <c:v>720.00000000000057</c:v>
                </c:pt>
                <c:pt idx="166">
                  <c:v>960.00000000000068</c:v>
                </c:pt>
                <c:pt idx="167">
                  <c:v>959.99999999999545</c:v>
                </c:pt>
                <c:pt idx="168">
                  <c:v>1200.0000000000009</c:v>
                </c:pt>
                <c:pt idx="169">
                  <c:v>960.00000000000068</c:v>
                </c:pt>
                <c:pt idx="170">
                  <c:v>1200.0000000000009</c:v>
                </c:pt>
                <c:pt idx="171">
                  <c:v>960.00000000000068</c:v>
                </c:pt>
                <c:pt idx="172">
                  <c:v>1199.9999999999957</c:v>
                </c:pt>
                <c:pt idx="173">
                  <c:v>1200.0000000000009</c:v>
                </c:pt>
                <c:pt idx="174">
                  <c:v>1200.0000000000009</c:v>
                </c:pt>
                <c:pt idx="175">
                  <c:v>960.00000000000068</c:v>
                </c:pt>
                <c:pt idx="176">
                  <c:v>960.00000000000068</c:v>
                </c:pt>
                <c:pt idx="177">
                  <c:v>1440.0000000000011</c:v>
                </c:pt>
                <c:pt idx="178">
                  <c:v>1679.9999999999959</c:v>
                </c:pt>
                <c:pt idx="179">
                  <c:v>1440.0000000000011</c:v>
                </c:pt>
                <c:pt idx="180">
                  <c:v>1440.0000000000011</c:v>
                </c:pt>
                <c:pt idx="181">
                  <c:v>1440.0000000000011</c:v>
                </c:pt>
                <c:pt idx="182">
                  <c:v>1439.9999999999959</c:v>
                </c:pt>
                <c:pt idx="183">
                  <c:v>1440.0000000000011</c:v>
                </c:pt>
                <c:pt idx="184">
                  <c:v>1680.0000000000014</c:v>
                </c:pt>
                <c:pt idx="185">
                  <c:v>1679.9999999999959</c:v>
                </c:pt>
                <c:pt idx="186">
                  <c:v>1680.0000000000066</c:v>
                </c:pt>
                <c:pt idx="187">
                  <c:v>1679.9999999999959</c:v>
                </c:pt>
                <c:pt idx="188">
                  <c:v>1679.9999999999959</c:v>
                </c:pt>
                <c:pt idx="189">
                  <c:v>1680.0000000000066</c:v>
                </c:pt>
                <c:pt idx="190">
                  <c:v>1920.0000000000014</c:v>
                </c:pt>
                <c:pt idx="191">
                  <c:v>1679.9999999999959</c:v>
                </c:pt>
                <c:pt idx="192">
                  <c:v>1679.9999999999959</c:v>
                </c:pt>
                <c:pt idx="193">
                  <c:v>720.00000000000591</c:v>
                </c:pt>
                <c:pt idx="194">
                  <c:v>960.00000000000068</c:v>
                </c:pt>
                <c:pt idx="195">
                  <c:v>2879.9999999999918</c:v>
                </c:pt>
                <c:pt idx="196">
                  <c:v>2880.0000000000023</c:v>
                </c:pt>
                <c:pt idx="197">
                  <c:v>2400.0000000000018</c:v>
                </c:pt>
                <c:pt idx="198">
                  <c:v>2639.9999999999968</c:v>
                </c:pt>
                <c:pt idx="199">
                  <c:v>1680.0000000000066</c:v>
                </c:pt>
                <c:pt idx="200">
                  <c:v>1919.9999999999909</c:v>
                </c:pt>
                <c:pt idx="201">
                  <c:v>2400.0000000000018</c:v>
                </c:pt>
                <c:pt idx="202">
                  <c:v>2639.9999999999968</c:v>
                </c:pt>
                <c:pt idx="203">
                  <c:v>2160.0000000000068</c:v>
                </c:pt>
                <c:pt idx="204">
                  <c:v>2159.9999999999964</c:v>
                </c:pt>
                <c:pt idx="205">
                  <c:v>2400.0000000000018</c:v>
                </c:pt>
                <c:pt idx="206">
                  <c:v>2400.0000000000018</c:v>
                </c:pt>
                <c:pt idx="207">
                  <c:v>2639.9999999999968</c:v>
                </c:pt>
                <c:pt idx="208">
                  <c:v>2880.0000000000023</c:v>
                </c:pt>
                <c:pt idx="209">
                  <c:v>2399.9999999999914</c:v>
                </c:pt>
                <c:pt idx="210">
                  <c:v>2400.0000000000123</c:v>
                </c:pt>
                <c:pt idx="211">
                  <c:v>2880.0000000000023</c:v>
                </c:pt>
                <c:pt idx="212">
                  <c:v>2879.9999999999809</c:v>
                </c:pt>
                <c:pt idx="213">
                  <c:v>2160.0000000000177</c:v>
                </c:pt>
                <c:pt idx="214">
                  <c:v>2399.9999999999914</c:v>
                </c:pt>
                <c:pt idx="215">
                  <c:v>3600.0000000000086</c:v>
                </c:pt>
                <c:pt idx="216">
                  <c:v>3839.9999999999818</c:v>
                </c:pt>
                <c:pt idx="217">
                  <c:v>2400.0000000000123</c:v>
                </c:pt>
                <c:pt idx="218">
                  <c:v>2639.9999999999864</c:v>
                </c:pt>
                <c:pt idx="219">
                  <c:v>3120.0000000000186</c:v>
                </c:pt>
                <c:pt idx="220">
                  <c:v>3119.9999999999973</c:v>
                </c:pt>
                <c:pt idx="221">
                  <c:v>3119.9999999999973</c:v>
                </c:pt>
                <c:pt idx="222">
                  <c:v>3119.9999999999973</c:v>
                </c:pt>
                <c:pt idx="223">
                  <c:v>4079.9999999999977</c:v>
                </c:pt>
                <c:pt idx="224">
                  <c:v>3840.0000000000027</c:v>
                </c:pt>
                <c:pt idx="225">
                  <c:v>3119.9999999999973</c:v>
                </c:pt>
                <c:pt idx="226">
                  <c:v>3119.9999999999973</c:v>
                </c:pt>
                <c:pt idx="227">
                  <c:v>2640.0000000000077</c:v>
                </c:pt>
                <c:pt idx="228">
                  <c:v>2399.9999999999914</c:v>
                </c:pt>
                <c:pt idx="229">
                  <c:v>3600.0000000000086</c:v>
                </c:pt>
                <c:pt idx="230">
                  <c:v>3599.9999999999868</c:v>
                </c:pt>
                <c:pt idx="231">
                  <c:v>3360.0000000000132</c:v>
                </c:pt>
                <c:pt idx="232">
                  <c:v>3119.9999999999973</c:v>
                </c:pt>
                <c:pt idx="233">
                  <c:v>3119.9999999999973</c:v>
                </c:pt>
                <c:pt idx="234">
                  <c:v>2880.0000000000023</c:v>
                </c:pt>
                <c:pt idx="235">
                  <c:v>2639.9999999999864</c:v>
                </c:pt>
                <c:pt idx="236">
                  <c:v>2640.0000000000077</c:v>
                </c:pt>
                <c:pt idx="237">
                  <c:v>2640.0000000000077</c:v>
                </c:pt>
                <c:pt idx="238">
                  <c:v>2399.9999999999914</c:v>
                </c:pt>
                <c:pt idx="239">
                  <c:v>2159.9999999999964</c:v>
                </c:pt>
                <c:pt idx="240">
                  <c:v>2159.9999999999964</c:v>
                </c:pt>
                <c:pt idx="241">
                  <c:v>960.00000000002206</c:v>
                </c:pt>
                <c:pt idx="242">
                  <c:v>1199.9999999999743</c:v>
                </c:pt>
                <c:pt idx="243">
                  <c:v>720.00000000002728</c:v>
                </c:pt>
                <c:pt idx="244">
                  <c:v>719.99999999998454</c:v>
                </c:pt>
                <c:pt idx="245">
                  <c:v>239.99999999999488</c:v>
                </c:pt>
                <c:pt idx="246">
                  <c:v>239.99999999999488</c:v>
                </c:pt>
                <c:pt idx="247">
                  <c:v>-239.99999999999488</c:v>
                </c:pt>
                <c:pt idx="248">
                  <c:v>-479.99999999998977</c:v>
                </c:pt>
                <c:pt idx="249">
                  <c:v>-719.99999999998454</c:v>
                </c:pt>
                <c:pt idx="250">
                  <c:v>-960.00000000002206</c:v>
                </c:pt>
                <c:pt idx="251">
                  <c:v>-1680.0000000000066</c:v>
                </c:pt>
                <c:pt idx="252">
                  <c:v>-1919.9999999999802</c:v>
                </c:pt>
                <c:pt idx="253">
                  <c:v>-4320.0000000000136</c:v>
                </c:pt>
                <c:pt idx="254">
                  <c:v>-4319.9999999999927</c:v>
                </c:pt>
                <c:pt idx="255">
                  <c:v>-2640.0000000000077</c:v>
                </c:pt>
                <c:pt idx="256">
                  <c:v>-2399.9999999999914</c:v>
                </c:pt>
                <c:pt idx="257">
                  <c:v>-3600.0000000000086</c:v>
                </c:pt>
                <c:pt idx="258">
                  <c:v>-3359.9999999999918</c:v>
                </c:pt>
                <c:pt idx="259">
                  <c:v>-3840.0000000000027</c:v>
                </c:pt>
                <c:pt idx="260">
                  <c:v>-3840.0000000000027</c:v>
                </c:pt>
                <c:pt idx="261">
                  <c:v>-2639.9999999999864</c:v>
                </c:pt>
                <c:pt idx="262">
                  <c:v>-2640.0000000000077</c:v>
                </c:pt>
                <c:pt idx="263">
                  <c:v>-3600.0000000000086</c:v>
                </c:pt>
                <c:pt idx="264">
                  <c:v>-3599.9999999999868</c:v>
                </c:pt>
                <c:pt idx="265">
                  <c:v>-3119.9999999999973</c:v>
                </c:pt>
                <c:pt idx="266">
                  <c:v>-3119.9999999999973</c:v>
                </c:pt>
                <c:pt idx="267">
                  <c:v>-3360.0000000000132</c:v>
                </c:pt>
                <c:pt idx="268">
                  <c:v>-3359.9999999999918</c:v>
                </c:pt>
                <c:pt idx="269">
                  <c:v>-3360.0000000000132</c:v>
                </c:pt>
                <c:pt idx="270">
                  <c:v>-3359.9999999999918</c:v>
                </c:pt>
                <c:pt idx="271">
                  <c:v>-3359.9999999999918</c:v>
                </c:pt>
                <c:pt idx="272">
                  <c:v>-3360.0000000000132</c:v>
                </c:pt>
                <c:pt idx="273">
                  <c:v>-3599.9999999999868</c:v>
                </c:pt>
                <c:pt idx="274">
                  <c:v>-3600.0000000000086</c:v>
                </c:pt>
                <c:pt idx="275">
                  <c:v>-2639.9999999999864</c:v>
                </c:pt>
                <c:pt idx="276">
                  <c:v>-2640.0000000000077</c:v>
                </c:pt>
                <c:pt idx="277">
                  <c:v>-3119.9999999999973</c:v>
                </c:pt>
                <c:pt idx="278">
                  <c:v>-3119.9999999999973</c:v>
                </c:pt>
                <c:pt idx="279">
                  <c:v>-3119.9999999999973</c:v>
                </c:pt>
                <c:pt idx="280">
                  <c:v>-2880.0000000000023</c:v>
                </c:pt>
                <c:pt idx="281">
                  <c:v>-2400.0000000000123</c:v>
                </c:pt>
                <c:pt idx="282">
                  <c:v>-2159.9999999999964</c:v>
                </c:pt>
                <c:pt idx="283">
                  <c:v>-2880.0000000000023</c:v>
                </c:pt>
                <c:pt idx="284">
                  <c:v>-2639.9999999999968</c:v>
                </c:pt>
                <c:pt idx="285">
                  <c:v>-2639.9999999999968</c:v>
                </c:pt>
                <c:pt idx="286">
                  <c:v>-2400.0000000000018</c:v>
                </c:pt>
                <c:pt idx="287">
                  <c:v>-1920.0000000000014</c:v>
                </c:pt>
                <c:pt idx="288">
                  <c:v>-1920.0000000000014</c:v>
                </c:pt>
                <c:pt idx="289">
                  <c:v>-2639.9999999999968</c:v>
                </c:pt>
                <c:pt idx="290">
                  <c:v>-2400.0000000000018</c:v>
                </c:pt>
                <c:pt idx="291">
                  <c:v>-2159.9999999999964</c:v>
                </c:pt>
                <c:pt idx="292">
                  <c:v>-2159.9999999999964</c:v>
                </c:pt>
                <c:pt idx="293">
                  <c:v>-1920.0000000000014</c:v>
                </c:pt>
                <c:pt idx="294">
                  <c:v>-1920.0000000000014</c:v>
                </c:pt>
                <c:pt idx="295">
                  <c:v>-1920.0000000000014</c:v>
                </c:pt>
                <c:pt idx="296">
                  <c:v>-1920.0000000000014</c:v>
                </c:pt>
                <c:pt idx="297">
                  <c:v>-2159.9999999999964</c:v>
                </c:pt>
                <c:pt idx="298">
                  <c:v>-1920.0000000000014</c:v>
                </c:pt>
                <c:pt idx="299">
                  <c:v>-1679.9999999999959</c:v>
                </c:pt>
                <c:pt idx="300">
                  <c:v>-1680.0000000000066</c:v>
                </c:pt>
                <c:pt idx="301">
                  <c:v>-1679.9999999999959</c:v>
                </c:pt>
                <c:pt idx="302">
                  <c:v>-1679.9999999999959</c:v>
                </c:pt>
                <c:pt idx="303">
                  <c:v>-1680.0000000000066</c:v>
                </c:pt>
                <c:pt idx="304">
                  <c:v>-1679.9999999999959</c:v>
                </c:pt>
                <c:pt idx="305">
                  <c:v>-1440.0000000000011</c:v>
                </c:pt>
                <c:pt idx="306">
                  <c:v>-1440.0000000000011</c:v>
                </c:pt>
                <c:pt idx="307">
                  <c:v>-1439.9999999999959</c:v>
                </c:pt>
                <c:pt idx="308">
                  <c:v>-1200.0000000000009</c:v>
                </c:pt>
                <c:pt idx="309">
                  <c:v>-1680.0000000000014</c:v>
                </c:pt>
                <c:pt idx="310">
                  <c:v>-1440.0000000000011</c:v>
                </c:pt>
                <c:pt idx="311">
                  <c:v>-1439.9999999999959</c:v>
                </c:pt>
                <c:pt idx="312">
                  <c:v>-1200.0000000000009</c:v>
                </c:pt>
                <c:pt idx="313">
                  <c:v>-1200.0000000000009</c:v>
                </c:pt>
                <c:pt idx="314">
                  <c:v>-1200.0000000000009</c:v>
                </c:pt>
                <c:pt idx="315">
                  <c:v>-960.00000000000068</c:v>
                </c:pt>
                <c:pt idx="316">
                  <c:v>-959.99999999999545</c:v>
                </c:pt>
                <c:pt idx="317">
                  <c:v>-1200.0000000000009</c:v>
                </c:pt>
                <c:pt idx="318">
                  <c:v>-960.00000000000068</c:v>
                </c:pt>
                <c:pt idx="319">
                  <c:v>-1200.0000000000009</c:v>
                </c:pt>
                <c:pt idx="320">
                  <c:v>-960.00000000000068</c:v>
                </c:pt>
                <c:pt idx="321">
                  <c:v>-1200.0000000000009</c:v>
                </c:pt>
                <c:pt idx="322">
                  <c:v>-959.99999999999545</c:v>
                </c:pt>
                <c:pt idx="323">
                  <c:v>-960.00000000000068</c:v>
                </c:pt>
                <c:pt idx="324">
                  <c:v>-960.00000000000068</c:v>
                </c:pt>
                <c:pt idx="325">
                  <c:v>-720.00000000000057</c:v>
                </c:pt>
                <c:pt idx="326">
                  <c:v>-480.00000000000034</c:v>
                </c:pt>
                <c:pt idx="327">
                  <c:v>-959.99999999999807</c:v>
                </c:pt>
                <c:pt idx="328">
                  <c:v>-720.00000000000057</c:v>
                </c:pt>
                <c:pt idx="329">
                  <c:v>-720.00000000000057</c:v>
                </c:pt>
                <c:pt idx="330">
                  <c:v>-720.00000000000057</c:v>
                </c:pt>
                <c:pt idx="331">
                  <c:v>-480.00000000000034</c:v>
                </c:pt>
                <c:pt idx="332">
                  <c:v>-479.99999999999773</c:v>
                </c:pt>
                <c:pt idx="333">
                  <c:v>-720.00000000000057</c:v>
                </c:pt>
                <c:pt idx="334">
                  <c:v>-480.00000000000034</c:v>
                </c:pt>
                <c:pt idx="335">
                  <c:v>-720.00000000000057</c:v>
                </c:pt>
                <c:pt idx="336">
                  <c:v>-480.00000000000034</c:v>
                </c:pt>
                <c:pt idx="337">
                  <c:v>-240.00000000000017</c:v>
                </c:pt>
                <c:pt idx="338">
                  <c:v>-239.99999999999753</c:v>
                </c:pt>
                <c:pt idx="339">
                  <c:v>-480.00000000000034</c:v>
                </c:pt>
                <c:pt idx="340">
                  <c:v>-240.00000000000017</c:v>
                </c:pt>
                <c:pt idx="341">
                  <c:v>-480.00000000000034</c:v>
                </c:pt>
                <c:pt idx="342">
                  <c:v>-240.00000000000017</c:v>
                </c:pt>
                <c:pt idx="343">
                  <c:v>-480.00000000000034</c:v>
                </c:pt>
                <c:pt idx="344">
                  <c:v>-240.00000000000017</c:v>
                </c:pt>
                <c:pt idx="345">
                  <c:v>-240.00000000000017</c:v>
                </c:pt>
                <c:pt idx="346">
                  <c:v>0</c:v>
                </c:pt>
                <c:pt idx="347">
                  <c:v>-479.99999999999773</c:v>
                </c:pt>
                <c:pt idx="348">
                  <c:v>-240.00000000000017</c:v>
                </c:pt>
                <c:pt idx="349">
                  <c:v>-240.00000000000017</c:v>
                </c:pt>
                <c:pt idx="350">
                  <c:v>-240.00000000000017</c:v>
                </c:pt>
                <c:pt idx="351">
                  <c:v>-240.00000000000017</c:v>
                </c:pt>
                <c:pt idx="352">
                  <c:v>-240.00000000000017</c:v>
                </c:pt>
                <c:pt idx="353">
                  <c:v>-240.00000000000017</c:v>
                </c:pt>
                <c:pt idx="354">
                  <c:v>0</c:v>
                </c:pt>
                <c:pt idx="355">
                  <c:v>-240.00000000000017</c:v>
                </c:pt>
                <c:pt idx="356">
                  <c:v>-240.00000000000017</c:v>
                </c:pt>
                <c:pt idx="357">
                  <c:v>-240.00000000000017</c:v>
                </c:pt>
                <c:pt idx="358">
                  <c:v>-239.99999999999886</c:v>
                </c:pt>
                <c:pt idx="359">
                  <c:v>-240.00000000000017</c:v>
                </c:pt>
                <c:pt idx="360">
                  <c:v>-240.00000000000017</c:v>
                </c:pt>
                <c:pt idx="361">
                  <c:v>-240.00000000000017</c:v>
                </c:pt>
                <c:pt idx="362">
                  <c:v>-240.00000000000017</c:v>
                </c:pt>
                <c:pt idx="363">
                  <c:v>-240.00000000000017</c:v>
                </c:pt>
                <c:pt idx="364">
                  <c:v>-239.99999999999886</c:v>
                </c:pt>
                <c:pt idx="365">
                  <c:v>-240.00000000000017</c:v>
                </c:pt>
                <c:pt idx="366">
                  <c:v>-240.00000000000017</c:v>
                </c:pt>
                <c:pt idx="367">
                  <c:v>-240.00000000000017</c:v>
                </c:pt>
                <c:pt idx="368">
                  <c:v>-240.00000000000017</c:v>
                </c:pt>
                <c:pt idx="369">
                  <c:v>-240.00000000000017</c:v>
                </c:pt>
                <c:pt idx="370">
                  <c:v>-239.99999999999886</c:v>
                </c:pt>
                <c:pt idx="371">
                  <c:v>-240.00000000000017</c:v>
                </c:pt>
                <c:pt idx="372">
                  <c:v>-240.00000000000017</c:v>
                </c:pt>
                <c:pt idx="373">
                  <c:v>-240.00000000000017</c:v>
                </c:pt>
                <c:pt idx="374">
                  <c:v>-240.00000000000017</c:v>
                </c:pt>
                <c:pt idx="375">
                  <c:v>-240.00000000000017</c:v>
                </c:pt>
                <c:pt idx="376">
                  <c:v>-239.99999999999886</c:v>
                </c:pt>
                <c:pt idx="377">
                  <c:v>-240.00000000000017</c:v>
                </c:pt>
                <c:pt idx="378">
                  <c:v>-240.00000000000017</c:v>
                </c:pt>
                <c:pt idx="379">
                  <c:v>-240.00000000000017</c:v>
                </c:pt>
                <c:pt idx="380">
                  <c:v>-240.00000000000017</c:v>
                </c:pt>
                <c:pt idx="381">
                  <c:v>-239.99999999999952</c:v>
                </c:pt>
                <c:pt idx="382">
                  <c:v>-240.00000000000017</c:v>
                </c:pt>
                <c:pt idx="383">
                  <c:v>-240.00000000000017</c:v>
                </c:pt>
                <c:pt idx="384">
                  <c:v>-239.99999999999952</c:v>
                </c:pt>
                <c:pt idx="385">
                  <c:v>-240.00000000000017</c:v>
                </c:pt>
                <c:pt idx="386">
                  <c:v>0</c:v>
                </c:pt>
                <c:pt idx="387">
                  <c:v>-240.00000000000017</c:v>
                </c:pt>
                <c:pt idx="388">
                  <c:v>-239.99999999999952</c:v>
                </c:pt>
                <c:pt idx="389">
                  <c:v>-240.00000000000017</c:v>
                </c:pt>
                <c:pt idx="390">
                  <c:v>-240.00000000000017</c:v>
                </c:pt>
                <c:pt idx="391">
                  <c:v>-239.99999999999952</c:v>
                </c:pt>
                <c:pt idx="392">
                  <c:v>-240.00000000000017</c:v>
                </c:pt>
                <c:pt idx="393">
                  <c:v>-240.00000000000017</c:v>
                </c:pt>
                <c:pt idx="394">
                  <c:v>-239.99999999999986</c:v>
                </c:pt>
                <c:pt idx="395">
                  <c:v>0</c:v>
                </c:pt>
                <c:pt idx="396">
                  <c:v>-239.99999999999986</c:v>
                </c:pt>
                <c:pt idx="397">
                  <c:v>0</c:v>
                </c:pt>
                <c:pt idx="398">
                  <c:v>-240.00000000000017</c:v>
                </c:pt>
                <c:pt idx="399">
                  <c:v>0</c:v>
                </c:pt>
                <c:pt idx="400">
                  <c:v>-239.99999999999986</c:v>
                </c:pt>
                <c:pt idx="401">
                  <c:v>0</c:v>
                </c:pt>
                <c:pt idx="402">
                  <c:v>-239.99999999999986</c:v>
                </c:pt>
                <c:pt idx="403">
                  <c:v>0</c:v>
                </c:pt>
                <c:pt idx="404">
                  <c:v>0</c:v>
                </c:pt>
                <c:pt idx="405">
                  <c:v>0</c:v>
                </c:pt>
                <c:pt idx="406">
                  <c:v>0</c:v>
                </c:pt>
                <c:pt idx="407">
                  <c:v>0</c:v>
                </c:pt>
                <c:pt idx="408">
                  <c:v>-240.00000000000017</c:v>
                </c:pt>
                <c:pt idx="409">
                  <c:v>0</c:v>
                </c:pt>
                <c:pt idx="410">
                  <c:v>0</c:v>
                </c:pt>
                <c:pt idx="411">
                  <c:v>0</c:v>
                </c:pt>
                <c:pt idx="412">
                  <c:v>0</c:v>
                </c:pt>
                <c:pt idx="413">
                  <c:v>0</c:v>
                </c:pt>
                <c:pt idx="414">
                  <c:v>0</c:v>
                </c:pt>
                <c:pt idx="415">
                  <c:v>0</c:v>
                </c:pt>
                <c:pt idx="416">
                  <c:v>0</c:v>
                </c:pt>
                <c:pt idx="417">
                  <c:v>0</c:v>
                </c:pt>
                <c:pt idx="418">
                  <c:v>-239.99999999999986</c:v>
                </c:pt>
                <c:pt idx="419">
                  <c:v>0</c:v>
                </c:pt>
                <c:pt idx="420">
                  <c:v>0</c:v>
                </c:pt>
                <c:pt idx="421">
                  <c:v>0</c:v>
                </c:pt>
                <c:pt idx="422">
                  <c:v>0</c:v>
                </c:pt>
                <c:pt idx="423">
                  <c:v>0</c:v>
                </c:pt>
                <c:pt idx="424">
                  <c:v>0</c:v>
                </c:pt>
                <c:pt idx="425">
                  <c:v>0</c:v>
                </c:pt>
                <c:pt idx="426">
                  <c:v>0</c:v>
                </c:pt>
                <c:pt idx="427">
                  <c:v>0</c:v>
                </c:pt>
                <c:pt idx="428">
                  <c:v>-240.00000000000003</c:v>
                </c:pt>
                <c:pt idx="429">
                  <c:v>0</c:v>
                </c:pt>
                <c:pt idx="430">
                  <c:v>0</c:v>
                </c:pt>
                <c:pt idx="431">
                  <c:v>0</c:v>
                </c:pt>
                <c:pt idx="432">
                  <c:v>0</c:v>
                </c:pt>
                <c:pt idx="433">
                  <c:v>0</c:v>
                </c:pt>
                <c:pt idx="434">
                  <c:v>0</c:v>
                </c:pt>
                <c:pt idx="435">
                  <c:v>0</c:v>
                </c:pt>
                <c:pt idx="436">
                  <c:v>0</c:v>
                </c:pt>
                <c:pt idx="437">
                  <c:v>0</c:v>
                </c:pt>
                <c:pt idx="438">
                  <c:v>0</c:v>
                </c:pt>
                <c:pt idx="439">
                  <c:v>0</c:v>
                </c:pt>
                <c:pt idx="440">
                  <c:v>-240.00000000000003</c:v>
                </c:pt>
                <c:pt idx="441">
                  <c:v>0</c:v>
                </c:pt>
                <c:pt idx="442">
                  <c:v>0</c:v>
                </c:pt>
                <c:pt idx="443">
                  <c:v>0</c:v>
                </c:pt>
                <c:pt idx="444">
                  <c:v>0</c:v>
                </c:pt>
                <c:pt idx="445">
                  <c:v>0</c:v>
                </c:pt>
                <c:pt idx="446">
                  <c:v>0</c:v>
                </c:pt>
                <c:pt idx="447">
                  <c:v>0</c:v>
                </c:pt>
                <c:pt idx="448">
                  <c:v>0</c:v>
                </c:pt>
                <c:pt idx="449">
                  <c:v>0</c:v>
                </c:pt>
                <c:pt idx="450">
                  <c:v>0</c:v>
                </c:pt>
                <c:pt idx="451">
                  <c:v>0</c:v>
                </c:pt>
                <c:pt idx="452">
                  <c:v>-239.99999999999994</c:v>
                </c:pt>
                <c:pt idx="453">
                  <c:v>0</c:v>
                </c:pt>
                <c:pt idx="454">
                  <c:v>0</c:v>
                </c:pt>
                <c:pt idx="455">
                  <c:v>0</c:v>
                </c:pt>
                <c:pt idx="456">
                  <c:v>0</c:v>
                </c:pt>
                <c:pt idx="457">
                  <c:v>0</c:v>
                </c:pt>
                <c:pt idx="458">
                  <c:v>0</c:v>
                </c:pt>
                <c:pt idx="459">
                  <c:v>0</c:v>
                </c:pt>
                <c:pt idx="460">
                  <c:v>0</c:v>
                </c:pt>
                <c:pt idx="461">
                  <c:v>0</c:v>
                </c:pt>
                <c:pt idx="462">
                  <c:v>-240</c:v>
                </c:pt>
                <c:pt idx="463">
                  <c:v>0</c:v>
                </c:pt>
                <c:pt idx="464">
                  <c:v>0</c:v>
                </c:pt>
                <c:pt idx="465">
                  <c:v>0</c:v>
                </c:pt>
                <c:pt idx="466">
                  <c:v>0</c:v>
                </c:pt>
                <c:pt idx="467">
                  <c:v>0</c:v>
                </c:pt>
                <c:pt idx="468">
                  <c:v>0</c:v>
                </c:pt>
                <c:pt idx="469">
                  <c:v>0</c:v>
                </c:pt>
                <c:pt idx="470">
                  <c:v>0</c:v>
                </c:pt>
                <c:pt idx="471">
                  <c:v>0</c:v>
                </c:pt>
                <c:pt idx="472">
                  <c:v>0</c:v>
                </c:pt>
                <c:pt idx="473">
                  <c:v>0</c:v>
                </c:pt>
                <c:pt idx="474">
                  <c:v>-240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240</c:v>
                </c:pt>
                <c:pt idx="605">
                  <c:v>0</c:v>
                </c:pt>
                <c:pt idx="606">
                  <c:v>0</c:v>
                </c:pt>
                <c:pt idx="607">
                  <c:v>0</c:v>
                </c:pt>
                <c:pt idx="608">
                  <c:v>0</c:v>
                </c:pt>
                <c:pt idx="609">
                  <c:v>0</c:v>
                </c:pt>
                <c:pt idx="610">
                  <c:v>0</c:v>
                </c:pt>
                <c:pt idx="611">
                  <c:v>0</c:v>
                </c:pt>
                <c:pt idx="612">
                  <c:v>0</c:v>
                </c:pt>
                <c:pt idx="613">
                  <c:v>0</c:v>
                </c:pt>
                <c:pt idx="614">
                  <c:v>0</c:v>
                </c:pt>
                <c:pt idx="615">
                  <c:v>0</c:v>
                </c:pt>
                <c:pt idx="616">
                  <c:v>240</c:v>
                </c:pt>
                <c:pt idx="617">
                  <c:v>0</c:v>
                </c:pt>
                <c:pt idx="618">
                  <c:v>0</c:v>
                </c:pt>
                <c:pt idx="619">
                  <c:v>0</c:v>
                </c:pt>
                <c:pt idx="620">
                  <c:v>0</c:v>
                </c:pt>
                <c:pt idx="621">
                  <c:v>0</c:v>
                </c:pt>
                <c:pt idx="622">
                  <c:v>0</c:v>
                </c:pt>
                <c:pt idx="623">
                  <c:v>0</c:v>
                </c:pt>
                <c:pt idx="624">
                  <c:v>0</c:v>
                </c:pt>
                <c:pt idx="625">
                  <c:v>0</c:v>
                </c:pt>
                <c:pt idx="626">
                  <c:v>0</c:v>
                </c:pt>
                <c:pt idx="627">
                  <c:v>0</c:v>
                </c:pt>
                <c:pt idx="628">
                  <c:v>239.99999999999994</c:v>
                </c:pt>
                <c:pt idx="629">
                  <c:v>0</c:v>
                </c:pt>
                <c:pt idx="630">
                  <c:v>0</c:v>
                </c:pt>
                <c:pt idx="631">
                  <c:v>0</c:v>
                </c:pt>
                <c:pt idx="632">
                  <c:v>0</c:v>
                </c:pt>
                <c:pt idx="633">
                  <c:v>0</c:v>
                </c:pt>
                <c:pt idx="634">
                  <c:v>0</c:v>
                </c:pt>
                <c:pt idx="635">
                  <c:v>0</c:v>
                </c:pt>
                <c:pt idx="636">
                  <c:v>0</c:v>
                </c:pt>
                <c:pt idx="637">
                  <c:v>0</c:v>
                </c:pt>
                <c:pt idx="638">
                  <c:v>0</c:v>
                </c:pt>
                <c:pt idx="639">
                  <c:v>0</c:v>
                </c:pt>
                <c:pt idx="640">
                  <c:v>240.00000000000003</c:v>
                </c:pt>
                <c:pt idx="641">
                  <c:v>0</c:v>
                </c:pt>
                <c:pt idx="642">
                  <c:v>0</c:v>
                </c:pt>
                <c:pt idx="643">
                  <c:v>0</c:v>
                </c:pt>
                <c:pt idx="644">
                  <c:v>0</c:v>
                </c:pt>
                <c:pt idx="645">
                  <c:v>0</c:v>
                </c:pt>
                <c:pt idx="646">
                  <c:v>0</c:v>
                </c:pt>
                <c:pt idx="647">
                  <c:v>0</c:v>
                </c:pt>
                <c:pt idx="648">
                  <c:v>0</c:v>
                </c:pt>
                <c:pt idx="649">
                  <c:v>0</c:v>
                </c:pt>
                <c:pt idx="650">
                  <c:v>0</c:v>
                </c:pt>
                <c:pt idx="651">
                  <c:v>0</c:v>
                </c:pt>
                <c:pt idx="652">
                  <c:v>240.00000000000003</c:v>
                </c:pt>
                <c:pt idx="653">
                  <c:v>0</c:v>
                </c:pt>
                <c:pt idx="654">
                  <c:v>0</c:v>
                </c:pt>
                <c:pt idx="655">
                  <c:v>0</c:v>
                </c:pt>
                <c:pt idx="656">
                  <c:v>0</c:v>
                </c:pt>
                <c:pt idx="657">
                  <c:v>0</c:v>
                </c:pt>
                <c:pt idx="658">
                  <c:v>0</c:v>
                </c:pt>
                <c:pt idx="659">
                  <c:v>0</c:v>
                </c:pt>
                <c:pt idx="660">
                  <c:v>0</c:v>
                </c:pt>
                <c:pt idx="661">
                  <c:v>0</c:v>
                </c:pt>
                <c:pt idx="662">
                  <c:v>0</c:v>
                </c:pt>
                <c:pt idx="663">
                  <c:v>0</c:v>
                </c:pt>
                <c:pt idx="664">
                  <c:v>239.99999999999986</c:v>
                </c:pt>
                <c:pt idx="665">
                  <c:v>0</c:v>
                </c:pt>
                <c:pt idx="666">
                  <c:v>0</c:v>
                </c:pt>
                <c:pt idx="667">
                  <c:v>0</c:v>
                </c:pt>
                <c:pt idx="668">
                  <c:v>0</c:v>
                </c:pt>
                <c:pt idx="669">
                  <c:v>0</c:v>
                </c:pt>
                <c:pt idx="670">
                  <c:v>0</c:v>
                </c:pt>
                <c:pt idx="671">
                  <c:v>0</c:v>
                </c:pt>
                <c:pt idx="672">
                  <c:v>0</c:v>
                </c:pt>
                <c:pt idx="673">
                  <c:v>0</c:v>
                </c:pt>
                <c:pt idx="674">
                  <c:v>0</c:v>
                </c:pt>
                <c:pt idx="675">
                  <c:v>0</c:v>
                </c:pt>
                <c:pt idx="676">
                  <c:v>240.00000000000017</c:v>
                </c:pt>
                <c:pt idx="677">
                  <c:v>0</c:v>
                </c:pt>
                <c:pt idx="678">
                  <c:v>0</c:v>
                </c:pt>
                <c:pt idx="679">
                  <c:v>0</c:v>
                </c:pt>
                <c:pt idx="680">
                  <c:v>0</c:v>
                </c:pt>
                <c:pt idx="681">
                  <c:v>0</c:v>
                </c:pt>
                <c:pt idx="682">
                  <c:v>0</c:v>
                </c:pt>
                <c:pt idx="683">
                  <c:v>0</c:v>
                </c:pt>
                <c:pt idx="684">
                  <c:v>0</c:v>
                </c:pt>
                <c:pt idx="685">
                  <c:v>0</c:v>
                </c:pt>
                <c:pt idx="686">
                  <c:v>0</c:v>
                </c:pt>
                <c:pt idx="687">
                  <c:v>0</c:v>
                </c:pt>
                <c:pt idx="688">
                  <c:v>239.99999999999986</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239.99999999999986</c:v>
                </c:pt>
                <c:pt idx="707">
                  <c:v>0</c:v>
                </c:pt>
                <c:pt idx="708">
                  <c:v>0</c:v>
                </c:pt>
                <c:pt idx="709">
                  <c:v>0</c:v>
                </c:pt>
                <c:pt idx="710">
                  <c:v>0</c:v>
                </c:pt>
                <c:pt idx="711">
                  <c:v>0</c:v>
                </c:pt>
                <c:pt idx="712">
                  <c:v>0</c:v>
                </c:pt>
                <c:pt idx="713">
                  <c:v>0</c:v>
                </c:pt>
                <c:pt idx="714">
                  <c:v>0</c:v>
                </c:pt>
                <c:pt idx="715">
                  <c:v>0</c:v>
                </c:pt>
                <c:pt idx="716">
                  <c:v>0</c:v>
                </c:pt>
                <c:pt idx="717">
                  <c:v>0</c:v>
                </c:pt>
                <c:pt idx="718">
                  <c:v>240.00000000000017</c:v>
                </c:pt>
                <c:pt idx="719">
                  <c:v>0</c:v>
                </c:pt>
                <c:pt idx="720">
                  <c:v>0</c:v>
                </c:pt>
              </c:numCache>
            </c:numRef>
          </c:yVal>
          <c:smooth val="1"/>
          <c:extLst>
            <c:ext xmlns:c16="http://schemas.microsoft.com/office/drawing/2014/chart" uri="{C3380CC4-5D6E-409C-BE32-E72D297353CC}">
              <c16:uniqueId val="{00000000-1B9F-4504-B827-62BD9B0AF75C}"/>
            </c:ext>
          </c:extLst>
        </c:ser>
        <c:ser>
          <c:idx val="1"/>
          <c:order val="1"/>
          <c:tx>
            <c:v>Intake Valve Velocity</c:v>
          </c:tx>
          <c:spPr>
            <a:ln w="19050" cap="rnd">
              <a:solidFill>
                <a:schemeClr val="accent2"/>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Data'!$E$6:$E$726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240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-240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240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240</c:v>
                </c:pt>
                <c:pt idx="327">
                  <c:v>0</c:v>
                </c:pt>
                <c:pt idx="328">
                  <c:v>239.99999999999994</c:v>
                </c:pt>
                <c:pt idx="329">
                  <c:v>0</c:v>
                </c:pt>
                <c:pt idx="330">
                  <c:v>240.00000000000003</c:v>
                </c:pt>
                <c:pt idx="331">
                  <c:v>0</c:v>
                </c:pt>
                <c:pt idx="332">
                  <c:v>240.00000000000003</c:v>
                </c:pt>
                <c:pt idx="333">
                  <c:v>239.99999999999986</c:v>
                </c:pt>
                <c:pt idx="334">
                  <c:v>240.00000000000017</c:v>
                </c:pt>
                <c:pt idx="335">
                  <c:v>239.99999999999986</c:v>
                </c:pt>
                <c:pt idx="336">
                  <c:v>239.99999999999986</c:v>
                </c:pt>
                <c:pt idx="337">
                  <c:v>0</c:v>
                </c:pt>
                <c:pt idx="338">
                  <c:v>240.00000000000017</c:v>
                </c:pt>
                <c:pt idx="339">
                  <c:v>239.99999999999986</c:v>
                </c:pt>
                <c:pt idx="340">
                  <c:v>239.99999999999986</c:v>
                </c:pt>
                <c:pt idx="341">
                  <c:v>240.00000000000017</c:v>
                </c:pt>
                <c:pt idx="342">
                  <c:v>240.00000000000017</c:v>
                </c:pt>
                <c:pt idx="343">
                  <c:v>0</c:v>
                </c:pt>
                <c:pt idx="344">
                  <c:v>239.99999999999952</c:v>
                </c:pt>
                <c:pt idx="345">
                  <c:v>240.00000000000017</c:v>
                </c:pt>
                <c:pt idx="346">
                  <c:v>240.00000000000017</c:v>
                </c:pt>
                <c:pt idx="347">
                  <c:v>239.99999999999952</c:v>
                </c:pt>
                <c:pt idx="348">
                  <c:v>240.00000000000017</c:v>
                </c:pt>
                <c:pt idx="349">
                  <c:v>0</c:v>
                </c:pt>
                <c:pt idx="350">
                  <c:v>240.00000000000017</c:v>
                </c:pt>
                <c:pt idx="351">
                  <c:v>239.99999999999952</c:v>
                </c:pt>
                <c:pt idx="352">
                  <c:v>240.00000000000017</c:v>
                </c:pt>
                <c:pt idx="353">
                  <c:v>240.00000000000017</c:v>
                </c:pt>
                <c:pt idx="354">
                  <c:v>239.99999999999952</c:v>
                </c:pt>
                <c:pt idx="355">
                  <c:v>240.00000000000017</c:v>
                </c:pt>
                <c:pt idx="356">
                  <c:v>240.00000000000017</c:v>
                </c:pt>
                <c:pt idx="357">
                  <c:v>0</c:v>
                </c:pt>
                <c:pt idx="358">
                  <c:v>240.00000000000017</c:v>
                </c:pt>
                <c:pt idx="359">
                  <c:v>240.00000000000017</c:v>
                </c:pt>
                <c:pt idx="360">
                  <c:v>239.99999999999886</c:v>
                </c:pt>
                <c:pt idx="361">
                  <c:v>0</c:v>
                </c:pt>
                <c:pt idx="362">
                  <c:v>240.00000000000017</c:v>
                </c:pt>
                <c:pt idx="363">
                  <c:v>240.00000000000017</c:v>
                </c:pt>
                <c:pt idx="364">
                  <c:v>240.00000000000017</c:v>
                </c:pt>
                <c:pt idx="365">
                  <c:v>240.00000000000017</c:v>
                </c:pt>
                <c:pt idx="366">
                  <c:v>240.00000000000017</c:v>
                </c:pt>
                <c:pt idx="367">
                  <c:v>239.99999999999886</c:v>
                </c:pt>
                <c:pt idx="368">
                  <c:v>240.00000000000017</c:v>
                </c:pt>
                <c:pt idx="369">
                  <c:v>240.00000000000017</c:v>
                </c:pt>
                <c:pt idx="370">
                  <c:v>240.00000000000017</c:v>
                </c:pt>
                <c:pt idx="371">
                  <c:v>240.00000000000017</c:v>
                </c:pt>
                <c:pt idx="372">
                  <c:v>240.00000000000017</c:v>
                </c:pt>
                <c:pt idx="373">
                  <c:v>239.99999999999886</c:v>
                </c:pt>
                <c:pt idx="374">
                  <c:v>480.00000000000034</c:v>
                </c:pt>
                <c:pt idx="375">
                  <c:v>480.00000000000034</c:v>
                </c:pt>
                <c:pt idx="376">
                  <c:v>479.99999999999903</c:v>
                </c:pt>
                <c:pt idx="377">
                  <c:v>240.00000000000017</c:v>
                </c:pt>
                <c:pt idx="378">
                  <c:v>480.00000000000034</c:v>
                </c:pt>
                <c:pt idx="379">
                  <c:v>480.00000000000034</c:v>
                </c:pt>
                <c:pt idx="380">
                  <c:v>720.00000000000057</c:v>
                </c:pt>
                <c:pt idx="381">
                  <c:v>479.99999999999773</c:v>
                </c:pt>
                <c:pt idx="382">
                  <c:v>480.00000000000034</c:v>
                </c:pt>
                <c:pt idx="383">
                  <c:v>960.00000000000068</c:v>
                </c:pt>
                <c:pt idx="384">
                  <c:v>480.00000000000034</c:v>
                </c:pt>
                <c:pt idx="385">
                  <c:v>720.00000000000057</c:v>
                </c:pt>
                <c:pt idx="386">
                  <c:v>719.99999999999795</c:v>
                </c:pt>
                <c:pt idx="387">
                  <c:v>480.00000000000034</c:v>
                </c:pt>
                <c:pt idx="388">
                  <c:v>720.00000000000057</c:v>
                </c:pt>
                <c:pt idx="389">
                  <c:v>720.00000000000057</c:v>
                </c:pt>
                <c:pt idx="390">
                  <c:v>959.99999999999807</c:v>
                </c:pt>
                <c:pt idx="391">
                  <c:v>960.00000000000068</c:v>
                </c:pt>
                <c:pt idx="392">
                  <c:v>960.00000000000068</c:v>
                </c:pt>
                <c:pt idx="393">
                  <c:v>959.99999999999807</c:v>
                </c:pt>
                <c:pt idx="394">
                  <c:v>960.00000000000068</c:v>
                </c:pt>
                <c:pt idx="395">
                  <c:v>960.00000000000068</c:v>
                </c:pt>
                <c:pt idx="396">
                  <c:v>720.00000000000057</c:v>
                </c:pt>
                <c:pt idx="397">
                  <c:v>960.00000000000068</c:v>
                </c:pt>
                <c:pt idx="398">
                  <c:v>1199.9999999999957</c:v>
                </c:pt>
                <c:pt idx="399">
                  <c:v>960.00000000000068</c:v>
                </c:pt>
                <c:pt idx="400">
                  <c:v>1200.0000000000009</c:v>
                </c:pt>
                <c:pt idx="401">
                  <c:v>1200.0000000000009</c:v>
                </c:pt>
                <c:pt idx="402">
                  <c:v>1200.0000000000009</c:v>
                </c:pt>
                <c:pt idx="403">
                  <c:v>1199.9999999999957</c:v>
                </c:pt>
                <c:pt idx="404">
                  <c:v>1440.0000000000011</c:v>
                </c:pt>
                <c:pt idx="405">
                  <c:v>1200.0000000000009</c:v>
                </c:pt>
                <c:pt idx="406">
                  <c:v>1440.0000000000011</c:v>
                </c:pt>
                <c:pt idx="407">
                  <c:v>1200.0000000000009</c:v>
                </c:pt>
                <c:pt idx="408">
                  <c:v>1439.9999999999959</c:v>
                </c:pt>
                <c:pt idx="409">
                  <c:v>1440.0000000000011</c:v>
                </c:pt>
                <c:pt idx="410">
                  <c:v>1680.0000000000014</c:v>
                </c:pt>
                <c:pt idx="411">
                  <c:v>1200.0000000000009</c:v>
                </c:pt>
                <c:pt idx="412">
                  <c:v>1439.9999999999959</c:v>
                </c:pt>
                <c:pt idx="413">
                  <c:v>1680.0000000000014</c:v>
                </c:pt>
                <c:pt idx="414">
                  <c:v>1920.0000000000014</c:v>
                </c:pt>
                <c:pt idx="415">
                  <c:v>1679.9999999999959</c:v>
                </c:pt>
                <c:pt idx="416">
                  <c:v>1680.0000000000066</c:v>
                </c:pt>
                <c:pt idx="417">
                  <c:v>1439.9999999999905</c:v>
                </c:pt>
                <c:pt idx="418">
                  <c:v>1440.0000000000011</c:v>
                </c:pt>
                <c:pt idx="419">
                  <c:v>2160.0000000000068</c:v>
                </c:pt>
                <c:pt idx="420">
                  <c:v>2159.9999999999964</c:v>
                </c:pt>
                <c:pt idx="421">
                  <c:v>1920.0000000000014</c:v>
                </c:pt>
                <c:pt idx="422">
                  <c:v>2159.9999999999964</c:v>
                </c:pt>
                <c:pt idx="423">
                  <c:v>1680.0000000000066</c:v>
                </c:pt>
                <c:pt idx="424">
                  <c:v>1679.9999999999959</c:v>
                </c:pt>
                <c:pt idx="425">
                  <c:v>2159.9999999999964</c:v>
                </c:pt>
                <c:pt idx="426">
                  <c:v>2400.0000000000018</c:v>
                </c:pt>
                <c:pt idx="427">
                  <c:v>2159.9999999999964</c:v>
                </c:pt>
                <c:pt idx="428">
                  <c:v>2400.0000000000018</c:v>
                </c:pt>
                <c:pt idx="429">
                  <c:v>2159.9999999999964</c:v>
                </c:pt>
                <c:pt idx="430">
                  <c:v>2400.0000000000018</c:v>
                </c:pt>
                <c:pt idx="431">
                  <c:v>2160.0000000000068</c:v>
                </c:pt>
                <c:pt idx="432">
                  <c:v>2159.9999999999964</c:v>
                </c:pt>
                <c:pt idx="433">
                  <c:v>2400.0000000000018</c:v>
                </c:pt>
                <c:pt idx="434">
                  <c:v>2639.9999999999968</c:v>
                </c:pt>
                <c:pt idx="435">
                  <c:v>2880.0000000000023</c:v>
                </c:pt>
                <c:pt idx="436">
                  <c:v>3119.9999999999868</c:v>
                </c:pt>
                <c:pt idx="437">
                  <c:v>2160.0000000000177</c:v>
                </c:pt>
                <c:pt idx="438">
                  <c:v>2399.9999999999914</c:v>
                </c:pt>
                <c:pt idx="439">
                  <c:v>2399.9999999999914</c:v>
                </c:pt>
                <c:pt idx="440">
                  <c:v>2640.0000000000077</c:v>
                </c:pt>
                <c:pt idx="441">
                  <c:v>2880.0000000000023</c:v>
                </c:pt>
                <c:pt idx="442">
                  <c:v>3119.9999999999973</c:v>
                </c:pt>
                <c:pt idx="443">
                  <c:v>2880.0000000000023</c:v>
                </c:pt>
                <c:pt idx="444">
                  <c:v>2880.0000000000023</c:v>
                </c:pt>
                <c:pt idx="445">
                  <c:v>3359.9999999999918</c:v>
                </c:pt>
                <c:pt idx="446">
                  <c:v>3600.0000000000086</c:v>
                </c:pt>
                <c:pt idx="447">
                  <c:v>1679.9999999999854</c:v>
                </c:pt>
                <c:pt idx="448">
                  <c:v>1680.0000000000066</c:v>
                </c:pt>
                <c:pt idx="449">
                  <c:v>4560.0000000000091</c:v>
                </c:pt>
                <c:pt idx="450">
                  <c:v>4559.9999999999873</c:v>
                </c:pt>
                <c:pt idx="451">
                  <c:v>3360.0000000000132</c:v>
                </c:pt>
                <c:pt idx="452">
                  <c:v>3359.9999999999918</c:v>
                </c:pt>
                <c:pt idx="453">
                  <c:v>3119.9999999999973</c:v>
                </c:pt>
                <c:pt idx="454">
                  <c:v>3359.9999999999918</c:v>
                </c:pt>
                <c:pt idx="455">
                  <c:v>3600.0000000000086</c:v>
                </c:pt>
                <c:pt idx="456">
                  <c:v>3600.0000000000086</c:v>
                </c:pt>
                <c:pt idx="457">
                  <c:v>3840.0000000000027</c:v>
                </c:pt>
                <c:pt idx="458">
                  <c:v>3839.9999999999818</c:v>
                </c:pt>
                <c:pt idx="459">
                  <c:v>3119.9999999999973</c:v>
                </c:pt>
                <c:pt idx="460">
                  <c:v>3120.0000000000186</c:v>
                </c:pt>
                <c:pt idx="461">
                  <c:v>3599.9999999999868</c:v>
                </c:pt>
                <c:pt idx="462">
                  <c:v>3600.0000000000086</c:v>
                </c:pt>
                <c:pt idx="463">
                  <c:v>3599.9999999999868</c:v>
                </c:pt>
                <c:pt idx="464">
                  <c:v>3840.0000000000027</c:v>
                </c:pt>
                <c:pt idx="465">
                  <c:v>2880.0000000000023</c:v>
                </c:pt>
                <c:pt idx="466">
                  <c:v>3119.9999999999973</c:v>
                </c:pt>
                <c:pt idx="467">
                  <c:v>3360.0000000000132</c:v>
                </c:pt>
                <c:pt idx="468">
                  <c:v>3359.9999999999709</c:v>
                </c:pt>
                <c:pt idx="469">
                  <c:v>2880.0000000000236</c:v>
                </c:pt>
                <c:pt idx="470">
                  <c:v>2879.9999999999809</c:v>
                </c:pt>
                <c:pt idx="471">
                  <c:v>2159.9999999999964</c:v>
                </c:pt>
                <c:pt idx="472">
                  <c:v>2400.0000000000341</c:v>
                </c:pt>
                <c:pt idx="473">
                  <c:v>1679.9999999999643</c:v>
                </c:pt>
                <c:pt idx="474">
                  <c:v>1920.0000000000014</c:v>
                </c:pt>
                <c:pt idx="475">
                  <c:v>720.00000000002728</c:v>
                </c:pt>
                <c:pt idx="476">
                  <c:v>959.99999999997954</c:v>
                </c:pt>
                <c:pt idx="477">
                  <c:v>720.00000000002728</c:v>
                </c:pt>
                <c:pt idx="478">
                  <c:v>479.99999999998977</c:v>
                </c:pt>
                <c:pt idx="479">
                  <c:v>0</c:v>
                </c:pt>
                <c:pt idx="480">
                  <c:v>239.99999999999488</c:v>
                </c:pt>
                <c:pt idx="481">
                  <c:v>-479.99999999998977</c:v>
                </c:pt>
                <c:pt idx="482">
                  <c:v>-239.99999999999488</c:v>
                </c:pt>
                <c:pt idx="483">
                  <c:v>-960.00000000002206</c:v>
                </c:pt>
                <c:pt idx="484">
                  <c:v>-1199.9999999999743</c:v>
                </c:pt>
                <c:pt idx="485">
                  <c:v>-1920.0000000000014</c:v>
                </c:pt>
                <c:pt idx="486">
                  <c:v>-1920.0000000000014</c:v>
                </c:pt>
                <c:pt idx="487">
                  <c:v>-2640.0000000000286</c:v>
                </c:pt>
                <c:pt idx="488">
                  <c:v>-2879.9999999999809</c:v>
                </c:pt>
                <c:pt idx="489">
                  <c:v>-2639.9999999999864</c:v>
                </c:pt>
                <c:pt idx="490">
                  <c:v>-2880.0000000000236</c:v>
                </c:pt>
                <c:pt idx="491">
                  <c:v>-3360.0000000000132</c:v>
                </c:pt>
                <c:pt idx="492">
                  <c:v>-3359.9999999999709</c:v>
                </c:pt>
                <c:pt idx="493">
                  <c:v>-3360.0000000000132</c:v>
                </c:pt>
                <c:pt idx="494">
                  <c:v>-3599.9999999999868</c:v>
                </c:pt>
                <c:pt idx="495">
                  <c:v>-3840.0000000000027</c:v>
                </c:pt>
                <c:pt idx="496">
                  <c:v>-4079.9999999999977</c:v>
                </c:pt>
                <c:pt idx="497">
                  <c:v>-3600.0000000000086</c:v>
                </c:pt>
                <c:pt idx="498">
                  <c:v>-3600.0000000000086</c:v>
                </c:pt>
                <c:pt idx="499">
                  <c:v>-3839.9999999999818</c:v>
                </c:pt>
                <c:pt idx="500">
                  <c:v>-3840.0000000000027</c:v>
                </c:pt>
                <c:pt idx="501">
                  <c:v>-3360.0000000000132</c:v>
                </c:pt>
                <c:pt idx="502">
                  <c:v>-3599.9999999999868</c:v>
                </c:pt>
                <c:pt idx="503">
                  <c:v>-4079.9999999999977</c:v>
                </c:pt>
                <c:pt idx="504">
                  <c:v>-4079.9999999999977</c:v>
                </c:pt>
                <c:pt idx="505">
                  <c:v>-3119.9999999999973</c:v>
                </c:pt>
                <c:pt idx="506">
                  <c:v>-3120.0000000000186</c:v>
                </c:pt>
                <c:pt idx="507">
                  <c:v>-4079.9999999999977</c:v>
                </c:pt>
                <c:pt idx="508">
                  <c:v>-4319.9999999999927</c:v>
                </c:pt>
                <c:pt idx="509">
                  <c:v>-3600.0000000000086</c:v>
                </c:pt>
                <c:pt idx="510">
                  <c:v>-3599.9999999999868</c:v>
                </c:pt>
                <c:pt idx="511">
                  <c:v>-3360.0000000000132</c:v>
                </c:pt>
                <c:pt idx="512">
                  <c:v>-3599.9999999999868</c:v>
                </c:pt>
                <c:pt idx="513">
                  <c:v>-2880.0000000000023</c:v>
                </c:pt>
                <c:pt idx="514">
                  <c:v>-3119.9999999999973</c:v>
                </c:pt>
                <c:pt idx="515">
                  <c:v>-3119.9999999999973</c:v>
                </c:pt>
                <c:pt idx="516">
                  <c:v>-3119.9999999999973</c:v>
                </c:pt>
                <c:pt idx="517">
                  <c:v>-2880.0000000000023</c:v>
                </c:pt>
                <c:pt idx="518">
                  <c:v>-3119.9999999999973</c:v>
                </c:pt>
                <c:pt idx="519">
                  <c:v>-2640.0000000000077</c:v>
                </c:pt>
                <c:pt idx="520">
                  <c:v>-2880.0000000000023</c:v>
                </c:pt>
                <c:pt idx="521">
                  <c:v>-2880.0000000000023</c:v>
                </c:pt>
                <c:pt idx="522">
                  <c:v>-2879.9999999999918</c:v>
                </c:pt>
                <c:pt idx="523">
                  <c:v>-2880.0000000000023</c:v>
                </c:pt>
                <c:pt idx="524">
                  <c:v>-2880.0000000000023</c:v>
                </c:pt>
                <c:pt idx="525">
                  <c:v>-2400.0000000000018</c:v>
                </c:pt>
                <c:pt idx="526">
                  <c:v>-2159.9999999999964</c:v>
                </c:pt>
                <c:pt idx="527">
                  <c:v>-2880.0000000000023</c:v>
                </c:pt>
                <c:pt idx="528">
                  <c:v>-2639.9999999999968</c:v>
                </c:pt>
                <c:pt idx="529">
                  <c:v>-2159.9999999999964</c:v>
                </c:pt>
                <c:pt idx="530">
                  <c:v>-1920.0000000000014</c:v>
                </c:pt>
                <c:pt idx="531">
                  <c:v>-1920.0000000000014</c:v>
                </c:pt>
                <c:pt idx="532">
                  <c:v>-1679.9999999999959</c:v>
                </c:pt>
                <c:pt idx="533">
                  <c:v>-2160.0000000000068</c:v>
                </c:pt>
                <c:pt idx="534">
                  <c:v>-2159.9999999999964</c:v>
                </c:pt>
                <c:pt idx="535">
                  <c:v>-2400.0000000000018</c:v>
                </c:pt>
                <c:pt idx="536">
                  <c:v>-2400.0000000000018</c:v>
                </c:pt>
                <c:pt idx="537">
                  <c:v>-1679.9999999999959</c:v>
                </c:pt>
                <c:pt idx="538">
                  <c:v>-1679.9999999999959</c:v>
                </c:pt>
                <c:pt idx="539">
                  <c:v>-1680.0000000000066</c:v>
                </c:pt>
                <c:pt idx="540">
                  <c:v>-1440.0000000000011</c:v>
                </c:pt>
                <c:pt idx="541">
                  <c:v>-1919.9999999999961</c:v>
                </c:pt>
                <c:pt idx="542">
                  <c:v>-1920.0000000000014</c:v>
                </c:pt>
                <c:pt idx="543">
                  <c:v>-1679.9999999999959</c:v>
                </c:pt>
                <c:pt idx="544">
                  <c:v>-1680.0000000000014</c:v>
                </c:pt>
                <c:pt idx="545">
                  <c:v>-1680.0000000000014</c:v>
                </c:pt>
                <c:pt idx="546">
                  <c:v>-1439.9999999999959</c:v>
                </c:pt>
                <c:pt idx="547">
                  <c:v>-1680.0000000000014</c:v>
                </c:pt>
                <c:pt idx="548">
                  <c:v>-1440.0000000000011</c:v>
                </c:pt>
                <c:pt idx="549">
                  <c:v>-1440.0000000000011</c:v>
                </c:pt>
                <c:pt idx="550">
                  <c:v>-1200.0000000000009</c:v>
                </c:pt>
                <c:pt idx="551">
                  <c:v>-1439.9999999999959</c:v>
                </c:pt>
                <c:pt idx="552">
                  <c:v>-1440.0000000000011</c:v>
                </c:pt>
                <c:pt idx="553">
                  <c:v>-1200.0000000000009</c:v>
                </c:pt>
                <c:pt idx="554">
                  <c:v>-1200.0000000000009</c:v>
                </c:pt>
                <c:pt idx="555">
                  <c:v>-1199.9999999999957</c:v>
                </c:pt>
                <c:pt idx="556">
                  <c:v>-1200.0000000000009</c:v>
                </c:pt>
                <c:pt idx="557">
                  <c:v>-1200.0000000000009</c:v>
                </c:pt>
                <c:pt idx="558">
                  <c:v>-960.00000000000068</c:v>
                </c:pt>
                <c:pt idx="559">
                  <c:v>-1199.9999999999982</c:v>
                </c:pt>
                <c:pt idx="560">
                  <c:v>-960.00000000000068</c:v>
                </c:pt>
                <c:pt idx="561">
                  <c:v>-960.00000000000068</c:v>
                </c:pt>
                <c:pt idx="562">
                  <c:v>-959.99999999999807</c:v>
                </c:pt>
                <c:pt idx="563">
                  <c:v>-720.00000000000057</c:v>
                </c:pt>
                <c:pt idx="564">
                  <c:v>-720.00000000000057</c:v>
                </c:pt>
                <c:pt idx="565">
                  <c:v>-960.00000000000068</c:v>
                </c:pt>
                <c:pt idx="566">
                  <c:v>-719.99999999999795</c:v>
                </c:pt>
                <c:pt idx="567">
                  <c:v>-960.00000000000068</c:v>
                </c:pt>
                <c:pt idx="568">
                  <c:v>-720.00000000000057</c:v>
                </c:pt>
                <c:pt idx="569">
                  <c:v>-720.00000000000057</c:v>
                </c:pt>
                <c:pt idx="570">
                  <c:v>-719.99999999999795</c:v>
                </c:pt>
                <c:pt idx="571">
                  <c:v>-720.00000000000057</c:v>
                </c:pt>
                <c:pt idx="572">
                  <c:v>-720.00000000000057</c:v>
                </c:pt>
                <c:pt idx="573">
                  <c:v>-479.99999999999903</c:v>
                </c:pt>
                <c:pt idx="574">
                  <c:v>-480.00000000000034</c:v>
                </c:pt>
                <c:pt idx="575">
                  <c:v>-720.00000000000057</c:v>
                </c:pt>
                <c:pt idx="576">
                  <c:v>-479.99999999999903</c:v>
                </c:pt>
                <c:pt idx="577">
                  <c:v>-480.00000000000034</c:v>
                </c:pt>
                <c:pt idx="578">
                  <c:v>-480.00000000000034</c:v>
                </c:pt>
                <c:pt idx="579">
                  <c:v>-479.99999999999903</c:v>
                </c:pt>
                <c:pt idx="580">
                  <c:v>-240.00000000000017</c:v>
                </c:pt>
                <c:pt idx="581">
                  <c:v>-480.00000000000034</c:v>
                </c:pt>
                <c:pt idx="582">
                  <c:v>-240.00000000000017</c:v>
                </c:pt>
                <c:pt idx="583">
                  <c:v>-479.99999999999903</c:v>
                </c:pt>
                <c:pt idx="584">
                  <c:v>-240.00000000000017</c:v>
                </c:pt>
                <c:pt idx="585">
                  <c:v>-240.00000000000017</c:v>
                </c:pt>
                <c:pt idx="586">
                  <c:v>-240.00000000000017</c:v>
                </c:pt>
                <c:pt idx="587">
                  <c:v>-479.99999999999972</c:v>
                </c:pt>
                <c:pt idx="588">
                  <c:v>-240.00000000000017</c:v>
                </c:pt>
                <c:pt idx="589">
                  <c:v>-239.99999999999952</c:v>
                </c:pt>
                <c:pt idx="590">
                  <c:v>0</c:v>
                </c:pt>
                <c:pt idx="591">
                  <c:v>-240.00000000000017</c:v>
                </c:pt>
                <c:pt idx="592">
                  <c:v>-240.00000000000017</c:v>
                </c:pt>
                <c:pt idx="593">
                  <c:v>-239.99999999999952</c:v>
                </c:pt>
                <c:pt idx="594">
                  <c:v>-240.00000000000017</c:v>
                </c:pt>
                <c:pt idx="595">
                  <c:v>-240.00000000000017</c:v>
                </c:pt>
                <c:pt idx="596">
                  <c:v>-239.99999999999952</c:v>
                </c:pt>
                <c:pt idx="597">
                  <c:v>-240.00000000000017</c:v>
                </c:pt>
                <c:pt idx="598">
                  <c:v>-240.00000000000017</c:v>
                </c:pt>
                <c:pt idx="599">
                  <c:v>-239.99999999999986</c:v>
                </c:pt>
                <c:pt idx="600">
                  <c:v>-239.99999999999986</c:v>
                </c:pt>
                <c:pt idx="601">
                  <c:v>-240.00000000000017</c:v>
                </c:pt>
                <c:pt idx="602">
                  <c:v>0</c:v>
                </c:pt>
                <c:pt idx="603">
                  <c:v>-239.99999999999986</c:v>
                </c:pt>
                <c:pt idx="604">
                  <c:v>-239.99999999999986</c:v>
                </c:pt>
                <c:pt idx="605">
                  <c:v>-240.00000000000017</c:v>
                </c:pt>
                <c:pt idx="606">
                  <c:v>-239.99999999999986</c:v>
                </c:pt>
                <c:pt idx="607">
                  <c:v>-240.00000000000003</c:v>
                </c:pt>
                <c:pt idx="608">
                  <c:v>-240.00000000000003</c:v>
                </c:pt>
                <c:pt idx="609">
                  <c:v>-239.99999999999994</c:v>
                </c:pt>
                <c:pt idx="610">
                  <c:v>0</c:v>
                </c:pt>
                <c:pt idx="611">
                  <c:v>-240</c:v>
                </c:pt>
                <c:pt idx="612">
                  <c:v>-240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1-1B9F-4504-B827-62BD9B0AF75C}"/>
            </c:ext>
          </c:extLst>
        </c:ser>
        <c:dLbls>
          <c:showLegendKey val="0"/>
          <c:showVal val="0"/>
          <c:showCatName val="0"/>
          <c:showSerName val="0"/>
          <c:showPercent val="0"/>
          <c:showBubbleSize val="0"/>
        </c:dLbls>
        <c:axId val="130093583"/>
        <c:axId val="130091183"/>
      </c:scatterChart>
      <c:valAx>
        <c:axId val="1300935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r>
                  <a:rPr lang="en-GB" baseline="0"/>
                  <a:t> (Degrees)</a:t>
                </a:r>
                <a:endParaRPr lang="en-GB"/>
              </a:p>
            </c:rich>
          </c:tx>
          <c:layout>
            <c:manualLayout>
              <c:xMode val="edge"/>
              <c:yMode val="edge"/>
              <c:x val="0.43111179737943212"/>
              <c:y val="0.96929098471323849"/>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091183"/>
        <c:crosses val="autoZero"/>
        <c:crossBetween val="midCat"/>
      </c:valAx>
      <c:valAx>
        <c:axId val="13009118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Velocity (mm/s)</a:t>
                </a:r>
              </a:p>
            </c:rich>
          </c:tx>
          <c:layout>
            <c:manualLayout>
              <c:xMode val="edge"/>
              <c:yMode val="edge"/>
              <c:x val="5.8625163743659852E-3"/>
              <c:y val="0.4116549669491328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093583"/>
        <c:crosses val="autoZero"/>
        <c:crossBetween val="midCat"/>
      </c:valAx>
      <c:spPr>
        <a:noFill/>
        <a:ln>
          <a:noFill/>
        </a:ln>
        <a:effectLst/>
      </c:spPr>
    </c:plotArea>
    <c:legend>
      <c:legendPos val="r"/>
      <c:layout>
        <c:manualLayout>
          <c:xMode val="edge"/>
          <c:yMode val="edge"/>
          <c:x val="0.72292201202946804"/>
          <c:y val="7.6214348621367126E-2"/>
          <c:w val="0.230177856975604"/>
          <c:h val="0.142891447549420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Acceleration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3.8406868099497983E-2"/>
          <c:y val="7.4909202749409765E-2"/>
          <c:w val="0.92878427451532974"/>
          <c:h val="0.87216551800471553"/>
        </c:manualLayout>
      </c:layout>
      <c:scatterChart>
        <c:scatterStyle val="smoothMarker"/>
        <c:varyColors val="0"/>
        <c:ser>
          <c:idx val="0"/>
          <c:order val="0"/>
          <c:tx>
            <c:v>Exhaust Valve Acceleration</c:v>
          </c:tx>
          <c:spPr>
            <a:ln w="19050" cap="rnd">
              <a:solidFill>
                <a:schemeClr val="accent1"/>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Data'!$F$6:$F$726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5759999.9999999963</c:v>
                </c:pt>
                <c:pt idx="32">
                  <c:v>-5759999.9999999963</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5759999.9999999963</c:v>
                </c:pt>
                <c:pt idx="96">
                  <c:v>-5759999.9999999963</c:v>
                </c:pt>
                <c:pt idx="97">
                  <c:v>5760000.0000000037</c:v>
                </c:pt>
                <c:pt idx="98">
                  <c:v>-5760000.0000000037</c:v>
                </c:pt>
                <c:pt idx="99">
                  <c:v>0</c:v>
                </c:pt>
                <c:pt idx="100">
                  <c:v>5760000.0000000037</c:v>
                </c:pt>
                <c:pt idx="101">
                  <c:v>-5760000.0000000037</c:v>
                </c:pt>
                <c:pt idx="102">
                  <c:v>5759999.9999999879</c:v>
                </c:pt>
                <c:pt idx="103">
                  <c:v>-5759999.9999999879</c:v>
                </c:pt>
                <c:pt idx="104">
                  <c:v>5760000.0000000037</c:v>
                </c:pt>
                <c:pt idx="105">
                  <c:v>0</c:v>
                </c:pt>
                <c:pt idx="106">
                  <c:v>-1.5688783605583012E-8</c:v>
                </c:pt>
                <c:pt idx="107">
                  <c:v>1.5688783605583012E-8</c:v>
                </c:pt>
                <c:pt idx="108">
                  <c:v>0</c:v>
                </c:pt>
                <c:pt idx="109">
                  <c:v>-1.5688783605583012E-8</c:v>
                </c:pt>
                <c:pt idx="110">
                  <c:v>1.5688783605583012E-8</c:v>
                </c:pt>
                <c:pt idx="111">
                  <c:v>-5760000.0000000037</c:v>
                </c:pt>
                <c:pt idx="112">
                  <c:v>5760000.0000000037</c:v>
                </c:pt>
                <c:pt idx="113">
                  <c:v>-1.5688783605583012E-8</c:v>
                </c:pt>
                <c:pt idx="114">
                  <c:v>1.5688783605583012E-8</c:v>
                </c:pt>
                <c:pt idx="115">
                  <c:v>0</c:v>
                </c:pt>
                <c:pt idx="116">
                  <c:v>0</c:v>
                </c:pt>
                <c:pt idx="117">
                  <c:v>0</c:v>
                </c:pt>
                <c:pt idx="118">
                  <c:v>-3.1377567211166024E-8</c:v>
                </c:pt>
                <c:pt idx="119">
                  <c:v>-5759999.999999973</c:v>
                </c:pt>
                <c:pt idx="120">
                  <c:v>5760000.0000000037</c:v>
                </c:pt>
                <c:pt idx="121">
                  <c:v>0</c:v>
                </c:pt>
                <c:pt idx="122">
                  <c:v>0</c:v>
                </c:pt>
                <c:pt idx="123">
                  <c:v>0</c:v>
                </c:pt>
                <c:pt idx="124">
                  <c:v>0</c:v>
                </c:pt>
                <c:pt idx="125">
                  <c:v>-3.1377567211166024E-8</c:v>
                </c:pt>
                <c:pt idx="126">
                  <c:v>3.1377567211166024E-8</c:v>
                </c:pt>
                <c:pt idx="127">
                  <c:v>0</c:v>
                </c:pt>
                <c:pt idx="128">
                  <c:v>0</c:v>
                </c:pt>
                <c:pt idx="129">
                  <c:v>0</c:v>
                </c:pt>
                <c:pt idx="130">
                  <c:v>0</c:v>
                </c:pt>
                <c:pt idx="131">
                  <c:v>-5760000.0000000037</c:v>
                </c:pt>
                <c:pt idx="132">
                  <c:v>5759999.999999973</c:v>
                </c:pt>
                <c:pt idx="133">
                  <c:v>3.1377567211166024E-8</c:v>
                </c:pt>
                <c:pt idx="134">
                  <c:v>0</c:v>
                </c:pt>
                <c:pt idx="135">
                  <c:v>0</c:v>
                </c:pt>
                <c:pt idx="136">
                  <c:v>0</c:v>
                </c:pt>
                <c:pt idx="137">
                  <c:v>0</c:v>
                </c:pt>
                <c:pt idx="138">
                  <c:v>-3.1377567211166024E-8</c:v>
                </c:pt>
                <c:pt idx="139">
                  <c:v>3.1377567211166024E-8</c:v>
                </c:pt>
                <c:pt idx="140">
                  <c:v>0</c:v>
                </c:pt>
                <c:pt idx="141">
                  <c:v>0</c:v>
                </c:pt>
                <c:pt idx="142">
                  <c:v>0</c:v>
                </c:pt>
                <c:pt idx="143">
                  <c:v>0</c:v>
                </c:pt>
                <c:pt idx="144">
                  <c:v>0</c:v>
                </c:pt>
                <c:pt idx="145">
                  <c:v>0</c:v>
                </c:pt>
                <c:pt idx="146">
                  <c:v>5760000.0000000037</c:v>
                </c:pt>
                <c:pt idx="147">
                  <c:v>-5760000.0000000671</c:v>
                </c:pt>
                <c:pt idx="148">
                  <c:v>5760000.0000000671</c:v>
                </c:pt>
                <c:pt idx="149">
                  <c:v>0</c:v>
                </c:pt>
                <c:pt idx="150">
                  <c:v>0</c:v>
                </c:pt>
                <c:pt idx="151">
                  <c:v>0</c:v>
                </c:pt>
                <c:pt idx="152">
                  <c:v>0</c:v>
                </c:pt>
                <c:pt idx="153">
                  <c:v>-6.2755134422332048E-8</c:v>
                </c:pt>
                <c:pt idx="154">
                  <c:v>6.2755134422332048E-8</c:v>
                </c:pt>
                <c:pt idx="155">
                  <c:v>5760000.0000000056</c:v>
                </c:pt>
                <c:pt idx="156">
                  <c:v>0</c:v>
                </c:pt>
                <c:pt idx="157">
                  <c:v>-5760000.0000000056</c:v>
                </c:pt>
                <c:pt idx="158">
                  <c:v>5759999.9999999423</c:v>
                </c:pt>
                <c:pt idx="159">
                  <c:v>6.2755134422332048E-8</c:v>
                </c:pt>
                <c:pt idx="160">
                  <c:v>5760000.0000000028</c:v>
                </c:pt>
                <c:pt idx="161">
                  <c:v>-5760000.0000000028</c:v>
                </c:pt>
                <c:pt idx="162">
                  <c:v>5759999.9999999395</c:v>
                </c:pt>
                <c:pt idx="163">
                  <c:v>6.2755134422332048E-8</c:v>
                </c:pt>
                <c:pt idx="164">
                  <c:v>0</c:v>
                </c:pt>
                <c:pt idx="165">
                  <c:v>-5760000.0000000028</c:v>
                </c:pt>
                <c:pt idx="166">
                  <c:v>5760000.0000000028</c:v>
                </c:pt>
                <c:pt idx="167">
                  <c:v>-1.255102688446641E-7</c:v>
                </c:pt>
                <c:pt idx="168">
                  <c:v>5760000.0000001304</c:v>
                </c:pt>
                <c:pt idx="169">
                  <c:v>-5760000.0000000056</c:v>
                </c:pt>
                <c:pt idx="170">
                  <c:v>5760000.0000000056</c:v>
                </c:pt>
                <c:pt idx="171">
                  <c:v>-5760000.0000000056</c:v>
                </c:pt>
                <c:pt idx="172">
                  <c:v>5759999.9999998799</c:v>
                </c:pt>
                <c:pt idx="173">
                  <c:v>1.255102688446641E-7</c:v>
                </c:pt>
                <c:pt idx="174">
                  <c:v>0</c:v>
                </c:pt>
                <c:pt idx="175">
                  <c:v>-5760000.0000000056</c:v>
                </c:pt>
                <c:pt idx="176">
                  <c:v>0</c:v>
                </c:pt>
                <c:pt idx="177">
                  <c:v>11520000.000000011</c:v>
                </c:pt>
                <c:pt idx="178">
                  <c:v>5759999.9999998743</c:v>
                </c:pt>
                <c:pt idx="179">
                  <c:v>-5759999.9999998743</c:v>
                </c:pt>
                <c:pt idx="180">
                  <c:v>0</c:v>
                </c:pt>
                <c:pt idx="181">
                  <c:v>0</c:v>
                </c:pt>
                <c:pt idx="182">
                  <c:v>-1.255102688446641E-7</c:v>
                </c:pt>
                <c:pt idx="183">
                  <c:v>1.255102688446641E-7</c:v>
                </c:pt>
                <c:pt idx="184">
                  <c:v>5760000.0000000056</c:v>
                </c:pt>
                <c:pt idx="185">
                  <c:v>-1.3096723705530167E-7</c:v>
                </c:pt>
                <c:pt idx="186">
                  <c:v>2.5647750589996576E-7</c:v>
                </c:pt>
                <c:pt idx="187">
                  <c:v>-2.5647750589996576E-7</c:v>
                </c:pt>
                <c:pt idx="188">
                  <c:v>0</c:v>
                </c:pt>
                <c:pt idx="189">
                  <c:v>2.5647750589996576E-7</c:v>
                </c:pt>
                <c:pt idx="190">
                  <c:v>5759999.9999998743</c:v>
                </c:pt>
                <c:pt idx="191">
                  <c:v>-5760000.0000001304</c:v>
                </c:pt>
                <c:pt idx="192">
                  <c:v>0</c:v>
                </c:pt>
                <c:pt idx="193">
                  <c:v>-23039999.999999758</c:v>
                </c:pt>
                <c:pt idx="194">
                  <c:v>5759999.9999998743</c:v>
                </c:pt>
                <c:pt idx="195">
                  <c:v>46079999.999999784</c:v>
                </c:pt>
                <c:pt idx="196">
                  <c:v>2.5102053768932819E-7</c:v>
                </c:pt>
                <c:pt idx="197">
                  <c:v>-11520000.000000011</c:v>
                </c:pt>
                <c:pt idx="198">
                  <c:v>5759999.9999998799</c:v>
                </c:pt>
                <c:pt idx="199">
                  <c:v>-23039999.999999762</c:v>
                </c:pt>
                <c:pt idx="200">
                  <c:v>5759999.9999996228</c:v>
                </c:pt>
                <c:pt idx="201">
                  <c:v>11520000.000000261</c:v>
                </c:pt>
                <c:pt idx="202">
                  <c:v>5759999.9999998799</c:v>
                </c:pt>
                <c:pt idx="203">
                  <c:v>-11519999.99999976</c:v>
                </c:pt>
                <c:pt idx="204">
                  <c:v>-2.5102053768932819E-7</c:v>
                </c:pt>
                <c:pt idx="205">
                  <c:v>5760000.0000001304</c:v>
                </c:pt>
                <c:pt idx="206">
                  <c:v>0</c:v>
                </c:pt>
                <c:pt idx="207">
                  <c:v>5759999.9999998799</c:v>
                </c:pt>
                <c:pt idx="208">
                  <c:v>5760000.0000001304</c:v>
                </c:pt>
                <c:pt idx="209">
                  <c:v>-11520000.000000261</c:v>
                </c:pt>
                <c:pt idx="210">
                  <c:v>5.0204107537865639E-7</c:v>
                </c:pt>
                <c:pt idx="211">
                  <c:v>11519999.99999976</c:v>
                </c:pt>
                <c:pt idx="212">
                  <c:v>-5.1295501179993153E-7</c:v>
                </c:pt>
                <c:pt idx="213">
                  <c:v>-17279999.999999113</c:v>
                </c:pt>
                <c:pt idx="214">
                  <c:v>5759999.9999993667</c:v>
                </c:pt>
                <c:pt idx="215">
                  <c:v>28800000.00000041</c:v>
                </c:pt>
                <c:pt idx="216">
                  <c:v>5759999.9999993555</c:v>
                </c:pt>
                <c:pt idx="217">
                  <c:v>-34559999.999999262</c:v>
                </c:pt>
                <c:pt idx="218">
                  <c:v>5759999.9999993779</c:v>
                </c:pt>
                <c:pt idx="219">
                  <c:v>11520000.000000775</c:v>
                </c:pt>
                <c:pt idx="220">
                  <c:v>-5.1295501179993153E-7</c:v>
                </c:pt>
                <c:pt idx="221">
                  <c:v>0</c:v>
                </c:pt>
                <c:pt idx="222">
                  <c:v>0</c:v>
                </c:pt>
                <c:pt idx="223">
                  <c:v>23040000.000000011</c:v>
                </c:pt>
                <c:pt idx="224">
                  <c:v>-5759999.9999998799</c:v>
                </c:pt>
                <c:pt idx="225">
                  <c:v>-17280000.00000013</c:v>
                </c:pt>
                <c:pt idx="226">
                  <c:v>0</c:v>
                </c:pt>
                <c:pt idx="227">
                  <c:v>-11519999.999999749</c:v>
                </c:pt>
                <c:pt idx="228">
                  <c:v>-5760000.0000003921</c:v>
                </c:pt>
                <c:pt idx="229">
                  <c:v>28800000.00000041</c:v>
                </c:pt>
                <c:pt idx="230">
                  <c:v>-5.2386894822120667E-7</c:v>
                </c:pt>
                <c:pt idx="231">
                  <c:v>-5759999.9999993667</c:v>
                </c:pt>
                <c:pt idx="232">
                  <c:v>-5760000.0000003818</c:v>
                </c:pt>
                <c:pt idx="233">
                  <c:v>0</c:v>
                </c:pt>
                <c:pt idx="234">
                  <c:v>-5759999.9999998799</c:v>
                </c:pt>
                <c:pt idx="235">
                  <c:v>-5760000.0000003818</c:v>
                </c:pt>
                <c:pt idx="236">
                  <c:v>5.1295501179993153E-7</c:v>
                </c:pt>
                <c:pt idx="237">
                  <c:v>0</c:v>
                </c:pt>
                <c:pt idx="238">
                  <c:v>-5760000.0000003921</c:v>
                </c:pt>
                <c:pt idx="239">
                  <c:v>-5759999.9999998799</c:v>
                </c:pt>
                <c:pt idx="240">
                  <c:v>0</c:v>
                </c:pt>
                <c:pt idx="241">
                  <c:v>-28799999.999999382</c:v>
                </c:pt>
                <c:pt idx="242">
                  <c:v>5759999.9999988535</c:v>
                </c:pt>
                <c:pt idx="243">
                  <c:v>-11519999.999998728</c:v>
                </c:pt>
                <c:pt idx="244">
                  <c:v>-1.0259100235998631E-6</c:v>
                </c:pt>
                <c:pt idx="245">
                  <c:v>-11519999.99999975</c:v>
                </c:pt>
                <c:pt idx="246">
                  <c:v>0</c:v>
                </c:pt>
                <c:pt idx="247">
                  <c:v>-11519999.999999754</c:v>
                </c:pt>
                <c:pt idx="248">
                  <c:v>-5759999.9999998771</c:v>
                </c:pt>
                <c:pt idx="249">
                  <c:v>-5759999.9999998743</c:v>
                </c:pt>
                <c:pt idx="250">
                  <c:v>-5760000.0000008997</c:v>
                </c:pt>
                <c:pt idx="251">
                  <c:v>-17279999.999999627</c:v>
                </c:pt>
                <c:pt idx="252">
                  <c:v>-5759999.9999993667</c:v>
                </c:pt>
                <c:pt idx="253">
                  <c:v>-57600000.000000797</c:v>
                </c:pt>
                <c:pt idx="254">
                  <c:v>5.0204107537865639E-7</c:v>
                </c:pt>
                <c:pt idx="255">
                  <c:v>40319999.999999635</c:v>
                </c:pt>
                <c:pt idx="256">
                  <c:v>5760000.0000003921</c:v>
                </c:pt>
                <c:pt idx="257">
                  <c:v>-28800000.00000041</c:v>
                </c:pt>
                <c:pt idx="258">
                  <c:v>5760000.0000004033</c:v>
                </c:pt>
                <c:pt idx="259">
                  <c:v>-11520000.000000261</c:v>
                </c:pt>
                <c:pt idx="260">
                  <c:v>0</c:v>
                </c:pt>
                <c:pt idx="261">
                  <c:v>28800000.000000391</c:v>
                </c:pt>
                <c:pt idx="262">
                  <c:v>-5.1295501179993153E-7</c:v>
                </c:pt>
                <c:pt idx="263">
                  <c:v>-23040000.000000022</c:v>
                </c:pt>
                <c:pt idx="264">
                  <c:v>5.2386894822120667E-7</c:v>
                </c:pt>
                <c:pt idx="265">
                  <c:v>11519999.999999749</c:v>
                </c:pt>
                <c:pt idx="266">
                  <c:v>0</c:v>
                </c:pt>
                <c:pt idx="267">
                  <c:v>-5760000.0000003818</c:v>
                </c:pt>
                <c:pt idx="268">
                  <c:v>5.1295501179993153E-7</c:v>
                </c:pt>
                <c:pt idx="269">
                  <c:v>-5.1295501179993153E-7</c:v>
                </c:pt>
                <c:pt idx="270">
                  <c:v>5.1295501179993153E-7</c:v>
                </c:pt>
                <c:pt idx="271">
                  <c:v>0</c:v>
                </c:pt>
                <c:pt idx="272">
                  <c:v>-5.1295501179993153E-7</c:v>
                </c:pt>
                <c:pt idx="273">
                  <c:v>-5759999.9999993667</c:v>
                </c:pt>
                <c:pt idx="274">
                  <c:v>-5.2386894822120667E-7</c:v>
                </c:pt>
                <c:pt idx="275">
                  <c:v>23040000.000000533</c:v>
                </c:pt>
                <c:pt idx="276">
                  <c:v>-5.1295501179993153E-7</c:v>
                </c:pt>
                <c:pt idx="277">
                  <c:v>-11519999.999999749</c:v>
                </c:pt>
                <c:pt idx="278">
                  <c:v>0</c:v>
                </c:pt>
                <c:pt idx="279">
                  <c:v>0</c:v>
                </c:pt>
                <c:pt idx="280">
                  <c:v>5759999.9999998799</c:v>
                </c:pt>
                <c:pt idx="281">
                  <c:v>11519999.99999976</c:v>
                </c:pt>
                <c:pt idx="282">
                  <c:v>5760000.0000003818</c:v>
                </c:pt>
                <c:pt idx="283">
                  <c:v>-17280000.000000142</c:v>
                </c:pt>
                <c:pt idx="284">
                  <c:v>5760000.0000001304</c:v>
                </c:pt>
                <c:pt idx="285">
                  <c:v>0</c:v>
                </c:pt>
                <c:pt idx="286">
                  <c:v>5759999.9999998799</c:v>
                </c:pt>
                <c:pt idx="287">
                  <c:v>11520000.000000011</c:v>
                </c:pt>
                <c:pt idx="288">
                  <c:v>0</c:v>
                </c:pt>
                <c:pt idx="289">
                  <c:v>-17279999.999999888</c:v>
                </c:pt>
                <c:pt idx="290">
                  <c:v>5759999.9999998799</c:v>
                </c:pt>
                <c:pt idx="291">
                  <c:v>5760000.0000001304</c:v>
                </c:pt>
                <c:pt idx="292">
                  <c:v>0</c:v>
                </c:pt>
                <c:pt idx="293">
                  <c:v>5759999.9999998799</c:v>
                </c:pt>
                <c:pt idx="294">
                  <c:v>0</c:v>
                </c:pt>
                <c:pt idx="295">
                  <c:v>0</c:v>
                </c:pt>
                <c:pt idx="296">
                  <c:v>0</c:v>
                </c:pt>
                <c:pt idx="297">
                  <c:v>-5759999.9999998799</c:v>
                </c:pt>
                <c:pt idx="298">
                  <c:v>5759999.9999998799</c:v>
                </c:pt>
                <c:pt idx="299">
                  <c:v>5760000.0000001304</c:v>
                </c:pt>
                <c:pt idx="300">
                  <c:v>-2.5647750589996576E-7</c:v>
                </c:pt>
                <c:pt idx="301">
                  <c:v>2.5647750589996576E-7</c:v>
                </c:pt>
                <c:pt idx="302">
                  <c:v>0</c:v>
                </c:pt>
                <c:pt idx="303">
                  <c:v>-2.5647750589996576E-7</c:v>
                </c:pt>
                <c:pt idx="304">
                  <c:v>2.5647750589996576E-7</c:v>
                </c:pt>
                <c:pt idx="305">
                  <c:v>5759999.9999998743</c:v>
                </c:pt>
                <c:pt idx="306">
                  <c:v>0</c:v>
                </c:pt>
                <c:pt idx="307">
                  <c:v>1.255102688446641E-7</c:v>
                </c:pt>
                <c:pt idx="308">
                  <c:v>5759999.9999998799</c:v>
                </c:pt>
                <c:pt idx="309">
                  <c:v>-11520000.000000011</c:v>
                </c:pt>
                <c:pt idx="310">
                  <c:v>5760000.0000000056</c:v>
                </c:pt>
                <c:pt idx="311">
                  <c:v>1.255102688446641E-7</c:v>
                </c:pt>
                <c:pt idx="312">
                  <c:v>5759999.9999998799</c:v>
                </c:pt>
                <c:pt idx="313">
                  <c:v>0</c:v>
                </c:pt>
                <c:pt idx="314">
                  <c:v>0</c:v>
                </c:pt>
                <c:pt idx="315">
                  <c:v>5760000.0000000056</c:v>
                </c:pt>
                <c:pt idx="316">
                  <c:v>1.255102688446641E-7</c:v>
                </c:pt>
                <c:pt idx="317">
                  <c:v>-5760000.0000001304</c:v>
                </c:pt>
                <c:pt idx="318">
                  <c:v>5760000.0000000056</c:v>
                </c:pt>
                <c:pt idx="319">
                  <c:v>-5760000.0000000056</c:v>
                </c:pt>
                <c:pt idx="320">
                  <c:v>5760000.0000000056</c:v>
                </c:pt>
                <c:pt idx="321">
                  <c:v>-5760000.0000000056</c:v>
                </c:pt>
                <c:pt idx="322">
                  <c:v>5760000.0000001304</c:v>
                </c:pt>
                <c:pt idx="323">
                  <c:v>-1.255102688446641E-7</c:v>
                </c:pt>
                <c:pt idx="324">
                  <c:v>0</c:v>
                </c:pt>
                <c:pt idx="325">
                  <c:v>5760000.0000000028</c:v>
                </c:pt>
                <c:pt idx="326">
                  <c:v>5760000.0000000056</c:v>
                </c:pt>
                <c:pt idx="327">
                  <c:v>-11519999.999999946</c:v>
                </c:pt>
                <c:pt idx="328">
                  <c:v>5759999.9999999395</c:v>
                </c:pt>
                <c:pt idx="329">
                  <c:v>0</c:v>
                </c:pt>
                <c:pt idx="330">
                  <c:v>0</c:v>
                </c:pt>
                <c:pt idx="331">
                  <c:v>5760000.0000000056</c:v>
                </c:pt>
                <c:pt idx="332">
                  <c:v>6.2755134422332048E-8</c:v>
                </c:pt>
                <c:pt idx="333">
                  <c:v>-5760000.000000068</c:v>
                </c:pt>
                <c:pt idx="334">
                  <c:v>5760000.0000000056</c:v>
                </c:pt>
                <c:pt idx="335">
                  <c:v>-5760000.0000000056</c:v>
                </c:pt>
                <c:pt idx="336">
                  <c:v>5760000.0000000056</c:v>
                </c:pt>
                <c:pt idx="337">
                  <c:v>5760000.0000000037</c:v>
                </c:pt>
                <c:pt idx="338">
                  <c:v>6.3437255448661745E-8</c:v>
                </c:pt>
                <c:pt idx="339">
                  <c:v>-5760000.0000000671</c:v>
                </c:pt>
                <c:pt idx="340">
                  <c:v>5760000.0000000037</c:v>
                </c:pt>
                <c:pt idx="341">
                  <c:v>-5760000.0000000037</c:v>
                </c:pt>
                <c:pt idx="342">
                  <c:v>5760000.0000000037</c:v>
                </c:pt>
                <c:pt idx="343">
                  <c:v>-5760000.0000000037</c:v>
                </c:pt>
                <c:pt idx="344">
                  <c:v>5760000.0000000037</c:v>
                </c:pt>
                <c:pt idx="345">
                  <c:v>0</c:v>
                </c:pt>
                <c:pt idx="346">
                  <c:v>5760000.0000000037</c:v>
                </c:pt>
                <c:pt idx="347">
                  <c:v>-11519999.999999946</c:v>
                </c:pt>
                <c:pt idx="348">
                  <c:v>5759999.9999999404</c:v>
                </c:pt>
                <c:pt idx="349">
                  <c:v>0</c:v>
                </c:pt>
                <c:pt idx="350">
                  <c:v>0</c:v>
                </c:pt>
                <c:pt idx="351">
                  <c:v>0</c:v>
                </c:pt>
                <c:pt idx="352">
                  <c:v>0</c:v>
                </c:pt>
                <c:pt idx="353">
                  <c:v>0</c:v>
                </c:pt>
                <c:pt idx="354">
                  <c:v>5760000.0000000037</c:v>
                </c:pt>
                <c:pt idx="355">
                  <c:v>-5760000.0000000037</c:v>
                </c:pt>
                <c:pt idx="356">
                  <c:v>0</c:v>
                </c:pt>
                <c:pt idx="357">
                  <c:v>0</c:v>
                </c:pt>
                <c:pt idx="358">
                  <c:v>3.1377567211166024E-8</c:v>
                </c:pt>
                <c:pt idx="359">
                  <c:v>-3.1377567211166024E-8</c:v>
                </c:pt>
                <c:pt idx="360">
                  <c:v>0</c:v>
                </c:pt>
                <c:pt idx="361">
                  <c:v>0</c:v>
                </c:pt>
                <c:pt idx="362">
                  <c:v>0</c:v>
                </c:pt>
                <c:pt idx="363">
                  <c:v>0</c:v>
                </c:pt>
                <c:pt idx="364">
                  <c:v>3.1377567211166024E-8</c:v>
                </c:pt>
                <c:pt idx="365">
                  <c:v>-3.1377567211166024E-8</c:v>
                </c:pt>
                <c:pt idx="366">
                  <c:v>0</c:v>
                </c:pt>
                <c:pt idx="367">
                  <c:v>0</c:v>
                </c:pt>
                <c:pt idx="368">
                  <c:v>0</c:v>
                </c:pt>
                <c:pt idx="369">
                  <c:v>0</c:v>
                </c:pt>
                <c:pt idx="370">
                  <c:v>3.1377567211166024E-8</c:v>
                </c:pt>
                <c:pt idx="371">
                  <c:v>-3.1377567211166024E-8</c:v>
                </c:pt>
                <c:pt idx="372">
                  <c:v>0</c:v>
                </c:pt>
                <c:pt idx="373">
                  <c:v>0</c:v>
                </c:pt>
                <c:pt idx="374">
                  <c:v>0</c:v>
                </c:pt>
                <c:pt idx="375">
                  <c:v>0</c:v>
                </c:pt>
                <c:pt idx="376">
                  <c:v>3.1377567211166024E-8</c:v>
                </c:pt>
                <c:pt idx="377">
                  <c:v>-3.1377567211166024E-8</c:v>
                </c:pt>
                <c:pt idx="378">
                  <c:v>0</c:v>
                </c:pt>
                <c:pt idx="379">
                  <c:v>0</c:v>
                </c:pt>
                <c:pt idx="380">
                  <c:v>0</c:v>
                </c:pt>
                <c:pt idx="381">
                  <c:v>1.5688783605583012E-8</c:v>
                </c:pt>
                <c:pt idx="382">
                  <c:v>-1.5688783605583012E-8</c:v>
                </c:pt>
                <c:pt idx="383">
                  <c:v>0</c:v>
                </c:pt>
                <c:pt idx="384">
                  <c:v>1.5688783605583012E-8</c:v>
                </c:pt>
                <c:pt idx="385">
                  <c:v>-1.5688783605583012E-8</c:v>
                </c:pt>
                <c:pt idx="386">
                  <c:v>5760000.0000000037</c:v>
                </c:pt>
                <c:pt idx="387">
                  <c:v>-5760000.0000000037</c:v>
                </c:pt>
                <c:pt idx="388">
                  <c:v>1.5688783605583012E-8</c:v>
                </c:pt>
                <c:pt idx="389">
                  <c:v>-1.5688783605583012E-8</c:v>
                </c:pt>
                <c:pt idx="390">
                  <c:v>0</c:v>
                </c:pt>
                <c:pt idx="391">
                  <c:v>1.5688783605583012E-8</c:v>
                </c:pt>
                <c:pt idx="392">
                  <c:v>-1.5688783605583012E-8</c:v>
                </c:pt>
                <c:pt idx="393">
                  <c:v>0</c:v>
                </c:pt>
                <c:pt idx="394">
                  <c:v>7.5033312896266563E-9</c:v>
                </c:pt>
                <c:pt idx="395">
                  <c:v>5759999.9999999963</c:v>
                </c:pt>
                <c:pt idx="396">
                  <c:v>-5759999.9999999963</c:v>
                </c:pt>
                <c:pt idx="397">
                  <c:v>5759999.9999999963</c:v>
                </c:pt>
                <c:pt idx="398">
                  <c:v>-5760000.0000000037</c:v>
                </c:pt>
                <c:pt idx="399">
                  <c:v>5760000.0000000037</c:v>
                </c:pt>
                <c:pt idx="400">
                  <c:v>-5759999.9999999963</c:v>
                </c:pt>
                <c:pt idx="401">
                  <c:v>5759999.9999999963</c:v>
                </c:pt>
                <c:pt idx="402">
                  <c:v>-5759999.9999999963</c:v>
                </c:pt>
                <c:pt idx="403">
                  <c:v>5759999.9999999963</c:v>
                </c:pt>
                <c:pt idx="404">
                  <c:v>0</c:v>
                </c:pt>
                <c:pt idx="405">
                  <c:v>0</c:v>
                </c:pt>
                <c:pt idx="406">
                  <c:v>0</c:v>
                </c:pt>
                <c:pt idx="407">
                  <c:v>0</c:v>
                </c:pt>
                <c:pt idx="408">
                  <c:v>-5760000.0000000037</c:v>
                </c:pt>
                <c:pt idx="409">
                  <c:v>5760000.0000000037</c:v>
                </c:pt>
                <c:pt idx="410">
                  <c:v>0</c:v>
                </c:pt>
                <c:pt idx="411">
                  <c:v>0</c:v>
                </c:pt>
                <c:pt idx="412">
                  <c:v>0</c:v>
                </c:pt>
                <c:pt idx="413">
                  <c:v>0</c:v>
                </c:pt>
                <c:pt idx="414">
                  <c:v>0</c:v>
                </c:pt>
                <c:pt idx="415">
                  <c:v>0</c:v>
                </c:pt>
                <c:pt idx="416">
                  <c:v>0</c:v>
                </c:pt>
                <c:pt idx="417">
                  <c:v>0</c:v>
                </c:pt>
                <c:pt idx="418">
                  <c:v>-5759999.9999999963</c:v>
                </c:pt>
                <c:pt idx="419">
                  <c:v>5759999.9999999963</c:v>
                </c:pt>
                <c:pt idx="420">
                  <c:v>0</c:v>
                </c:pt>
                <c:pt idx="421">
                  <c:v>0</c:v>
                </c:pt>
                <c:pt idx="422">
                  <c:v>0</c:v>
                </c:pt>
                <c:pt idx="423">
                  <c:v>0</c:v>
                </c:pt>
                <c:pt idx="424">
                  <c:v>0</c:v>
                </c:pt>
                <c:pt idx="425">
                  <c:v>0</c:v>
                </c:pt>
                <c:pt idx="426">
                  <c:v>0</c:v>
                </c:pt>
                <c:pt idx="427">
                  <c:v>0</c:v>
                </c:pt>
                <c:pt idx="428">
                  <c:v>-5760000</c:v>
                </c:pt>
                <c:pt idx="429">
                  <c:v>5760000</c:v>
                </c:pt>
                <c:pt idx="430">
                  <c:v>0</c:v>
                </c:pt>
                <c:pt idx="431">
                  <c:v>0</c:v>
                </c:pt>
                <c:pt idx="432">
                  <c:v>0</c:v>
                </c:pt>
                <c:pt idx="433">
                  <c:v>0</c:v>
                </c:pt>
                <c:pt idx="434">
                  <c:v>0</c:v>
                </c:pt>
                <c:pt idx="435">
                  <c:v>0</c:v>
                </c:pt>
                <c:pt idx="436">
                  <c:v>0</c:v>
                </c:pt>
                <c:pt idx="437">
                  <c:v>0</c:v>
                </c:pt>
                <c:pt idx="438">
                  <c:v>0</c:v>
                </c:pt>
                <c:pt idx="439">
                  <c:v>0</c:v>
                </c:pt>
                <c:pt idx="440">
                  <c:v>-5760000</c:v>
                </c:pt>
                <c:pt idx="441">
                  <c:v>5760000</c:v>
                </c:pt>
                <c:pt idx="442">
                  <c:v>0</c:v>
                </c:pt>
                <c:pt idx="443">
                  <c:v>0</c:v>
                </c:pt>
                <c:pt idx="444">
                  <c:v>0</c:v>
                </c:pt>
                <c:pt idx="445">
                  <c:v>0</c:v>
                </c:pt>
                <c:pt idx="446">
                  <c:v>0</c:v>
                </c:pt>
                <c:pt idx="447">
                  <c:v>0</c:v>
                </c:pt>
                <c:pt idx="448">
                  <c:v>0</c:v>
                </c:pt>
                <c:pt idx="449">
                  <c:v>0</c:v>
                </c:pt>
                <c:pt idx="450">
                  <c:v>0</c:v>
                </c:pt>
                <c:pt idx="451">
                  <c:v>0</c:v>
                </c:pt>
                <c:pt idx="452">
                  <c:v>-5759999.9999999981</c:v>
                </c:pt>
                <c:pt idx="453">
                  <c:v>5759999.9999999981</c:v>
                </c:pt>
                <c:pt idx="454">
                  <c:v>0</c:v>
                </c:pt>
                <c:pt idx="455">
                  <c:v>0</c:v>
                </c:pt>
                <c:pt idx="456">
                  <c:v>0</c:v>
                </c:pt>
                <c:pt idx="457">
                  <c:v>0</c:v>
                </c:pt>
                <c:pt idx="458">
                  <c:v>0</c:v>
                </c:pt>
                <c:pt idx="459">
                  <c:v>0</c:v>
                </c:pt>
                <c:pt idx="460">
                  <c:v>0</c:v>
                </c:pt>
                <c:pt idx="461">
                  <c:v>0</c:v>
                </c:pt>
                <c:pt idx="462">
                  <c:v>-5759999.9999999991</c:v>
                </c:pt>
                <c:pt idx="463">
                  <c:v>5759999.9999999991</c:v>
                </c:pt>
                <c:pt idx="464">
                  <c:v>0</c:v>
                </c:pt>
                <c:pt idx="465">
                  <c:v>0</c:v>
                </c:pt>
                <c:pt idx="466">
                  <c:v>0</c:v>
                </c:pt>
                <c:pt idx="467">
                  <c:v>0</c:v>
                </c:pt>
                <c:pt idx="468">
                  <c:v>0</c:v>
                </c:pt>
                <c:pt idx="469">
                  <c:v>0</c:v>
                </c:pt>
                <c:pt idx="470">
                  <c:v>0</c:v>
                </c:pt>
                <c:pt idx="471">
                  <c:v>0</c:v>
                </c:pt>
                <c:pt idx="472">
                  <c:v>0</c:v>
                </c:pt>
                <c:pt idx="473">
                  <c:v>0</c:v>
                </c:pt>
                <c:pt idx="474">
                  <c:v>-5759999.9999999991</c:v>
                </c:pt>
                <c:pt idx="475">
                  <c:v>5759999.9999999991</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5759999.9999999991</c:v>
                </c:pt>
                <c:pt idx="605">
                  <c:v>-5759999.9999999991</c:v>
                </c:pt>
                <c:pt idx="606">
                  <c:v>0</c:v>
                </c:pt>
                <c:pt idx="607">
                  <c:v>0</c:v>
                </c:pt>
                <c:pt idx="608">
                  <c:v>0</c:v>
                </c:pt>
                <c:pt idx="609">
                  <c:v>0</c:v>
                </c:pt>
                <c:pt idx="610">
                  <c:v>0</c:v>
                </c:pt>
                <c:pt idx="611">
                  <c:v>0</c:v>
                </c:pt>
                <c:pt idx="612">
                  <c:v>0</c:v>
                </c:pt>
                <c:pt idx="613">
                  <c:v>0</c:v>
                </c:pt>
                <c:pt idx="614">
                  <c:v>0</c:v>
                </c:pt>
                <c:pt idx="615">
                  <c:v>0</c:v>
                </c:pt>
                <c:pt idx="616">
                  <c:v>5759999.9999999991</c:v>
                </c:pt>
                <c:pt idx="617">
                  <c:v>-5759999.9999999991</c:v>
                </c:pt>
                <c:pt idx="618">
                  <c:v>0</c:v>
                </c:pt>
                <c:pt idx="619">
                  <c:v>0</c:v>
                </c:pt>
                <c:pt idx="620">
                  <c:v>0</c:v>
                </c:pt>
                <c:pt idx="621">
                  <c:v>0</c:v>
                </c:pt>
                <c:pt idx="622">
                  <c:v>0</c:v>
                </c:pt>
                <c:pt idx="623">
                  <c:v>0</c:v>
                </c:pt>
                <c:pt idx="624">
                  <c:v>0</c:v>
                </c:pt>
                <c:pt idx="625">
                  <c:v>0</c:v>
                </c:pt>
                <c:pt idx="626">
                  <c:v>0</c:v>
                </c:pt>
                <c:pt idx="627">
                  <c:v>0</c:v>
                </c:pt>
                <c:pt idx="628">
                  <c:v>5759999.9999999981</c:v>
                </c:pt>
                <c:pt idx="629">
                  <c:v>-5759999.9999999981</c:v>
                </c:pt>
                <c:pt idx="630">
                  <c:v>0</c:v>
                </c:pt>
                <c:pt idx="631">
                  <c:v>0</c:v>
                </c:pt>
                <c:pt idx="632">
                  <c:v>0</c:v>
                </c:pt>
                <c:pt idx="633">
                  <c:v>0</c:v>
                </c:pt>
                <c:pt idx="634">
                  <c:v>0</c:v>
                </c:pt>
                <c:pt idx="635">
                  <c:v>0</c:v>
                </c:pt>
                <c:pt idx="636">
                  <c:v>0</c:v>
                </c:pt>
                <c:pt idx="637">
                  <c:v>0</c:v>
                </c:pt>
                <c:pt idx="638">
                  <c:v>0</c:v>
                </c:pt>
                <c:pt idx="639">
                  <c:v>0</c:v>
                </c:pt>
                <c:pt idx="640">
                  <c:v>5760000</c:v>
                </c:pt>
                <c:pt idx="641">
                  <c:v>-5760000</c:v>
                </c:pt>
                <c:pt idx="642">
                  <c:v>0</c:v>
                </c:pt>
                <c:pt idx="643">
                  <c:v>0</c:v>
                </c:pt>
                <c:pt idx="644">
                  <c:v>0</c:v>
                </c:pt>
                <c:pt idx="645">
                  <c:v>0</c:v>
                </c:pt>
                <c:pt idx="646">
                  <c:v>0</c:v>
                </c:pt>
                <c:pt idx="647">
                  <c:v>0</c:v>
                </c:pt>
                <c:pt idx="648">
                  <c:v>0</c:v>
                </c:pt>
                <c:pt idx="649">
                  <c:v>0</c:v>
                </c:pt>
                <c:pt idx="650">
                  <c:v>0</c:v>
                </c:pt>
                <c:pt idx="651">
                  <c:v>0</c:v>
                </c:pt>
                <c:pt idx="652">
                  <c:v>5760000</c:v>
                </c:pt>
                <c:pt idx="653">
                  <c:v>-5760000</c:v>
                </c:pt>
                <c:pt idx="654">
                  <c:v>0</c:v>
                </c:pt>
                <c:pt idx="655">
                  <c:v>0</c:v>
                </c:pt>
                <c:pt idx="656">
                  <c:v>0</c:v>
                </c:pt>
                <c:pt idx="657">
                  <c:v>0</c:v>
                </c:pt>
                <c:pt idx="658">
                  <c:v>0</c:v>
                </c:pt>
                <c:pt idx="659">
                  <c:v>0</c:v>
                </c:pt>
                <c:pt idx="660">
                  <c:v>0</c:v>
                </c:pt>
                <c:pt idx="661">
                  <c:v>0</c:v>
                </c:pt>
                <c:pt idx="662">
                  <c:v>0</c:v>
                </c:pt>
                <c:pt idx="663">
                  <c:v>0</c:v>
                </c:pt>
                <c:pt idx="664">
                  <c:v>5759999.9999999963</c:v>
                </c:pt>
                <c:pt idx="665">
                  <c:v>-5759999.9999999963</c:v>
                </c:pt>
                <c:pt idx="666">
                  <c:v>0</c:v>
                </c:pt>
                <c:pt idx="667">
                  <c:v>0</c:v>
                </c:pt>
                <c:pt idx="668">
                  <c:v>0</c:v>
                </c:pt>
                <c:pt idx="669">
                  <c:v>0</c:v>
                </c:pt>
                <c:pt idx="670">
                  <c:v>0</c:v>
                </c:pt>
                <c:pt idx="671">
                  <c:v>0</c:v>
                </c:pt>
                <c:pt idx="672">
                  <c:v>0</c:v>
                </c:pt>
                <c:pt idx="673">
                  <c:v>0</c:v>
                </c:pt>
                <c:pt idx="674">
                  <c:v>0</c:v>
                </c:pt>
                <c:pt idx="675">
                  <c:v>0</c:v>
                </c:pt>
                <c:pt idx="676">
                  <c:v>5760000.0000000037</c:v>
                </c:pt>
                <c:pt idx="677">
                  <c:v>-5760000.0000000037</c:v>
                </c:pt>
                <c:pt idx="678">
                  <c:v>0</c:v>
                </c:pt>
                <c:pt idx="679">
                  <c:v>0</c:v>
                </c:pt>
                <c:pt idx="680">
                  <c:v>0</c:v>
                </c:pt>
                <c:pt idx="681">
                  <c:v>0</c:v>
                </c:pt>
                <c:pt idx="682">
                  <c:v>0</c:v>
                </c:pt>
                <c:pt idx="683">
                  <c:v>0</c:v>
                </c:pt>
                <c:pt idx="684">
                  <c:v>0</c:v>
                </c:pt>
                <c:pt idx="685">
                  <c:v>0</c:v>
                </c:pt>
                <c:pt idx="686">
                  <c:v>0</c:v>
                </c:pt>
                <c:pt idx="687">
                  <c:v>0</c:v>
                </c:pt>
                <c:pt idx="688">
                  <c:v>5759999.9999999963</c:v>
                </c:pt>
                <c:pt idx="689">
                  <c:v>-5759999.9999999963</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5759999.9999999963</c:v>
                </c:pt>
                <c:pt idx="707">
                  <c:v>-5759999.9999999963</c:v>
                </c:pt>
                <c:pt idx="708">
                  <c:v>0</c:v>
                </c:pt>
                <c:pt idx="709">
                  <c:v>0</c:v>
                </c:pt>
                <c:pt idx="710">
                  <c:v>0</c:v>
                </c:pt>
                <c:pt idx="711">
                  <c:v>0</c:v>
                </c:pt>
                <c:pt idx="712">
                  <c:v>0</c:v>
                </c:pt>
                <c:pt idx="713">
                  <c:v>0</c:v>
                </c:pt>
                <c:pt idx="714">
                  <c:v>0</c:v>
                </c:pt>
                <c:pt idx="715">
                  <c:v>0</c:v>
                </c:pt>
                <c:pt idx="716">
                  <c:v>0</c:v>
                </c:pt>
                <c:pt idx="717">
                  <c:v>0</c:v>
                </c:pt>
                <c:pt idx="718">
                  <c:v>5760000.0000000037</c:v>
                </c:pt>
                <c:pt idx="719">
                  <c:v>-5760000.0000000037</c:v>
                </c:pt>
                <c:pt idx="720">
                  <c:v>0</c:v>
                </c:pt>
              </c:numCache>
            </c:numRef>
          </c:yVal>
          <c:smooth val="1"/>
          <c:extLst>
            <c:ext xmlns:c16="http://schemas.microsoft.com/office/drawing/2014/chart" uri="{C3380CC4-5D6E-409C-BE32-E72D297353CC}">
              <c16:uniqueId val="{00000000-4DBD-4F45-B492-8695FB8CEEEC}"/>
            </c:ext>
          </c:extLst>
        </c:ser>
        <c:ser>
          <c:idx val="1"/>
          <c:order val="1"/>
          <c:tx>
            <c:v>Intake Valve Acceleration</c:v>
          </c:tx>
          <c:spPr>
            <a:ln w="19050" cap="rnd">
              <a:solidFill>
                <a:schemeClr val="accent2"/>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Data'!$G$6:$G$726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5759999.9999999991</c:v>
                </c:pt>
                <c:pt idx="141">
                  <c:v>-5759999.9999999991</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-5759999.9999999991</c:v>
                </c:pt>
                <c:pt idx="161">
                  <c:v>5759999.9999999991</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5759999.9999999991</c:v>
                </c:pt>
                <c:pt idx="261">
                  <c:v>-5759999.9999999991</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5759999.9999999991</c:v>
                </c:pt>
                <c:pt idx="327">
                  <c:v>-5759999.9999999991</c:v>
                </c:pt>
                <c:pt idx="328">
                  <c:v>5759999.9999999981</c:v>
                </c:pt>
                <c:pt idx="329">
                  <c:v>-5759999.9999999981</c:v>
                </c:pt>
                <c:pt idx="330">
                  <c:v>5760000</c:v>
                </c:pt>
                <c:pt idx="331">
                  <c:v>-5760000</c:v>
                </c:pt>
                <c:pt idx="332">
                  <c:v>5760000</c:v>
                </c:pt>
                <c:pt idx="333">
                  <c:v>-4.0927261579781771E-9</c:v>
                </c:pt>
                <c:pt idx="334">
                  <c:v>7.5033312896266563E-9</c:v>
                </c:pt>
                <c:pt idx="335">
                  <c:v>-7.5033312896266563E-9</c:v>
                </c:pt>
                <c:pt idx="336">
                  <c:v>0</c:v>
                </c:pt>
                <c:pt idx="337">
                  <c:v>-5759999.9999999963</c:v>
                </c:pt>
                <c:pt idx="338">
                  <c:v>5760000.0000000037</c:v>
                </c:pt>
                <c:pt idx="339">
                  <c:v>-7.5033312896266563E-9</c:v>
                </c:pt>
                <c:pt idx="340">
                  <c:v>0</c:v>
                </c:pt>
                <c:pt idx="341">
                  <c:v>7.5033312896266563E-9</c:v>
                </c:pt>
                <c:pt idx="342">
                  <c:v>0</c:v>
                </c:pt>
                <c:pt idx="343">
                  <c:v>-5760000.0000000037</c:v>
                </c:pt>
                <c:pt idx="344">
                  <c:v>5759999.9999999879</c:v>
                </c:pt>
                <c:pt idx="345">
                  <c:v>1.5688783605583012E-8</c:v>
                </c:pt>
                <c:pt idx="346">
                  <c:v>0</c:v>
                </c:pt>
                <c:pt idx="347">
                  <c:v>-1.5688783605583012E-8</c:v>
                </c:pt>
                <c:pt idx="348">
                  <c:v>1.5688783605583012E-8</c:v>
                </c:pt>
                <c:pt idx="349">
                  <c:v>-5760000.0000000037</c:v>
                </c:pt>
                <c:pt idx="350">
                  <c:v>5760000.0000000037</c:v>
                </c:pt>
                <c:pt idx="351">
                  <c:v>-1.5688783605583012E-8</c:v>
                </c:pt>
                <c:pt idx="352">
                  <c:v>1.5688783605583012E-8</c:v>
                </c:pt>
                <c:pt idx="353">
                  <c:v>0</c:v>
                </c:pt>
                <c:pt idx="354">
                  <c:v>-1.5688783605583012E-8</c:v>
                </c:pt>
                <c:pt idx="355">
                  <c:v>1.5688783605583012E-8</c:v>
                </c:pt>
                <c:pt idx="356">
                  <c:v>0</c:v>
                </c:pt>
                <c:pt idx="357">
                  <c:v>-5760000.0000000037</c:v>
                </c:pt>
                <c:pt idx="358">
                  <c:v>5760000.0000000037</c:v>
                </c:pt>
                <c:pt idx="359">
                  <c:v>0</c:v>
                </c:pt>
                <c:pt idx="360">
                  <c:v>-3.1377567211166024E-8</c:v>
                </c:pt>
                <c:pt idx="361">
                  <c:v>-5759999.999999973</c:v>
                </c:pt>
                <c:pt idx="362">
                  <c:v>5760000.0000000037</c:v>
                </c:pt>
                <c:pt idx="363">
                  <c:v>0</c:v>
                </c:pt>
                <c:pt idx="364">
                  <c:v>0</c:v>
                </c:pt>
                <c:pt idx="365">
                  <c:v>0</c:v>
                </c:pt>
                <c:pt idx="366">
                  <c:v>0</c:v>
                </c:pt>
                <c:pt idx="367">
                  <c:v>-3.1377567211166024E-8</c:v>
                </c:pt>
                <c:pt idx="368">
                  <c:v>3.1377567211166024E-8</c:v>
                </c:pt>
                <c:pt idx="369">
                  <c:v>0</c:v>
                </c:pt>
                <c:pt idx="370">
                  <c:v>0</c:v>
                </c:pt>
                <c:pt idx="371">
                  <c:v>0</c:v>
                </c:pt>
                <c:pt idx="372">
                  <c:v>0</c:v>
                </c:pt>
                <c:pt idx="373">
                  <c:v>-3.1377567211166024E-8</c:v>
                </c:pt>
                <c:pt idx="374">
                  <c:v>5760000.0000000354</c:v>
                </c:pt>
                <c:pt idx="375">
                  <c:v>0</c:v>
                </c:pt>
                <c:pt idx="376">
                  <c:v>-3.1377567211166024E-8</c:v>
                </c:pt>
                <c:pt idx="377">
                  <c:v>-5759999.999999973</c:v>
                </c:pt>
                <c:pt idx="378">
                  <c:v>5760000.0000000037</c:v>
                </c:pt>
                <c:pt idx="379">
                  <c:v>0</c:v>
                </c:pt>
                <c:pt idx="380">
                  <c:v>5760000.0000000056</c:v>
                </c:pt>
                <c:pt idx="381">
                  <c:v>-5760000.000000068</c:v>
                </c:pt>
                <c:pt idx="382">
                  <c:v>6.2755134422332048E-8</c:v>
                </c:pt>
                <c:pt idx="383">
                  <c:v>11520000.000000007</c:v>
                </c:pt>
                <c:pt idx="384">
                  <c:v>-11520000.000000007</c:v>
                </c:pt>
                <c:pt idx="385">
                  <c:v>5760000.0000000056</c:v>
                </c:pt>
                <c:pt idx="386">
                  <c:v>-6.2755134422332048E-8</c:v>
                </c:pt>
                <c:pt idx="387">
                  <c:v>-5759999.9999999423</c:v>
                </c:pt>
                <c:pt idx="388">
                  <c:v>5760000.0000000056</c:v>
                </c:pt>
                <c:pt idx="389">
                  <c:v>0</c:v>
                </c:pt>
                <c:pt idx="390">
                  <c:v>5759999.9999999395</c:v>
                </c:pt>
                <c:pt idx="391">
                  <c:v>6.2755134422332048E-8</c:v>
                </c:pt>
                <c:pt idx="392">
                  <c:v>0</c:v>
                </c:pt>
                <c:pt idx="393">
                  <c:v>-6.2755134422332048E-8</c:v>
                </c:pt>
                <c:pt idx="394">
                  <c:v>6.2755134422332048E-8</c:v>
                </c:pt>
                <c:pt idx="395">
                  <c:v>0</c:v>
                </c:pt>
                <c:pt idx="396">
                  <c:v>-5760000.0000000028</c:v>
                </c:pt>
                <c:pt idx="397">
                  <c:v>5760000.0000000028</c:v>
                </c:pt>
                <c:pt idx="398">
                  <c:v>5759999.9999998799</c:v>
                </c:pt>
                <c:pt idx="399">
                  <c:v>-5759999.9999998799</c:v>
                </c:pt>
                <c:pt idx="400">
                  <c:v>5760000.0000000056</c:v>
                </c:pt>
                <c:pt idx="401">
                  <c:v>0</c:v>
                </c:pt>
                <c:pt idx="402">
                  <c:v>0</c:v>
                </c:pt>
                <c:pt idx="403">
                  <c:v>-1.255102688446641E-7</c:v>
                </c:pt>
                <c:pt idx="404">
                  <c:v>5760000.0000001304</c:v>
                </c:pt>
                <c:pt idx="405">
                  <c:v>-5760000.0000000056</c:v>
                </c:pt>
                <c:pt idx="406">
                  <c:v>5760000.0000000056</c:v>
                </c:pt>
                <c:pt idx="407">
                  <c:v>-5760000.0000000056</c:v>
                </c:pt>
                <c:pt idx="408">
                  <c:v>5759999.9999998799</c:v>
                </c:pt>
                <c:pt idx="409">
                  <c:v>1.255102688446641E-7</c:v>
                </c:pt>
                <c:pt idx="410">
                  <c:v>5760000.0000000056</c:v>
                </c:pt>
                <c:pt idx="411">
                  <c:v>-11520000.000000011</c:v>
                </c:pt>
                <c:pt idx="412">
                  <c:v>5759999.9999998799</c:v>
                </c:pt>
                <c:pt idx="413">
                  <c:v>5760000.0000001304</c:v>
                </c:pt>
                <c:pt idx="414">
                  <c:v>5759999.9999999991</c:v>
                </c:pt>
                <c:pt idx="415">
                  <c:v>-5760000.0000001304</c:v>
                </c:pt>
                <c:pt idx="416">
                  <c:v>2.5647750589996576E-7</c:v>
                </c:pt>
                <c:pt idx="417">
                  <c:v>-5760000.0000003874</c:v>
                </c:pt>
                <c:pt idx="418">
                  <c:v>2.5647750589996576E-7</c:v>
                </c:pt>
                <c:pt idx="419">
                  <c:v>17280000.000000134</c:v>
                </c:pt>
                <c:pt idx="420">
                  <c:v>-2.5102053768932819E-7</c:v>
                </c:pt>
                <c:pt idx="421">
                  <c:v>-5759999.9999998799</c:v>
                </c:pt>
                <c:pt idx="422">
                  <c:v>5759999.9999998799</c:v>
                </c:pt>
                <c:pt idx="423">
                  <c:v>-11519999.999999754</c:v>
                </c:pt>
                <c:pt idx="424">
                  <c:v>-2.5647750589996576E-7</c:v>
                </c:pt>
                <c:pt idx="425">
                  <c:v>11520000.000000011</c:v>
                </c:pt>
                <c:pt idx="426">
                  <c:v>5760000.0000001304</c:v>
                </c:pt>
                <c:pt idx="427">
                  <c:v>-5760000.0000001304</c:v>
                </c:pt>
                <c:pt idx="428">
                  <c:v>5760000.0000001304</c:v>
                </c:pt>
                <c:pt idx="429">
                  <c:v>-5760000.0000001304</c:v>
                </c:pt>
                <c:pt idx="430">
                  <c:v>5760000.0000001304</c:v>
                </c:pt>
                <c:pt idx="431">
                  <c:v>-5759999.9999998799</c:v>
                </c:pt>
                <c:pt idx="432">
                  <c:v>-2.5102053768932819E-7</c:v>
                </c:pt>
                <c:pt idx="433">
                  <c:v>5760000.0000001304</c:v>
                </c:pt>
                <c:pt idx="434">
                  <c:v>5759999.9999998799</c:v>
                </c:pt>
                <c:pt idx="435">
                  <c:v>5760000.0000001304</c:v>
                </c:pt>
                <c:pt idx="436">
                  <c:v>5759999.9999996284</c:v>
                </c:pt>
                <c:pt idx="437">
                  <c:v>-23039999.999999255</c:v>
                </c:pt>
                <c:pt idx="438">
                  <c:v>5759999.9999993667</c:v>
                </c:pt>
                <c:pt idx="439">
                  <c:v>0</c:v>
                </c:pt>
                <c:pt idx="440">
                  <c:v>5760000.0000003921</c:v>
                </c:pt>
                <c:pt idx="441">
                  <c:v>5759999.9999998687</c:v>
                </c:pt>
                <c:pt idx="442">
                  <c:v>5759999.9999998799</c:v>
                </c:pt>
                <c:pt idx="443">
                  <c:v>-5759999.9999998799</c:v>
                </c:pt>
                <c:pt idx="444">
                  <c:v>0</c:v>
                </c:pt>
                <c:pt idx="445">
                  <c:v>11519999.999999749</c:v>
                </c:pt>
                <c:pt idx="446">
                  <c:v>5760000.0000004033</c:v>
                </c:pt>
                <c:pt idx="447">
                  <c:v>-46080000.000000559</c:v>
                </c:pt>
                <c:pt idx="448">
                  <c:v>5.0749804358929396E-7</c:v>
                </c:pt>
                <c:pt idx="449">
                  <c:v>69120000.00000006</c:v>
                </c:pt>
                <c:pt idx="450">
                  <c:v>-5.2386894822120667E-7</c:v>
                </c:pt>
                <c:pt idx="451">
                  <c:v>-28799999.999999374</c:v>
                </c:pt>
                <c:pt idx="452">
                  <c:v>-5.1295501179993153E-7</c:v>
                </c:pt>
                <c:pt idx="453">
                  <c:v>-5759999.9999998687</c:v>
                </c:pt>
                <c:pt idx="454">
                  <c:v>5759999.9999998687</c:v>
                </c:pt>
                <c:pt idx="455">
                  <c:v>5760000.0000004033</c:v>
                </c:pt>
                <c:pt idx="456">
                  <c:v>0</c:v>
                </c:pt>
                <c:pt idx="457">
                  <c:v>5759999.9999998575</c:v>
                </c:pt>
                <c:pt idx="458">
                  <c:v>-5.0204107537865639E-7</c:v>
                </c:pt>
                <c:pt idx="459">
                  <c:v>-17279999.999999627</c:v>
                </c:pt>
                <c:pt idx="460">
                  <c:v>5.1295501179993153E-7</c:v>
                </c:pt>
                <c:pt idx="461">
                  <c:v>11519999.999999234</c:v>
                </c:pt>
                <c:pt idx="462">
                  <c:v>5.2386894822120667E-7</c:v>
                </c:pt>
                <c:pt idx="463">
                  <c:v>-5.2386894822120667E-7</c:v>
                </c:pt>
                <c:pt idx="464">
                  <c:v>5760000.0000003818</c:v>
                </c:pt>
                <c:pt idx="465">
                  <c:v>-23040000.000000011</c:v>
                </c:pt>
                <c:pt idx="466">
                  <c:v>5759999.9999998799</c:v>
                </c:pt>
                <c:pt idx="467">
                  <c:v>5760000.0000003818</c:v>
                </c:pt>
                <c:pt idx="468">
                  <c:v>-1.0149960871785879E-6</c:v>
                </c:pt>
                <c:pt idx="469">
                  <c:v>-11519999.999998733</c:v>
                </c:pt>
                <c:pt idx="470">
                  <c:v>-1.0259100235998631E-6</c:v>
                </c:pt>
                <c:pt idx="471">
                  <c:v>-17279999.999999627</c:v>
                </c:pt>
                <c:pt idx="472">
                  <c:v>5760000.0000009052</c:v>
                </c:pt>
                <c:pt idx="473">
                  <c:v>-17280000.000001673</c:v>
                </c:pt>
                <c:pt idx="474">
                  <c:v>5760000.0000008894</c:v>
                </c:pt>
                <c:pt idx="475">
                  <c:v>-28799999.999999374</c:v>
                </c:pt>
                <c:pt idx="476">
                  <c:v>5759999.9999988535</c:v>
                </c:pt>
                <c:pt idx="477">
                  <c:v>-5759999.9999988535</c:v>
                </c:pt>
                <c:pt idx="478">
                  <c:v>-5760000.0000008997</c:v>
                </c:pt>
                <c:pt idx="479">
                  <c:v>-11519999.999999754</c:v>
                </c:pt>
                <c:pt idx="480">
                  <c:v>5759999.9999998771</c:v>
                </c:pt>
                <c:pt idx="481">
                  <c:v>-17279999.999999627</c:v>
                </c:pt>
                <c:pt idx="482">
                  <c:v>5759999.9999998771</c:v>
                </c:pt>
                <c:pt idx="483">
                  <c:v>-17280000.000000652</c:v>
                </c:pt>
                <c:pt idx="484">
                  <c:v>-5759999.9999988535</c:v>
                </c:pt>
                <c:pt idx="485">
                  <c:v>-17280000.000000648</c:v>
                </c:pt>
                <c:pt idx="486">
                  <c:v>0</c:v>
                </c:pt>
                <c:pt idx="487">
                  <c:v>-17280000.000000652</c:v>
                </c:pt>
                <c:pt idx="488">
                  <c:v>-5759999.9999988535</c:v>
                </c:pt>
                <c:pt idx="489">
                  <c:v>5759999.9999998687</c:v>
                </c:pt>
                <c:pt idx="490">
                  <c:v>-5760000.000000895</c:v>
                </c:pt>
                <c:pt idx="491">
                  <c:v>-11519999.999999749</c:v>
                </c:pt>
                <c:pt idx="492">
                  <c:v>1.0149960871785879E-6</c:v>
                </c:pt>
                <c:pt idx="493">
                  <c:v>-1.0149960871785879E-6</c:v>
                </c:pt>
                <c:pt idx="494">
                  <c:v>-5759999.9999993667</c:v>
                </c:pt>
                <c:pt idx="495">
                  <c:v>-5760000.0000003818</c:v>
                </c:pt>
                <c:pt idx="496">
                  <c:v>-5759999.9999998799</c:v>
                </c:pt>
                <c:pt idx="497">
                  <c:v>11519999.999999737</c:v>
                </c:pt>
                <c:pt idx="498">
                  <c:v>0</c:v>
                </c:pt>
                <c:pt idx="499">
                  <c:v>-5759999.9999993555</c:v>
                </c:pt>
                <c:pt idx="500">
                  <c:v>-5.0204107537865639E-7</c:v>
                </c:pt>
                <c:pt idx="501">
                  <c:v>11519999.999999749</c:v>
                </c:pt>
                <c:pt idx="502">
                  <c:v>-5759999.9999993667</c:v>
                </c:pt>
                <c:pt idx="503">
                  <c:v>-11520000.000000261</c:v>
                </c:pt>
                <c:pt idx="504">
                  <c:v>0</c:v>
                </c:pt>
                <c:pt idx="505">
                  <c:v>23040000.000000011</c:v>
                </c:pt>
                <c:pt idx="506">
                  <c:v>-5.1295501179993153E-7</c:v>
                </c:pt>
                <c:pt idx="507">
                  <c:v>-23039999.999999497</c:v>
                </c:pt>
                <c:pt idx="508">
                  <c:v>-5759999.9999998799</c:v>
                </c:pt>
                <c:pt idx="509">
                  <c:v>17279999.999999616</c:v>
                </c:pt>
                <c:pt idx="510">
                  <c:v>5.2386894822120667E-7</c:v>
                </c:pt>
                <c:pt idx="511">
                  <c:v>5759999.9999993667</c:v>
                </c:pt>
                <c:pt idx="512">
                  <c:v>-5759999.9999993667</c:v>
                </c:pt>
                <c:pt idx="513">
                  <c:v>17279999.999999627</c:v>
                </c:pt>
                <c:pt idx="514">
                  <c:v>-5759999.9999998799</c:v>
                </c:pt>
                <c:pt idx="515">
                  <c:v>0</c:v>
                </c:pt>
                <c:pt idx="516">
                  <c:v>0</c:v>
                </c:pt>
                <c:pt idx="517">
                  <c:v>5759999.9999998799</c:v>
                </c:pt>
                <c:pt idx="518">
                  <c:v>-5759999.9999998799</c:v>
                </c:pt>
                <c:pt idx="519">
                  <c:v>11519999.999999749</c:v>
                </c:pt>
                <c:pt idx="520">
                  <c:v>-5759999.9999998687</c:v>
                </c:pt>
                <c:pt idx="521">
                  <c:v>0</c:v>
                </c:pt>
                <c:pt idx="522">
                  <c:v>2.5102053768932819E-7</c:v>
                </c:pt>
                <c:pt idx="523">
                  <c:v>-2.5102053768932819E-7</c:v>
                </c:pt>
                <c:pt idx="524">
                  <c:v>0</c:v>
                </c:pt>
                <c:pt idx="525">
                  <c:v>11520000.000000011</c:v>
                </c:pt>
                <c:pt idx="526">
                  <c:v>5760000.0000001304</c:v>
                </c:pt>
                <c:pt idx="527">
                  <c:v>-17280000.000000142</c:v>
                </c:pt>
                <c:pt idx="528">
                  <c:v>5760000.0000001304</c:v>
                </c:pt>
                <c:pt idx="529">
                  <c:v>11520000.000000011</c:v>
                </c:pt>
                <c:pt idx="530">
                  <c:v>5759999.9999998799</c:v>
                </c:pt>
                <c:pt idx="531">
                  <c:v>0</c:v>
                </c:pt>
                <c:pt idx="532">
                  <c:v>5760000.0000001304</c:v>
                </c:pt>
                <c:pt idx="533">
                  <c:v>-11520000.000000261</c:v>
                </c:pt>
                <c:pt idx="534">
                  <c:v>2.5102053768932819E-7</c:v>
                </c:pt>
                <c:pt idx="535">
                  <c:v>-5760000.0000001304</c:v>
                </c:pt>
                <c:pt idx="536">
                  <c:v>0</c:v>
                </c:pt>
                <c:pt idx="537">
                  <c:v>17280000.000000142</c:v>
                </c:pt>
                <c:pt idx="538">
                  <c:v>0</c:v>
                </c:pt>
                <c:pt idx="539">
                  <c:v>-2.5647750589996576E-7</c:v>
                </c:pt>
                <c:pt idx="540">
                  <c:v>5760000.0000001304</c:v>
                </c:pt>
                <c:pt idx="541">
                  <c:v>-11519999.999999879</c:v>
                </c:pt>
                <c:pt idx="542">
                  <c:v>-1.255102688446641E-7</c:v>
                </c:pt>
                <c:pt idx="543">
                  <c:v>5760000.0000001304</c:v>
                </c:pt>
                <c:pt idx="544">
                  <c:v>-1.3096723705530167E-7</c:v>
                </c:pt>
                <c:pt idx="545">
                  <c:v>0</c:v>
                </c:pt>
                <c:pt idx="546">
                  <c:v>5760000.0000001304</c:v>
                </c:pt>
                <c:pt idx="547">
                  <c:v>-5760000.0000001304</c:v>
                </c:pt>
                <c:pt idx="548">
                  <c:v>5760000.0000000056</c:v>
                </c:pt>
                <c:pt idx="549">
                  <c:v>0</c:v>
                </c:pt>
                <c:pt idx="550">
                  <c:v>5760000.0000000056</c:v>
                </c:pt>
                <c:pt idx="551">
                  <c:v>-5759999.9999998799</c:v>
                </c:pt>
                <c:pt idx="552">
                  <c:v>-1.255102688446641E-7</c:v>
                </c:pt>
                <c:pt idx="553">
                  <c:v>5760000.0000000056</c:v>
                </c:pt>
                <c:pt idx="554">
                  <c:v>0</c:v>
                </c:pt>
                <c:pt idx="555">
                  <c:v>1.255102688446641E-7</c:v>
                </c:pt>
                <c:pt idx="556">
                  <c:v>-1.255102688446641E-7</c:v>
                </c:pt>
                <c:pt idx="557">
                  <c:v>0</c:v>
                </c:pt>
                <c:pt idx="558">
                  <c:v>5760000.0000000056</c:v>
                </c:pt>
                <c:pt idx="559">
                  <c:v>-5759999.9999999395</c:v>
                </c:pt>
                <c:pt idx="560">
                  <c:v>5759999.9999999395</c:v>
                </c:pt>
                <c:pt idx="561">
                  <c:v>0</c:v>
                </c:pt>
                <c:pt idx="562">
                  <c:v>6.2755134422332048E-8</c:v>
                </c:pt>
                <c:pt idx="563">
                  <c:v>5759999.9999999395</c:v>
                </c:pt>
                <c:pt idx="564">
                  <c:v>0</c:v>
                </c:pt>
                <c:pt idx="565">
                  <c:v>-5760000.0000000028</c:v>
                </c:pt>
                <c:pt idx="566">
                  <c:v>5760000.0000000652</c:v>
                </c:pt>
                <c:pt idx="567">
                  <c:v>-5760000.0000000652</c:v>
                </c:pt>
                <c:pt idx="568">
                  <c:v>5760000.0000000028</c:v>
                </c:pt>
                <c:pt idx="569">
                  <c:v>0</c:v>
                </c:pt>
                <c:pt idx="570">
                  <c:v>6.2755134422332048E-8</c:v>
                </c:pt>
                <c:pt idx="571">
                  <c:v>-6.2755134422332048E-8</c:v>
                </c:pt>
                <c:pt idx="572">
                  <c:v>0</c:v>
                </c:pt>
                <c:pt idx="573">
                  <c:v>5760000.0000000363</c:v>
                </c:pt>
                <c:pt idx="574">
                  <c:v>-3.1377567211166024E-8</c:v>
                </c:pt>
                <c:pt idx="575">
                  <c:v>-5760000.0000000056</c:v>
                </c:pt>
                <c:pt idx="576">
                  <c:v>5760000.0000000363</c:v>
                </c:pt>
                <c:pt idx="577">
                  <c:v>-3.1377567211166024E-8</c:v>
                </c:pt>
                <c:pt idx="578">
                  <c:v>0</c:v>
                </c:pt>
                <c:pt idx="579">
                  <c:v>3.1377567211166024E-8</c:v>
                </c:pt>
                <c:pt idx="580">
                  <c:v>5759999.999999973</c:v>
                </c:pt>
                <c:pt idx="581">
                  <c:v>-5760000.0000000037</c:v>
                </c:pt>
                <c:pt idx="582">
                  <c:v>5760000.0000000037</c:v>
                </c:pt>
                <c:pt idx="583">
                  <c:v>-5759999.999999973</c:v>
                </c:pt>
                <c:pt idx="584">
                  <c:v>5759999.999999973</c:v>
                </c:pt>
                <c:pt idx="585">
                  <c:v>0</c:v>
                </c:pt>
                <c:pt idx="586">
                  <c:v>0</c:v>
                </c:pt>
                <c:pt idx="587">
                  <c:v>-5759999.9999999888</c:v>
                </c:pt>
                <c:pt idx="588">
                  <c:v>5759999.9999999888</c:v>
                </c:pt>
                <c:pt idx="589">
                  <c:v>1.5688783605583012E-8</c:v>
                </c:pt>
                <c:pt idx="590">
                  <c:v>5759999.9999999879</c:v>
                </c:pt>
                <c:pt idx="591">
                  <c:v>-5760000.0000000037</c:v>
                </c:pt>
                <c:pt idx="592">
                  <c:v>0</c:v>
                </c:pt>
                <c:pt idx="593">
                  <c:v>1.5688783605583012E-8</c:v>
                </c:pt>
                <c:pt idx="594">
                  <c:v>-1.5688783605583012E-8</c:v>
                </c:pt>
                <c:pt idx="595">
                  <c:v>0</c:v>
                </c:pt>
                <c:pt idx="596">
                  <c:v>1.5688783605583012E-8</c:v>
                </c:pt>
                <c:pt idx="597">
                  <c:v>-1.5688783605583012E-8</c:v>
                </c:pt>
                <c:pt idx="598">
                  <c:v>0</c:v>
                </c:pt>
                <c:pt idx="599">
                  <c:v>7.5033312896266563E-9</c:v>
                </c:pt>
                <c:pt idx="600">
                  <c:v>0</c:v>
                </c:pt>
                <c:pt idx="601">
                  <c:v>-7.5033312896266563E-9</c:v>
                </c:pt>
                <c:pt idx="602">
                  <c:v>5760000.0000000037</c:v>
                </c:pt>
                <c:pt idx="603">
                  <c:v>-5759999.9999999963</c:v>
                </c:pt>
                <c:pt idx="604">
                  <c:v>0</c:v>
                </c:pt>
                <c:pt idx="605">
                  <c:v>-7.5033312896266563E-9</c:v>
                </c:pt>
                <c:pt idx="606">
                  <c:v>7.5033312896266563E-9</c:v>
                </c:pt>
                <c:pt idx="607">
                  <c:v>-4.0927261579781771E-9</c:v>
                </c:pt>
                <c:pt idx="608">
                  <c:v>0</c:v>
                </c:pt>
                <c:pt idx="609">
                  <c:v>2.0463630789890885E-9</c:v>
                </c:pt>
                <c:pt idx="610">
                  <c:v>5759999.9999999981</c:v>
                </c:pt>
                <c:pt idx="611">
                  <c:v>-5759999.9999999991</c:v>
                </c:pt>
                <c:pt idx="612">
                  <c:v>0</c:v>
                </c:pt>
                <c:pt idx="613">
                  <c:v>5759999.9999999991</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1-4DBD-4F45-B492-8695FB8CEEEC}"/>
            </c:ext>
          </c:extLst>
        </c:ser>
        <c:dLbls>
          <c:showLegendKey val="0"/>
          <c:showVal val="0"/>
          <c:showCatName val="0"/>
          <c:showSerName val="0"/>
          <c:showPercent val="0"/>
          <c:showBubbleSize val="0"/>
        </c:dLbls>
        <c:axId val="248026591"/>
        <c:axId val="248043391"/>
      </c:scatterChart>
      <c:valAx>
        <c:axId val="24802659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layout>
            <c:manualLayout>
              <c:xMode val="edge"/>
              <c:yMode val="edge"/>
              <c:x val="0.4263151511080906"/>
              <c:y val="0.96121234327356109"/>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8043391"/>
        <c:crosses val="autoZero"/>
        <c:crossBetween val="midCat"/>
      </c:valAx>
      <c:valAx>
        <c:axId val="2480433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Acceleration (mm/s²)</a:t>
                </a:r>
              </a:p>
            </c:rich>
          </c:tx>
          <c:layout>
            <c:manualLayout>
              <c:xMode val="edge"/>
              <c:yMode val="edge"/>
              <c:x val="2.9312581871829926E-3"/>
              <c:y val="0.39953700478961657"/>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8026591"/>
        <c:crosses val="autoZero"/>
        <c:crossBetween val="midCat"/>
      </c:valAx>
      <c:spPr>
        <a:noFill/>
        <a:ln>
          <a:noFill/>
        </a:ln>
        <a:effectLst/>
      </c:spPr>
    </c:plotArea>
    <c:legend>
      <c:legendPos val="r"/>
      <c:layout>
        <c:manualLayout>
          <c:xMode val="edge"/>
          <c:yMode val="edge"/>
          <c:x val="0.7588373106698606"/>
          <c:y val="9.6410952220560911E-2"/>
          <c:w val="0.18840004196084553"/>
          <c:h val="6.816401423240343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Jerk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3.8406868099497983E-2"/>
          <c:y val="7.4909202749409765E-2"/>
          <c:w val="0.92478345330142186"/>
          <c:h val="0.87216551800471553"/>
        </c:manualLayout>
      </c:layout>
      <c:scatterChart>
        <c:scatterStyle val="smoothMarker"/>
        <c:varyColors val="0"/>
        <c:ser>
          <c:idx val="0"/>
          <c:order val="0"/>
          <c:tx>
            <c:v>Exhaust Valve Jerk</c:v>
          </c:tx>
          <c:spPr>
            <a:ln w="19050" cap="rnd">
              <a:solidFill>
                <a:schemeClr val="accent1"/>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Data'!$H$6:$H$726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138239999999.99988</c:v>
                </c:pt>
                <c:pt idx="32">
                  <c:v>-276479999999.99976</c:v>
                </c:pt>
                <c:pt idx="33">
                  <c:v>138239999999.99988</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138239999999.99988</c:v>
                </c:pt>
                <c:pt idx="96">
                  <c:v>-276479999999.99976</c:v>
                </c:pt>
                <c:pt idx="97">
                  <c:v>276480000000</c:v>
                </c:pt>
                <c:pt idx="98">
                  <c:v>-276480000000.00018</c:v>
                </c:pt>
                <c:pt idx="99">
                  <c:v>138240000000.00009</c:v>
                </c:pt>
                <c:pt idx="100">
                  <c:v>138240000000.00009</c:v>
                </c:pt>
                <c:pt idx="101">
                  <c:v>-276480000000.00018</c:v>
                </c:pt>
                <c:pt idx="102">
                  <c:v>276479999999.99976</c:v>
                </c:pt>
                <c:pt idx="103">
                  <c:v>-276479999999.99939</c:v>
                </c:pt>
                <c:pt idx="104">
                  <c:v>276479999999.99976</c:v>
                </c:pt>
                <c:pt idx="105">
                  <c:v>-138240000000.00009</c:v>
                </c:pt>
                <c:pt idx="106">
                  <c:v>-3.7653080653399224E-4</c:v>
                </c:pt>
                <c:pt idx="107">
                  <c:v>7.5306161306798447E-4</c:v>
                </c:pt>
                <c:pt idx="108">
                  <c:v>-3.7653080653399224E-4</c:v>
                </c:pt>
                <c:pt idx="109">
                  <c:v>-3.7653080653399224E-4</c:v>
                </c:pt>
                <c:pt idx="110">
                  <c:v>7.5306161306798447E-4</c:v>
                </c:pt>
                <c:pt idx="111">
                  <c:v>-138240000000.00046</c:v>
                </c:pt>
                <c:pt idx="112">
                  <c:v>276480000000.00018</c:v>
                </c:pt>
                <c:pt idx="113">
                  <c:v>-138240000000.00046</c:v>
                </c:pt>
                <c:pt idx="114">
                  <c:v>7.5306161306798447E-4</c:v>
                </c:pt>
                <c:pt idx="115">
                  <c:v>-3.7653080653399224E-4</c:v>
                </c:pt>
                <c:pt idx="116">
                  <c:v>0</c:v>
                </c:pt>
                <c:pt idx="117">
                  <c:v>0</c:v>
                </c:pt>
                <c:pt idx="118">
                  <c:v>-7.5306161306798447E-4</c:v>
                </c:pt>
                <c:pt idx="119">
                  <c:v>-138239999999.9986</c:v>
                </c:pt>
                <c:pt idx="120">
                  <c:v>276479999999.99945</c:v>
                </c:pt>
                <c:pt idx="121">
                  <c:v>-138240000000.00009</c:v>
                </c:pt>
                <c:pt idx="122">
                  <c:v>0</c:v>
                </c:pt>
                <c:pt idx="123">
                  <c:v>0</c:v>
                </c:pt>
                <c:pt idx="124">
                  <c:v>0</c:v>
                </c:pt>
                <c:pt idx="125">
                  <c:v>-7.5306161306798447E-4</c:v>
                </c:pt>
                <c:pt idx="126">
                  <c:v>1.5061232261359689E-3</c:v>
                </c:pt>
                <c:pt idx="127">
                  <c:v>-7.5306161306798447E-4</c:v>
                </c:pt>
                <c:pt idx="128">
                  <c:v>0</c:v>
                </c:pt>
                <c:pt idx="129">
                  <c:v>0</c:v>
                </c:pt>
                <c:pt idx="130">
                  <c:v>0</c:v>
                </c:pt>
                <c:pt idx="131">
                  <c:v>-138240000000.00009</c:v>
                </c:pt>
                <c:pt idx="132">
                  <c:v>276479999999.99945</c:v>
                </c:pt>
                <c:pt idx="133">
                  <c:v>-138239999999.9986</c:v>
                </c:pt>
                <c:pt idx="134">
                  <c:v>-7.5306161306798447E-4</c:v>
                </c:pt>
                <c:pt idx="135">
                  <c:v>0</c:v>
                </c:pt>
                <c:pt idx="136">
                  <c:v>0</c:v>
                </c:pt>
                <c:pt idx="137">
                  <c:v>0</c:v>
                </c:pt>
                <c:pt idx="138">
                  <c:v>-7.5306161306798447E-4</c:v>
                </c:pt>
                <c:pt idx="139">
                  <c:v>1.5061232261359689E-3</c:v>
                </c:pt>
                <c:pt idx="140">
                  <c:v>-7.5306161306798447E-4</c:v>
                </c:pt>
                <c:pt idx="141">
                  <c:v>0</c:v>
                </c:pt>
                <c:pt idx="142">
                  <c:v>0</c:v>
                </c:pt>
                <c:pt idx="143">
                  <c:v>0</c:v>
                </c:pt>
                <c:pt idx="144">
                  <c:v>0</c:v>
                </c:pt>
                <c:pt idx="145">
                  <c:v>0</c:v>
                </c:pt>
                <c:pt idx="146">
                  <c:v>138240000000.00009</c:v>
                </c:pt>
                <c:pt idx="147">
                  <c:v>-276480000000.00171</c:v>
                </c:pt>
                <c:pt idx="148">
                  <c:v>276480000000.00317</c:v>
                </c:pt>
                <c:pt idx="149">
                  <c:v>-138240000000.00159</c:v>
                </c:pt>
                <c:pt idx="150">
                  <c:v>0</c:v>
                </c:pt>
                <c:pt idx="151">
                  <c:v>0</c:v>
                </c:pt>
                <c:pt idx="152">
                  <c:v>0</c:v>
                </c:pt>
                <c:pt idx="153">
                  <c:v>-1.5061232261359689E-3</c:v>
                </c:pt>
                <c:pt idx="154">
                  <c:v>3.0122464522719379E-3</c:v>
                </c:pt>
                <c:pt idx="155">
                  <c:v>138239999999.99863</c:v>
                </c:pt>
                <c:pt idx="156">
                  <c:v>-138240000000.00012</c:v>
                </c:pt>
                <c:pt idx="157">
                  <c:v>-138240000000.00012</c:v>
                </c:pt>
                <c:pt idx="158">
                  <c:v>276479999999.99872</c:v>
                </c:pt>
                <c:pt idx="159">
                  <c:v>-138239999999.9971</c:v>
                </c:pt>
                <c:pt idx="160">
                  <c:v>138239999999.99857</c:v>
                </c:pt>
                <c:pt idx="161">
                  <c:v>-276480000000.00012</c:v>
                </c:pt>
                <c:pt idx="162">
                  <c:v>276479999999.9986</c:v>
                </c:pt>
                <c:pt idx="163">
                  <c:v>-138239999999.99704</c:v>
                </c:pt>
                <c:pt idx="164">
                  <c:v>-1.5061232261359689E-3</c:v>
                </c:pt>
                <c:pt idx="165">
                  <c:v>-138240000000.00006</c:v>
                </c:pt>
                <c:pt idx="166">
                  <c:v>276480000000.00012</c:v>
                </c:pt>
                <c:pt idx="167">
                  <c:v>-138240000000.00308</c:v>
                </c:pt>
                <c:pt idx="168">
                  <c:v>138240000000.00613</c:v>
                </c:pt>
                <c:pt idx="169">
                  <c:v>-276480000000.00323</c:v>
                </c:pt>
                <c:pt idx="170">
                  <c:v>276480000000.00024</c:v>
                </c:pt>
                <c:pt idx="171">
                  <c:v>-276480000000.00024</c:v>
                </c:pt>
                <c:pt idx="172">
                  <c:v>276479999999.99719</c:v>
                </c:pt>
                <c:pt idx="173">
                  <c:v>-138239999999.99411</c:v>
                </c:pt>
                <c:pt idx="174">
                  <c:v>-3.0122464522719379E-3</c:v>
                </c:pt>
                <c:pt idx="175">
                  <c:v>-138240000000.00012</c:v>
                </c:pt>
                <c:pt idx="176">
                  <c:v>138240000000.00012</c:v>
                </c:pt>
                <c:pt idx="177">
                  <c:v>276480000000.00024</c:v>
                </c:pt>
                <c:pt idx="178">
                  <c:v>-138240000000.0033</c:v>
                </c:pt>
                <c:pt idx="179">
                  <c:v>-276479999999.99396</c:v>
                </c:pt>
                <c:pt idx="180">
                  <c:v>138239999999.99698</c:v>
                </c:pt>
                <c:pt idx="181">
                  <c:v>0</c:v>
                </c:pt>
                <c:pt idx="182">
                  <c:v>-3.0122464522719379E-3</c:v>
                </c:pt>
                <c:pt idx="183">
                  <c:v>6.0244929045438758E-3</c:v>
                </c:pt>
                <c:pt idx="184">
                  <c:v>138239999999.9971</c:v>
                </c:pt>
                <c:pt idx="185">
                  <c:v>-138240000000.0033</c:v>
                </c:pt>
                <c:pt idx="186">
                  <c:v>9.2986738309264183E-3</c:v>
                </c:pt>
                <c:pt idx="187">
                  <c:v>-1.2310920283198357E-2</c:v>
                </c:pt>
                <c:pt idx="188">
                  <c:v>6.1554601415991783E-3</c:v>
                </c:pt>
                <c:pt idx="189">
                  <c:v>6.1554601415991783E-3</c:v>
                </c:pt>
                <c:pt idx="190">
                  <c:v>138239999999.99081</c:v>
                </c:pt>
                <c:pt idx="191">
                  <c:v>-276480000000.00006</c:v>
                </c:pt>
                <c:pt idx="192">
                  <c:v>138240000000.00311</c:v>
                </c:pt>
                <c:pt idx="193">
                  <c:v>-552959999999.99414</c:v>
                </c:pt>
                <c:pt idx="194">
                  <c:v>691199999999.99109</c:v>
                </c:pt>
                <c:pt idx="195">
                  <c:v>967679999999.9978</c:v>
                </c:pt>
                <c:pt idx="196">
                  <c:v>-1105919999999.9888</c:v>
                </c:pt>
                <c:pt idx="197">
                  <c:v>-276480000000.00629</c:v>
                </c:pt>
                <c:pt idx="198">
                  <c:v>414719999999.99738</c:v>
                </c:pt>
                <c:pt idx="199">
                  <c:v>-691199999999.99133</c:v>
                </c:pt>
                <c:pt idx="200">
                  <c:v>691199999999.98523</c:v>
                </c:pt>
                <c:pt idx="201">
                  <c:v>138240000000.01529</c:v>
                </c:pt>
                <c:pt idx="202">
                  <c:v>-138240000000.00912</c:v>
                </c:pt>
                <c:pt idx="203">
                  <c:v>-414719999999.99127</c:v>
                </c:pt>
                <c:pt idx="204">
                  <c:v>276479999999.98822</c:v>
                </c:pt>
                <c:pt idx="205">
                  <c:v>138240000000.00916</c:v>
                </c:pt>
                <c:pt idx="206">
                  <c:v>-138240000000.00311</c:v>
                </c:pt>
                <c:pt idx="207">
                  <c:v>138239999999.9971</c:v>
                </c:pt>
                <c:pt idx="208">
                  <c:v>6.0126185417175284E-3</c:v>
                </c:pt>
                <c:pt idx="209">
                  <c:v>-414720000000.00934</c:v>
                </c:pt>
                <c:pt idx="210">
                  <c:v>276480000000.01831</c:v>
                </c:pt>
                <c:pt idx="211">
                  <c:v>276479999999.98218</c:v>
                </c:pt>
                <c:pt idx="212">
                  <c:v>-276480000000.00653</c:v>
                </c:pt>
                <c:pt idx="213">
                  <c:v>-414719999999.96637</c:v>
                </c:pt>
                <c:pt idx="214">
                  <c:v>552959999999.9635</c:v>
                </c:pt>
                <c:pt idx="215">
                  <c:v>552960000000.02502</c:v>
                </c:pt>
                <c:pt idx="216">
                  <c:v>-552960000000.02527</c:v>
                </c:pt>
                <c:pt idx="217">
                  <c:v>-967679999999.96655</c:v>
                </c:pt>
                <c:pt idx="218">
                  <c:v>967679999999.96741</c:v>
                </c:pt>
                <c:pt idx="219">
                  <c:v>138240000000.03351</c:v>
                </c:pt>
                <c:pt idx="220">
                  <c:v>-276480000000.03088</c:v>
                </c:pt>
                <c:pt idx="221">
                  <c:v>1.2310920283198357E-2</c:v>
                </c:pt>
                <c:pt idx="222">
                  <c:v>0</c:v>
                </c:pt>
                <c:pt idx="223">
                  <c:v>552960000000.00024</c:v>
                </c:pt>
                <c:pt idx="224">
                  <c:v>-691199999999.99731</c:v>
                </c:pt>
                <c:pt idx="225">
                  <c:v>-276480000000.00598</c:v>
                </c:pt>
                <c:pt idx="226">
                  <c:v>414720000000.00311</c:v>
                </c:pt>
                <c:pt idx="227">
                  <c:v>-276479999999.99396</c:v>
                </c:pt>
                <c:pt idx="228">
                  <c:v>138239999999.98453</c:v>
                </c:pt>
                <c:pt idx="229">
                  <c:v>829440000000.01917</c:v>
                </c:pt>
                <c:pt idx="230">
                  <c:v>-691200000000.02246</c:v>
                </c:pt>
                <c:pt idx="231">
                  <c:v>-138239999999.97223</c:v>
                </c:pt>
                <c:pt idx="232">
                  <c:v>-2.4363398551940914E-2</c:v>
                </c:pt>
                <c:pt idx="233">
                  <c:v>138240000000.00916</c:v>
                </c:pt>
                <c:pt idx="234">
                  <c:v>-138239999999.9971</c:v>
                </c:pt>
                <c:pt idx="235">
                  <c:v>-1.2047588825225828E-2</c:v>
                </c:pt>
                <c:pt idx="236">
                  <c:v>138240000000.02145</c:v>
                </c:pt>
                <c:pt idx="237">
                  <c:v>-1.2310920283198357E-2</c:v>
                </c:pt>
                <c:pt idx="238">
                  <c:v>-138240000000.0094</c:v>
                </c:pt>
                <c:pt idx="239">
                  <c:v>1.2293457984924315E-2</c:v>
                </c:pt>
                <c:pt idx="240">
                  <c:v>138239999999.9971</c:v>
                </c:pt>
                <c:pt idx="241">
                  <c:v>-691199999999.98511</c:v>
                </c:pt>
                <c:pt idx="242">
                  <c:v>829439999999.95764</c:v>
                </c:pt>
                <c:pt idx="243">
                  <c:v>-414719999999.94196</c:v>
                </c:pt>
                <c:pt idx="244">
                  <c:v>276479999999.94482</c:v>
                </c:pt>
                <c:pt idx="245">
                  <c:v>-276479999999.96936</c:v>
                </c:pt>
                <c:pt idx="246">
                  <c:v>276479999999.99402</c:v>
                </c:pt>
                <c:pt idx="247">
                  <c:v>-276479999999.99408</c:v>
                </c:pt>
                <c:pt idx="248">
                  <c:v>138239999999.99704</c:v>
                </c:pt>
                <c:pt idx="249">
                  <c:v>6.7055225372314453E-5</c:v>
                </c:pt>
                <c:pt idx="250">
                  <c:v>-2.4609267711639404E-2</c:v>
                </c:pt>
                <c:pt idx="251">
                  <c:v>-276479999999.96948</c:v>
                </c:pt>
                <c:pt idx="252">
                  <c:v>276480000000.00623</c:v>
                </c:pt>
                <c:pt idx="253">
                  <c:v>-1244160000000.0342</c:v>
                </c:pt>
                <c:pt idx="254">
                  <c:v>1382400000000.031</c:v>
                </c:pt>
                <c:pt idx="255">
                  <c:v>967679999999.97913</c:v>
                </c:pt>
                <c:pt idx="256">
                  <c:v>-829439999999.98169</c:v>
                </c:pt>
                <c:pt idx="257">
                  <c:v>-829440000000.01917</c:v>
                </c:pt>
                <c:pt idx="258">
                  <c:v>829440000000.01941</c:v>
                </c:pt>
                <c:pt idx="259">
                  <c:v>-414720000000.01593</c:v>
                </c:pt>
                <c:pt idx="260">
                  <c:v>276480000000.00623</c:v>
                </c:pt>
                <c:pt idx="261">
                  <c:v>691200000000.0094</c:v>
                </c:pt>
                <c:pt idx="262">
                  <c:v>-691200000000.02173</c:v>
                </c:pt>
                <c:pt idx="263">
                  <c:v>-552959999999.98816</c:v>
                </c:pt>
                <c:pt idx="264">
                  <c:v>552960000000.01318</c:v>
                </c:pt>
                <c:pt idx="265">
                  <c:v>276479999999.98138</c:v>
                </c:pt>
                <c:pt idx="266">
                  <c:v>-276479999999.99396</c:v>
                </c:pt>
                <c:pt idx="267">
                  <c:v>-138240000000.00916</c:v>
                </c:pt>
                <c:pt idx="268">
                  <c:v>138240000000.02145</c:v>
                </c:pt>
                <c:pt idx="269">
                  <c:v>-2.4621840566396713E-2</c:v>
                </c:pt>
                <c:pt idx="270">
                  <c:v>2.4621840566396713E-2</c:v>
                </c:pt>
                <c:pt idx="271">
                  <c:v>-1.2310920283198357E-2</c:v>
                </c:pt>
                <c:pt idx="272">
                  <c:v>-1.2310920283198357E-2</c:v>
                </c:pt>
                <c:pt idx="273">
                  <c:v>-138239999999.97247</c:v>
                </c:pt>
                <c:pt idx="274">
                  <c:v>138239999999.97223</c:v>
                </c:pt>
                <c:pt idx="275">
                  <c:v>552960000000.02539</c:v>
                </c:pt>
                <c:pt idx="276">
                  <c:v>-552960000000.02515</c:v>
                </c:pt>
                <c:pt idx="277">
                  <c:v>-276479999999.98163</c:v>
                </c:pt>
                <c:pt idx="278">
                  <c:v>276479999999.99396</c:v>
                </c:pt>
                <c:pt idx="279">
                  <c:v>0</c:v>
                </c:pt>
                <c:pt idx="280">
                  <c:v>138239999999.9971</c:v>
                </c:pt>
                <c:pt idx="281">
                  <c:v>138239999999.9971</c:v>
                </c:pt>
                <c:pt idx="282">
                  <c:v>-138239999999.98505</c:v>
                </c:pt>
                <c:pt idx="283">
                  <c:v>-552960000000.01245</c:v>
                </c:pt>
                <c:pt idx="284">
                  <c:v>552960000000.00647</c:v>
                </c:pt>
                <c:pt idx="285">
                  <c:v>-138240000000.00311</c:v>
                </c:pt>
                <c:pt idx="286">
                  <c:v>138239999999.9971</c:v>
                </c:pt>
                <c:pt idx="287">
                  <c:v>138240000000.00314</c:v>
                </c:pt>
                <c:pt idx="288">
                  <c:v>-276480000000.00024</c:v>
                </c:pt>
                <c:pt idx="289">
                  <c:v>-414719999999.99725</c:v>
                </c:pt>
                <c:pt idx="290">
                  <c:v>552959999999.99438</c:v>
                </c:pt>
                <c:pt idx="291">
                  <c:v>6.0126185417175284E-3</c:v>
                </c:pt>
                <c:pt idx="292">
                  <c:v>-138240000000.00311</c:v>
                </c:pt>
                <c:pt idx="293">
                  <c:v>138239999999.9971</c:v>
                </c:pt>
                <c:pt idx="294">
                  <c:v>-138239999999.9971</c:v>
                </c:pt>
                <c:pt idx="295">
                  <c:v>0</c:v>
                </c:pt>
                <c:pt idx="296">
                  <c:v>0</c:v>
                </c:pt>
                <c:pt idx="297">
                  <c:v>-138239999999.9971</c:v>
                </c:pt>
                <c:pt idx="298">
                  <c:v>276479999999.9942</c:v>
                </c:pt>
                <c:pt idx="299">
                  <c:v>6.0126185417175284E-3</c:v>
                </c:pt>
                <c:pt idx="300">
                  <c:v>-138240000000.00925</c:v>
                </c:pt>
                <c:pt idx="301">
                  <c:v>1.2310920283198357E-2</c:v>
                </c:pt>
                <c:pt idx="302">
                  <c:v>-6.1554601415991783E-3</c:v>
                </c:pt>
                <c:pt idx="303">
                  <c:v>-6.1554601415991783E-3</c:v>
                </c:pt>
                <c:pt idx="304">
                  <c:v>1.2310920283198357E-2</c:v>
                </c:pt>
                <c:pt idx="305">
                  <c:v>138239999999.99081</c:v>
                </c:pt>
                <c:pt idx="306">
                  <c:v>-138239999999.99698</c:v>
                </c:pt>
                <c:pt idx="307">
                  <c:v>3.0122464522719379E-3</c:v>
                </c:pt>
                <c:pt idx="308">
                  <c:v>138239999999.99411</c:v>
                </c:pt>
                <c:pt idx="309">
                  <c:v>-414719999999.99738</c:v>
                </c:pt>
                <c:pt idx="310">
                  <c:v>414720000000.00031</c:v>
                </c:pt>
                <c:pt idx="311">
                  <c:v>-138239999999.9971</c:v>
                </c:pt>
                <c:pt idx="312">
                  <c:v>138239999999.99411</c:v>
                </c:pt>
                <c:pt idx="313">
                  <c:v>-138239999999.9971</c:v>
                </c:pt>
                <c:pt idx="314">
                  <c:v>0</c:v>
                </c:pt>
                <c:pt idx="315">
                  <c:v>138240000000.00012</c:v>
                </c:pt>
                <c:pt idx="316">
                  <c:v>-138239999999.9971</c:v>
                </c:pt>
                <c:pt idx="317">
                  <c:v>-138240000000.00613</c:v>
                </c:pt>
                <c:pt idx="318">
                  <c:v>276480000000.00323</c:v>
                </c:pt>
                <c:pt idx="319">
                  <c:v>-276480000000.00024</c:v>
                </c:pt>
                <c:pt idx="320">
                  <c:v>276480000000.00024</c:v>
                </c:pt>
                <c:pt idx="321">
                  <c:v>-276480000000.00024</c:v>
                </c:pt>
                <c:pt idx="322">
                  <c:v>276480000000.00323</c:v>
                </c:pt>
                <c:pt idx="323">
                  <c:v>-138240000000.00613</c:v>
                </c:pt>
                <c:pt idx="324">
                  <c:v>3.0122464522719379E-3</c:v>
                </c:pt>
                <c:pt idx="325">
                  <c:v>138240000000.00006</c:v>
                </c:pt>
                <c:pt idx="326">
                  <c:v>6.7055225372314453E-5</c:v>
                </c:pt>
                <c:pt idx="327">
                  <c:v>-414719999999.99884</c:v>
                </c:pt>
                <c:pt idx="328">
                  <c:v>414719999999.99719</c:v>
                </c:pt>
                <c:pt idx="329">
                  <c:v>-138239999999.99854</c:v>
                </c:pt>
                <c:pt idx="330">
                  <c:v>0</c:v>
                </c:pt>
                <c:pt idx="331">
                  <c:v>138240000000.00012</c:v>
                </c:pt>
                <c:pt idx="332">
                  <c:v>-138239999999.99863</c:v>
                </c:pt>
                <c:pt idx="333">
                  <c:v>-138240000000.00311</c:v>
                </c:pt>
                <c:pt idx="334">
                  <c:v>276480000000.00177</c:v>
                </c:pt>
                <c:pt idx="335">
                  <c:v>-276480000000.00024</c:v>
                </c:pt>
                <c:pt idx="336">
                  <c:v>276480000000.00024</c:v>
                </c:pt>
                <c:pt idx="337">
                  <c:v>-4.4703483581542969E-5</c:v>
                </c:pt>
                <c:pt idx="338">
                  <c:v>-138239999999.99857</c:v>
                </c:pt>
                <c:pt idx="339">
                  <c:v>-138240000000.00311</c:v>
                </c:pt>
                <c:pt idx="340">
                  <c:v>276480000000.00171</c:v>
                </c:pt>
                <c:pt idx="341">
                  <c:v>-276480000000.00018</c:v>
                </c:pt>
                <c:pt idx="342">
                  <c:v>276480000000.00018</c:v>
                </c:pt>
                <c:pt idx="343">
                  <c:v>-276480000000.00018</c:v>
                </c:pt>
                <c:pt idx="344">
                  <c:v>276480000000.00018</c:v>
                </c:pt>
                <c:pt idx="345">
                  <c:v>-138240000000.00009</c:v>
                </c:pt>
                <c:pt idx="346">
                  <c:v>138240000000.00009</c:v>
                </c:pt>
                <c:pt idx="347">
                  <c:v>-414719999999.99872</c:v>
                </c:pt>
                <c:pt idx="348">
                  <c:v>414719999999.99725</c:v>
                </c:pt>
                <c:pt idx="349">
                  <c:v>-138239999999.99857</c:v>
                </c:pt>
                <c:pt idx="350">
                  <c:v>0</c:v>
                </c:pt>
                <c:pt idx="351">
                  <c:v>0</c:v>
                </c:pt>
                <c:pt idx="352">
                  <c:v>0</c:v>
                </c:pt>
                <c:pt idx="353">
                  <c:v>0</c:v>
                </c:pt>
                <c:pt idx="354">
                  <c:v>138240000000.00009</c:v>
                </c:pt>
                <c:pt idx="355">
                  <c:v>-276480000000.00018</c:v>
                </c:pt>
                <c:pt idx="356">
                  <c:v>138240000000.00009</c:v>
                </c:pt>
                <c:pt idx="357">
                  <c:v>0</c:v>
                </c:pt>
                <c:pt idx="358">
                  <c:v>7.5306161306798447E-4</c:v>
                </c:pt>
                <c:pt idx="359">
                  <c:v>-1.5061232261359689E-3</c:v>
                </c:pt>
                <c:pt idx="360">
                  <c:v>7.5306161306798447E-4</c:v>
                </c:pt>
                <c:pt idx="361">
                  <c:v>0</c:v>
                </c:pt>
                <c:pt idx="362">
                  <c:v>0</c:v>
                </c:pt>
                <c:pt idx="363">
                  <c:v>0</c:v>
                </c:pt>
                <c:pt idx="364">
                  <c:v>7.5306161306798447E-4</c:v>
                </c:pt>
                <c:pt idx="365">
                  <c:v>-1.5061232261359689E-3</c:v>
                </c:pt>
                <c:pt idx="366">
                  <c:v>7.5306161306798447E-4</c:v>
                </c:pt>
                <c:pt idx="367">
                  <c:v>0</c:v>
                </c:pt>
                <c:pt idx="368">
                  <c:v>0</c:v>
                </c:pt>
                <c:pt idx="369">
                  <c:v>0</c:v>
                </c:pt>
                <c:pt idx="370">
                  <c:v>7.5306161306798447E-4</c:v>
                </c:pt>
                <c:pt idx="371">
                  <c:v>-1.5061232261359689E-3</c:v>
                </c:pt>
                <c:pt idx="372">
                  <c:v>7.5306161306798447E-4</c:v>
                </c:pt>
                <c:pt idx="373">
                  <c:v>0</c:v>
                </c:pt>
                <c:pt idx="374">
                  <c:v>0</c:v>
                </c:pt>
                <c:pt idx="375">
                  <c:v>0</c:v>
                </c:pt>
                <c:pt idx="376">
                  <c:v>7.5306161306798447E-4</c:v>
                </c:pt>
                <c:pt idx="377">
                  <c:v>-1.5061232261359689E-3</c:v>
                </c:pt>
                <c:pt idx="378">
                  <c:v>7.5306161306798447E-4</c:v>
                </c:pt>
                <c:pt idx="379">
                  <c:v>0</c:v>
                </c:pt>
                <c:pt idx="380">
                  <c:v>0</c:v>
                </c:pt>
                <c:pt idx="381">
                  <c:v>3.7653080653399224E-4</c:v>
                </c:pt>
                <c:pt idx="382">
                  <c:v>-7.5306161306798447E-4</c:v>
                </c:pt>
                <c:pt idx="383">
                  <c:v>3.7653080653399224E-4</c:v>
                </c:pt>
                <c:pt idx="384">
                  <c:v>3.7653080653399224E-4</c:v>
                </c:pt>
                <c:pt idx="385">
                  <c:v>-7.5306161306798447E-4</c:v>
                </c:pt>
                <c:pt idx="386">
                  <c:v>138240000000.00046</c:v>
                </c:pt>
                <c:pt idx="387">
                  <c:v>-276480000000.00018</c:v>
                </c:pt>
                <c:pt idx="388">
                  <c:v>138240000000.00046</c:v>
                </c:pt>
                <c:pt idx="389">
                  <c:v>-7.5306161306798447E-4</c:v>
                </c:pt>
                <c:pt idx="390">
                  <c:v>3.7653080653399224E-4</c:v>
                </c:pt>
                <c:pt idx="391">
                  <c:v>3.7653080653399224E-4</c:v>
                </c:pt>
                <c:pt idx="392">
                  <c:v>-7.5306161306798447E-4</c:v>
                </c:pt>
                <c:pt idx="393">
                  <c:v>3.7653080653399224E-4</c:v>
                </c:pt>
                <c:pt idx="394">
                  <c:v>1.8007995095103974E-4</c:v>
                </c:pt>
                <c:pt idx="395">
                  <c:v>138239999999.99973</c:v>
                </c:pt>
                <c:pt idx="396">
                  <c:v>-276479999999.99976</c:v>
                </c:pt>
                <c:pt idx="397">
                  <c:v>276479999999.99976</c:v>
                </c:pt>
                <c:pt idx="398">
                  <c:v>-276480000000</c:v>
                </c:pt>
                <c:pt idx="399">
                  <c:v>276480000000.00018</c:v>
                </c:pt>
                <c:pt idx="400">
                  <c:v>-276480000000</c:v>
                </c:pt>
                <c:pt idx="401">
                  <c:v>276479999999.99976</c:v>
                </c:pt>
                <c:pt idx="402">
                  <c:v>-276479999999.99976</c:v>
                </c:pt>
                <c:pt idx="403">
                  <c:v>276479999999.99976</c:v>
                </c:pt>
                <c:pt idx="404">
                  <c:v>-138239999999.99988</c:v>
                </c:pt>
                <c:pt idx="405">
                  <c:v>0</c:v>
                </c:pt>
                <c:pt idx="406">
                  <c:v>0</c:v>
                </c:pt>
                <c:pt idx="407">
                  <c:v>0</c:v>
                </c:pt>
                <c:pt idx="408">
                  <c:v>-138240000000.00009</c:v>
                </c:pt>
                <c:pt idx="409">
                  <c:v>276480000000.00018</c:v>
                </c:pt>
                <c:pt idx="410">
                  <c:v>-138240000000.00009</c:v>
                </c:pt>
                <c:pt idx="411">
                  <c:v>0</c:v>
                </c:pt>
                <c:pt idx="412">
                  <c:v>0</c:v>
                </c:pt>
                <c:pt idx="413">
                  <c:v>0</c:v>
                </c:pt>
                <c:pt idx="414">
                  <c:v>0</c:v>
                </c:pt>
                <c:pt idx="415">
                  <c:v>0</c:v>
                </c:pt>
                <c:pt idx="416">
                  <c:v>0</c:v>
                </c:pt>
                <c:pt idx="417">
                  <c:v>0</c:v>
                </c:pt>
                <c:pt idx="418">
                  <c:v>-138239999999.99988</c:v>
                </c:pt>
                <c:pt idx="419">
                  <c:v>276479999999.99976</c:v>
                </c:pt>
                <c:pt idx="420">
                  <c:v>-138239999999.99988</c:v>
                </c:pt>
                <c:pt idx="421">
                  <c:v>0</c:v>
                </c:pt>
                <c:pt idx="422">
                  <c:v>0</c:v>
                </c:pt>
                <c:pt idx="423">
                  <c:v>0</c:v>
                </c:pt>
                <c:pt idx="424">
                  <c:v>0</c:v>
                </c:pt>
                <c:pt idx="425">
                  <c:v>0</c:v>
                </c:pt>
                <c:pt idx="426">
                  <c:v>0</c:v>
                </c:pt>
                <c:pt idx="427">
                  <c:v>0</c:v>
                </c:pt>
                <c:pt idx="428">
                  <c:v>-138240000000</c:v>
                </c:pt>
                <c:pt idx="429">
                  <c:v>276480000000</c:v>
                </c:pt>
                <c:pt idx="430">
                  <c:v>-138240000000</c:v>
                </c:pt>
                <c:pt idx="431">
                  <c:v>0</c:v>
                </c:pt>
                <c:pt idx="432">
                  <c:v>0</c:v>
                </c:pt>
                <c:pt idx="433">
                  <c:v>0</c:v>
                </c:pt>
                <c:pt idx="434">
                  <c:v>0</c:v>
                </c:pt>
                <c:pt idx="435">
                  <c:v>0</c:v>
                </c:pt>
                <c:pt idx="436">
                  <c:v>0</c:v>
                </c:pt>
                <c:pt idx="437">
                  <c:v>0</c:v>
                </c:pt>
                <c:pt idx="438">
                  <c:v>0</c:v>
                </c:pt>
                <c:pt idx="439">
                  <c:v>0</c:v>
                </c:pt>
                <c:pt idx="440">
                  <c:v>-138240000000</c:v>
                </c:pt>
                <c:pt idx="441">
                  <c:v>276480000000</c:v>
                </c:pt>
                <c:pt idx="442">
                  <c:v>-138240000000</c:v>
                </c:pt>
                <c:pt idx="443">
                  <c:v>0</c:v>
                </c:pt>
                <c:pt idx="444">
                  <c:v>0</c:v>
                </c:pt>
                <c:pt idx="445">
                  <c:v>0</c:v>
                </c:pt>
                <c:pt idx="446">
                  <c:v>0</c:v>
                </c:pt>
                <c:pt idx="447">
                  <c:v>0</c:v>
                </c:pt>
                <c:pt idx="448">
                  <c:v>0</c:v>
                </c:pt>
                <c:pt idx="449">
                  <c:v>0</c:v>
                </c:pt>
                <c:pt idx="450">
                  <c:v>0</c:v>
                </c:pt>
                <c:pt idx="451">
                  <c:v>0</c:v>
                </c:pt>
                <c:pt idx="452">
                  <c:v>-138239999999.99994</c:v>
                </c:pt>
                <c:pt idx="453">
                  <c:v>276479999999.99988</c:v>
                </c:pt>
                <c:pt idx="454">
                  <c:v>-138239999999.99994</c:v>
                </c:pt>
                <c:pt idx="455">
                  <c:v>0</c:v>
                </c:pt>
                <c:pt idx="456">
                  <c:v>0</c:v>
                </c:pt>
                <c:pt idx="457">
                  <c:v>0</c:v>
                </c:pt>
                <c:pt idx="458">
                  <c:v>0</c:v>
                </c:pt>
                <c:pt idx="459">
                  <c:v>0</c:v>
                </c:pt>
                <c:pt idx="460">
                  <c:v>0</c:v>
                </c:pt>
                <c:pt idx="461">
                  <c:v>0</c:v>
                </c:pt>
                <c:pt idx="462">
                  <c:v>-138239999999.99997</c:v>
                </c:pt>
                <c:pt idx="463">
                  <c:v>276479999999.99994</c:v>
                </c:pt>
                <c:pt idx="464">
                  <c:v>-138239999999.99997</c:v>
                </c:pt>
                <c:pt idx="465">
                  <c:v>0</c:v>
                </c:pt>
                <c:pt idx="466">
                  <c:v>0</c:v>
                </c:pt>
                <c:pt idx="467">
                  <c:v>0</c:v>
                </c:pt>
                <c:pt idx="468">
                  <c:v>0</c:v>
                </c:pt>
                <c:pt idx="469">
                  <c:v>0</c:v>
                </c:pt>
                <c:pt idx="470">
                  <c:v>0</c:v>
                </c:pt>
                <c:pt idx="471">
                  <c:v>0</c:v>
                </c:pt>
                <c:pt idx="472">
                  <c:v>0</c:v>
                </c:pt>
                <c:pt idx="473">
                  <c:v>0</c:v>
                </c:pt>
                <c:pt idx="474">
                  <c:v>-138239999999.99997</c:v>
                </c:pt>
                <c:pt idx="475">
                  <c:v>276479999999.99994</c:v>
                </c:pt>
                <c:pt idx="476">
                  <c:v>-138239999999.99997</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138239999999.99997</c:v>
                </c:pt>
                <c:pt idx="605">
                  <c:v>-276479999999.99994</c:v>
                </c:pt>
                <c:pt idx="606">
                  <c:v>138239999999.99997</c:v>
                </c:pt>
                <c:pt idx="607">
                  <c:v>0</c:v>
                </c:pt>
                <c:pt idx="608">
                  <c:v>0</c:v>
                </c:pt>
                <c:pt idx="609">
                  <c:v>0</c:v>
                </c:pt>
                <c:pt idx="610">
                  <c:v>0</c:v>
                </c:pt>
                <c:pt idx="611">
                  <c:v>0</c:v>
                </c:pt>
                <c:pt idx="612">
                  <c:v>0</c:v>
                </c:pt>
                <c:pt idx="613">
                  <c:v>0</c:v>
                </c:pt>
                <c:pt idx="614">
                  <c:v>0</c:v>
                </c:pt>
                <c:pt idx="615">
                  <c:v>0</c:v>
                </c:pt>
                <c:pt idx="616">
                  <c:v>138239999999.99997</c:v>
                </c:pt>
                <c:pt idx="617">
                  <c:v>-276479999999.99994</c:v>
                </c:pt>
                <c:pt idx="618">
                  <c:v>138239999999.99997</c:v>
                </c:pt>
                <c:pt idx="619">
                  <c:v>0</c:v>
                </c:pt>
                <c:pt idx="620">
                  <c:v>0</c:v>
                </c:pt>
                <c:pt idx="621">
                  <c:v>0</c:v>
                </c:pt>
                <c:pt idx="622">
                  <c:v>0</c:v>
                </c:pt>
                <c:pt idx="623">
                  <c:v>0</c:v>
                </c:pt>
                <c:pt idx="624">
                  <c:v>0</c:v>
                </c:pt>
                <c:pt idx="625">
                  <c:v>0</c:v>
                </c:pt>
                <c:pt idx="626">
                  <c:v>0</c:v>
                </c:pt>
                <c:pt idx="627">
                  <c:v>0</c:v>
                </c:pt>
                <c:pt idx="628">
                  <c:v>138239999999.99994</c:v>
                </c:pt>
                <c:pt idx="629">
                  <c:v>-276479999999.99988</c:v>
                </c:pt>
                <c:pt idx="630">
                  <c:v>138239999999.99994</c:v>
                </c:pt>
                <c:pt idx="631">
                  <c:v>0</c:v>
                </c:pt>
                <c:pt idx="632">
                  <c:v>0</c:v>
                </c:pt>
                <c:pt idx="633">
                  <c:v>0</c:v>
                </c:pt>
                <c:pt idx="634">
                  <c:v>0</c:v>
                </c:pt>
                <c:pt idx="635">
                  <c:v>0</c:v>
                </c:pt>
                <c:pt idx="636">
                  <c:v>0</c:v>
                </c:pt>
                <c:pt idx="637">
                  <c:v>0</c:v>
                </c:pt>
                <c:pt idx="638">
                  <c:v>0</c:v>
                </c:pt>
                <c:pt idx="639">
                  <c:v>0</c:v>
                </c:pt>
                <c:pt idx="640">
                  <c:v>138240000000</c:v>
                </c:pt>
                <c:pt idx="641">
                  <c:v>-276480000000</c:v>
                </c:pt>
                <c:pt idx="642">
                  <c:v>138240000000</c:v>
                </c:pt>
                <c:pt idx="643">
                  <c:v>0</c:v>
                </c:pt>
                <c:pt idx="644">
                  <c:v>0</c:v>
                </c:pt>
                <c:pt idx="645">
                  <c:v>0</c:v>
                </c:pt>
                <c:pt idx="646">
                  <c:v>0</c:v>
                </c:pt>
                <c:pt idx="647">
                  <c:v>0</c:v>
                </c:pt>
                <c:pt idx="648">
                  <c:v>0</c:v>
                </c:pt>
                <c:pt idx="649">
                  <c:v>0</c:v>
                </c:pt>
                <c:pt idx="650">
                  <c:v>0</c:v>
                </c:pt>
                <c:pt idx="651">
                  <c:v>0</c:v>
                </c:pt>
                <c:pt idx="652">
                  <c:v>138240000000</c:v>
                </c:pt>
                <c:pt idx="653">
                  <c:v>-276480000000</c:v>
                </c:pt>
                <c:pt idx="654">
                  <c:v>138240000000</c:v>
                </c:pt>
                <c:pt idx="655">
                  <c:v>0</c:v>
                </c:pt>
                <c:pt idx="656">
                  <c:v>0</c:v>
                </c:pt>
                <c:pt idx="657">
                  <c:v>0</c:v>
                </c:pt>
                <c:pt idx="658">
                  <c:v>0</c:v>
                </c:pt>
                <c:pt idx="659">
                  <c:v>0</c:v>
                </c:pt>
                <c:pt idx="660">
                  <c:v>0</c:v>
                </c:pt>
                <c:pt idx="661">
                  <c:v>0</c:v>
                </c:pt>
                <c:pt idx="662">
                  <c:v>0</c:v>
                </c:pt>
                <c:pt idx="663">
                  <c:v>0</c:v>
                </c:pt>
                <c:pt idx="664">
                  <c:v>138239999999.99988</c:v>
                </c:pt>
                <c:pt idx="665">
                  <c:v>-276479999999.99976</c:v>
                </c:pt>
                <c:pt idx="666">
                  <c:v>138239999999.99988</c:v>
                </c:pt>
                <c:pt idx="667">
                  <c:v>0</c:v>
                </c:pt>
                <c:pt idx="668">
                  <c:v>0</c:v>
                </c:pt>
                <c:pt idx="669">
                  <c:v>0</c:v>
                </c:pt>
                <c:pt idx="670">
                  <c:v>0</c:v>
                </c:pt>
                <c:pt idx="671">
                  <c:v>0</c:v>
                </c:pt>
                <c:pt idx="672">
                  <c:v>0</c:v>
                </c:pt>
                <c:pt idx="673">
                  <c:v>0</c:v>
                </c:pt>
                <c:pt idx="674">
                  <c:v>0</c:v>
                </c:pt>
                <c:pt idx="675">
                  <c:v>0</c:v>
                </c:pt>
                <c:pt idx="676">
                  <c:v>138240000000.00009</c:v>
                </c:pt>
                <c:pt idx="677">
                  <c:v>-276480000000.00018</c:v>
                </c:pt>
                <c:pt idx="678">
                  <c:v>138240000000.00009</c:v>
                </c:pt>
                <c:pt idx="679">
                  <c:v>0</c:v>
                </c:pt>
                <c:pt idx="680">
                  <c:v>0</c:v>
                </c:pt>
                <c:pt idx="681">
                  <c:v>0</c:v>
                </c:pt>
                <c:pt idx="682">
                  <c:v>0</c:v>
                </c:pt>
                <c:pt idx="683">
                  <c:v>0</c:v>
                </c:pt>
                <c:pt idx="684">
                  <c:v>0</c:v>
                </c:pt>
                <c:pt idx="685">
                  <c:v>0</c:v>
                </c:pt>
                <c:pt idx="686">
                  <c:v>0</c:v>
                </c:pt>
                <c:pt idx="687">
                  <c:v>0</c:v>
                </c:pt>
                <c:pt idx="688">
                  <c:v>138239999999.99988</c:v>
                </c:pt>
                <c:pt idx="689">
                  <c:v>-276479999999.99976</c:v>
                </c:pt>
                <c:pt idx="690">
                  <c:v>138239999999.99988</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138239999999.99988</c:v>
                </c:pt>
                <c:pt idx="707">
                  <c:v>-276479999999.99976</c:v>
                </c:pt>
                <c:pt idx="708">
                  <c:v>138239999999.99988</c:v>
                </c:pt>
                <c:pt idx="709">
                  <c:v>0</c:v>
                </c:pt>
                <c:pt idx="710">
                  <c:v>0</c:v>
                </c:pt>
                <c:pt idx="711">
                  <c:v>0</c:v>
                </c:pt>
                <c:pt idx="712">
                  <c:v>0</c:v>
                </c:pt>
                <c:pt idx="713">
                  <c:v>0</c:v>
                </c:pt>
                <c:pt idx="714">
                  <c:v>0</c:v>
                </c:pt>
                <c:pt idx="715">
                  <c:v>0</c:v>
                </c:pt>
                <c:pt idx="716">
                  <c:v>0</c:v>
                </c:pt>
                <c:pt idx="717">
                  <c:v>0</c:v>
                </c:pt>
                <c:pt idx="718">
                  <c:v>138240000000.00009</c:v>
                </c:pt>
                <c:pt idx="719">
                  <c:v>-276480000000.00018</c:v>
                </c:pt>
                <c:pt idx="720">
                  <c:v>138240000000.00009</c:v>
                </c:pt>
              </c:numCache>
            </c:numRef>
          </c:yVal>
          <c:smooth val="1"/>
          <c:extLst>
            <c:ext xmlns:c16="http://schemas.microsoft.com/office/drawing/2014/chart" uri="{C3380CC4-5D6E-409C-BE32-E72D297353CC}">
              <c16:uniqueId val="{00000000-BB99-4132-BC94-D73495CA5B10}"/>
            </c:ext>
          </c:extLst>
        </c:ser>
        <c:ser>
          <c:idx val="1"/>
          <c:order val="1"/>
          <c:tx>
            <c:v>Intake Valve Jerk</c:v>
          </c:tx>
          <c:spPr>
            <a:ln w="19050" cap="rnd">
              <a:solidFill>
                <a:schemeClr val="accent2"/>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Data'!$I$6:$I$726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138239999999.99997</c:v>
                </c:pt>
                <c:pt idx="141">
                  <c:v>-276479999999.99994</c:v>
                </c:pt>
                <c:pt idx="142">
                  <c:v>138239999999.99997</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-138239999999.99997</c:v>
                </c:pt>
                <c:pt idx="161">
                  <c:v>276479999999.99994</c:v>
                </c:pt>
                <c:pt idx="162">
                  <c:v>-138239999999.99997</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138239999999.99997</c:v>
                </c:pt>
                <c:pt idx="261">
                  <c:v>-276479999999.99994</c:v>
                </c:pt>
                <c:pt idx="262">
                  <c:v>138239999999.99997</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138239999999.99997</c:v>
                </c:pt>
                <c:pt idx="327">
                  <c:v>-276479999999.99994</c:v>
                </c:pt>
                <c:pt idx="328">
                  <c:v>276479999999.99988</c:v>
                </c:pt>
                <c:pt idx="329">
                  <c:v>-276479999999.99988</c:v>
                </c:pt>
                <c:pt idx="330">
                  <c:v>276479999999.99994</c:v>
                </c:pt>
                <c:pt idx="331">
                  <c:v>-276480000000</c:v>
                </c:pt>
                <c:pt idx="332">
                  <c:v>276480000000</c:v>
                </c:pt>
                <c:pt idx="333">
                  <c:v>-138240000000.00009</c:v>
                </c:pt>
                <c:pt idx="334">
                  <c:v>2.7830537874251599E-4</c:v>
                </c:pt>
                <c:pt idx="335">
                  <c:v>-3.6015990190207947E-4</c:v>
                </c:pt>
                <c:pt idx="336">
                  <c:v>1.8007995095103974E-4</c:v>
                </c:pt>
                <c:pt idx="337">
                  <c:v>-138239999999.99988</c:v>
                </c:pt>
                <c:pt idx="338">
                  <c:v>276480000000</c:v>
                </c:pt>
                <c:pt idx="339">
                  <c:v>-138240000000.00027</c:v>
                </c:pt>
                <c:pt idx="340">
                  <c:v>1.8007995095103974E-4</c:v>
                </c:pt>
                <c:pt idx="341">
                  <c:v>1.8007995095103974E-4</c:v>
                </c:pt>
                <c:pt idx="342">
                  <c:v>-1.8007995095103974E-4</c:v>
                </c:pt>
                <c:pt idx="343">
                  <c:v>-138240000000.00009</c:v>
                </c:pt>
                <c:pt idx="344">
                  <c:v>276479999999.99976</c:v>
                </c:pt>
                <c:pt idx="345">
                  <c:v>-138239999999.99933</c:v>
                </c:pt>
                <c:pt idx="346">
                  <c:v>-3.7653080653399224E-4</c:v>
                </c:pt>
                <c:pt idx="347">
                  <c:v>-3.7653080653399224E-4</c:v>
                </c:pt>
                <c:pt idx="348">
                  <c:v>7.5306161306798447E-4</c:v>
                </c:pt>
                <c:pt idx="349">
                  <c:v>-138240000000.00046</c:v>
                </c:pt>
                <c:pt idx="350">
                  <c:v>276480000000.00018</c:v>
                </c:pt>
                <c:pt idx="351">
                  <c:v>-138240000000.00046</c:v>
                </c:pt>
                <c:pt idx="352">
                  <c:v>7.5306161306798447E-4</c:v>
                </c:pt>
                <c:pt idx="353">
                  <c:v>-3.7653080653399224E-4</c:v>
                </c:pt>
                <c:pt idx="354">
                  <c:v>-3.7653080653399224E-4</c:v>
                </c:pt>
                <c:pt idx="355">
                  <c:v>7.5306161306798447E-4</c:v>
                </c:pt>
                <c:pt idx="356">
                  <c:v>-3.7653080653399224E-4</c:v>
                </c:pt>
                <c:pt idx="357">
                  <c:v>-138240000000.00009</c:v>
                </c:pt>
                <c:pt idx="358">
                  <c:v>276480000000.00018</c:v>
                </c:pt>
                <c:pt idx="359">
                  <c:v>-138240000000.00009</c:v>
                </c:pt>
                <c:pt idx="360">
                  <c:v>-7.5306161306798447E-4</c:v>
                </c:pt>
                <c:pt idx="361">
                  <c:v>-138239999999.9986</c:v>
                </c:pt>
                <c:pt idx="362">
                  <c:v>276479999999.99945</c:v>
                </c:pt>
                <c:pt idx="363">
                  <c:v>-138240000000.00009</c:v>
                </c:pt>
                <c:pt idx="364">
                  <c:v>0</c:v>
                </c:pt>
                <c:pt idx="365">
                  <c:v>0</c:v>
                </c:pt>
                <c:pt idx="366">
                  <c:v>0</c:v>
                </c:pt>
                <c:pt idx="367">
                  <c:v>-7.5306161306798447E-4</c:v>
                </c:pt>
                <c:pt idx="368">
                  <c:v>1.5061232261359689E-3</c:v>
                </c:pt>
                <c:pt idx="369">
                  <c:v>-7.5306161306798447E-4</c:v>
                </c:pt>
                <c:pt idx="370">
                  <c:v>0</c:v>
                </c:pt>
                <c:pt idx="371">
                  <c:v>0</c:v>
                </c:pt>
                <c:pt idx="372">
                  <c:v>0</c:v>
                </c:pt>
                <c:pt idx="373">
                  <c:v>-7.5306161306798447E-4</c:v>
                </c:pt>
                <c:pt idx="374">
                  <c:v>138240000000.00159</c:v>
                </c:pt>
                <c:pt idx="375">
                  <c:v>-138240000000.00085</c:v>
                </c:pt>
                <c:pt idx="376">
                  <c:v>-7.5306161306798447E-4</c:v>
                </c:pt>
                <c:pt idx="377">
                  <c:v>-138239999999.9986</c:v>
                </c:pt>
                <c:pt idx="378">
                  <c:v>276479999999.99945</c:v>
                </c:pt>
                <c:pt idx="379">
                  <c:v>-138240000000.00009</c:v>
                </c:pt>
                <c:pt idx="380">
                  <c:v>138240000000.00012</c:v>
                </c:pt>
                <c:pt idx="381">
                  <c:v>-276480000000.00177</c:v>
                </c:pt>
                <c:pt idx="382">
                  <c:v>138240000000.00311</c:v>
                </c:pt>
                <c:pt idx="383">
                  <c:v>276479999999.99866</c:v>
                </c:pt>
                <c:pt idx="384">
                  <c:v>-552960000000.00037</c:v>
                </c:pt>
                <c:pt idx="385">
                  <c:v>414720000000.00031</c:v>
                </c:pt>
                <c:pt idx="386">
                  <c:v>-138240000000.00162</c:v>
                </c:pt>
                <c:pt idx="387">
                  <c:v>-138239999999.9971</c:v>
                </c:pt>
                <c:pt idx="388">
                  <c:v>276479999999.99872</c:v>
                </c:pt>
                <c:pt idx="389">
                  <c:v>-138240000000.00012</c:v>
                </c:pt>
                <c:pt idx="390">
                  <c:v>138239999999.99854</c:v>
                </c:pt>
                <c:pt idx="391">
                  <c:v>-138239999999.99704</c:v>
                </c:pt>
                <c:pt idx="392">
                  <c:v>-1.5061232261359689E-3</c:v>
                </c:pt>
                <c:pt idx="393">
                  <c:v>-1.5061232261359689E-3</c:v>
                </c:pt>
                <c:pt idx="394">
                  <c:v>3.0122464522719379E-3</c:v>
                </c:pt>
                <c:pt idx="395">
                  <c:v>-1.5061232261359689E-3</c:v>
                </c:pt>
                <c:pt idx="396">
                  <c:v>-138240000000.00006</c:v>
                </c:pt>
                <c:pt idx="397">
                  <c:v>276480000000.00012</c:v>
                </c:pt>
                <c:pt idx="398">
                  <c:v>-2.9504299163818359E-3</c:v>
                </c:pt>
                <c:pt idx="399">
                  <c:v>-276479999999.9942</c:v>
                </c:pt>
                <c:pt idx="400">
                  <c:v>276479999999.99719</c:v>
                </c:pt>
                <c:pt idx="401">
                  <c:v>-138240000000.00012</c:v>
                </c:pt>
                <c:pt idx="402">
                  <c:v>0</c:v>
                </c:pt>
                <c:pt idx="403">
                  <c:v>-3.0122464522719379E-3</c:v>
                </c:pt>
                <c:pt idx="404">
                  <c:v>138240000000.00613</c:v>
                </c:pt>
                <c:pt idx="405">
                  <c:v>-276480000000.00323</c:v>
                </c:pt>
                <c:pt idx="406">
                  <c:v>276480000000.00024</c:v>
                </c:pt>
                <c:pt idx="407">
                  <c:v>-276480000000.00024</c:v>
                </c:pt>
                <c:pt idx="408">
                  <c:v>276479999999.99719</c:v>
                </c:pt>
                <c:pt idx="409">
                  <c:v>-138239999999.99411</c:v>
                </c:pt>
                <c:pt idx="410">
                  <c:v>138239999999.9971</c:v>
                </c:pt>
                <c:pt idx="411">
                  <c:v>-414720000000.00031</c:v>
                </c:pt>
                <c:pt idx="412">
                  <c:v>414719999999.99738</c:v>
                </c:pt>
                <c:pt idx="413">
                  <c:v>6.0126185417175284E-3</c:v>
                </c:pt>
                <c:pt idx="414">
                  <c:v>-3.1515955924987789E-3</c:v>
                </c:pt>
                <c:pt idx="415">
                  <c:v>-276480000000.00311</c:v>
                </c:pt>
                <c:pt idx="416">
                  <c:v>138240000000.00925</c:v>
                </c:pt>
                <c:pt idx="417">
                  <c:v>-138240000000.01544</c:v>
                </c:pt>
                <c:pt idx="418">
                  <c:v>138240000000.01544</c:v>
                </c:pt>
                <c:pt idx="419">
                  <c:v>414719999999.99701</c:v>
                </c:pt>
                <c:pt idx="420">
                  <c:v>-414720000000.00916</c:v>
                </c:pt>
                <c:pt idx="421">
                  <c:v>-138239999999.99109</c:v>
                </c:pt>
                <c:pt idx="422">
                  <c:v>276479999999.9942</c:v>
                </c:pt>
                <c:pt idx="423">
                  <c:v>-414719999999.99121</c:v>
                </c:pt>
                <c:pt idx="424">
                  <c:v>276479999999.98792</c:v>
                </c:pt>
                <c:pt idx="425">
                  <c:v>276480000000.00641</c:v>
                </c:pt>
                <c:pt idx="426">
                  <c:v>-138239999999.99713</c:v>
                </c:pt>
                <c:pt idx="427">
                  <c:v>-276480000000.00623</c:v>
                </c:pt>
                <c:pt idx="428">
                  <c:v>276480000000.00623</c:v>
                </c:pt>
                <c:pt idx="429">
                  <c:v>-276480000000.00623</c:v>
                </c:pt>
                <c:pt idx="430">
                  <c:v>276480000000.00623</c:v>
                </c:pt>
                <c:pt idx="431">
                  <c:v>-276480000000.00024</c:v>
                </c:pt>
                <c:pt idx="432">
                  <c:v>138239999999.99109</c:v>
                </c:pt>
                <c:pt idx="433">
                  <c:v>138240000000.00916</c:v>
                </c:pt>
                <c:pt idx="434">
                  <c:v>-6.0126185417175284E-3</c:v>
                </c:pt>
                <c:pt idx="435">
                  <c:v>6.0126185417175284E-3</c:v>
                </c:pt>
                <c:pt idx="436">
                  <c:v>-1.2047588825225828E-2</c:v>
                </c:pt>
                <c:pt idx="437">
                  <c:v>-691199999999.97314</c:v>
                </c:pt>
                <c:pt idx="438">
                  <c:v>691199999999.96692</c:v>
                </c:pt>
                <c:pt idx="439">
                  <c:v>-138239999999.98477</c:v>
                </c:pt>
                <c:pt idx="440">
                  <c:v>138240000000.0094</c:v>
                </c:pt>
                <c:pt idx="441">
                  <c:v>-1.2561678886413572E-2</c:v>
                </c:pt>
                <c:pt idx="442">
                  <c:v>2.6822090148925781E-4</c:v>
                </c:pt>
                <c:pt idx="443">
                  <c:v>-276479999999.9942</c:v>
                </c:pt>
                <c:pt idx="444">
                  <c:v>138239999999.9971</c:v>
                </c:pt>
                <c:pt idx="445">
                  <c:v>276479999999.99396</c:v>
                </c:pt>
                <c:pt idx="446">
                  <c:v>-138239999999.98428</c:v>
                </c:pt>
                <c:pt idx="447">
                  <c:v>-1244160000000.0229</c:v>
                </c:pt>
                <c:pt idx="448">
                  <c:v>1105920000000.0254</c:v>
                </c:pt>
                <c:pt idx="449">
                  <c:v>1658879999999.989</c:v>
                </c:pt>
                <c:pt idx="450">
                  <c:v>-1658880000000.0139</c:v>
                </c:pt>
                <c:pt idx="451">
                  <c:v>-691199999999.97229</c:v>
                </c:pt>
                <c:pt idx="452">
                  <c:v>691199999999.97253</c:v>
                </c:pt>
                <c:pt idx="453">
                  <c:v>-138239999999.9845</c:v>
                </c:pt>
                <c:pt idx="454">
                  <c:v>276479999999.99371</c:v>
                </c:pt>
                <c:pt idx="455">
                  <c:v>1.282989978790283E-2</c:v>
                </c:pt>
                <c:pt idx="456">
                  <c:v>-138240000000.00967</c:v>
                </c:pt>
                <c:pt idx="457">
                  <c:v>138239999999.99658</c:v>
                </c:pt>
                <c:pt idx="458">
                  <c:v>-138240000000.00864</c:v>
                </c:pt>
                <c:pt idx="459">
                  <c:v>-414719999999.97894</c:v>
                </c:pt>
                <c:pt idx="460">
                  <c:v>414720000000.00336</c:v>
                </c:pt>
                <c:pt idx="461">
                  <c:v>276479999999.9693</c:v>
                </c:pt>
                <c:pt idx="462">
                  <c:v>-276479999999.96899</c:v>
                </c:pt>
                <c:pt idx="463">
                  <c:v>-2.514570951461792E-2</c:v>
                </c:pt>
                <c:pt idx="464">
                  <c:v>138240000000.0217</c:v>
                </c:pt>
                <c:pt idx="465">
                  <c:v>-691200000000.0094</c:v>
                </c:pt>
                <c:pt idx="466">
                  <c:v>691199999999.99731</c:v>
                </c:pt>
                <c:pt idx="467">
                  <c:v>1.2047588825225828E-2</c:v>
                </c:pt>
                <c:pt idx="468">
                  <c:v>-138240000000.03351</c:v>
                </c:pt>
                <c:pt idx="469">
                  <c:v>-276479999999.94519</c:v>
                </c:pt>
                <c:pt idx="470">
                  <c:v>276479999999.94495</c:v>
                </c:pt>
                <c:pt idx="471">
                  <c:v>-414719999999.96649</c:v>
                </c:pt>
                <c:pt idx="472">
                  <c:v>552960000000.0127</c:v>
                </c:pt>
                <c:pt idx="473">
                  <c:v>-552960000000.06177</c:v>
                </c:pt>
                <c:pt idx="474">
                  <c:v>552960000000.06152</c:v>
                </c:pt>
                <c:pt idx="475">
                  <c:v>-829440000000.00623</c:v>
                </c:pt>
                <c:pt idx="476">
                  <c:v>829439999999.9574</c:v>
                </c:pt>
                <c:pt idx="477">
                  <c:v>-276479999999.94495</c:v>
                </c:pt>
                <c:pt idx="478">
                  <c:v>-4.9106776714324951E-2</c:v>
                </c:pt>
                <c:pt idx="479">
                  <c:v>-138239999999.9725</c:v>
                </c:pt>
                <c:pt idx="480">
                  <c:v>414719999999.99115</c:v>
                </c:pt>
                <c:pt idx="481">
                  <c:v>-552959999999.98804</c:v>
                </c:pt>
                <c:pt idx="482">
                  <c:v>552959999999.98804</c:v>
                </c:pt>
                <c:pt idx="483">
                  <c:v>-552960000000.0127</c:v>
                </c:pt>
                <c:pt idx="484">
                  <c:v>276480000000.04315</c:v>
                </c:pt>
                <c:pt idx="485">
                  <c:v>-276480000000.04309</c:v>
                </c:pt>
                <c:pt idx="486">
                  <c:v>414720000000.01556</c:v>
                </c:pt>
                <c:pt idx="487">
                  <c:v>-414720000000.01563</c:v>
                </c:pt>
                <c:pt idx="488">
                  <c:v>276480000000.04315</c:v>
                </c:pt>
                <c:pt idx="489">
                  <c:v>276479999999.9693</c:v>
                </c:pt>
                <c:pt idx="490">
                  <c:v>-276480000000.01831</c:v>
                </c:pt>
                <c:pt idx="491">
                  <c:v>-138239999999.97247</c:v>
                </c:pt>
                <c:pt idx="492">
                  <c:v>276480000000.01831</c:v>
                </c:pt>
                <c:pt idx="493">
                  <c:v>-4.871981218457222E-2</c:v>
                </c:pt>
                <c:pt idx="494">
                  <c:v>-138239999999.96042</c:v>
                </c:pt>
                <c:pt idx="495">
                  <c:v>-2.4363398551940914E-2</c:v>
                </c:pt>
                <c:pt idx="496">
                  <c:v>1.2047588825225828E-2</c:v>
                </c:pt>
                <c:pt idx="497">
                  <c:v>414719999999.99078</c:v>
                </c:pt>
                <c:pt idx="498">
                  <c:v>-276479999999.99371</c:v>
                </c:pt>
                <c:pt idx="499">
                  <c:v>-138239999999.9845</c:v>
                </c:pt>
                <c:pt idx="500">
                  <c:v>138239999999.97247</c:v>
                </c:pt>
                <c:pt idx="501">
                  <c:v>276480000000.00604</c:v>
                </c:pt>
                <c:pt idx="502">
                  <c:v>-414719999999.9787</c:v>
                </c:pt>
                <c:pt idx="503">
                  <c:v>-138240000000.02142</c:v>
                </c:pt>
                <c:pt idx="504">
                  <c:v>276480000000.00623</c:v>
                </c:pt>
                <c:pt idx="505">
                  <c:v>552960000000.00024</c:v>
                </c:pt>
                <c:pt idx="506">
                  <c:v>-552960000000.01257</c:v>
                </c:pt>
                <c:pt idx="507">
                  <c:v>-552959999999.97559</c:v>
                </c:pt>
                <c:pt idx="508">
                  <c:v>414719999999.99078</c:v>
                </c:pt>
                <c:pt idx="509">
                  <c:v>552959999999.98792</c:v>
                </c:pt>
                <c:pt idx="510">
                  <c:v>-414719999999.97815</c:v>
                </c:pt>
                <c:pt idx="511">
                  <c:v>138239999999.97223</c:v>
                </c:pt>
                <c:pt idx="512">
                  <c:v>-276479999999.96954</c:v>
                </c:pt>
                <c:pt idx="513">
                  <c:v>552959999999.97583</c:v>
                </c:pt>
                <c:pt idx="514">
                  <c:v>-552959999999.98816</c:v>
                </c:pt>
                <c:pt idx="515">
                  <c:v>138239999999.9971</c:v>
                </c:pt>
                <c:pt idx="516">
                  <c:v>0</c:v>
                </c:pt>
                <c:pt idx="517">
                  <c:v>138239999999.9971</c:v>
                </c:pt>
                <c:pt idx="518">
                  <c:v>-276479999999.9942</c:v>
                </c:pt>
                <c:pt idx="519">
                  <c:v>414719999999.99103</c:v>
                </c:pt>
                <c:pt idx="520">
                  <c:v>-414719999999.99078</c:v>
                </c:pt>
                <c:pt idx="521">
                  <c:v>138239999999.99686</c:v>
                </c:pt>
                <c:pt idx="522">
                  <c:v>6.0244929045438758E-3</c:v>
                </c:pt>
                <c:pt idx="523">
                  <c:v>-1.2048985809087752E-2</c:v>
                </c:pt>
                <c:pt idx="524">
                  <c:v>6.0244929045438758E-3</c:v>
                </c:pt>
                <c:pt idx="525">
                  <c:v>276480000000.00024</c:v>
                </c:pt>
                <c:pt idx="526">
                  <c:v>-138239999999.99713</c:v>
                </c:pt>
                <c:pt idx="527">
                  <c:v>-552960000000.00647</c:v>
                </c:pt>
                <c:pt idx="528">
                  <c:v>552960000000.00647</c:v>
                </c:pt>
                <c:pt idx="529">
                  <c:v>138239999999.99713</c:v>
                </c:pt>
                <c:pt idx="530">
                  <c:v>-138240000000.00314</c:v>
                </c:pt>
                <c:pt idx="531">
                  <c:v>-138239999999.9971</c:v>
                </c:pt>
                <c:pt idx="532">
                  <c:v>138240000000.00311</c:v>
                </c:pt>
                <c:pt idx="533">
                  <c:v>-414720000000.00934</c:v>
                </c:pt>
                <c:pt idx="534">
                  <c:v>276480000000.01227</c:v>
                </c:pt>
                <c:pt idx="535">
                  <c:v>-138240000000.00916</c:v>
                </c:pt>
                <c:pt idx="536">
                  <c:v>138240000000.00311</c:v>
                </c:pt>
                <c:pt idx="537">
                  <c:v>414720000000.00336</c:v>
                </c:pt>
                <c:pt idx="538">
                  <c:v>-414720000000.00336</c:v>
                </c:pt>
                <c:pt idx="539">
                  <c:v>-6.1554601415991783E-3</c:v>
                </c:pt>
                <c:pt idx="540">
                  <c:v>138240000000.00925</c:v>
                </c:pt>
                <c:pt idx="541">
                  <c:v>-414720000000.00018</c:v>
                </c:pt>
                <c:pt idx="542">
                  <c:v>276479999999.99408</c:v>
                </c:pt>
                <c:pt idx="543">
                  <c:v>138240000000.00613</c:v>
                </c:pt>
                <c:pt idx="544">
                  <c:v>-138240000000.00629</c:v>
                </c:pt>
                <c:pt idx="545">
                  <c:v>3.14321368932724E-3</c:v>
                </c:pt>
                <c:pt idx="546">
                  <c:v>138240000000.00311</c:v>
                </c:pt>
                <c:pt idx="547">
                  <c:v>-276480000000.00623</c:v>
                </c:pt>
                <c:pt idx="548">
                  <c:v>276480000000.00323</c:v>
                </c:pt>
                <c:pt idx="549">
                  <c:v>-138240000000.00012</c:v>
                </c:pt>
                <c:pt idx="550">
                  <c:v>138240000000.00012</c:v>
                </c:pt>
                <c:pt idx="551">
                  <c:v>-276479999999.99719</c:v>
                </c:pt>
                <c:pt idx="552">
                  <c:v>138239999999.99411</c:v>
                </c:pt>
                <c:pt idx="553">
                  <c:v>138240000000.00314</c:v>
                </c:pt>
                <c:pt idx="554">
                  <c:v>-138240000000.00012</c:v>
                </c:pt>
                <c:pt idx="555">
                  <c:v>3.0122464522719379E-3</c:v>
                </c:pt>
                <c:pt idx="556">
                  <c:v>-6.0244929045438758E-3</c:v>
                </c:pt>
                <c:pt idx="557">
                  <c:v>3.0122464522719379E-3</c:v>
                </c:pt>
                <c:pt idx="558">
                  <c:v>138240000000.00012</c:v>
                </c:pt>
                <c:pt idx="559">
                  <c:v>-276479999999.99866</c:v>
                </c:pt>
                <c:pt idx="560">
                  <c:v>276479999999.99707</c:v>
                </c:pt>
                <c:pt idx="561">
                  <c:v>-138239999999.99854</c:v>
                </c:pt>
                <c:pt idx="562">
                  <c:v>1.5061232261359689E-3</c:v>
                </c:pt>
                <c:pt idx="563">
                  <c:v>138239999999.99704</c:v>
                </c:pt>
                <c:pt idx="564">
                  <c:v>-138239999999.99854</c:v>
                </c:pt>
                <c:pt idx="565">
                  <c:v>-138240000000.00006</c:v>
                </c:pt>
                <c:pt idx="566">
                  <c:v>276480000000.00159</c:v>
                </c:pt>
                <c:pt idx="567">
                  <c:v>-276480000000.00311</c:v>
                </c:pt>
                <c:pt idx="568">
                  <c:v>276480000000.00159</c:v>
                </c:pt>
                <c:pt idx="569">
                  <c:v>-138240000000.00006</c:v>
                </c:pt>
                <c:pt idx="570">
                  <c:v>1.5061232261359689E-3</c:v>
                </c:pt>
                <c:pt idx="571">
                  <c:v>-3.0122464522719379E-3</c:v>
                </c:pt>
                <c:pt idx="572">
                  <c:v>1.5061232261359689E-3</c:v>
                </c:pt>
                <c:pt idx="573">
                  <c:v>138240000000.00085</c:v>
                </c:pt>
                <c:pt idx="574">
                  <c:v>-138240000000.00162</c:v>
                </c:pt>
                <c:pt idx="575">
                  <c:v>-138239999999.99936</c:v>
                </c:pt>
                <c:pt idx="576">
                  <c:v>276480000000.00098</c:v>
                </c:pt>
                <c:pt idx="577">
                  <c:v>-138240000000.00162</c:v>
                </c:pt>
                <c:pt idx="578">
                  <c:v>7.5306161306798447E-4</c:v>
                </c:pt>
                <c:pt idx="579">
                  <c:v>7.5306161306798447E-4</c:v>
                </c:pt>
                <c:pt idx="580">
                  <c:v>138239999999.9986</c:v>
                </c:pt>
                <c:pt idx="581">
                  <c:v>-276479999999.99945</c:v>
                </c:pt>
                <c:pt idx="582">
                  <c:v>276480000000.00018</c:v>
                </c:pt>
                <c:pt idx="583">
                  <c:v>-276479999999.99945</c:v>
                </c:pt>
                <c:pt idx="584">
                  <c:v>276479999999.99866</c:v>
                </c:pt>
                <c:pt idx="585">
                  <c:v>-138239999999.99933</c:v>
                </c:pt>
                <c:pt idx="586">
                  <c:v>0</c:v>
                </c:pt>
                <c:pt idx="587">
                  <c:v>-138239999999.99973</c:v>
                </c:pt>
                <c:pt idx="588">
                  <c:v>276479999999.99945</c:v>
                </c:pt>
                <c:pt idx="589">
                  <c:v>-138239999999.99933</c:v>
                </c:pt>
                <c:pt idx="590">
                  <c:v>138239999999.99933</c:v>
                </c:pt>
                <c:pt idx="591">
                  <c:v>-276479999999.99976</c:v>
                </c:pt>
                <c:pt idx="592">
                  <c:v>138240000000.00009</c:v>
                </c:pt>
                <c:pt idx="593">
                  <c:v>3.7653080653399224E-4</c:v>
                </c:pt>
                <c:pt idx="594">
                  <c:v>-7.5306161306798447E-4</c:v>
                </c:pt>
                <c:pt idx="595">
                  <c:v>3.7653080653399224E-4</c:v>
                </c:pt>
                <c:pt idx="596">
                  <c:v>3.7653080653399224E-4</c:v>
                </c:pt>
                <c:pt idx="597">
                  <c:v>-7.5306161306798447E-4</c:v>
                </c:pt>
                <c:pt idx="598">
                  <c:v>3.7653080653399224E-4</c:v>
                </c:pt>
                <c:pt idx="599">
                  <c:v>1.8007995095103974E-4</c:v>
                </c:pt>
                <c:pt idx="600">
                  <c:v>-1.8007995095103974E-4</c:v>
                </c:pt>
                <c:pt idx="601">
                  <c:v>-1.8007995095103974E-4</c:v>
                </c:pt>
                <c:pt idx="602">
                  <c:v>138240000000.00027</c:v>
                </c:pt>
                <c:pt idx="603">
                  <c:v>-276480000000</c:v>
                </c:pt>
                <c:pt idx="604">
                  <c:v>138239999999.99988</c:v>
                </c:pt>
                <c:pt idx="605">
                  <c:v>-1.8007995095103974E-4</c:v>
                </c:pt>
                <c:pt idx="606">
                  <c:v>3.6015990190207947E-4</c:v>
                </c:pt>
                <c:pt idx="607">
                  <c:v>-2.7830537874251599E-4</c:v>
                </c:pt>
                <c:pt idx="608">
                  <c:v>9.822542779147625E-5</c:v>
                </c:pt>
                <c:pt idx="609">
                  <c:v>4.9112713895738125E-5</c:v>
                </c:pt>
                <c:pt idx="610">
                  <c:v>138239999999.99988</c:v>
                </c:pt>
                <c:pt idx="611">
                  <c:v>-276479999999.99988</c:v>
                </c:pt>
                <c:pt idx="612">
                  <c:v>138239999999.99997</c:v>
                </c:pt>
                <c:pt idx="613">
                  <c:v>138239999999.99997</c:v>
                </c:pt>
                <c:pt idx="614">
                  <c:v>-138239999999.99997</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1-BB99-4132-BC94-D73495CA5B10}"/>
            </c:ext>
          </c:extLst>
        </c:ser>
        <c:dLbls>
          <c:showLegendKey val="0"/>
          <c:showVal val="0"/>
          <c:showCatName val="0"/>
          <c:showSerName val="0"/>
          <c:showPercent val="0"/>
          <c:showBubbleSize val="0"/>
        </c:dLbls>
        <c:axId val="796089071"/>
        <c:axId val="796089551"/>
      </c:scatterChart>
      <c:valAx>
        <c:axId val="7960890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layout>
            <c:manualLayout>
              <c:xMode val="edge"/>
              <c:yMode val="edge"/>
              <c:x val="0.43310851506268566"/>
              <c:y val="0.96323200363348027"/>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89551"/>
        <c:crosses val="autoZero"/>
        <c:crossBetween val="midCat"/>
      </c:valAx>
      <c:valAx>
        <c:axId val="7960895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Jerk (mm/s³)</a:t>
                </a:r>
                <a:endParaRPr lang="en-GB"/>
              </a:p>
            </c:rich>
          </c:tx>
          <c:layout>
            <c:manualLayout>
              <c:xMode val="edge"/>
              <c:yMode val="edge"/>
              <c:x val="2.9312581871829926E-3"/>
              <c:y val="0.4641661363070367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89071"/>
        <c:crosses val="autoZero"/>
        <c:crossBetween val="midCat"/>
      </c:valAx>
      <c:spPr>
        <a:noFill/>
        <a:ln>
          <a:noFill/>
        </a:ln>
        <a:effectLst/>
      </c:spPr>
    </c:plotArea>
    <c:legend>
      <c:legendPos val="r"/>
      <c:layout>
        <c:manualLayout>
          <c:xMode val="edge"/>
          <c:yMode val="edge"/>
          <c:x val="0.72992079486489736"/>
          <c:y val="7.6214348621367126E-2"/>
          <c:w val="0.23197284870172383"/>
          <c:h val="9.643925927127473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Lift vs Crank Angle</a:t>
            </a:r>
            <a:endParaRPr lang="en-GB"/>
          </a:p>
        </c:rich>
      </c:tx>
      <c:layout>
        <c:manualLayout>
          <c:xMode val="edge"/>
          <c:yMode val="edge"/>
          <c:x val="0.3342240813648294"/>
          <c:y val="2.629280440151775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8.4028093455435243E-2"/>
          <c:y val="0.11836275199238701"/>
          <c:w val="0.85136028267484454"/>
          <c:h val="0.77052173711146588"/>
        </c:manualLayout>
      </c:layout>
      <c:scatterChart>
        <c:scatterStyle val="lineMarker"/>
        <c:varyColors val="0"/>
        <c:ser>
          <c:idx val="0"/>
          <c:order val="0"/>
          <c:tx>
            <c:v>Exhaust</c:v>
          </c:tx>
          <c:spPr>
            <a:ln w="38100" cap="rnd">
              <a:solidFill>
                <a:schemeClr val="accent1"/>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Data'!$B$6:$B$725</c:f>
              <c:numCache>
                <c:formatCode>General</c:formatCode>
                <c:ptCount val="7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pt idx="20">
                  <c:v>0.1</c:v>
                </c:pt>
                <c:pt idx="21">
                  <c:v>0.1</c:v>
                </c:pt>
                <c:pt idx="22">
                  <c:v>0.1</c:v>
                </c:pt>
                <c:pt idx="23">
                  <c:v>0.1</c:v>
                </c:pt>
                <c:pt idx="24">
                  <c:v>0.1</c:v>
                </c:pt>
                <c:pt idx="25">
                  <c:v>0.1</c:v>
                </c:pt>
                <c:pt idx="26">
                  <c:v>0.1</c:v>
                </c:pt>
                <c:pt idx="27">
                  <c:v>0.1</c:v>
                </c:pt>
                <c:pt idx="28">
                  <c:v>0.1</c:v>
                </c:pt>
                <c:pt idx="29">
                  <c:v>0.1</c:v>
                </c:pt>
                <c:pt idx="30">
                  <c:v>0.1</c:v>
                </c:pt>
                <c:pt idx="31">
                  <c:v>0.11</c:v>
                </c:pt>
                <c:pt idx="32">
                  <c:v>0.11</c:v>
                </c:pt>
                <c:pt idx="33">
                  <c:v>0.11</c:v>
                </c:pt>
                <c:pt idx="34">
                  <c:v>0.11</c:v>
                </c:pt>
                <c:pt idx="35">
                  <c:v>0.11</c:v>
                </c:pt>
                <c:pt idx="36">
                  <c:v>0.11</c:v>
                </c:pt>
                <c:pt idx="37">
                  <c:v>0.11</c:v>
                </c:pt>
                <c:pt idx="38">
                  <c:v>0.11</c:v>
                </c:pt>
                <c:pt idx="39">
                  <c:v>0.11</c:v>
                </c:pt>
                <c:pt idx="40">
                  <c:v>0.11</c:v>
                </c:pt>
                <c:pt idx="41">
                  <c:v>0.11</c:v>
                </c:pt>
                <c:pt idx="42">
                  <c:v>0.11</c:v>
                </c:pt>
                <c:pt idx="43">
                  <c:v>0.11</c:v>
                </c:pt>
                <c:pt idx="44">
                  <c:v>0.11</c:v>
                </c:pt>
                <c:pt idx="45">
                  <c:v>0.11</c:v>
                </c:pt>
                <c:pt idx="46">
                  <c:v>0.11</c:v>
                </c:pt>
                <c:pt idx="47">
                  <c:v>0.11</c:v>
                </c:pt>
                <c:pt idx="48">
                  <c:v>0.11</c:v>
                </c:pt>
                <c:pt idx="49">
                  <c:v>0.11</c:v>
                </c:pt>
                <c:pt idx="50">
                  <c:v>0.11</c:v>
                </c:pt>
                <c:pt idx="51">
                  <c:v>0.11</c:v>
                </c:pt>
                <c:pt idx="52">
                  <c:v>0.11</c:v>
                </c:pt>
                <c:pt idx="53">
                  <c:v>0.11</c:v>
                </c:pt>
                <c:pt idx="54">
                  <c:v>0.11</c:v>
                </c:pt>
                <c:pt idx="55">
                  <c:v>0.11</c:v>
                </c:pt>
                <c:pt idx="56">
                  <c:v>0.11</c:v>
                </c:pt>
                <c:pt idx="57">
                  <c:v>0.11</c:v>
                </c:pt>
                <c:pt idx="58">
                  <c:v>0.11</c:v>
                </c:pt>
                <c:pt idx="59">
                  <c:v>0.11</c:v>
                </c:pt>
                <c:pt idx="60">
                  <c:v>0.11</c:v>
                </c:pt>
                <c:pt idx="61">
                  <c:v>0.11</c:v>
                </c:pt>
                <c:pt idx="62">
                  <c:v>0.11</c:v>
                </c:pt>
                <c:pt idx="63">
                  <c:v>0.11</c:v>
                </c:pt>
                <c:pt idx="64">
                  <c:v>0.11</c:v>
                </c:pt>
                <c:pt idx="65">
                  <c:v>0.11</c:v>
                </c:pt>
                <c:pt idx="66">
                  <c:v>0.11</c:v>
                </c:pt>
                <c:pt idx="67">
                  <c:v>0.11</c:v>
                </c:pt>
                <c:pt idx="68">
                  <c:v>0.11</c:v>
                </c:pt>
                <c:pt idx="69">
                  <c:v>0.11</c:v>
                </c:pt>
                <c:pt idx="70">
                  <c:v>0.11</c:v>
                </c:pt>
                <c:pt idx="71">
                  <c:v>0.11</c:v>
                </c:pt>
                <c:pt idx="72">
                  <c:v>0.11</c:v>
                </c:pt>
                <c:pt idx="73">
                  <c:v>0.11</c:v>
                </c:pt>
                <c:pt idx="74">
                  <c:v>0.11</c:v>
                </c:pt>
                <c:pt idx="75">
                  <c:v>0.11</c:v>
                </c:pt>
                <c:pt idx="76">
                  <c:v>0.11</c:v>
                </c:pt>
                <c:pt idx="77">
                  <c:v>0.11</c:v>
                </c:pt>
                <c:pt idx="78">
                  <c:v>0.11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0.12</c:v>
                </c:pt>
                <c:pt idx="96">
                  <c:v>0.12</c:v>
                </c:pt>
                <c:pt idx="97">
                  <c:v>0.13</c:v>
                </c:pt>
                <c:pt idx="98">
                  <c:v>0.13</c:v>
                </c:pt>
                <c:pt idx="99">
                  <c:v>0.13</c:v>
                </c:pt>
                <c:pt idx="100">
                  <c:v>0.14000000000000001</c:v>
                </c:pt>
                <c:pt idx="101">
                  <c:v>0.14000000000000001</c:v>
                </c:pt>
                <c:pt idx="102">
                  <c:v>0.15</c:v>
                </c:pt>
                <c:pt idx="103">
                  <c:v>0.15</c:v>
                </c:pt>
                <c:pt idx="104">
                  <c:v>0.16</c:v>
                </c:pt>
                <c:pt idx="105">
                  <c:v>0.17</c:v>
                </c:pt>
                <c:pt idx="106">
                  <c:v>0.18</c:v>
                </c:pt>
                <c:pt idx="107">
                  <c:v>0.19</c:v>
                </c:pt>
                <c:pt idx="108">
                  <c:v>0.2</c:v>
                </c:pt>
                <c:pt idx="109">
                  <c:v>0.21</c:v>
                </c:pt>
                <c:pt idx="110">
                  <c:v>0.22</c:v>
                </c:pt>
                <c:pt idx="111">
                  <c:v>0.22</c:v>
                </c:pt>
                <c:pt idx="112">
                  <c:v>0.23</c:v>
                </c:pt>
                <c:pt idx="113">
                  <c:v>0.24</c:v>
                </c:pt>
                <c:pt idx="114">
                  <c:v>0.25</c:v>
                </c:pt>
                <c:pt idx="115">
                  <c:v>0.26</c:v>
                </c:pt>
                <c:pt idx="116">
                  <c:v>0.27</c:v>
                </c:pt>
                <c:pt idx="117">
                  <c:v>0.28000000000000003</c:v>
                </c:pt>
                <c:pt idx="118">
                  <c:v>0.28999999999999998</c:v>
                </c:pt>
                <c:pt idx="119">
                  <c:v>0.28999999999999998</c:v>
                </c:pt>
                <c:pt idx="120">
                  <c:v>0.3</c:v>
                </c:pt>
                <c:pt idx="121">
                  <c:v>0.31</c:v>
                </c:pt>
                <c:pt idx="122">
                  <c:v>0.32</c:v>
                </c:pt>
                <c:pt idx="123">
                  <c:v>0.33</c:v>
                </c:pt>
                <c:pt idx="124">
                  <c:v>0.34</c:v>
                </c:pt>
                <c:pt idx="125">
                  <c:v>0.35</c:v>
                </c:pt>
                <c:pt idx="126">
                  <c:v>0.36</c:v>
                </c:pt>
                <c:pt idx="127">
                  <c:v>0.37</c:v>
                </c:pt>
                <c:pt idx="128">
                  <c:v>0.38</c:v>
                </c:pt>
                <c:pt idx="129">
                  <c:v>0.39</c:v>
                </c:pt>
                <c:pt idx="130">
                  <c:v>0.4</c:v>
                </c:pt>
                <c:pt idx="131">
                  <c:v>0.4</c:v>
                </c:pt>
                <c:pt idx="132">
                  <c:v>0.41</c:v>
                </c:pt>
                <c:pt idx="133">
                  <c:v>0.42</c:v>
                </c:pt>
                <c:pt idx="134">
                  <c:v>0.43</c:v>
                </c:pt>
                <c:pt idx="135">
                  <c:v>0.44</c:v>
                </c:pt>
                <c:pt idx="136">
                  <c:v>0.45</c:v>
                </c:pt>
                <c:pt idx="137">
                  <c:v>0.46</c:v>
                </c:pt>
                <c:pt idx="138">
                  <c:v>0.47</c:v>
                </c:pt>
                <c:pt idx="139">
                  <c:v>0.48</c:v>
                </c:pt>
                <c:pt idx="140">
                  <c:v>0.49</c:v>
                </c:pt>
                <c:pt idx="141">
                  <c:v>0.5</c:v>
                </c:pt>
                <c:pt idx="142">
                  <c:v>0.51</c:v>
                </c:pt>
                <c:pt idx="143">
                  <c:v>0.52</c:v>
                </c:pt>
                <c:pt idx="144">
                  <c:v>0.53</c:v>
                </c:pt>
                <c:pt idx="145">
                  <c:v>0.54</c:v>
                </c:pt>
                <c:pt idx="146">
                  <c:v>0.56000000000000005</c:v>
                </c:pt>
                <c:pt idx="147">
                  <c:v>0.56999999999999995</c:v>
                </c:pt>
                <c:pt idx="148">
                  <c:v>0.59</c:v>
                </c:pt>
                <c:pt idx="149">
                  <c:v>0.61</c:v>
                </c:pt>
                <c:pt idx="150">
                  <c:v>0.63</c:v>
                </c:pt>
                <c:pt idx="151">
                  <c:v>0.65</c:v>
                </c:pt>
                <c:pt idx="152">
                  <c:v>0.67</c:v>
                </c:pt>
                <c:pt idx="153">
                  <c:v>0.69</c:v>
                </c:pt>
                <c:pt idx="154">
                  <c:v>0.71</c:v>
                </c:pt>
                <c:pt idx="155">
                  <c:v>0.74</c:v>
                </c:pt>
                <c:pt idx="156">
                  <c:v>0.77</c:v>
                </c:pt>
                <c:pt idx="157">
                  <c:v>0.79</c:v>
                </c:pt>
                <c:pt idx="158">
                  <c:v>0.82</c:v>
                </c:pt>
                <c:pt idx="159">
                  <c:v>0.85</c:v>
                </c:pt>
                <c:pt idx="160">
                  <c:v>0.89</c:v>
                </c:pt>
                <c:pt idx="161">
                  <c:v>0.92</c:v>
                </c:pt>
                <c:pt idx="162">
                  <c:v>0.96</c:v>
                </c:pt>
                <c:pt idx="163">
                  <c:v>1</c:v>
                </c:pt>
                <c:pt idx="164">
                  <c:v>1.04</c:v>
                </c:pt>
                <c:pt idx="165">
                  <c:v>1.07</c:v>
                </c:pt>
                <c:pt idx="166">
                  <c:v>1.1100000000000001</c:v>
                </c:pt>
                <c:pt idx="167">
                  <c:v>1.1499999999999999</c:v>
                </c:pt>
                <c:pt idx="168">
                  <c:v>1.2</c:v>
                </c:pt>
                <c:pt idx="169">
                  <c:v>1.24</c:v>
                </c:pt>
                <c:pt idx="170">
                  <c:v>1.29</c:v>
                </c:pt>
                <c:pt idx="171">
                  <c:v>1.33</c:v>
                </c:pt>
                <c:pt idx="172">
                  <c:v>1.38</c:v>
                </c:pt>
                <c:pt idx="173">
                  <c:v>1.43</c:v>
                </c:pt>
                <c:pt idx="174">
                  <c:v>1.48</c:v>
                </c:pt>
                <c:pt idx="175">
                  <c:v>1.52</c:v>
                </c:pt>
                <c:pt idx="176">
                  <c:v>1.56</c:v>
                </c:pt>
                <c:pt idx="177">
                  <c:v>1.62</c:v>
                </c:pt>
                <c:pt idx="178">
                  <c:v>1.69</c:v>
                </c:pt>
                <c:pt idx="179">
                  <c:v>1.75</c:v>
                </c:pt>
                <c:pt idx="180">
                  <c:v>1.81</c:v>
                </c:pt>
                <c:pt idx="181">
                  <c:v>1.87</c:v>
                </c:pt>
                <c:pt idx="182">
                  <c:v>1.93</c:v>
                </c:pt>
                <c:pt idx="183">
                  <c:v>1.99</c:v>
                </c:pt>
                <c:pt idx="184">
                  <c:v>2.06</c:v>
                </c:pt>
                <c:pt idx="185">
                  <c:v>2.13</c:v>
                </c:pt>
                <c:pt idx="186">
                  <c:v>2.2000000000000002</c:v>
                </c:pt>
                <c:pt idx="187">
                  <c:v>2.27</c:v>
                </c:pt>
                <c:pt idx="188">
                  <c:v>2.34</c:v>
                </c:pt>
                <c:pt idx="189">
                  <c:v>2.41</c:v>
                </c:pt>
                <c:pt idx="190">
                  <c:v>2.4900000000000002</c:v>
                </c:pt>
                <c:pt idx="191">
                  <c:v>2.56</c:v>
                </c:pt>
                <c:pt idx="192">
                  <c:v>2.63</c:v>
                </c:pt>
                <c:pt idx="193">
                  <c:v>2.66</c:v>
                </c:pt>
                <c:pt idx="194">
                  <c:v>2.7</c:v>
                </c:pt>
                <c:pt idx="195">
                  <c:v>2.82</c:v>
                </c:pt>
                <c:pt idx="196">
                  <c:v>2.94</c:v>
                </c:pt>
                <c:pt idx="197">
                  <c:v>3.04</c:v>
                </c:pt>
                <c:pt idx="198">
                  <c:v>3.15</c:v>
                </c:pt>
                <c:pt idx="199">
                  <c:v>3.22</c:v>
                </c:pt>
                <c:pt idx="200">
                  <c:v>3.3</c:v>
                </c:pt>
                <c:pt idx="201">
                  <c:v>3.4</c:v>
                </c:pt>
                <c:pt idx="202">
                  <c:v>3.51</c:v>
                </c:pt>
                <c:pt idx="203">
                  <c:v>3.6</c:v>
                </c:pt>
                <c:pt idx="204">
                  <c:v>3.69</c:v>
                </c:pt>
                <c:pt idx="205">
                  <c:v>3.79</c:v>
                </c:pt>
                <c:pt idx="206">
                  <c:v>3.89</c:v>
                </c:pt>
                <c:pt idx="207">
                  <c:v>4</c:v>
                </c:pt>
                <c:pt idx="208">
                  <c:v>4.12</c:v>
                </c:pt>
                <c:pt idx="209">
                  <c:v>4.22</c:v>
                </c:pt>
                <c:pt idx="210">
                  <c:v>4.32</c:v>
                </c:pt>
                <c:pt idx="211">
                  <c:v>4.4400000000000004</c:v>
                </c:pt>
                <c:pt idx="212">
                  <c:v>4.5599999999999996</c:v>
                </c:pt>
                <c:pt idx="213">
                  <c:v>4.6500000000000004</c:v>
                </c:pt>
                <c:pt idx="214">
                  <c:v>4.75</c:v>
                </c:pt>
                <c:pt idx="215">
                  <c:v>4.9000000000000004</c:v>
                </c:pt>
                <c:pt idx="216">
                  <c:v>5.0599999999999996</c:v>
                </c:pt>
                <c:pt idx="217">
                  <c:v>5.16</c:v>
                </c:pt>
                <c:pt idx="218">
                  <c:v>5.27</c:v>
                </c:pt>
                <c:pt idx="219">
                  <c:v>5.4</c:v>
                </c:pt>
                <c:pt idx="220">
                  <c:v>5.53</c:v>
                </c:pt>
                <c:pt idx="221">
                  <c:v>5.66</c:v>
                </c:pt>
                <c:pt idx="222">
                  <c:v>5.79</c:v>
                </c:pt>
                <c:pt idx="223">
                  <c:v>5.96</c:v>
                </c:pt>
                <c:pt idx="224">
                  <c:v>6.12</c:v>
                </c:pt>
                <c:pt idx="225">
                  <c:v>6.25</c:v>
                </c:pt>
                <c:pt idx="226">
                  <c:v>6.38</c:v>
                </c:pt>
                <c:pt idx="227">
                  <c:v>6.49</c:v>
                </c:pt>
                <c:pt idx="228">
                  <c:v>6.59</c:v>
                </c:pt>
                <c:pt idx="229">
                  <c:v>6.74</c:v>
                </c:pt>
                <c:pt idx="230">
                  <c:v>6.89</c:v>
                </c:pt>
                <c:pt idx="231">
                  <c:v>7.03</c:v>
                </c:pt>
                <c:pt idx="232">
                  <c:v>7.16</c:v>
                </c:pt>
                <c:pt idx="233">
                  <c:v>7.29</c:v>
                </c:pt>
                <c:pt idx="234">
                  <c:v>7.41</c:v>
                </c:pt>
                <c:pt idx="235">
                  <c:v>7.52</c:v>
                </c:pt>
                <c:pt idx="236">
                  <c:v>7.63</c:v>
                </c:pt>
                <c:pt idx="237">
                  <c:v>7.74</c:v>
                </c:pt>
                <c:pt idx="238">
                  <c:v>7.84</c:v>
                </c:pt>
                <c:pt idx="239">
                  <c:v>7.93</c:v>
                </c:pt>
                <c:pt idx="240">
                  <c:v>8.02</c:v>
                </c:pt>
                <c:pt idx="241">
                  <c:v>8.06</c:v>
                </c:pt>
                <c:pt idx="242">
                  <c:v>8.11</c:v>
                </c:pt>
                <c:pt idx="243">
                  <c:v>8.14</c:v>
                </c:pt>
                <c:pt idx="244">
                  <c:v>8.17</c:v>
                </c:pt>
                <c:pt idx="245">
                  <c:v>8.18</c:v>
                </c:pt>
                <c:pt idx="246">
                  <c:v>8.19</c:v>
                </c:pt>
                <c:pt idx="247">
                  <c:v>8.18</c:v>
                </c:pt>
                <c:pt idx="248">
                  <c:v>8.16</c:v>
                </c:pt>
                <c:pt idx="249">
                  <c:v>8.1300000000000008</c:v>
                </c:pt>
                <c:pt idx="250">
                  <c:v>8.09</c:v>
                </c:pt>
                <c:pt idx="251">
                  <c:v>8.02</c:v>
                </c:pt>
                <c:pt idx="252">
                  <c:v>7.94</c:v>
                </c:pt>
                <c:pt idx="253">
                  <c:v>7.76</c:v>
                </c:pt>
                <c:pt idx="254">
                  <c:v>7.58</c:v>
                </c:pt>
                <c:pt idx="255">
                  <c:v>7.47</c:v>
                </c:pt>
                <c:pt idx="256">
                  <c:v>7.37</c:v>
                </c:pt>
                <c:pt idx="257">
                  <c:v>7.22</c:v>
                </c:pt>
                <c:pt idx="258">
                  <c:v>7.08</c:v>
                </c:pt>
                <c:pt idx="259">
                  <c:v>6.92</c:v>
                </c:pt>
                <c:pt idx="260">
                  <c:v>6.76</c:v>
                </c:pt>
                <c:pt idx="261">
                  <c:v>6.65</c:v>
                </c:pt>
                <c:pt idx="262">
                  <c:v>6.54</c:v>
                </c:pt>
                <c:pt idx="263">
                  <c:v>6.39</c:v>
                </c:pt>
                <c:pt idx="264">
                  <c:v>6.24</c:v>
                </c:pt>
                <c:pt idx="265">
                  <c:v>6.11</c:v>
                </c:pt>
                <c:pt idx="266">
                  <c:v>5.98</c:v>
                </c:pt>
                <c:pt idx="267">
                  <c:v>5.84</c:v>
                </c:pt>
                <c:pt idx="268">
                  <c:v>5.7</c:v>
                </c:pt>
                <c:pt idx="269">
                  <c:v>5.56</c:v>
                </c:pt>
                <c:pt idx="270">
                  <c:v>5.42</c:v>
                </c:pt>
                <c:pt idx="271">
                  <c:v>5.28</c:v>
                </c:pt>
                <c:pt idx="272">
                  <c:v>5.14</c:v>
                </c:pt>
                <c:pt idx="273">
                  <c:v>4.99</c:v>
                </c:pt>
                <c:pt idx="274">
                  <c:v>4.84</c:v>
                </c:pt>
                <c:pt idx="275">
                  <c:v>4.7300000000000004</c:v>
                </c:pt>
                <c:pt idx="276">
                  <c:v>4.62</c:v>
                </c:pt>
                <c:pt idx="277">
                  <c:v>4.49</c:v>
                </c:pt>
                <c:pt idx="278">
                  <c:v>4.3600000000000003</c:v>
                </c:pt>
                <c:pt idx="279">
                  <c:v>4.2300000000000004</c:v>
                </c:pt>
                <c:pt idx="280">
                  <c:v>4.1100000000000003</c:v>
                </c:pt>
                <c:pt idx="281">
                  <c:v>4.01</c:v>
                </c:pt>
                <c:pt idx="282">
                  <c:v>3.92</c:v>
                </c:pt>
                <c:pt idx="283">
                  <c:v>3.8</c:v>
                </c:pt>
                <c:pt idx="284">
                  <c:v>3.69</c:v>
                </c:pt>
                <c:pt idx="285">
                  <c:v>3.58</c:v>
                </c:pt>
                <c:pt idx="286">
                  <c:v>3.48</c:v>
                </c:pt>
                <c:pt idx="287">
                  <c:v>3.4</c:v>
                </c:pt>
                <c:pt idx="288">
                  <c:v>3.32</c:v>
                </c:pt>
                <c:pt idx="289">
                  <c:v>3.21</c:v>
                </c:pt>
                <c:pt idx="290">
                  <c:v>3.11</c:v>
                </c:pt>
                <c:pt idx="291">
                  <c:v>3.02</c:v>
                </c:pt>
                <c:pt idx="292">
                  <c:v>2.93</c:v>
                </c:pt>
                <c:pt idx="293">
                  <c:v>2.85</c:v>
                </c:pt>
                <c:pt idx="294">
                  <c:v>2.77</c:v>
                </c:pt>
                <c:pt idx="295">
                  <c:v>2.69</c:v>
                </c:pt>
                <c:pt idx="296">
                  <c:v>2.61</c:v>
                </c:pt>
                <c:pt idx="297">
                  <c:v>2.52</c:v>
                </c:pt>
                <c:pt idx="298">
                  <c:v>2.44</c:v>
                </c:pt>
                <c:pt idx="299">
                  <c:v>2.37</c:v>
                </c:pt>
                <c:pt idx="300">
                  <c:v>2.2999999999999998</c:v>
                </c:pt>
                <c:pt idx="301">
                  <c:v>2.23</c:v>
                </c:pt>
                <c:pt idx="302">
                  <c:v>2.16</c:v>
                </c:pt>
                <c:pt idx="303">
                  <c:v>2.09</c:v>
                </c:pt>
                <c:pt idx="304">
                  <c:v>2.02</c:v>
                </c:pt>
                <c:pt idx="305">
                  <c:v>1.96</c:v>
                </c:pt>
                <c:pt idx="306">
                  <c:v>1.9</c:v>
                </c:pt>
                <c:pt idx="307">
                  <c:v>1.84</c:v>
                </c:pt>
                <c:pt idx="308">
                  <c:v>1.79</c:v>
                </c:pt>
                <c:pt idx="309">
                  <c:v>1.72</c:v>
                </c:pt>
                <c:pt idx="310">
                  <c:v>1.66</c:v>
                </c:pt>
                <c:pt idx="311">
                  <c:v>1.6</c:v>
                </c:pt>
                <c:pt idx="312">
                  <c:v>1.55</c:v>
                </c:pt>
                <c:pt idx="313">
                  <c:v>1.5</c:v>
                </c:pt>
                <c:pt idx="314">
                  <c:v>1.45</c:v>
                </c:pt>
                <c:pt idx="315">
                  <c:v>1.41</c:v>
                </c:pt>
                <c:pt idx="316">
                  <c:v>1.37</c:v>
                </c:pt>
                <c:pt idx="317">
                  <c:v>1.32</c:v>
                </c:pt>
                <c:pt idx="318">
                  <c:v>1.28</c:v>
                </c:pt>
                <c:pt idx="319">
                  <c:v>1.23</c:v>
                </c:pt>
                <c:pt idx="320">
                  <c:v>1.19</c:v>
                </c:pt>
                <c:pt idx="321">
                  <c:v>1.1399999999999999</c:v>
                </c:pt>
                <c:pt idx="322">
                  <c:v>1.1000000000000001</c:v>
                </c:pt>
                <c:pt idx="323">
                  <c:v>1.06</c:v>
                </c:pt>
                <c:pt idx="324">
                  <c:v>1.02</c:v>
                </c:pt>
                <c:pt idx="325">
                  <c:v>0.99</c:v>
                </c:pt>
                <c:pt idx="326">
                  <c:v>0.97</c:v>
                </c:pt>
                <c:pt idx="327">
                  <c:v>0.93</c:v>
                </c:pt>
                <c:pt idx="328">
                  <c:v>0.9</c:v>
                </c:pt>
                <c:pt idx="329">
                  <c:v>0.87</c:v>
                </c:pt>
                <c:pt idx="330">
                  <c:v>0.84</c:v>
                </c:pt>
                <c:pt idx="331">
                  <c:v>0.82</c:v>
                </c:pt>
                <c:pt idx="332">
                  <c:v>0.8</c:v>
                </c:pt>
                <c:pt idx="333">
                  <c:v>0.77</c:v>
                </c:pt>
                <c:pt idx="334">
                  <c:v>0.75</c:v>
                </c:pt>
                <c:pt idx="335">
                  <c:v>0.72</c:v>
                </c:pt>
                <c:pt idx="336">
                  <c:v>0.7</c:v>
                </c:pt>
                <c:pt idx="337">
                  <c:v>0.69</c:v>
                </c:pt>
                <c:pt idx="338">
                  <c:v>0.68</c:v>
                </c:pt>
                <c:pt idx="339">
                  <c:v>0.66</c:v>
                </c:pt>
                <c:pt idx="340">
                  <c:v>0.65</c:v>
                </c:pt>
                <c:pt idx="341">
                  <c:v>0.63</c:v>
                </c:pt>
                <c:pt idx="342">
                  <c:v>0.62</c:v>
                </c:pt>
                <c:pt idx="343">
                  <c:v>0.6</c:v>
                </c:pt>
                <c:pt idx="344">
                  <c:v>0.59</c:v>
                </c:pt>
                <c:pt idx="345">
                  <c:v>0.57999999999999996</c:v>
                </c:pt>
                <c:pt idx="346">
                  <c:v>0.57999999999999996</c:v>
                </c:pt>
                <c:pt idx="347">
                  <c:v>0.56000000000000005</c:v>
                </c:pt>
                <c:pt idx="348">
                  <c:v>0.55000000000000004</c:v>
                </c:pt>
                <c:pt idx="349">
                  <c:v>0.54</c:v>
                </c:pt>
                <c:pt idx="350">
                  <c:v>0.53</c:v>
                </c:pt>
                <c:pt idx="351">
                  <c:v>0.52</c:v>
                </c:pt>
                <c:pt idx="352">
                  <c:v>0.51</c:v>
                </c:pt>
                <c:pt idx="353">
                  <c:v>0.5</c:v>
                </c:pt>
                <c:pt idx="354">
                  <c:v>0.5</c:v>
                </c:pt>
                <c:pt idx="355">
                  <c:v>0.49</c:v>
                </c:pt>
                <c:pt idx="356">
                  <c:v>0.48</c:v>
                </c:pt>
                <c:pt idx="357">
                  <c:v>0.47</c:v>
                </c:pt>
                <c:pt idx="358">
                  <c:v>0.46</c:v>
                </c:pt>
                <c:pt idx="359">
                  <c:v>0.45</c:v>
                </c:pt>
                <c:pt idx="360">
                  <c:v>0.44</c:v>
                </c:pt>
                <c:pt idx="361">
                  <c:v>0.43</c:v>
                </c:pt>
                <c:pt idx="362">
                  <c:v>0.42</c:v>
                </c:pt>
                <c:pt idx="363">
                  <c:v>0.41</c:v>
                </c:pt>
                <c:pt idx="364">
                  <c:v>0.4</c:v>
                </c:pt>
                <c:pt idx="365">
                  <c:v>0.39</c:v>
                </c:pt>
                <c:pt idx="366">
                  <c:v>0.38</c:v>
                </c:pt>
                <c:pt idx="367">
                  <c:v>0.37</c:v>
                </c:pt>
                <c:pt idx="368">
                  <c:v>0.36</c:v>
                </c:pt>
                <c:pt idx="369">
                  <c:v>0.35</c:v>
                </c:pt>
                <c:pt idx="370">
                  <c:v>0.34</c:v>
                </c:pt>
                <c:pt idx="371">
                  <c:v>0.33</c:v>
                </c:pt>
                <c:pt idx="372">
                  <c:v>0.32</c:v>
                </c:pt>
                <c:pt idx="373">
                  <c:v>0.31</c:v>
                </c:pt>
                <c:pt idx="374">
                  <c:v>0.3</c:v>
                </c:pt>
                <c:pt idx="375">
                  <c:v>0.28999999999999998</c:v>
                </c:pt>
                <c:pt idx="376">
                  <c:v>0.28000000000000003</c:v>
                </c:pt>
                <c:pt idx="377">
                  <c:v>0.27</c:v>
                </c:pt>
                <c:pt idx="378">
                  <c:v>0.26</c:v>
                </c:pt>
                <c:pt idx="379">
                  <c:v>0.25</c:v>
                </c:pt>
                <c:pt idx="380">
                  <c:v>0.24</c:v>
                </c:pt>
                <c:pt idx="381">
                  <c:v>0.23</c:v>
                </c:pt>
                <c:pt idx="382">
                  <c:v>0.22</c:v>
                </c:pt>
                <c:pt idx="383">
                  <c:v>0.21</c:v>
                </c:pt>
                <c:pt idx="384">
                  <c:v>0.2</c:v>
                </c:pt>
                <c:pt idx="385">
                  <c:v>0.19</c:v>
                </c:pt>
                <c:pt idx="386">
                  <c:v>0.19</c:v>
                </c:pt>
                <c:pt idx="387">
                  <c:v>0.18</c:v>
                </c:pt>
                <c:pt idx="388">
                  <c:v>0.17</c:v>
                </c:pt>
                <c:pt idx="389">
                  <c:v>0.16</c:v>
                </c:pt>
                <c:pt idx="390">
                  <c:v>0.15</c:v>
                </c:pt>
                <c:pt idx="391">
                  <c:v>0.14000000000000001</c:v>
                </c:pt>
                <c:pt idx="392">
                  <c:v>0.13</c:v>
                </c:pt>
                <c:pt idx="393">
                  <c:v>0.12</c:v>
                </c:pt>
                <c:pt idx="394">
                  <c:v>0.11</c:v>
                </c:pt>
                <c:pt idx="395">
                  <c:v>0.11</c:v>
                </c:pt>
                <c:pt idx="396">
                  <c:v>0.1</c:v>
                </c:pt>
                <c:pt idx="397">
                  <c:v>0.1</c:v>
                </c:pt>
                <c:pt idx="398">
                  <c:v>0.09</c:v>
                </c:pt>
                <c:pt idx="399">
                  <c:v>0.09</c:v>
                </c:pt>
                <c:pt idx="400">
                  <c:v>0.08</c:v>
                </c:pt>
                <c:pt idx="401">
                  <c:v>0.08</c:v>
                </c:pt>
                <c:pt idx="402">
                  <c:v>7.0000000000000007E-2</c:v>
                </c:pt>
                <c:pt idx="403">
                  <c:v>7.0000000000000007E-2</c:v>
                </c:pt>
                <c:pt idx="404">
                  <c:v>7.0000000000000007E-2</c:v>
                </c:pt>
                <c:pt idx="405">
                  <c:v>7.0000000000000007E-2</c:v>
                </c:pt>
                <c:pt idx="406">
                  <c:v>7.0000000000000007E-2</c:v>
                </c:pt>
                <c:pt idx="407">
                  <c:v>7.0000000000000007E-2</c:v>
                </c:pt>
                <c:pt idx="408">
                  <c:v>0.06</c:v>
                </c:pt>
                <c:pt idx="409">
                  <c:v>0.06</c:v>
                </c:pt>
                <c:pt idx="410">
                  <c:v>0.06</c:v>
                </c:pt>
                <c:pt idx="411">
                  <c:v>0.06</c:v>
                </c:pt>
                <c:pt idx="412">
                  <c:v>0.06</c:v>
                </c:pt>
                <c:pt idx="413">
                  <c:v>0.06</c:v>
                </c:pt>
                <c:pt idx="414">
                  <c:v>0.06</c:v>
                </c:pt>
                <c:pt idx="415">
                  <c:v>0.06</c:v>
                </c:pt>
                <c:pt idx="416">
                  <c:v>0.06</c:v>
                </c:pt>
                <c:pt idx="417">
                  <c:v>0.06</c:v>
                </c:pt>
                <c:pt idx="418">
                  <c:v>0.05</c:v>
                </c:pt>
                <c:pt idx="419">
                  <c:v>0.05</c:v>
                </c:pt>
                <c:pt idx="420">
                  <c:v>0.05</c:v>
                </c:pt>
                <c:pt idx="421">
                  <c:v>0.05</c:v>
                </c:pt>
                <c:pt idx="422">
                  <c:v>0.05</c:v>
                </c:pt>
                <c:pt idx="423">
                  <c:v>0.05</c:v>
                </c:pt>
                <c:pt idx="424">
                  <c:v>0.05</c:v>
                </c:pt>
                <c:pt idx="425">
                  <c:v>0.05</c:v>
                </c:pt>
                <c:pt idx="426">
                  <c:v>0.05</c:v>
                </c:pt>
                <c:pt idx="427">
                  <c:v>0.05</c:v>
                </c:pt>
                <c:pt idx="428">
                  <c:v>0.04</c:v>
                </c:pt>
                <c:pt idx="429">
                  <c:v>0.04</c:v>
                </c:pt>
                <c:pt idx="430">
                  <c:v>0.04</c:v>
                </c:pt>
                <c:pt idx="431">
                  <c:v>0.04</c:v>
                </c:pt>
                <c:pt idx="432">
                  <c:v>0.04</c:v>
                </c:pt>
                <c:pt idx="433">
                  <c:v>0.04</c:v>
                </c:pt>
                <c:pt idx="434">
                  <c:v>0.04</c:v>
                </c:pt>
                <c:pt idx="435">
                  <c:v>0.04</c:v>
                </c:pt>
                <c:pt idx="436">
                  <c:v>0.04</c:v>
                </c:pt>
                <c:pt idx="437">
                  <c:v>0.04</c:v>
                </c:pt>
                <c:pt idx="438">
                  <c:v>0.04</c:v>
                </c:pt>
                <c:pt idx="439">
                  <c:v>0.04</c:v>
                </c:pt>
                <c:pt idx="440">
                  <c:v>0.03</c:v>
                </c:pt>
                <c:pt idx="441">
                  <c:v>0.03</c:v>
                </c:pt>
                <c:pt idx="442">
                  <c:v>0.03</c:v>
                </c:pt>
                <c:pt idx="443">
                  <c:v>0.03</c:v>
                </c:pt>
                <c:pt idx="444">
                  <c:v>0.03</c:v>
                </c:pt>
                <c:pt idx="445">
                  <c:v>0.03</c:v>
                </c:pt>
                <c:pt idx="446">
                  <c:v>0.03</c:v>
                </c:pt>
                <c:pt idx="447">
                  <c:v>0.03</c:v>
                </c:pt>
                <c:pt idx="448">
                  <c:v>0.03</c:v>
                </c:pt>
                <c:pt idx="449">
                  <c:v>0.03</c:v>
                </c:pt>
                <c:pt idx="450">
                  <c:v>0.03</c:v>
                </c:pt>
                <c:pt idx="451">
                  <c:v>0.03</c:v>
                </c:pt>
                <c:pt idx="452">
                  <c:v>0.02</c:v>
                </c:pt>
                <c:pt idx="453">
                  <c:v>0.02</c:v>
                </c:pt>
                <c:pt idx="454">
                  <c:v>0.02</c:v>
                </c:pt>
                <c:pt idx="455">
                  <c:v>0.02</c:v>
                </c:pt>
                <c:pt idx="456">
                  <c:v>0.02</c:v>
                </c:pt>
                <c:pt idx="457">
                  <c:v>0.02</c:v>
                </c:pt>
                <c:pt idx="458">
                  <c:v>0.02</c:v>
                </c:pt>
                <c:pt idx="459">
                  <c:v>0.02</c:v>
                </c:pt>
                <c:pt idx="460">
                  <c:v>0.02</c:v>
                </c:pt>
                <c:pt idx="461">
                  <c:v>0.02</c:v>
                </c:pt>
                <c:pt idx="462">
                  <c:v>0.01</c:v>
                </c:pt>
                <c:pt idx="463">
                  <c:v>0.01</c:v>
                </c:pt>
                <c:pt idx="464">
                  <c:v>0.01</c:v>
                </c:pt>
                <c:pt idx="465">
                  <c:v>0.01</c:v>
                </c:pt>
                <c:pt idx="466">
                  <c:v>0.01</c:v>
                </c:pt>
                <c:pt idx="467">
                  <c:v>0.01</c:v>
                </c:pt>
                <c:pt idx="468">
                  <c:v>0.01</c:v>
                </c:pt>
                <c:pt idx="469">
                  <c:v>0.01</c:v>
                </c:pt>
                <c:pt idx="470">
                  <c:v>0.01</c:v>
                </c:pt>
                <c:pt idx="471">
                  <c:v>0.01</c:v>
                </c:pt>
                <c:pt idx="472">
                  <c:v>0.01</c:v>
                </c:pt>
                <c:pt idx="473">
                  <c:v>0.01</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0.01</c:v>
                </c:pt>
                <c:pt idx="605">
                  <c:v>0.01</c:v>
                </c:pt>
                <c:pt idx="606">
                  <c:v>0.01</c:v>
                </c:pt>
                <c:pt idx="607">
                  <c:v>0.01</c:v>
                </c:pt>
                <c:pt idx="608">
                  <c:v>0.01</c:v>
                </c:pt>
                <c:pt idx="609">
                  <c:v>0.01</c:v>
                </c:pt>
                <c:pt idx="610">
                  <c:v>0.01</c:v>
                </c:pt>
                <c:pt idx="611">
                  <c:v>0.01</c:v>
                </c:pt>
                <c:pt idx="612">
                  <c:v>0.01</c:v>
                </c:pt>
                <c:pt idx="613">
                  <c:v>0.01</c:v>
                </c:pt>
                <c:pt idx="614">
                  <c:v>0.01</c:v>
                </c:pt>
                <c:pt idx="615">
                  <c:v>0.01</c:v>
                </c:pt>
                <c:pt idx="616">
                  <c:v>0.02</c:v>
                </c:pt>
                <c:pt idx="617">
                  <c:v>0.02</c:v>
                </c:pt>
                <c:pt idx="618">
                  <c:v>0.02</c:v>
                </c:pt>
                <c:pt idx="619">
                  <c:v>0.02</c:v>
                </c:pt>
                <c:pt idx="620">
                  <c:v>0.02</c:v>
                </c:pt>
                <c:pt idx="621">
                  <c:v>0.02</c:v>
                </c:pt>
                <c:pt idx="622">
                  <c:v>0.02</c:v>
                </c:pt>
                <c:pt idx="623">
                  <c:v>0.02</c:v>
                </c:pt>
                <c:pt idx="624">
                  <c:v>0.02</c:v>
                </c:pt>
                <c:pt idx="625">
                  <c:v>0.02</c:v>
                </c:pt>
                <c:pt idx="626">
                  <c:v>0.02</c:v>
                </c:pt>
                <c:pt idx="627">
                  <c:v>0.02</c:v>
                </c:pt>
                <c:pt idx="628">
                  <c:v>0.03</c:v>
                </c:pt>
                <c:pt idx="629">
                  <c:v>0.03</c:v>
                </c:pt>
                <c:pt idx="630">
                  <c:v>0.03</c:v>
                </c:pt>
                <c:pt idx="631">
                  <c:v>0.03</c:v>
                </c:pt>
                <c:pt idx="632">
                  <c:v>0.03</c:v>
                </c:pt>
                <c:pt idx="633">
                  <c:v>0.03</c:v>
                </c:pt>
                <c:pt idx="634">
                  <c:v>0.03</c:v>
                </c:pt>
                <c:pt idx="635">
                  <c:v>0.03</c:v>
                </c:pt>
                <c:pt idx="636">
                  <c:v>0.03</c:v>
                </c:pt>
                <c:pt idx="637">
                  <c:v>0.03</c:v>
                </c:pt>
                <c:pt idx="638">
                  <c:v>0.03</c:v>
                </c:pt>
                <c:pt idx="639">
                  <c:v>0.03</c:v>
                </c:pt>
                <c:pt idx="640">
                  <c:v>0.04</c:v>
                </c:pt>
                <c:pt idx="641">
                  <c:v>0.04</c:v>
                </c:pt>
                <c:pt idx="642">
                  <c:v>0.04</c:v>
                </c:pt>
                <c:pt idx="643">
                  <c:v>0.04</c:v>
                </c:pt>
                <c:pt idx="644">
                  <c:v>0.04</c:v>
                </c:pt>
                <c:pt idx="645">
                  <c:v>0.04</c:v>
                </c:pt>
                <c:pt idx="646">
                  <c:v>0.04</c:v>
                </c:pt>
                <c:pt idx="647">
                  <c:v>0.04</c:v>
                </c:pt>
                <c:pt idx="648">
                  <c:v>0.04</c:v>
                </c:pt>
                <c:pt idx="649">
                  <c:v>0.04</c:v>
                </c:pt>
                <c:pt idx="650">
                  <c:v>0.04</c:v>
                </c:pt>
                <c:pt idx="651">
                  <c:v>0.04</c:v>
                </c:pt>
                <c:pt idx="652">
                  <c:v>0.05</c:v>
                </c:pt>
                <c:pt idx="653">
                  <c:v>0.05</c:v>
                </c:pt>
                <c:pt idx="654">
                  <c:v>0.05</c:v>
                </c:pt>
                <c:pt idx="655">
                  <c:v>0.05</c:v>
                </c:pt>
                <c:pt idx="656">
                  <c:v>0.05</c:v>
                </c:pt>
                <c:pt idx="657">
                  <c:v>0.05</c:v>
                </c:pt>
                <c:pt idx="658">
                  <c:v>0.05</c:v>
                </c:pt>
                <c:pt idx="659">
                  <c:v>0.05</c:v>
                </c:pt>
                <c:pt idx="660">
                  <c:v>0.05</c:v>
                </c:pt>
                <c:pt idx="661">
                  <c:v>0.05</c:v>
                </c:pt>
                <c:pt idx="662">
                  <c:v>0.05</c:v>
                </c:pt>
                <c:pt idx="663">
                  <c:v>0.05</c:v>
                </c:pt>
                <c:pt idx="664">
                  <c:v>0.06</c:v>
                </c:pt>
                <c:pt idx="665">
                  <c:v>0.06</c:v>
                </c:pt>
                <c:pt idx="666">
                  <c:v>0.06</c:v>
                </c:pt>
                <c:pt idx="667">
                  <c:v>0.06</c:v>
                </c:pt>
                <c:pt idx="668">
                  <c:v>0.06</c:v>
                </c:pt>
                <c:pt idx="669">
                  <c:v>0.06</c:v>
                </c:pt>
                <c:pt idx="670">
                  <c:v>0.06</c:v>
                </c:pt>
                <c:pt idx="671">
                  <c:v>0.06</c:v>
                </c:pt>
                <c:pt idx="672">
                  <c:v>0.06</c:v>
                </c:pt>
                <c:pt idx="673">
                  <c:v>0.06</c:v>
                </c:pt>
                <c:pt idx="674">
                  <c:v>0.06</c:v>
                </c:pt>
                <c:pt idx="675">
                  <c:v>0.06</c:v>
                </c:pt>
                <c:pt idx="676">
                  <c:v>7.0000000000000007E-2</c:v>
                </c:pt>
                <c:pt idx="677">
                  <c:v>7.0000000000000007E-2</c:v>
                </c:pt>
                <c:pt idx="678">
                  <c:v>7.0000000000000007E-2</c:v>
                </c:pt>
                <c:pt idx="679">
                  <c:v>7.0000000000000007E-2</c:v>
                </c:pt>
                <c:pt idx="680">
                  <c:v>7.0000000000000007E-2</c:v>
                </c:pt>
                <c:pt idx="681">
                  <c:v>7.0000000000000007E-2</c:v>
                </c:pt>
                <c:pt idx="682">
                  <c:v>7.0000000000000007E-2</c:v>
                </c:pt>
                <c:pt idx="683">
                  <c:v>7.0000000000000007E-2</c:v>
                </c:pt>
                <c:pt idx="684">
                  <c:v>7.0000000000000007E-2</c:v>
                </c:pt>
                <c:pt idx="685">
                  <c:v>7.0000000000000007E-2</c:v>
                </c:pt>
                <c:pt idx="686">
                  <c:v>7.0000000000000007E-2</c:v>
                </c:pt>
                <c:pt idx="687">
                  <c:v>7.0000000000000007E-2</c:v>
                </c:pt>
                <c:pt idx="688">
                  <c:v>0.08</c:v>
                </c:pt>
                <c:pt idx="689">
                  <c:v>0.08</c:v>
                </c:pt>
                <c:pt idx="690">
                  <c:v>0.08</c:v>
                </c:pt>
                <c:pt idx="691">
                  <c:v>0.08</c:v>
                </c:pt>
                <c:pt idx="692">
                  <c:v>0.08</c:v>
                </c:pt>
                <c:pt idx="693">
                  <c:v>0.08</c:v>
                </c:pt>
                <c:pt idx="694">
                  <c:v>0.08</c:v>
                </c:pt>
                <c:pt idx="695">
                  <c:v>0.08</c:v>
                </c:pt>
                <c:pt idx="696">
                  <c:v>0.08</c:v>
                </c:pt>
                <c:pt idx="697">
                  <c:v>0.08</c:v>
                </c:pt>
                <c:pt idx="698">
                  <c:v>0.08</c:v>
                </c:pt>
                <c:pt idx="699">
                  <c:v>0.08</c:v>
                </c:pt>
                <c:pt idx="700">
                  <c:v>0.08</c:v>
                </c:pt>
                <c:pt idx="701">
                  <c:v>0.08</c:v>
                </c:pt>
                <c:pt idx="702">
                  <c:v>0.08</c:v>
                </c:pt>
                <c:pt idx="703">
                  <c:v>0.08</c:v>
                </c:pt>
                <c:pt idx="704">
                  <c:v>0.08</c:v>
                </c:pt>
                <c:pt idx="705">
                  <c:v>0.08</c:v>
                </c:pt>
                <c:pt idx="706">
                  <c:v>0.09</c:v>
                </c:pt>
                <c:pt idx="707">
                  <c:v>0.09</c:v>
                </c:pt>
                <c:pt idx="708">
                  <c:v>0.09</c:v>
                </c:pt>
                <c:pt idx="709">
                  <c:v>0.09</c:v>
                </c:pt>
                <c:pt idx="710">
                  <c:v>0.09</c:v>
                </c:pt>
                <c:pt idx="711">
                  <c:v>0.09</c:v>
                </c:pt>
                <c:pt idx="712">
                  <c:v>0.09</c:v>
                </c:pt>
                <c:pt idx="713">
                  <c:v>0.09</c:v>
                </c:pt>
                <c:pt idx="714">
                  <c:v>0.09</c:v>
                </c:pt>
                <c:pt idx="715">
                  <c:v>0.09</c:v>
                </c:pt>
                <c:pt idx="716">
                  <c:v>0.09</c:v>
                </c:pt>
                <c:pt idx="717">
                  <c:v>0.09</c:v>
                </c:pt>
                <c:pt idx="718">
                  <c:v>0.1</c:v>
                </c:pt>
                <c:pt idx="719">
                  <c:v>0.1</c:v>
                </c:pt>
              </c:numCache>
            </c:numRef>
          </c:yVal>
          <c:smooth val="0"/>
          <c:extLst>
            <c:ext xmlns:c16="http://schemas.microsoft.com/office/drawing/2014/chart" uri="{C3380CC4-5D6E-409C-BE32-E72D297353CC}">
              <c16:uniqueId val="{00000000-2051-4907-8438-BA0C091D4757}"/>
            </c:ext>
          </c:extLst>
        </c:ser>
        <c:ser>
          <c:idx val="1"/>
          <c:order val="1"/>
          <c:tx>
            <c:v>Intake</c:v>
          </c:tx>
          <c:spPr>
            <a:ln w="38100" cap="rnd">
              <a:solidFill>
                <a:schemeClr val="accent2"/>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Data'!$C$7:$C$726</c:f>
              <c:numCache>
                <c:formatCode>General</c:formatCode>
                <c:ptCount val="7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0.01</c:v>
                </c:pt>
                <c:pt idx="140">
                  <c:v>0.01</c:v>
                </c:pt>
                <c:pt idx="141">
                  <c:v>0.01</c:v>
                </c:pt>
                <c:pt idx="142">
                  <c:v>0.01</c:v>
                </c:pt>
                <c:pt idx="143">
                  <c:v>0.01</c:v>
                </c:pt>
                <c:pt idx="144">
                  <c:v>0.01</c:v>
                </c:pt>
                <c:pt idx="145">
                  <c:v>0.01</c:v>
                </c:pt>
                <c:pt idx="146">
                  <c:v>0.01</c:v>
                </c:pt>
                <c:pt idx="147">
                  <c:v>0.01</c:v>
                </c:pt>
                <c:pt idx="148">
                  <c:v>0.01</c:v>
                </c:pt>
                <c:pt idx="149">
                  <c:v>0.01</c:v>
                </c:pt>
                <c:pt idx="150">
                  <c:v>0.01</c:v>
                </c:pt>
                <c:pt idx="151">
                  <c:v>0.01</c:v>
                </c:pt>
                <c:pt idx="152">
                  <c:v>0.01</c:v>
                </c:pt>
                <c:pt idx="153">
                  <c:v>0.01</c:v>
                </c:pt>
                <c:pt idx="154">
                  <c:v>0.01</c:v>
                </c:pt>
                <c:pt idx="155">
                  <c:v>0.01</c:v>
                </c:pt>
                <c:pt idx="156">
                  <c:v>0.01</c:v>
                </c:pt>
                <c:pt idx="157">
                  <c:v>0.01</c:v>
                </c:pt>
                <c:pt idx="158">
                  <c:v>0.01</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0.01</c:v>
                </c:pt>
                <c:pt idx="260">
                  <c:v>0.01</c:v>
                </c:pt>
                <c:pt idx="261">
                  <c:v>0.01</c:v>
                </c:pt>
                <c:pt idx="262">
                  <c:v>0.01</c:v>
                </c:pt>
                <c:pt idx="263">
                  <c:v>0.01</c:v>
                </c:pt>
                <c:pt idx="264">
                  <c:v>0.01</c:v>
                </c:pt>
                <c:pt idx="265">
                  <c:v>0.01</c:v>
                </c:pt>
                <c:pt idx="266">
                  <c:v>0.01</c:v>
                </c:pt>
                <c:pt idx="267">
                  <c:v>0.01</c:v>
                </c:pt>
                <c:pt idx="268">
                  <c:v>0.01</c:v>
                </c:pt>
                <c:pt idx="269">
                  <c:v>0.01</c:v>
                </c:pt>
                <c:pt idx="270">
                  <c:v>0.01</c:v>
                </c:pt>
                <c:pt idx="271">
                  <c:v>0.01</c:v>
                </c:pt>
                <c:pt idx="272">
                  <c:v>0.01</c:v>
                </c:pt>
                <c:pt idx="273">
                  <c:v>0.01</c:v>
                </c:pt>
                <c:pt idx="274">
                  <c:v>0.01</c:v>
                </c:pt>
                <c:pt idx="275">
                  <c:v>0.01</c:v>
                </c:pt>
                <c:pt idx="276">
                  <c:v>0.01</c:v>
                </c:pt>
                <c:pt idx="277">
                  <c:v>0.01</c:v>
                </c:pt>
                <c:pt idx="278">
                  <c:v>0.01</c:v>
                </c:pt>
                <c:pt idx="279">
                  <c:v>0.01</c:v>
                </c:pt>
                <c:pt idx="280">
                  <c:v>0.01</c:v>
                </c:pt>
                <c:pt idx="281">
                  <c:v>0.01</c:v>
                </c:pt>
                <c:pt idx="282">
                  <c:v>0.01</c:v>
                </c:pt>
                <c:pt idx="283">
                  <c:v>0.01</c:v>
                </c:pt>
                <c:pt idx="284">
                  <c:v>0.01</c:v>
                </c:pt>
                <c:pt idx="285">
                  <c:v>0.01</c:v>
                </c:pt>
                <c:pt idx="286">
                  <c:v>0.01</c:v>
                </c:pt>
                <c:pt idx="287">
                  <c:v>0.01</c:v>
                </c:pt>
                <c:pt idx="288">
                  <c:v>0.01</c:v>
                </c:pt>
                <c:pt idx="289">
                  <c:v>0.01</c:v>
                </c:pt>
                <c:pt idx="290">
                  <c:v>0.01</c:v>
                </c:pt>
                <c:pt idx="291">
                  <c:v>0.01</c:v>
                </c:pt>
                <c:pt idx="292">
                  <c:v>0.01</c:v>
                </c:pt>
                <c:pt idx="293">
                  <c:v>0.01</c:v>
                </c:pt>
                <c:pt idx="294">
                  <c:v>0.01</c:v>
                </c:pt>
                <c:pt idx="295">
                  <c:v>0.01</c:v>
                </c:pt>
                <c:pt idx="296">
                  <c:v>0.01</c:v>
                </c:pt>
                <c:pt idx="297">
                  <c:v>0.01</c:v>
                </c:pt>
                <c:pt idx="298">
                  <c:v>0.01</c:v>
                </c:pt>
                <c:pt idx="299">
                  <c:v>0.01</c:v>
                </c:pt>
                <c:pt idx="300">
                  <c:v>0.01</c:v>
                </c:pt>
                <c:pt idx="301">
                  <c:v>0.01</c:v>
                </c:pt>
                <c:pt idx="302">
                  <c:v>0.01</c:v>
                </c:pt>
                <c:pt idx="303">
                  <c:v>0.01</c:v>
                </c:pt>
                <c:pt idx="304">
                  <c:v>0.01</c:v>
                </c:pt>
                <c:pt idx="305">
                  <c:v>0.01</c:v>
                </c:pt>
                <c:pt idx="306">
                  <c:v>0.01</c:v>
                </c:pt>
                <c:pt idx="307">
                  <c:v>0.01</c:v>
                </c:pt>
                <c:pt idx="308">
                  <c:v>0.01</c:v>
                </c:pt>
                <c:pt idx="309">
                  <c:v>0.01</c:v>
                </c:pt>
                <c:pt idx="310">
                  <c:v>0.01</c:v>
                </c:pt>
                <c:pt idx="311">
                  <c:v>0.01</c:v>
                </c:pt>
                <c:pt idx="312">
                  <c:v>0.01</c:v>
                </c:pt>
                <c:pt idx="313">
                  <c:v>0.01</c:v>
                </c:pt>
                <c:pt idx="314">
                  <c:v>0.01</c:v>
                </c:pt>
                <c:pt idx="315">
                  <c:v>0.01</c:v>
                </c:pt>
                <c:pt idx="316">
                  <c:v>0.01</c:v>
                </c:pt>
                <c:pt idx="317">
                  <c:v>0.01</c:v>
                </c:pt>
                <c:pt idx="318">
                  <c:v>0.01</c:v>
                </c:pt>
                <c:pt idx="319">
                  <c:v>0.01</c:v>
                </c:pt>
                <c:pt idx="320">
                  <c:v>0.01</c:v>
                </c:pt>
                <c:pt idx="321">
                  <c:v>0.01</c:v>
                </c:pt>
                <c:pt idx="322">
                  <c:v>0.01</c:v>
                </c:pt>
                <c:pt idx="323">
                  <c:v>0.01</c:v>
                </c:pt>
                <c:pt idx="324">
                  <c:v>0.01</c:v>
                </c:pt>
                <c:pt idx="325">
                  <c:v>0.02</c:v>
                </c:pt>
                <c:pt idx="326">
                  <c:v>0.02</c:v>
                </c:pt>
                <c:pt idx="327">
                  <c:v>0.03</c:v>
                </c:pt>
                <c:pt idx="328">
                  <c:v>0.03</c:v>
                </c:pt>
                <c:pt idx="329">
                  <c:v>0.04</c:v>
                </c:pt>
                <c:pt idx="330">
                  <c:v>0.04</c:v>
                </c:pt>
                <c:pt idx="331">
                  <c:v>0.05</c:v>
                </c:pt>
                <c:pt idx="332">
                  <c:v>0.06</c:v>
                </c:pt>
                <c:pt idx="333">
                  <c:v>7.0000000000000007E-2</c:v>
                </c:pt>
                <c:pt idx="334">
                  <c:v>0.08</c:v>
                </c:pt>
                <c:pt idx="335">
                  <c:v>0.09</c:v>
                </c:pt>
                <c:pt idx="336">
                  <c:v>0.09</c:v>
                </c:pt>
                <c:pt idx="337">
                  <c:v>0.1</c:v>
                </c:pt>
                <c:pt idx="338">
                  <c:v>0.11</c:v>
                </c:pt>
                <c:pt idx="339">
                  <c:v>0.12</c:v>
                </c:pt>
                <c:pt idx="340">
                  <c:v>0.13</c:v>
                </c:pt>
                <c:pt idx="341">
                  <c:v>0.14000000000000001</c:v>
                </c:pt>
                <c:pt idx="342">
                  <c:v>0.14000000000000001</c:v>
                </c:pt>
                <c:pt idx="343">
                  <c:v>0.15</c:v>
                </c:pt>
                <c:pt idx="344">
                  <c:v>0.16</c:v>
                </c:pt>
                <c:pt idx="345">
                  <c:v>0.17</c:v>
                </c:pt>
                <c:pt idx="346">
                  <c:v>0.18</c:v>
                </c:pt>
                <c:pt idx="347">
                  <c:v>0.19</c:v>
                </c:pt>
                <c:pt idx="348">
                  <c:v>0.19</c:v>
                </c:pt>
                <c:pt idx="349">
                  <c:v>0.2</c:v>
                </c:pt>
                <c:pt idx="350">
                  <c:v>0.21</c:v>
                </c:pt>
                <c:pt idx="351">
                  <c:v>0.22</c:v>
                </c:pt>
                <c:pt idx="352">
                  <c:v>0.23</c:v>
                </c:pt>
                <c:pt idx="353">
                  <c:v>0.24</c:v>
                </c:pt>
                <c:pt idx="354">
                  <c:v>0.25</c:v>
                </c:pt>
                <c:pt idx="355">
                  <c:v>0.26</c:v>
                </c:pt>
                <c:pt idx="356">
                  <c:v>0.26</c:v>
                </c:pt>
                <c:pt idx="357">
                  <c:v>0.27</c:v>
                </c:pt>
                <c:pt idx="358">
                  <c:v>0.28000000000000003</c:v>
                </c:pt>
                <c:pt idx="359">
                  <c:v>0.28999999999999998</c:v>
                </c:pt>
                <c:pt idx="360">
                  <c:v>0.28999999999999998</c:v>
                </c:pt>
                <c:pt idx="361">
                  <c:v>0.3</c:v>
                </c:pt>
                <c:pt idx="362">
                  <c:v>0.31</c:v>
                </c:pt>
                <c:pt idx="363">
                  <c:v>0.32</c:v>
                </c:pt>
                <c:pt idx="364">
                  <c:v>0.33</c:v>
                </c:pt>
                <c:pt idx="365">
                  <c:v>0.34</c:v>
                </c:pt>
                <c:pt idx="366">
                  <c:v>0.35</c:v>
                </c:pt>
                <c:pt idx="367">
                  <c:v>0.36</c:v>
                </c:pt>
                <c:pt idx="368">
                  <c:v>0.37</c:v>
                </c:pt>
                <c:pt idx="369">
                  <c:v>0.38</c:v>
                </c:pt>
                <c:pt idx="370">
                  <c:v>0.39</c:v>
                </c:pt>
                <c:pt idx="371">
                  <c:v>0.4</c:v>
                </c:pt>
                <c:pt idx="372">
                  <c:v>0.41</c:v>
                </c:pt>
                <c:pt idx="373">
                  <c:v>0.43</c:v>
                </c:pt>
                <c:pt idx="374">
                  <c:v>0.45</c:v>
                </c:pt>
                <c:pt idx="375">
                  <c:v>0.47</c:v>
                </c:pt>
                <c:pt idx="376">
                  <c:v>0.48</c:v>
                </c:pt>
                <c:pt idx="377">
                  <c:v>0.5</c:v>
                </c:pt>
                <c:pt idx="378">
                  <c:v>0.52</c:v>
                </c:pt>
                <c:pt idx="379">
                  <c:v>0.55000000000000004</c:v>
                </c:pt>
                <c:pt idx="380">
                  <c:v>0.56999999999999995</c:v>
                </c:pt>
                <c:pt idx="381">
                  <c:v>0.59</c:v>
                </c:pt>
                <c:pt idx="382">
                  <c:v>0.63</c:v>
                </c:pt>
                <c:pt idx="383">
                  <c:v>0.65</c:v>
                </c:pt>
                <c:pt idx="384">
                  <c:v>0.68</c:v>
                </c:pt>
                <c:pt idx="385">
                  <c:v>0.71</c:v>
                </c:pt>
                <c:pt idx="386">
                  <c:v>0.73</c:v>
                </c:pt>
                <c:pt idx="387">
                  <c:v>0.76</c:v>
                </c:pt>
                <c:pt idx="388">
                  <c:v>0.79</c:v>
                </c:pt>
                <c:pt idx="389">
                  <c:v>0.83</c:v>
                </c:pt>
                <c:pt idx="390">
                  <c:v>0.87</c:v>
                </c:pt>
                <c:pt idx="391">
                  <c:v>0.91</c:v>
                </c:pt>
                <c:pt idx="392">
                  <c:v>0.95</c:v>
                </c:pt>
                <c:pt idx="393">
                  <c:v>0.99</c:v>
                </c:pt>
                <c:pt idx="394">
                  <c:v>1.03</c:v>
                </c:pt>
                <c:pt idx="395">
                  <c:v>1.06</c:v>
                </c:pt>
                <c:pt idx="396">
                  <c:v>1.1000000000000001</c:v>
                </c:pt>
                <c:pt idx="397">
                  <c:v>1.1499999999999999</c:v>
                </c:pt>
                <c:pt idx="398">
                  <c:v>1.19</c:v>
                </c:pt>
                <c:pt idx="399">
                  <c:v>1.24</c:v>
                </c:pt>
                <c:pt idx="400">
                  <c:v>1.29</c:v>
                </c:pt>
                <c:pt idx="401">
                  <c:v>1.34</c:v>
                </c:pt>
                <c:pt idx="402">
                  <c:v>1.39</c:v>
                </c:pt>
                <c:pt idx="403">
                  <c:v>1.45</c:v>
                </c:pt>
                <c:pt idx="404">
                  <c:v>1.5</c:v>
                </c:pt>
                <c:pt idx="405">
                  <c:v>1.56</c:v>
                </c:pt>
                <c:pt idx="406">
                  <c:v>1.61</c:v>
                </c:pt>
                <c:pt idx="407">
                  <c:v>1.67</c:v>
                </c:pt>
                <c:pt idx="408">
                  <c:v>1.73</c:v>
                </c:pt>
                <c:pt idx="409">
                  <c:v>1.8</c:v>
                </c:pt>
                <c:pt idx="410">
                  <c:v>1.85</c:v>
                </c:pt>
                <c:pt idx="411">
                  <c:v>1.91</c:v>
                </c:pt>
                <c:pt idx="412">
                  <c:v>1.98</c:v>
                </c:pt>
                <c:pt idx="413">
                  <c:v>2.06</c:v>
                </c:pt>
                <c:pt idx="414">
                  <c:v>2.13</c:v>
                </c:pt>
                <c:pt idx="415">
                  <c:v>2.2000000000000002</c:v>
                </c:pt>
                <c:pt idx="416">
                  <c:v>2.2599999999999998</c:v>
                </c:pt>
                <c:pt idx="417">
                  <c:v>2.3199999999999998</c:v>
                </c:pt>
                <c:pt idx="418">
                  <c:v>2.41</c:v>
                </c:pt>
                <c:pt idx="419">
                  <c:v>2.5</c:v>
                </c:pt>
                <c:pt idx="420">
                  <c:v>2.58</c:v>
                </c:pt>
                <c:pt idx="421">
                  <c:v>2.67</c:v>
                </c:pt>
                <c:pt idx="422">
                  <c:v>2.74</c:v>
                </c:pt>
                <c:pt idx="423">
                  <c:v>2.81</c:v>
                </c:pt>
                <c:pt idx="424">
                  <c:v>2.9</c:v>
                </c:pt>
                <c:pt idx="425">
                  <c:v>3</c:v>
                </c:pt>
                <c:pt idx="426">
                  <c:v>3.09</c:v>
                </c:pt>
                <c:pt idx="427">
                  <c:v>3.19</c:v>
                </c:pt>
                <c:pt idx="428">
                  <c:v>3.28</c:v>
                </c:pt>
                <c:pt idx="429">
                  <c:v>3.38</c:v>
                </c:pt>
                <c:pt idx="430">
                  <c:v>3.47</c:v>
                </c:pt>
                <c:pt idx="431">
                  <c:v>3.56</c:v>
                </c:pt>
                <c:pt idx="432">
                  <c:v>3.66</c:v>
                </c:pt>
                <c:pt idx="433">
                  <c:v>3.77</c:v>
                </c:pt>
                <c:pt idx="434">
                  <c:v>3.89</c:v>
                </c:pt>
                <c:pt idx="435">
                  <c:v>4.0199999999999996</c:v>
                </c:pt>
                <c:pt idx="436">
                  <c:v>4.1100000000000003</c:v>
                </c:pt>
                <c:pt idx="437">
                  <c:v>4.21</c:v>
                </c:pt>
                <c:pt idx="438">
                  <c:v>4.3099999999999996</c:v>
                </c:pt>
                <c:pt idx="439">
                  <c:v>4.42</c:v>
                </c:pt>
                <c:pt idx="440">
                  <c:v>4.54</c:v>
                </c:pt>
                <c:pt idx="441">
                  <c:v>4.67</c:v>
                </c:pt>
                <c:pt idx="442">
                  <c:v>4.79</c:v>
                </c:pt>
                <c:pt idx="443">
                  <c:v>4.91</c:v>
                </c:pt>
                <c:pt idx="444">
                  <c:v>5.05</c:v>
                </c:pt>
                <c:pt idx="445">
                  <c:v>5.2</c:v>
                </c:pt>
                <c:pt idx="446">
                  <c:v>5.27</c:v>
                </c:pt>
                <c:pt idx="447">
                  <c:v>5.34</c:v>
                </c:pt>
                <c:pt idx="448">
                  <c:v>5.53</c:v>
                </c:pt>
                <c:pt idx="449">
                  <c:v>5.72</c:v>
                </c:pt>
                <c:pt idx="450">
                  <c:v>5.86</c:v>
                </c:pt>
                <c:pt idx="451">
                  <c:v>6</c:v>
                </c:pt>
                <c:pt idx="452">
                  <c:v>6.13</c:v>
                </c:pt>
                <c:pt idx="453">
                  <c:v>6.27</c:v>
                </c:pt>
                <c:pt idx="454">
                  <c:v>6.42</c:v>
                </c:pt>
                <c:pt idx="455">
                  <c:v>6.57</c:v>
                </c:pt>
                <c:pt idx="456">
                  <c:v>6.73</c:v>
                </c:pt>
                <c:pt idx="457">
                  <c:v>6.89</c:v>
                </c:pt>
                <c:pt idx="458">
                  <c:v>7.02</c:v>
                </c:pt>
                <c:pt idx="459">
                  <c:v>7.15</c:v>
                </c:pt>
                <c:pt idx="460">
                  <c:v>7.3</c:v>
                </c:pt>
                <c:pt idx="461">
                  <c:v>7.45</c:v>
                </c:pt>
                <c:pt idx="462">
                  <c:v>7.6</c:v>
                </c:pt>
                <c:pt idx="463">
                  <c:v>7.76</c:v>
                </c:pt>
                <c:pt idx="464">
                  <c:v>7.88</c:v>
                </c:pt>
                <c:pt idx="465">
                  <c:v>8.01</c:v>
                </c:pt>
                <c:pt idx="466">
                  <c:v>8.15</c:v>
                </c:pt>
                <c:pt idx="467">
                  <c:v>8.2899999999999991</c:v>
                </c:pt>
                <c:pt idx="468">
                  <c:v>8.41</c:v>
                </c:pt>
                <c:pt idx="469">
                  <c:v>8.5299999999999994</c:v>
                </c:pt>
                <c:pt idx="470">
                  <c:v>8.6199999999999992</c:v>
                </c:pt>
                <c:pt idx="471">
                  <c:v>8.7200000000000006</c:v>
                </c:pt>
                <c:pt idx="472">
                  <c:v>8.7899999999999991</c:v>
                </c:pt>
                <c:pt idx="473">
                  <c:v>8.8699999999999992</c:v>
                </c:pt>
                <c:pt idx="474">
                  <c:v>8.9</c:v>
                </c:pt>
                <c:pt idx="475">
                  <c:v>8.94</c:v>
                </c:pt>
                <c:pt idx="476">
                  <c:v>8.9700000000000006</c:v>
                </c:pt>
                <c:pt idx="477">
                  <c:v>8.99</c:v>
                </c:pt>
                <c:pt idx="478">
                  <c:v>8.99</c:v>
                </c:pt>
                <c:pt idx="479">
                  <c:v>9</c:v>
                </c:pt>
                <c:pt idx="480">
                  <c:v>8.98</c:v>
                </c:pt>
                <c:pt idx="481">
                  <c:v>8.9700000000000006</c:v>
                </c:pt>
                <c:pt idx="482">
                  <c:v>8.93</c:v>
                </c:pt>
                <c:pt idx="483">
                  <c:v>8.8800000000000008</c:v>
                </c:pt>
                <c:pt idx="484">
                  <c:v>8.8000000000000007</c:v>
                </c:pt>
                <c:pt idx="485">
                  <c:v>8.7200000000000006</c:v>
                </c:pt>
                <c:pt idx="486">
                  <c:v>8.61</c:v>
                </c:pt>
                <c:pt idx="487">
                  <c:v>8.49</c:v>
                </c:pt>
                <c:pt idx="488">
                  <c:v>8.3800000000000008</c:v>
                </c:pt>
                <c:pt idx="489">
                  <c:v>8.26</c:v>
                </c:pt>
                <c:pt idx="490">
                  <c:v>8.1199999999999992</c:v>
                </c:pt>
                <c:pt idx="491">
                  <c:v>7.98</c:v>
                </c:pt>
                <c:pt idx="492">
                  <c:v>7.84</c:v>
                </c:pt>
                <c:pt idx="493">
                  <c:v>7.69</c:v>
                </c:pt>
                <c:pt idx="494">
                  <c:v>7.53</c:v>
                </c:pt>
                <c:pt idx="495">
                  <c:v>7.36</c:v>
                </c:pt>
                <c:pt idx="496">
                  <c:v>7.21</c:v>
                </c:pt>
                <c:pt idx="497">
                  <c:v>7.06</c:v>
                </c:pt>
                <c:pt idx="498">
                  <c:v>6.9</c:v>
                </c:pt>
                <c:pt idx="499">
                  <c:v>6.74</c:v>
                </c:pt>
                <c:pt idx="500">
                  <c:v>6.6</c:v>
                </c:pt>
                <c:pt idx="501">
                  <c:v>6.45</c:v>
                </c:pt>
                <c:pt idx="502">
                  <c:v>6.28</c:v>
                </c:pt>
                <c:pt idx="503">
                  <c:v>6.11</c:v>
                </c:pt>
                <c:pt idx="504">
                  <c:v>5.98</c:v>
                </c:pt>
                <c:pt idx="505">
                  <c:v>5.85</c:v>
                </c:pt>
                <c:pt idx="506">
                  <c:v>5.68</c:v>
                </c:pt>
                <c:pt idx="507">
                  <c:v>5.5</c:v>
                </c:pt>
                <c:pt idx="508">
                  <c:v>5.35</c:v>
                </c:pt>
                <c:pt idx="509">
                  <c:v>5.2</c:v>
                </c:pt>
                <c:pt idx="510">
                  <c:v>5.0599999999999996</c:v>
                </c:pt>
                <c:pt idx="511">
                  <c:v>4.91</c:v>
                </c:pt>
                <c:pt idx="512">
                  <c:v>4.79</c:v>
                </c:pt>
                <c:pt idx="513">
                  <c:v>4.66</c:v>
                </c:pt>
                <c:pt idx="514">
                  <c:v>4.53</c:v>
                </c:pt>
                <c:pt idx="515">
                  <c:v>4.4000000000000004</c:v>
                </c:pt>
                <c:pt idx="516">
                  <c:v>4.28</c:v>
                </c:pt>
                <c:pt idx="517">
                  <c:v>4.1500000000000004</c:v>
                </c:pt>
                <c:pt idx="518">
                  <c:v>4.04</c:v>
                </c:pt>
                <c:pt idx="519">
                  <c:v>3.92</c:v>
                </c:pt>
                <c:pt idx="520">
                  <c:v>3.8</c:v>
                </c:pt>
                <c:pt idx="521">
                  <c:v>3.68</c:v>
                </c:pt>
                <c:pt idx="522">
                  <c:v>3.56</c:v>
                </c:pt>
                <c:pt idx="523">
                  <c:v>3.44</c:v>
                </c:pt>
                <c:pt idx="524">
                  <c:v>3.34</c:v>
                </c:pt>
                <c:pt idx="525">
                  <c:v>3.25</c:v>
                </c:pt>
                <c:pt idx="526">
                  <c:v>3.13</c:v>
                </c:pt>
                <c:pt idx="527">
                  <c:v>3.02</c:v>
                </c:pt>
                <c:pt idx="528">
                  <c:v>2.93</c:v>
                </c:pt>
                <c:pt idx="529">
                  <c:v>2.85</c:v>
                </c:pt>
                <c:pt idx="530">
                  <c:v>2.77</c:v>
                </c:pt>
                <c:pt idx="531">
                  <c:v>2.7</c:v>
                </c:pt>
                <c:pt idx="532">
                  <c:v>2.61</c:v>
                </c:pt>
                <c:pt idx="533">
                  <c:v>2.52</c:v>
                </c:pt>
                <c:pt idx="534">
                  <c:v>2.42</c:v>
                </c:pt>
                <c:pt idx="535">
                  <c:v>2.3199999999999998</c:v>
                </c:pt>
                <c:pt idx="536">
                  <c:v>2.25</c:v>
                </c:pt>
                <c:pt idx="537">
                  <c:v>2.1800000000000002</c:v>
                </c:pt>
                <c:pt idx="538">
                  <c:v>2.11</c:v>
                </c:pt>
                <c:pt idx="539">
                  <c:v>2.0499999999999998</c:v>
                </c:pt>
                <c:pt idx="540">
                  <c:v>1.97</c:v>
                </c:pt>
                <c:pt idx="541">
                  <c:v>1.89</c:v>
                </c:pt>
                <c:pt idx="542">
                  <c:v>1.82</c:v>
                </c:pt>
                <c:pt idx="543">
                  <c:v>1.75</c:v>
                </c:pt>
                <c:pt idx="544">
                  <c:v>1.68</c:v>
                </c:pt>
                <c:pt idx="545">
                  <c:v>1.62</c:v>
                </c:pt>
                <c:pt idx="546">
                  <c:v>1.55</c:v>
                </c:pt>
                <c:pt idx="547">
                  <c:v>1.49</c:v>
                </c:pt>
                <c:pt idx="548">
                  <c:v>1.43</c:v>
                </c:pt>
                <c:pt idx="549">
                  <c:v>1.38</c:v>
                </c:pt>
                <c:pt idx="550">
                  <c:v>1.32</c:v>
                </c:pt>
                <c:pt idx="551">
                  <c:v>1.26</c:v>
                </c:pt>
                <c:pt idx="552">
                  <c:v>1.21</c:v>
                </c:pt>
                <c:pt idx="553">
                  <c:v>1.1599999999999999</c:v>
                </c:pt>
                <c:pt idx="554">
                  <c:v>1.1100000000000001</c:v>
                </c:pt>
                <c:pt idx="555">
                  <c:v>1.06</c:v>
                </c:pt>
                <c:pt idx="556">
                  <c:v>1.01</c:v>
                </c:pt>
                <c:pt idx="557">
                  <c:v>0.97</c:v>
                </c:pt>
                <c:pt idx="558">
                  <c:v>0.92</c:v>
                </c:pt>
                <c:pt idx="559">
                  <c:v>0.88</c:v>
                </c:pt>
                <c:pt idx="560">
                  <c:v>0.84</c:v>
                </c:pt>
                <c:pt idx="561">
                  <c:v>0.8</c:v>
                </c:pt>
                <c:pt idx="562">
                  <c:v>0.77</c:v>
                </c:pt>
                <c:pt idx="563">
                  <c:v>0.74</c:v>
                </c:pt>
                <c:pt idx="564">
                  <c:v>0.7</c:v>
                </c:pt>
                <c:pt idx="565">
                  <c:v>0.67</c:v>
                </c:pt>
                <c:pt idx="566">
                  <c:v>0.63</c:v>
                </c:pt>
                <c:pt idx="567">
                  <c:v>0.6</c:v>
                </c:pt>
                <c:pt idx="568">
                  <c:v>0.56999999999999995</c:v>
                </c:pt>
                <c:pt idx="569">
                  <c:v>0.54</c:v>
                </c:pt>
                <c:pt idx="570">
                  <c:v>0.51</c:v>
                </c:pt>
                <c:pt idx="571">
                  <c:v>0.48</c:v>
                </c:pt>
                <c:pt idx="572">
                  <c:v>0.46</c:v>
                </c:pt>
                <c:pt idx="573">
                  <c:v>0.44</c:v>
                </c:pt>
                <c:pt idx="574">
                  <c:v>0.41</c:v>
                </c:pt>
                <c:pt idx="575">
                  <c:v>0.39</c:v>
                </c:pt>
                <c:pt idx="576">
                  <c:v>0.37</c:v>
                </c:pt>
                <c:pt idx="577">
                  <c:v>0.35</c:v>
                </c:pt>
                <c:pt idx="578">
                  <c:v>0.33</c:v>
                </c:pt>
                <c:pt idx="579">
                  <c:v>0.32</c:v>
                </c:pt>
                <c:pt idx="580">
                  <c:v>0.3</c:v>
                </c:pt>
                <c:pt idx="581">
                  <c:v>0.28999999999999998</c:v>
                </c:pt>
                <c:pt idx="582">
                  <c:v>0.27</c:v>
                </c:pt>
                <c:pt idx="583">
                  <c:v>0.26</c:v>
                </c:pt>
                <c:pt idx="584">
                  <c:v>0.25</c:v>
                </c:pt>
                <c:pt idx="585">
                  <c:v>0.24</c:v>
                </c:pt>
                <c:pt idx="586">
                  <c:v>0.22</c:v>
                </c:pt>
                <c:pt idx="587">
                  <c:v>0.21</c:v>
                </c:pt>
                <c:pt idx="588">
                  <c:v>0.2</c:v>
                </c:pt>
                <c:pt idx="589">
                  <c:v>0.2</c:v>
                </c:pt>
                <c:pt idx="590">
                  <c:v>0.19</c:v>
                </c:pt>
                <c:pt idx="591">
                  <c:v>0.18</c:v>
                </c:pt>
                <c:pt idx="592">
                  <c:v>0.17</c:v>
                </c:pt>
                <c:pt idx="593">
                  <c:v>0.16</c:v>
                </c:pt>
                <c:pt idx="594">
                  <c:v>0.15</c:v>
                </c:pt>
                <c:pt idx="595">
                  <c:v>0.14000000000000001</c:v>
                </c:pt>
                <c:pt idx="596">
                  <c:v>0.13</c:v>
                </c:pt>
                <c:pt idx="597">
                  <c:v>0.12</c:v>
                </c:pt>
                <c:pt idx="598">
                  <c:v>0.11</c:v>
                </c:pt>
                <c:pt idx="599">
                  <c:v>0.1</c:v>
                </c:pt>
                <c:pt idx="600">
                  <c:v>0.09</c:v>
                </c:pt>
                <c:pt idx="601">
                  <c:v>0.09</c:v>
                </c:pt>
                <c:pt idx="602">
                  <c:v>0.08</c:v>
                </c:pt>
                <c:pt idx="603">
                  <c:v>7.0000000000000007E-2</c:v>
                </c:pt>
                <c:pt idx="604">
                  <c:v>0.06</c:v>
                </c:pt>
                <c:pt idx="605">
                  <c:v>0.05</c:v>
                </c:pt>
                <c:pt idx="606">
                  <c:v>0.04</c:v>
                </c:pt>
                <c:pt idx="607">
                  <c:v>0.03</c:v>
                </c:pt>
                <c:pt idx="608">
                  <c:v>0.02</c:v>
                </c:pt>
                <c:pt idx="609">
                  <c:v>0.02</c:v>
                </c:pt>
                <c:pt idx="610">
                  <c:v>0.01</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numCache>
            </c:numRef>
          </c:yVal>
          <c:smooth val="0"/>
          <c:extLst>
            <c:ext xmlns:c16="http://schemas.microsoft.com/office/drawing/2014/chart" uri="{C3380CC4-5D6E-409C-BE32-E72D297353CC}">
              <c16:uniqueId val="{00000001-2051-4907-8438-BA0C091D4757}"/>
            </c:ext>
          </c:extLst>
        </c:ser>
        <c:dLbls>
          <c:showLegendKey val="0"/>
          <c:showVal val="0"/>
          <c:showCatName val="0"/>
          <c:showSerName val="0"/>
          <c:showPercent val="0"/>
          <c:showBubbleSize val="0"/>
        </c:dLbls>
        <c:axId val="1716574111"/>
        <c:axId val="1503544991"/>
      </c:scatterChart>
      <c:valAx>
        <c:axId val="1716574111"/>
        <c:scaling>
          <c:orientation val="minMax"/>
          <c:max val="360"/>
          <c:min val="-36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layout>
            <c:manualLayout>
              <c:xMode val="edge"/>
              <c:yMode val="edge"/>
              <c:x val="0.41008967629046367"/>
              <c:y val="0.9436850229469300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3544991"/>
        <c:crosses val="autoZero"/>
        <c:crossBetween val="midCat"/>
      </c:valAx>
      <c:valAx>
        <c:axId val="15035449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layout>
            <c:manualLayout>
              <c:xMode val="edge"/>
              <c:yMode val="edge"/>
              <c:x val="1.89106544426276E-2"/>
              <c:y val="0.4398133261325284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6574111"/>
        <c:crosses val="autoZero"/>
        <c:crossBetween val="midCat"/>
      </c:valAx>
      <c:spPr>
        <a:noFill/>
        <a:ln>
          <a:noFill/>
        </a:ln>
        <a:effectLst/>
      </c:spPr>
    </c:plotArea>
    <c:legend>
      <c:legendPos val="r"/>
      <c:layout>
        <c:manualLayout>
          <c:xMode val="edge"/>
          <c:yMode val="edge"/>
          <c:x val="0.76593339895013124"/>
          <c:y val="0.12038206805441079"/>
          <c:w val="0.1454135680956547"/>
          <c:h val="0.1521790622497354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Velocity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0659813356663747E-2"/>
          <c:y val="0.13014035087719297"/>
          <c:w val="0.87940835520559935"/>
          <c:h val="0.77791214256112717"/>
        </c:manualLayout>
      </c:layout>
      <c:scatterChart>
        <c:scatterStyle val="smoothMarker"/>
        <c:varyColors val="0"/>
        <c:ser>
          <c:idx val="0"/>
          <c:order val="0"/>
          <c:tx>
            <c:v>Exhaust Valve Velocity</c:v>
          </c:tx>
          <c:spPr>
            <a:ln w="19050" cap="rnd">
              <a:solidFill>
                <a:schemeClr val="accent1"/>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Data'!$D$6:$D$726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239.99999999999986</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239.99999999999986</c:v>
                </c:pt>
                <c:pt idx="96">
                  <c:v>0</c:v>
                </c:pt>
                <c:pt idx="97">
                  <c:v>240.00000000000017</c:v>
                </c:pt>
                <c:pt idx="98">
                  <c:v>0</c:v>
                </c:pt>
                <c:pt idx="99">
                  <c:v>0</c:v>
                </c:pt>
                <c:pt idx="100">
                  <c:v>240.00000000000017</c:v>
                </c:pt>
                <c:pt idx="101">
                  <c:v>0</c:v>
                </c:pt>
                <c:pt idx="102">
                  <c:v>239.99999999999952</c:v>
                </c:pt>
                <c:pt idx="103">
                  <c:v>0</c:v>
                </c:pt>
                <c:pt idx="104">
                  <c:v>240.00000000000017</c:v>
                </c:pt>
                <c:pt idx="105">
                  <c:v>240.00000000000017</c:v>
                </c:pt>
                <c:pt idx="106">
                  <c:v>239.99999999999952</c:v>
                </c:pt>
                <c:pt idx="107">
                  <c:v>240.00000000000017</c:v>
                </c:pt>
                <c:pt idx="108">
                  <c:v>240.00000000000017</c:v>
                </c:pt>
                <c:pt idx="109">
                  <c:v>239.99999999999952</c:v>
                </c:pt>
                <c:pt idx="110">
                  <c:v>240.00000000000017</c:v>
                </c:pt>
                <c:pt idx="111">
                  <c:v>0</c:v>
                </c:pt>
                <c:pt idx="112">
                  <c:v>240.00000000000017</c:v>
                </c:pt>
                <c:pt idx="113">
                  <c:v>239.99999999999952</c:v>
                </c:pt>
                <c:pt idx="114">
                  <c:v>240.00000000000017</c:v>
                </c:pt>
                <c:pt idx="115">
                  <c:v>240.00000000000017</c:v>
                </c:pt>
                <c:pt idx="116">
                  <c:v>240.00000000000017</c:v>
                </c:pt>
                <c:pt idx="117">
                  <c:v>240.00000000000017</c:v>
                </c:pt>
                <c:pt idx="118">
                  <c:v>239.99999999999886</c:v>
                </c:pt>
                <c:pt idx="119">
                  <c:v>0</c:v>
                </c:pt>
                <c:pt idx="120">
                  <c:v>240.00000000000017</c:v>
                </c:pt>
                <c:pt idx="121">
                  <c:v>240.00000000000017</c:v>
                </c:pt>
                <c:pt idx="122">
                  <c:v>240.00000000000017</c:v>
                </c:pt>
                <c:pt idx="123">
                  <c:v>240.00000000000017</c:v>
                </c:pt>
                <c:pt idx="124">
                  <c:v>240.00000000000017</c:v>
                </c:pt>
                <c:pt idx="125">
                  <c:v>239.99999999999886</c:v>
                </c:pt>
                <c:pt idx="126">
                  <c:v>240.00000000000017</c:v>
                </c:pt>
                <c:pt idx="127">
                  <c:v>240.00000000000017</c:v>
                </c:pt>
                <c:pt idx="128">
                  <c:v>240.00000000000017</c:v>
                </c:pt>
                <c:pt idx="129">
                  <c:v>240.00000000000017</c:v>
                </c:pt>
                <c:pt idx="130">
                  <c:v>240.00000000000017</c:v>
                </c:pt>
                <c:pt idx="131">
                  <c:v>0</c:v>
                </c:pt>
                <c:pt idx="132">
                  <c:v>239.99999999999886</c:v>
                </c:pt>
                <c:pt idx="133">
                  <c:v>240.00000000000017</c:v>
                </c:pt>
                <c:pt idx="134">
                  <c:v>240.00000000000017</c:v>
                </c:pt>
                <c:pt idx="135">
                  <c:v>240.00000000000017</c:v>
                </c:pt>
                <c:pt idx="136">
                  <c:v>240.00000000000017</c:v>
                </c:pt>
                <c:pt idx="137">
                  <c:v>240.00000000000017</c:v>
                </c:pt>
                <c:pt idx="138">
                  <c:v>239.99999999999886</c:v>
                </c:pt>
                <c:pt idx="139">
                  <c:v>240.00000000000017</c:v>
                </c:pt>
                <c:pt idx="140">
                  <c:v>240.00000000000017</c:v>
                </c:pt>
                <c:pt idx="141">
                  <c:v>240.00000000000017</c:v>
                </c:pt>
                <c:pt idx="142">
                  <c:v>240.00000000000017</c:v>
                </c:pt>
                <c:pt idx="143">
                  <c:v>240.00000000000017</c:v>
                </c:pt>
                <c:pt idx="144">
                  <c:v>240.00000000000017</c:v>
                </c:pt>
                <c:pt idx="145">
                  <c:v>240.00000000000017</c:v>
                </c:pt>
                <c:pt idx="146">
                  <c:v>480.00000000000034</c:v>
                </c:pt>
                <c:pt idx="147">
                  <c:v>239.99999999999753</c:v>
                </c:pt>
                <c:pt idx="148">
                  <c:v>480.00000000000034</c:v>
                </c:pt>
                <c:pt idx="149">
                  <c:v>480.00000000000034</c:v>
                </c:pt>
                <c:pt idx="150">
                  <c:v>480.00000000000034</c:v>
                </c:pt>
                <c:pt idx="151">
                  <c:v>480.00000000000034</c:v>
                </c:pt>
                <c:pt idx="152">
                  <c:v>480.00000000000034</c:v>
                </c:pt>
                <c:pt idx="153">
                  <c:v>479.99999999999773</c:v>
                </c:pt>
                <c:pt idx="154">
                  <c:v>480.00000000000034</c:v>
                </c:pt>
                <c:pt idx="155">
                  <c:v>720.00000000000057</c:v>
                </c:pt>
                <c:pt idx="156">
                  <c:v>720.00000000000057</c:v>
                </c:pt>
                <c:pt idx="157">
                  <c:v>480.00000000000034</c:v>
                </c:pt>
                <c:pt idx="158">
                  <c:v>719.99999999999795</c:v>
                </c:pt>
                <c:pt idx="159">
                  <c:v>720.00000000000057</c:v>
                </c:pt>
                <c:pt idx="160">
                  <c:v>960.00000000000068</c:v>
                </c:pt>
                <c:pt idx="161">
                  <c:v>720.00000000000057</c:v>
                </c:pt>
                <c:pt idx="162">
                  <c:v>959.99999999999807</c:v>
                </c:pt>
                <c:pt idx="163">
                  <c:v>960.00000000000068</c:v>
                </c:pt>
                <c:pt idx="164">
                  <c:v>960.00000000000068</c:v>
                </c:pt>
                <c:pt idx="165">
                  <c:v>720.00000000000057</c:v>
                </c:pt>
                <c:pt idx="166">
                  <c:v>960.00000000000068</c:v>
                </c:pt>
                <c:pt idx="167">
                  <c:v>959.99999999999545</c:v>
                </c:pt>
                <c:pt idx="168">
                  <c:v>1200.0000000000009</c:v>
                </c:pt>
                <c:pt idx="169">
                  <c:v>960.00000000000068</c:v>
                </c:pt>
                <c:pt idx="170">
                  <c:v>1200.0000000000009</c:v>
                </c:pt>
                <c:pt idx="171">
                  <c:v>960.00000000000068</c:v>
                </c:pt>
                <c:pt idx="172">
                  <c:v>1199.9999999999957</c:v>
                </c:pt>
                <c:pt idx="173">
                  <c:v>1200.0000000000009</c:v>
                </c:pt>
                <c:pt idx="174">
                  <c:v>1200.0000000000009</c:v>
                </c:pt>
                <c:pt idx="175">
                  <c:v>960.00000000000068</c:v>
                </c:pt>
                <c:pt idx="176">
                  <c:v>960.00000000000068</c:v>
                </c:pt>
                <c:pt idx="177">
                  <c:v>1440.0000000000011</c:v>
                </c:pt>
                <c:pt idx="178">
                  <c:v>1679.9999999999959</c:v>
                </c:pt>
                <c:pt idx="179">
                  <c:v>1440.0000000000011</c:v>
                </c:pt>
                <c:pt idx="180">
                  <c:v>1440.0000000000011</c:v>
                </c:pt>
                <c:pt idx="181">
                  <c:v>1440.0000000000011</c:v>
                </c:pt>
                <c:pt idx="182">
                  <c:v>1439.9999999999959</c:v>
                </c:pt>
                <c:pt idx="183">
                  <c:v>1440.0000000000011</c:v>
                </c:pt>
                <c:pt idx="184">
                  <c:v>1680.0000000000014</c:v>
                </c:pt>
                <c:pt idx="185">
                  <c:v>1679.9999999999959</c:v>
                </c:pt>
                <c:pt idx="186">
                  <c:v>1680.0000000000066</c:v>
                </c:pt>
                <c:pt idx="187">
                  <c:v>1679.9999999999959</c:v>
                </c:pt>
                <c:pt idx="188">
                  <c:v>1679.9999999999959</c:v>
                </c:pt>
                <c:pt idx="189">
                  <c:v>1680.0000000000066</c:v>
                </c:pt>
                <c:pt idx="190">
                  <c:v>1920.0000000000014</c:v>
                </c:pt>
                <c:pt idx="191">
                  <c:v>1679.9999999999959</c:v>
                </c:pt>
                <c:pt idx="192">
                  <c:v>1679.9999999999959</c:v>
                </c:pt>
                <c:pt idx="193">
                  <c:v>720.00000000000591</c:v>
                </c:pt>
                <c:pt idx="194">
                  <c:v>960.00000000000068</c:v>
                </c:pt>
                <c:pt idx="195">
                  <c:v>2879.9999999999918</c:v>
                </c:pt>
                <c:pt idx="196">
                  <c:v>2880.0000000000023</c:v>
                </c:pt>
                <c:pt idx="197">
                  <c:v>2400.0000000000018</c:v>
                </c:pt>
                <c:pt idx="198">
                  <c:v>2639.9999999999968</c:v>
                </c:pt>
                <c:pt idx="199">
                  <c:v>1680.0000000000066</c:v>
                </c:pt>
                <c:pt idx="200">
                  <c:v>1919.9999999999909</c:v>
                </c:pt>
                <c:pt idx="201">
                  <c:v>2400.0000000000018</c:v>
                </c:pt>
                <c:pt idx="202">
                  <c:v>2639.9999999999968</c:v>
                </c:pt>
                <c:pt idx="203">
                  <c:v>2160.0000000000068</c:v>
                </c:pt>
                <c:pt idx="204">
                  <c:v>2159.9999999999964</c:v>
                </c:pt>
                <c:pt idx="205">
                  <c:v>2400.0000000000018</c:v>
                </c:pt>
                <c:pt idx="206">
                  <c:v>2400.0000000000018</c:v>
                </c:pt>
                <c:pt idx="207">
                  <c:v>2639.9999999999968</c:v>
                </c:pt>
                <c:pt idx="208">
                  <c:v>2880.0000000000023</c:v>
                </c:pt>
                <c:pt idx="209">
                  <c:v>2399.9999999999914</c:v>
                </c:pt>
                <c:pt idx="210">
                  <c:v>2400.0000000000123</c:v>
                </c:pt>
                <c:pt idx="211">
                  <c:v>2880.0000000000023</c:v>
                </c:pt>
                <c:pt idx="212">
                  <c:v>2879.9999999999809</c:v>
                </c:pt>
                <c:pt idx="213">
                  <c:v>2160.0000000000177</c:v>
                </c:pt>
                <c:pt idx="214">
                  <c:v>2399.9999999999914</c:v>
                </c:pt>
                <c:pt idx="215">
                  <c:v>3600.0000000000086</c:v>
                </c:pt>
                <c:pt idx="216">
                  <c:v>3839.9999999999818</c:v>
                </c:pt>
                <c:pt idx="217">
                  <c:v>2400.0000000000123</c:v>
                </c:pt>
                <c:pt idx="218">
                  <c:v>2639.9999999999864</c:v>
                </c:pt>
                <c:pt idx="219">
                  <c:v>3120.0000000000186</c:v>
                </c:pt>
                <c:pt idx="220">
                  <c:v>3119.9999999999973</c:v>
                </c:pt>
                <c:pt idx="221">
                  <c:v>3119.9999999999973</c:v>
                </c:pt>
                <c:pt idx="222">
                  <c:v>3119.9999999999973</c:v>
                </c:pt>
                <c:pt idx="223">
                  <c:v>4079.9999999999977</c:v>
                </c:pt>
                <c:pt idx="224">
                  <c:v>3840.0000000000027</c:v>
                </c:pt>
                <c:pt idx="225">
                  <c:v>3119.9999999999973</c:v>
                </c:pt>
                <c:pt idx="226">
                  <c:v>3119.9999999999973</c:v>
                </c:pt>
                <c:pt idx="227">
                  <c:v>2640.0000000000077</c:v>
                </c:pt>
                <c:pt idx="228">
                  <c:v>2399.9999999999914</c:v>
                </c:pt>
                <c:pt idx="229">
                  <c:v>3600.0000000000086</c:v>
                </c:pt>
                <c:pt idx="230">
                  <c:v>3599.9999999999868</c:v>
                </c:pt>
                <c:pt idx="231">
                  <c:v>3360.0000000000132</c:v>
                </c:pt>
                <c:pt idx="232">
                  <c:v>3119.9999999999973</c:v>
                </c:pt>
                <c:pt idx="233">
                  <c:v>3119.9999999999973</c:v>
                </c:pt>
                <c:pt idx="234">
                  <c:v>2880.0000000000023</c:v>
                </c:pt>
                <c:pt idx="235">
                  <c:v>2639.9999999999864</c:v>
                </c:pt>
                <c:pt idx="236">
                  <c:v>2640.0000000000077</c:v>
                </c:pt>
                <c:pt idx="237">
                  <c:v>2640.0000000000077</c:v>
                </c:pt>
                <c:pt idx="238">
                  <c:v>2399.9999999999914</c:v>
                </c:pt>
                <c:pt idx="239">
                  <c:v>2159.9999999999964</c:v>
                </c:pt>
                <c:pt idx="240">
                  <c:v>2159.9999999999964</c:v>
                </c:pt>
                <c:pt idx="241">
                  <c:v>960.00000000002206</c:v>
                </c:pt>
                <c:pt idx="242">
                  <c:v>1199.9999999999743</c:v>
                </c:pt>
                <c:pt idx="243">
                  <c:v>720.00000000002728</c:v>
                </c:pt>
                <c:pt idx="244">
                  <c:v>719.99999999998454</c:v>
                </c:pt>
                <c:pt idx="245">
                  <c:v>239.99999999999488</c:v>
                </c:pt>
                <c:pt idx="246">
                  <c:v>239.99999999999488</c:v>
                </c:pt>
                <c:pt idx="247">
                  <c:v>-239.99999999999488</c:v>
                </c:pt>
                <c:pt idx="248">
                  <c:v>-479.99999999998977</c:v>
                </c:pt>
                <c:pt idx="249">
                  <c:v>-719.99999999998454</c:v>
                </c:pt>
                <c:pt idx="250">
                  <c:v>-960.00000000002206</c:v>
                </c:pt>
                <c:pt idx="251">
                  <c:v>-1680.0000000000066</c:v>
                </c:pt>
                <c:pt idx="252">
                  <c:v>-1919.9999999999802</c:v>
                </c:pt>
                <c:pt idx="253">
                  <c:v>-4320.0000000000136</c:v>
                </c:pt>
                <c:pt idx="254">
                  <c:v>-4319.9999999999927</c:v>
                </c:pt>
                <c:pt idx="255">
                  <c:v>-2640.0000000000077</c:v>
                </c:pt>
                <c:pt idx="256">
                  <c:v>-2399.9999999999914</c:v>
                </c:pt>
                <c:pt idx="257">
                  <c:v>-3600.0000000000086</c:v>
                </c:pt>
                <c:pt idx="258">
                  <c:v>-3359.9999999999918</c:v>
                </c:pt>
                <c:pt idx="259">
                  <c:v>-3840.0000000000027</c:v>
                </c:pt>
                <c:pt idx="260">
                  <c:v>-3840.0000000000027</c:v>
                </c:pt>
                <c:pt idx="261">
                  <c:v>-2639.9999999999864</c:v>
                </c:pt>
                <c:pt idx="262">
                  <c:v>-2640.0000000000077</c:v>
                </c:pt>
                <c:pt idx="263">
                  <c:v>-3600.0000000000086</c:v>
                </c:pt>
                <c:pt idx="264">
                  <c:v>-3599.9999999999868</c:v>
                </c:pt>
                <c:pt idx="265">
                  <c:v>-3119.9999999999973</c:v>
                </c:pt>
                <c:pt idx="266">
                  <c:v>-3119.9999999999973</c:v>
                </c:pt>
                <c:pt idx="267">
                  <c:v>-3360.0000000000132</c:v>
                </c:pt>
                <c:pt idx="268">
                  <c:v>-3359.9999999999918</c:v>
                </c:pt>
                <c:pt idx="269">
                  <c:v>-3360.0000000000132</c:v>
                </c:pt>
                <c:pt idx="270">
                  <c:v>-3359.9999999999918</c:v>
                </c:pt>
                <c:pt idx="271">
                  <c:v>-3359.9999999999918</c:v>
                </c:pt>
                <c:pt idx="272">
                  <c:v>-3360.0000000000132</c:v>
                </c:pt>
                <c:pt idx="273">
                  <c:v>-3599.9999999999868</c:v>
                </c:pt>
                <c:pt idx="274">
                  <c:v>-3600.0000000000086</c:v>
                </c:pt>
                <c:pt idx="275">
                  <c:v>-2639.9999999999864</c:v>
                </c:pt>
                <c:pt idx="276">
                  <c:v>-2640.0000000000077</c:v>
                </c:pt>
                <c:pt idx="277">
                  <c:v>-3119.9999999999973</c:v>
                </c:pt>
                <c:pt idx="278">
                  <c:v>-3119.9999999999973</c:v>
                </c:pt>
                <c:pt idx="279">
                  <c:v>-3119.9999999999973</c:v>
                </c:pt>
                <c:pt idx="280">
                  <c:v>-2880.0000000000023</c:v>
                </c:pt>
                <c:pt idx="281">
                  <c:v>-2400.0000000000123</c:v>
                </c:pt>
                <c:pt idx="282">
                  <c:v>-2159.9999999999964</c:v>
                </c:pt>
                <c:pt idx="283">
                  <c:v>-2880.0000000000023</c:v>
                </c:pt>
                <c:pt idx="284">
                  <c:v>-2639.9999999999968</c:v>
                </c:pt>
                <c:pt idx="285">
                  <c:v>-2639.9999999999968</c:v>
                </c:pt>
                <c:pt idx="286">
                  <c:v>-2400.0000000000018</c:v>
                </c:pt>
                <c:pt idx="287">
                  <c:v>-1920.0000000000014</c:v>
                </c:pt>
                <c:pt idx="288">
                  <c:v>-1920.0000000000014</c:v>
                </c:pt>
                <c:pt idx="289">
                  <c:v>-2639.9999999999968</c:v>
                </c:pt>
                <c:pt idx="290">
                  <c:v>-2400.0000000000018</c:v>
                </c:pt>
                <c:pt idx="291">
                  <c:v>-2159.9999999999964</c:v>
                </c:pt>
                <c:pt idx="292">
                  <c:v>-2159.9999999999964</c:v>
                </c:pt>
                <c:pt idx="293">
                  <c:v>-1920.0000000000014</c:v>
                </c:pt>
                <c:pt idx="294">
                  <c:v>-1920.0000000000014</c:v>
                </c:pt>
                <c:pt idx="295">
                  <c:v>-1920.0000000000014</c:v>
                </c:pt>
                <c:pt idx="296">
                  <c:v>-1920.0000000000014</c:v>
                </c:pt>
                <c:pt idx="297">
                  <c:v>-2159.9999999999964</c:v>
                </c:pt>
                <c:pt idx="298">
                  <c:v>-1920.0000000000014</c:v>
                </c:pt>
                <c:pt idx="299">
                  <c:v>-1679.9999999999959</c:v>
                </c:pt>
                <c:pt idx="300">
                  <c:v>-1680.0000000000066</c:v>
                </c:pt>
                <c:pt idx="301">
                  <c:v>-1679.9999999999959</c:v>
                </c:pt>
                <c:pt idx="302">
                  <c:v>-1679.9999999999959</c:v>
                </c:pt>
                <c:pt idx="303">
                  <c:v>-1680.0000000000066</c:v>
                </c:pt>
                <c:pt idx="304">
                  <c:v>-1679.9999999999959</c:v>
                </c:pt>
                <c:pt idx="305">
                  <c:v>-1440.0000000000011</c:v>
                </c:pt>
                <c:pt idx="306">
                  <c:v>-1440.0000000000011</c:v>
                </c:pt>
                <c:pt idx="307">
                  <c:v>-1439.9999999999959</c:v>
                </c:pt>
                <c:pt idx="308">
                  <c:v>-1200.0000000000009</c:v>
                </c:pt>
                <c:pt idx="309">
                  <c:v>-1680.0000000000014</c:v>
                </c:pt>
                <c:pt idx="310">
                  <c:v>-1440.0000000000011</c:v>
                </c:pt>
                <c:pt idx="311">
                  <c:v>-1439.9999999999959</c:v>
                </c:pt>
                <c:pt idx="312">
                  <c:v>-1200.0000000000009</c:v>
                </c:pt>
                <c:pt idx="313">
                  <c:v>-1200.0000000000009</c:v>
                </c:pt>
                <c:pt idx="314">
                  <c:v>-1200.0000000000009</c:v>
                </c:pt>
                <c:pt idx="315">
                  <c:v>-960.00000000000068</c:v>
                </c:pt>
                <c:pt idx="316">
                  <c:v>-959.99999999999545</c:v>
                </c:pt>
                <c:pt idx="317">
                  <c:v>-1200.0000000000009</c:v>
                </c:pt>
                <c:pt idx="318">
                  <c:v>-960.00000000000068</c:v>
                </c:pt>
                <c:pt idx="319">
                  <c:v>-1200.0000000000009</c:v>
                </c:pt>
                <c:pt idx="320">
                  <c:v>-960.00000000000068</c:v>
                </c:pt>
                <c:pt idx="321">
                  <c:v>-1200.0000000000009</c:v>
                </c:pt>
                <c:pt idx="322">
                  <c:v>-959.99999999999545</c:v>
                </c:pt>
                <c:pt idx="323">
                  <c:v>-960.00000000000068</c:v>
                </c:pt>
                <c:pt idx="324">
                  <c:v>-960.00000000000068</c:v>
                </c:pt>
                <c:pt idx="325">
                  <c:v>-720.00000000000057</c:v>
                </c:pt>
                <c:pt idx="326">
                  <c:v>-480.00000000000034</c:v>
                </c:pt>
                <c:pt idx="327">
                  <c:v>-959.99999999999807</c:v>
                </c:pt>
                <c:pt idx="328">
                  <c:v>-720.00000000000057</c:v>
                </c:pt>
                <c:pt idx="329">
                  <c:v>-720.00000000000057</c:v>
                </c:pt>
                <c:pt idx="330">
                  <c:v>-720.00000000000057</c:v>
                </c:pt>
                <c:pt idx="331">
                  <c:v>-480.00000000000034</c:v>
                </c:pt>
                <c:pt idx="332">
                  <c:v>-479.99999999999773</c:v>
                </c:pt>
                <c:pt idx="333">
                  <c:v>-720.00000000000057</c:v>
                </c:pt>
                <c:pt idx="334">
                  <c:v>-480.00000000000034</c:v>
                </c:pt>
                <c:pt idx="335">
                  <c:v>-720.00000000000057</c:v>
                </c:pt>
                <c:pt idx="336">
                  <c:v>-480.00000000000034</c:v>
                </c:pt>
                <c:pt idx="337">
                  <c:v>-240.00000000000017</c:v>
                </c:pt>
                <c:pt idx="338">
                  <c:v>-239.99999999999753</c:v>
                </c:pt>
                <c:pt idx="339">
                  <c:v>-480.00000000000034</c:v>
                </c:pt>
                <c:pt idx="340">
                  <c:v>-240.00000000000017</c:v>
                </c:pt>
                <c:pt idx="341">
                  <c:v>-480.00000000000034</c:v>
                </c:pt>
                <c:pt idx="342">
                  <c:v>-240.00000000000017</c:v>
                </c:pt>
                <c:pt idx="343">
                  <c:v>-480.00000000000034</c:v>
                </c:pt>
                <c:pt idx="344">
                  <c:v>-240.00000000000017</c:v>
                </c:pt>
                <c:pt idx="345">
                  <c:v>-240.00000000000017</c:v>
                </c:pt>
                <c:pt idx="346">
                  <c:v>0</c:v>
                </c:pt>
                <c:pt idx="347">
                  <c:v>-479.99999999999773</c:v>
                </c:pt>
                <c:pt idx="348">
                  <c:v>-240.00000000000017</c:v>
                </c:pt>
                <c:pt idx="349">
                  <c:v>-240.00000000000017</c:v>
                </c:pt>
                <c:pt idx="350">
                  <c:v>-240.00000000000017</c:v>
                </c:pt>
                <c:pt idx="351">
                  <c:v>-240.00000000000017</c:v>
                </c:pt>
                <c:pt idx="352">
                  <c:v>-240.00000000000017</c:v>
                </c:pt>
                <c:pt idx="353">
                  <c:v>-240.00000000000017</c:v>
                </c:pt>
                <c:pt idx="354">
                  <c:v>0</c:v>
                </c:pt>
                <c:pt idx="355">
                  <c:v>-240.00000000000017</c:v>
                </c:pt>
                <c:pt idx="356">
                  <c:v>-240.00000000000017</c:v>
                </c:pt>
                <c:pt idx="357">
                  <c:v>-240.00000000000017</c:v>
                </c:pt>
                <c:pt idx="358">
                  <c:v>-239.99999999999886</c:v>
                </c:pt>
                <c:pt idx="359">
                  <c:v>-240.00000000000017</c:v>
                </c:pt>
                <c:pt idx="360">
                  <c:v>-240.00000000000017</c:v>
                </c:pt>
                <c:pt idx="361">
                  <c:v>-240.00000000000017</c:v>
                </c:pt>
                <c:pt idx="362">
                  <c:v>-240.00000000000017</c:v>
                </c:pt>
                <c:pt idx="363">
                  <c:v>-240.00000000000017</c:v>
                </c:pt>
                <c:pt idx="364">
                  <c:v>-239.99999999999886</c:v>
                </c:pt>
                <c:pt idx="365">
                  <c:v>-240.00000000000017</c:v>
                </c:pt>
                <c:pt idx="366">
                  <c:v>-240.00000000000017</c:v>
                </c:pt>
                <c:pt idx="367">
                  <c:v>-240.00000000000017</c:v>
                </c:pt>
                <c:pt idx="368">
                  <c:v>-240.00000000000017</c:v>
                </c:pt>
                <c:pt idx="369">
                  <c:v>-240.00000000000017</c:v>
                </c:pt>
                <c:pt idx="370">
                  <c:v>-239.99999999999886</c:v>
                </c:pt>
                <c:pt idx="371">
                  <c:v>-240.00000000000017</c:v>
                </c:pt>
                <c:pt idx="372">
                  <c:v>-240.00000000000017</c:v>
                </c:pt>
                <c:pt idx="373">
                  <c:v>-240.00000000000017</c:v>
                </c:pt>
                <c:pt idx="374">
                  <c:v>-240.00000000000017</c:v>
                </c:pt>
                <c:pt idx="375">
                  <c:v>-240.00000000000017</c:v>
                </c:pt>
                <c:pt idx="376">
                  <c:v>-239.99999999999886</c:v>
                </c:pt>
                <c:pt idx="377">
                  <c:v>-240.00000000000017</c:v>
                </c:pt>
                <c:pt idx="378">
                  <c:v>-240.00000000000017</c:v>
                </c:pt>
                <c:pt idx="379">
                  <c:v>-240.00000000000017</c:v>
                </c:pt>
                <c:pt idx="380">
                  <c:v>-240.00000000000017</c:v>
                </c:pt>
                <c:pt idx="381">
                  <c:v>-239.99999999999952</c:v>
                </c:pt>
                <c:pt idx="382">
                  <c:v>-240.00000000000017</c:v>
                </c:pt>
                <c:pt idx="383">
                  <c:v>-240.00000000000017</c:v>
                </c:pt>
                <c:pt idx="384">
                  <c:v>-239.99999999999952</c:v>
                </c:pt>
                <c:pt idx="385">
                  <c:v>-240.00000000000017</c:v>
                </c:pt>
                <c:pt idx="386">
                  <c:v>0</c:v>
                </c:pt>
                <c:pt idx="387">
                  <c:v>-240.00000000000017</c:v>
                </c:pt>
                <c:pt idx="388">
                  <c:v>-239.99999999999952</c:v>
                </c:pt>
                <c:pt idx="389">
                  <c:v>-240.00000000000017</c:v>
                </c:pt>
                <c:pt idx="390">
                  <c:v>-240.00000000000017</c:v>
                </c:pt>
                <c:pt idx="391">
                  <c:v>-239.99999999999952</c:v>
                </c:pt>
                <c:pt idx="392">
                  <c:v>-240.00000000000017</c:v>
                </c:pt>
                <c:pt idx="393">
                  <c:v>-240.00000000000017</c:v>
                </c:pt>
                <c:pt idx="394">
                  <c:v>-239.99999999999986</c:v>
                </c:pt>
                <c:pt idx="395">
                  <c:v>0</c:v>
                </c:pt>
                <c:pt idx="396">
                  <c:v>-239.99999999999986</c:v>
                </c:pt>
                <c:pt idx="397">
                  <c:v>0</c:v>
                </c:pt>
                <c:pt idx="398">
                  <c:v>-240.00000000000017</c:v>
                </c:pt>
                <c:pt idx="399">
                  <c:v>0</c:v>
                </c:pt>
                <c:pt idx="400">
                  <c:v>-239.99999999999986</c:v>
                </c:pt>
                <c:pt idx="401">
                  <c:v>0</c:v>
                </c:pt>
                <c:pt idx="402">
                  <c:v>-239.99999999999986</c:v>
                </c:pt>
                <c:pt idx="403">
                  <c:v>0</c:v>
                </c:pt>
                <c:pt idx="404">
                  <c:v>0</c:v>
                </c:pt>
                <c:pt idx="405">
                  <c:v>0</c:v>
                </c:pt>
                <c:pt idx="406">
                  <c:v>0</c:v>
                </c:pt>
                <c:pt idx="407">
                  <c:v>0</c:v>
                </c:pt>
                <c:pt idx="408">
                  <c:v>-240.00000000000017</c:v>
                </c:pt>
                <c:pt idx="409">
                  <c:v>0</c:v>
                </c:pt>
                <c:pt idx="410">
                  <c:v>0</c:v>
                </c:pt>
                <c:pt idx="411">
                  <c:v>0</c:v>
                </c:pt>
                <c:pt idx="412">
                  <c:v>0</c:v>
                </c:pt>
                <c:pt idx="413">
                  <c:v>0</c:v>
                </c:pt>
                <c:pt idx="414">
                  <c:v>0</c:v>
                </c:pt>
                <c:pt idx="415">
                  <c:v>0</c:v>
                </c:pt>
                <c:pt idx="416">
                  <c:v>0</c:v>
                </c:pt>
                <c:pt idx="417">
                  <c:v>0</c:v>
                </c:pt>
                <c:pt idx="418">
                  <c:v>-239.99999999999986</c:v>
                </c:pt>
                <c:pt idx="419">
                  <c:v>0</c:v>
                </c:pt>
                <c:pt idx="420">
                  <c:v>0</c:v>
                </c:pt>
                <c:pt idx="421">
                  <c:v>0</c:v>
                </c:pt>
                <c:pt idx="422">
                  <c:v>0</c:v>
                </c:pt>
                <c:pt idx="423">
                  <c:v>0</c:v>
                </c:pt>
                <c:pt idx="424">
                  <c:v>0</c:v>
                </c:pt>
                <c:pt idx="425">
                  <c:v>0</c:v>
                </c:pt>
                <c:pt idx="426">
                  <c:v>0</c:v>
                </c:pt>
                <c:pt idx="427">
                  <c:v>0</c:v>
                </c:pt>
                <c:pt idx="428">
                  <c:v>-240.00000000000003</c:v>
                </c:pt>
                <c:pt idx="429">
                  <c:v>0</c:v>
                </c:pt>
                <c:pt idx="430">
                  <c:v>0</c:v>
                </c:pt>
                <c:pt idx="431">
                  <c:v>0</c:v>
                </c:pt>
                <c:pt idx="432">
                  <c:v>0</c:v>
                </c:pt>
                <c:pt idx="433">
                  <c:v>0</c:v>
                </c:pt>
                <c:pt idx="434">
                  <c:v>0</c:v>
                </c:pt>
                <c:pt idx="435">
                  <c:v>0</c:v>
                </c:pt>
                <c:pt idx="436">
                  <c:v>0</c:v>
                </c:pt>
                <c:pt idx="437">
                  <c:v>0</c:v>
                </c:pt>
                <c:pt idx="438">
                  <c:v>0</c:v>
                </c:pt>
                <c:pt idx="439">
                  <c:v>0</c:v>
                </c:pt>
                <c:pt idx="440">
                  <c:v>-240.00000000000003</c:v>
                </c:pt>
                <c:pt idx="441">
                  <c:v>0</c:v>
                </c:pt>
                <c:pt idx="442">
                  <c:v>0</c:v>
                </c:pt>
                <c:pt idx="443">
                  <c:v>0</c:v>
                </c:pt>
                <c:pt idx="444">
                  <c:v>0</c:v>
                </c:pt>
                <c:pt idx="445">
                  <c:v>0</c:v>
                </c:pt>
                <c:pt idx="446">
                  <c:v>0</c:v>
                </c:pt>
                <c:pt idx="447">
                  <c:v>0</c:v>
                </c:pt>
                <c:pt idx="448">
                  <c:v>0</c:v>
                </c:pt>
                <c:pt idx="449">
                  <c:v>0</c:v>
                </c:pt>
                <c:pt idx="450">
                  <c:v>0</c:v>
                </c:pt>
                <c:pt idx="451">
                  <c:v>0</c:v>
                </c:pt>
                <c:pt idx="452">
                  <c:v>-239.99999999999994</c:v>
                </c:pt>
                <c:pt idx="453">
                  <c:v>0</c:v>
                </c:pt>
                <c:pt idx="454">
                  <c:v>0</c:v>
                </c:pt>
                <c:pt idx="455">
                  <c:v>0</c:v>
                </c:pt>
                <c:pt idx="456">
                  <c:v>0</c:v>
                </c:pt>
                <c:pt idx="457">
                  <c:v>0</c:v>
                </c:pt>
                <c:pt idx="458">
                  <c:v>0</c:v>
                </c:pt>
                <c:pt idx="459">
                  <c:v>0</c:v>
                </c:pt>
                <c:pt idx="460">
                  <c:v>0</c:v>
                </c:pt>
                <c:pt idx="461">
                  <c:v>0</c:v>
                </c:pt>
                <c:pt idx="462">
                  <c:v>-240</c:v>
                </c:pt>
                <c:pt idx="463">
                  <c:v>0</c:v>
                </c:pt>
                <c:pt idx="464">
                  <c:v>0</c:v>
                </c:pt>
                <c:pt idx="465">
                  <c:v>0</c:v>
                </c:pt>
                <c:pt idx="466">
                  <c:v>0</c:v>
                </c:pt>
                <c:pt idx="467">
                  <c:v>0</c:v>
                </c:pt>
                <c:pt idx="468">
                  <c:v>0</c:v>
                </c:pt>
                <c:pt idx="469">
                  <c:v>0</c:v>
                </c:pt>
                <c:pt idx="470">
                  <c:v>0</c:v>
                </c:pt>
                <c:pt idx="471">
                  <c:v>0</c:v>
                </c:pt>
                <c:pt idx="472">
                  <c:v>0</c:v>
                </c:pt>
                <c:pt idx="473">
                  <c:v>0</c:v>
                </c:pt>
                <c:pt idx="474">
                  <c:v>-240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240</c:v>
                </c:pt>
                <c:pt idx="605">
                  <c:v>0</c:v>
                </c:pt>
                <c:pt idx="606">
                  <c:v>0</c:v>
                </c:pt>
                <c:pt idx="607">
                  <c:v>0</c:v>
                </c:pt>
                <c:pt idx="608">
                  <c:v>0</c:v>
                </c:pt>
                <c:pt idx="609">
                  <c:v>0</c:v>
                </c:pt>
                <c:pt idx="610">
                  <c:v>0</c:v>
                </c:pt>
                <c:pt idx="611">
                  <c:v>0</c:v>
                </c:pt>
                <c:pt idx="612">
                  <c:v>0</c:v>
                </c:pt>
                <c:pt idx="613">
                  <c:v>0</c:v>
                </c:pt>
                <c:pt idx="614">
                  <c:v>0</c:v>
                </c:pt>
                <c:pt idx="615">
                  <c:v>0</c:v>
                </c:pt>
                <c:pt idx="616">
                  <c:v>240</c:v>
                </c:pt>
                <c:pt idx="617">
                  <c:v>0</c:v>
                </c:pt>
                <c:pt idx="618">
                  <c:v>0</c:v>
                </c:pt>
                <c:pt idx="619">
                  <c:v>0</c:v>
                </c:pt>
                <c:pt idx="620">
                  <c:v>0</c:v>
                </c:pt>
                <c:pt idx="621">
                  <c:v>0</c:v>
                </c:pt>
                <c:pt idx="622">
                  <c:v>0</c:v>
                </c:pt>
                <c:pt idx="623">
                  <c:v>0</c:v>
                </c:pt>
                <c:pt idx="624">
                  <c:v>0</c:v>
                </c:pt>
                <c:pt idx="625">
                  <c:v>0</c:v>
                </c:pt>
                <c:pt idx="626">
                  <c:v>0</c:v>
                </c:pt>
                <c:pt idx="627">
                  <c:v>0</c:v>
                </c:pt>
                <c:pt idx="628">
                  <c:v>239.99999999999994</c:v>
                </c:pt>
                <c:pt idx="629">
                  <c:v>0</c:v>
                </c:pt>
                <c:pt idx="630">
                  <c:v>0</c:v>
                </c:pt>
                <c:pt idx="631">
                  <c:v>0</c:v>
                </c:pt>
                <c:pt idx="632">
                  <c:v>0</c:v>
                </c:pt>
                <c:pt idx="633">
                  <c:v>0</c:v>
                </c:pt>
                <c:pt idx="634">
                  <c:v>0</c:v>
                </c:pt>
                <c:pt idx="635">
                  <c:v>0</c:v>
                </c:pt>
                <c:pt idx="636">
                  <c:v>0</c:v>
                </c:pt>
                <c:pt idx="637">
                  <c:v>0</c:v>
                </c:pt>
                <c:pt idx="638">
                  <c:v>0</c:v>
                </c:pt>
                <c:pt idx="639">
                  <c:v>0</c:v>
                </c:pt>
                <c:pt idx="640">
                  <c:v>240.00000000000003</c:v>
                </c:pt>
                <c:pt idx="641">
                  <c:v>0</c:v>
                </c:pt>
                <c:pt idx="642">
                  <c:v>0</c:v>
                </c:pt>
                <c:pt idx="643">
                  <c:v>0</c:v>
                </c:pt>
                <c:pt idx="644">
                  <c:v>0</c:v>
                </c:pt>
                <c:pt idx="645">
                  <c:v>0</c:v>
                </c:pt>
                <c:pt idx="646">
                  <c:v>0</c:v>
                </c:pt>
                <c:pt idx="647">
                  <c:v>0</c:v>
                </c:pt>
                <c:pt idx="648">
                  <c:v>0</c:v>
                </c:pt>
                <c:pt idx="649">
                  <c:v>0</c:v>
                </c:pt>
                <c:pt idx="650">
                  <c:v>0</c:v>
                </c:pt>
                <c:pt idx="651">
                  <c:v>0</c:v>
                </c:pt>
                <c:pt idx="652">
                  <c:v>240.00000000000003</c:v>
                </c:pt>
                <c:pt idx="653">
                  <c:v>0</c:v>
                </c:pt>
                <c:pt idx="654">
                  <c:v>0</c:v>
                </c:pt>
                <c:pt idx="655">
                  <c:v>0</c:v>
                </c:pt>
                <c:pt idx="656">
                  <c:v>0</c:v>
                </c:pt>
                <c:pt idx="657">
                  <c:v>0</c:v>
                </c:pt>
                <c:pt idx="658">
                  <c:v>0</c:v>
                </c:pt>
                <c:pt idx="659">
                  <c:v>0</c:v>
                </c:pt>
                <c:pt idx="660">
                  <c:v>0</c:v>
                </c:pt>
                <c:pt idx="661">
                  <c:v>0</c:v>
                </c:pt>
                <c:pt idx="662">
                  <c:v>0</c:v>
                </c:pt>
                <c:pt idx="663">
                  <c:v>0</c:v>
                </c:pt>
                <c:pt idx="664">
                  <c:v>239.99999999999986</c:v>
                </c:pt>
                <c:pt idx="665">
                  <c:v>0</c:v>
                </c:pt>
                <c:pt idx="666">
                  <c:v>0</c:v>
                </c:pt>
                <c:pt idx="667">
                  <c:v>0</c:v>
                </c:pt>
                <c:pt idx="668">
                  <c:v>0</c:v>
                </c:pt>
                <c:pt idx="669">
                  <c:v>0</c:v>
                </c:pt>
                <c:pt idx="670">
                  <c:v>0</c:v>
                </c:pt>
                <c:pt idx="671">
                  <c:v>0</c:v>
                </c:pt>
                <c:pt idx="672">
                  <c:v>0</c:v>
                </c:pt>
                <c:pt idx="673">
                  <c:v>0</c:v>
                </c:pt>
                <c:pt idx="674">
                  <c:v>0</c:v>
                </c:pt>
                <c:pt idx="675">
                  <c:v>0</c:v>
                </c:pt>
                <c:pt idx="676">
                  <c:v>240.00000000000017</c:v>
                </c:pt>
                <c:pt idx="677">
                  <c:v>0</c:v>
                </c:pt>
                <c:pt idx="678">
                  <c:v>0</c:v>
                </c:pt>
                <c:pt idx="679">
                  <c:v>0</c:v>
                </c:pt>
                <c:pt idx="680">
                  <c:v>0</c:v>
                </c:pt>
                <c:pt idx="681">
                  <c:v>0</c:v>
                </c:pt>
                <c:pt idx="682">
                  <c:v>0</c:v>
                </c:pt>
                <c:pt idx="683">
                  <c:v>0</c:v>
                </c:pt>
                <c:pt idx="684">
                  <c:v>0</c:v>
                </c:pt>
                <c:pt idx="685">
                  <c:v>0</c:v>
                </c:pt>
                <c:pt idx="686">
                  <c:v>0</c:v>
                </c:pt>
                <c:pt idx="687">
                  <c:v>0</c:v>
                </c:pt>
                <c:pt idx="688">
                  <c:v>239.99999999999986</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239.99999999999986</c:v>
                </c:pt>
                <c:pt idx="707">
                  <c:v>0</c:v>
                </c:pt>
                <c:pt idx="708">
                  <c:v>0</c:v>
                </c:pt>
                <c:pt idx="709">
                  <c:v>0</c:v>
                </c:pt>
                <c:pt idx="710">
                  <c:v>0</c:v>
                </c:pt>
                <c:pt idx="711">
                  <c:v>0</c:v>
                </c:pt>
                <c:pt idx="712">
                  <c:v>0</c:v>
                </c:pt>
                <c:pt idx="713">
                  <c:v>0</c:v>
                </c:pt>
                <c:pt idx="714">
                  <c:v>0</c:v>
                </c:pt>
                <c:pt idx="715">
                  <c:v>0</c:v>
                </c:pt>
                <c:pt idx="716">
                  <c:v>0</c:v>
                </c:pt>
                <c:pt idx="717">
                  <c:v>0</c:v>
                </c:pt>
                <c:pt idx="718">
                  <c:v>240.00000000000017</c:v>
                </c:pt>
                <c:pt idx="719">
                  <c:v>0</c:v>
                </c:pt>
                <c:pt idx="720">
                  <c:v>0</c:v>
                </c:pt>
              </c:numCache>
            </c:numRef>
          </c:yVal>
          <c:smooth val="1"/>
          <c:extLst>
            <c:ext xmlns:c16="http://schemas.microsoft.com/office/drawing/2014/chart" uri="{C3380CC4-5D6E-409C-BE32-E72D297353CC}">
              <c16:uniqueId val="{00000000-AEAC-4D22-88F0-DDAF8E1D40FC}"/>
            </c:ext>
          </c:extLst>
        </c:ser>
        <c:ser>
          <c:idx val="1"/>
          <c:order val="1"/>
          <c:tx>
            <c:v>Intake Valve Velocity</c:v>
          </c:tx>
          <c:spPr>
            <a:ln w="19050" cap="rnd">
              <a:solidFill>
                <a:schemeClr val="accent2"/>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Data'!$E$6:$E$726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240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-240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240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240</c:v>
                </c:pt>
                <c:pt idx="327">
                  <c:v>0</c:v>
                </c:pt>
                <c:pt idx="328">
                  <c:v>239.99999999999994</c:v>
                </c:pt>
                <c:pt idx="329">
                  <c:v>0</c:v>
                </c:pt>
                <c:pt idx="330">
                  <c:v>240.00000000000003</c:v>
                </c:pt>
                <c:pt idx="331">
                  <c:v>0</c:v>
                </c:pt>
                <c:pt idx="332">
                  <c:v>240.00000000000003</c:v>
                </c:pt>
                <c:pt idx="333">
                  <c:v>239.99999999999986</c:v>
                </c:pt>
                <c:pt idx="334">
                  <c:v>240.00000000000017</c:v>
                </c:pt>
                <c:pt idx="335">
                  <c:v>239.99999999999986</c:v>
                </c:pt>
                <c:pt idx="336">
                  <c:v>239.99999999999986</c:v>
                </c:pt>
                <c:pt idx="337">
                  <c:v>0</c:v>
                </c:pt>
                <c:pt idx="338">
                  <c:v>240.00000000000017</c:v>
                </c:pt>
                <c:pt idx="339">
                  <c:v>239.99999999999986</c:v>
                </c:pt>
                <c:pt idx="340">
                  <c:v>239.99999999999986</c:v>
                </c:pt>
                <c:pt idx="341">
                  <c:v>240.00000000000017</c:v>
                </c:pt>
                <c:pt idx="342">
                  <c:v>240.00000000000017</c:v>
                </c:pt>
                <c:pt idx="343">
                  <c:v>0</c:v>
                </c:pt>
                <c:pt idx="344">
                  <c:v>239.99999999999952</c:v>
                </c:pt>
                <c:pt idx="345">
                  <c:v>240.00000000000017</c:v>
                </c:pt>
                <c:pt idx="346">
                  <c:v>240.00000000000017</c:v>
                </c:pt>
                <c:pt idx="347">
                  <c:v>239.99999999999952</c:v>
                </c:pt>
                <c:pt idx="348">
                  <c:v>240.00000000000017</c:v>
                </c:pt>
                <c:pt idx="349">
                  <c:v>0</c:v>
                </c:pt>
                <c:pt idx="350">
                  <c:v>240.00000000000017</c:v>
                </c:pt>
                <c:pt idx="351">
                  <c:v>239.99999999999952</c:v>
                </c:pt>
                <c:pt idx="352">
                  <c:v>240.00000000000017</c:v>
                </c:pt>
                <c:pt idx="353">
                  <c:v>240.00000000000017</c:v>
                </c:pt>
                <c:pt idx="354">
                  <c:v>239.99999999999952</c:v>
                </c:pt>
                <c:pt idx="355">
                  <c:v>240.00000000000017</c:v>
                </c:pt>
                <c:pt idx="356">
                  <c:v>240.00000000000017</c:v>
                </c:pt>
                <c:pt idx="357">
                  <c:v>0</c:v>
                </c:pt>
                <c:pt idx="358">
                  <c:v>240.00000000000017</c:v>
                </c:pt>
                <c:pt idx="359">
                  <c:v>240.00000000000017</c:v>
                </c:pt>
                <c:pt idx="360">
                  <c:v>239.99999999999886</c:v>
                </c:pt>
                <c:pt idx="361">
                  <c:v>0</c:v>
                </c:pt>
                <c:pt idx="362">
                  <c:v>240.00000000000017</c:v>
                </c:pt>
                <c:pt idx="363">
                  <c:v>240.00000000000017</c:v>
                </c:pt>
                <c:pt idx="364">
                  <c:v>240.00000000000017</c:v>
                </c:pt>
                <c:pt idx="365">
                  <c:v>240.00000000000017</c:v>
                </c:pt>
                <c:pt idx="366">
                  <c:v>240.00000000000017</c:v>
                </c:pt>
                <c:pt idx="367">
                  <c:v>239.99999999999886</c:v>
                </c:pt>
                <c:pt idx="368">
                  <c:v>240.00000000000017</c:v>
                </c:pt>
                <c:pt idx="369">
                  <c:v>240.00000000000017</c:v>
                </c:pt>
                <c:pt idx="370">
                  <c:v>240.00000000000017</c:v>
                </c:pt>
                <c:pt idx="371">
                  <c:v>240.00000000000017</c:v>
                </c:pt>
                <c:pt idx="372">
                  <c:v>240.00000000000017</c:v>
                </c:pt>
                <c:pt idx="373">
                  <c:v>239.99999999999886</c:v>
                </c:pt>
                <c:pt idx="374">
                  <c:v>480.00000000000034</c:v>
                </c:pt>
                <c:pt idx="375">
                  <c:v>480.00000000000034</c:v>
                </c:pt>
                <c:pt idx="376">
                  <c:v>479.99999999999903</c:v>
                </c:pt>
                <c:pt idx="377">
                  <c:v>240.00000000000017</c:v>
                </c:pt>
                <c:pt idx="378">
                  <c:v>480.00000000000034</c:v>
                </c:pt>
                <c:pt idx="379">
                  <c:v>480.00000000000034</c:v>
                </c:pt>
                <c:pt idx="380">
                  <c:v>720.00000000000057</c:v>
                </c:pt>
                <c:pt idx="381">
                  <c:v>479.99999999999773</c:v>
                </c:pt>
                <c:pt idx="382">
                  <c:v>480.00000000000034</c:v>
                </c:pt>
                <c:pt idx="383">
                  <c:v>960.00000000000068</c:v>
                </c:pt>
                <c:pt idx="384">
                  <c:v>480.00000000000034</c:v>
                </c:pt>
                <c:pt idx="385">
                  <c:v>720.00000000000057</c:v>
                </c:pt>
                <c:pt idx="386">
                  <c:v>719.99999999999795</c:v>
                </c:pt>
                <c:pt idx="387">
                  <c:v>480.00000000000034</c:v>
                </c:pt>
                <c:pt idx="388">
                  <c:v>720.00000000000057</c:v>
                </c:pt>
                <c:pt idx="389">
                  <c:v>720.00000000000057</c:v>
                </c:pt>
                <c:pt idx="390">
                  <c:v>959.99999999999807</c:v>
                </c:pt>
                <c:pt idx="391">
                  <c:v>960.00000000000068</c:v>
                </c:pt>
                <c:pt idx="392">
                  <c:v>960.00000000000068</c:v>
                </c:pt>
                <c:pt idx="393">
                  <c:v>959.99999999999807</c:v>
                </c:pt>
                <c:pt idx="394">
                  <c:v>960.00000000000068</c:v>
                </c:pt>
                <c:pt idx="395">
                  <c:v>960.00000000000068</c:v>
                </c:pt>
                <c:pt idx="396">
                  <c:v>720.00000000000057</c:v>
                </c:pt>
                <c:pt idx="397">
                  <c:v>960.00000000000068</c:v>
                </c:pt>
                <c:pt idx="398">
                  <c:v>1199.9999999999957</c:v>
                </c:pt>
                <c:pt idx="399">
                  <c:v>960.00000000000068</c:v>
                </c:pt>
                <c:pt idx="400">
                  <c:v>1200.0000000000009</c:v>
                </c:pt>
                <c:pt idx="401">
                  <c:v>1200.0000000000009</c:v>
                </c:pt>
                <c:pt idx="402">
                  <c:v>1200.0000000000009</c:v>
                </c:pt>
                <c:pt idx="403">
                  <c:v>1199.9999999999957</c:v>
                </c:pt>
                <c:pt idx="404">
                  <c:v>1440.0000000000011</c:v>
                </c:pt>
                <c:pt idx="405">
                  <c:v>1200.0000000000009</c:v>
                </c:pt>
                <c:pt idx="406">
                  <c:v>1440.0000000000011</c:v>
                </c:pt>
                <c:pt idx="407">
                  <c:v>1200.0000000000009</c:v>
                </c:pt>
                <c:pt idx="408">
                  <c:v>1439.9999999999959</c:v>
                </c:pt>
                <c:pt idx="409">
                  <c:v>1440.0000000000011</c:v>
                </c:pt>
                <c:pt idx="410">
                  <c:v>1680.0000000000014</c:v>
                </c:pt>
                <c:pt idx="411">
                  <c:v>1200.0000000000009</c:v>
                </c:pt>
                <c:pt idx="412">
                  <c:v>1439.9999999999959</c:v>
                </c:pt>
                <c:pt idx="413">
                  <c:v>1680.0000000000014</c:v>
                </c:pt>
                <c:pt idx="414">
                  <c:v>1920.0000000000014</c:v>
                </c:pt>
                <c:pt idx="415">
                  <c:v>1679.9999999999959</c:v>
                </c:pt>
                <c:pt idx="416">
                  <c:v>1680.0000000000066</c:v>
                </c:pt>
                <c:pt idx="417">
                  <c:v>1439.9999999999905</c:v>
                </c:pt>
                <c:pt idx="418">
                  <c:v>1440.0000000000011</c:v>
                </c:pt>
                <c:pt idx="419">
                  <c:v>2160.0000000000068</c:v>
                </c:pt>
                <c:pt idx="420">
                  <c:v>2159.9999999999964</c:v>
                </c:pt>
                <c:pt idx="421">
                  <c:v>1920.0000000000014</c:v>
                </c:pt>
                <c:pt idx="422">
                  <c:v>2159.9999999999964</c:v>
                </c:pt>
                <c:pt idx="423">
                  <c:v>1680.0000000000066</c:v>
                </c:pt>
                <c:pt idx="424">
                  <c:v>1679.9999999999959</c:v>
                </c:pt>
                <c:pt idx="425">
                  <c:v>2159.9999999999964</c:v>
                </c:pt>
                <c:pt idx="426">
                  <c:v>2400.0000000000018</c:v>
                </c:pt>
                <c:pt idx="427">
                  <c:v>2159.9999999999964</c:v>
                </c:pt>
                <c:pt idx="428">
                  <c:v>2400.0000000000018</c:v>
                </c:pt>
                <c:pt idx="429">
                  <c:v>2159.9999999999964</c:v>
                </c:pt>
                <c:pt idx="430">
                  <c:v>2400.0000000000018</c:v>
                </c:pt>
                <c:pt idx="431">
                  <c:v>2160.0000000000068</c:v>
                </c:pt>
                <c:pt idx="432">
                  <c:v>2159.9999999999964</c:v>
                </c:pt>
                <c:pt idx="433">
                  <c:v>2400.0000000000018</c:v>
                </c:pt>
                <c:pt idx="434">
                  <c:v>2639.9999999999968</c:v>
                </c:pt>
                <c:pt idx="435">
                  <c:v>2880.0000000000023</c:v>
                </c:pt>
                <c:pt idx="436">
                  <c:v>3119.9999999999868</c:v>
                </c:pt>
                <c:pt idx="437">
                  <c:v>2160.0000000000177</c:v>
                </c:pt>
                <c:pt idx="438">
                  <c:v>2399.9999999999914</c:v>
                </c:pt>
                <c:pt idx="439">
                  <c:v>2399.9999999999914</c:v>
                </c:pt>
                <c:pt idx="440">
                  <c:v>2640.0000000000077</c:v>
                </c:pt>
                <c:pt idx="441">
                  <c:v>2880.0000000000023</c:v>
                </c:pt>
                <c:pt idx="442">
                  <c:v>3119.9999999999973</c:v>
                </c:pt>
                <c:pt idx="443">
                  <c:v>2880.0000000000023</c:v>
                </c:pt>
                <c:pt idx="444">
                  <c:v>2880.0000000000023</c:v>
                </c:pt>
                <c:pt idx="445">
                  <c:v>3359.9999999999918</c:v>
                </c:pt>
                <c:pt idx="446">
                  <c:v>3600.0000000000086</c:v>
                </c:pt>
                <c:pt idx="447">
                  <c:v>1679.9999999999854</c:v>
                </c:pt>
                <c:pt idx="448">
                  <c:v>1680.0000000000066</c:v>
                </c:pt>
                <c:pt idx="449">
                  <c:v>4560.0000000000091</c:v>
                </c:pt>
                <c:pt idx="450">
                  <c:v>4559.9999999999873</c:v>
                </c:pt>
                <c:pt idx="451">
                  <c:v>3360.0000000000132</c:v>
                </c:pt>
                <c:pt idx="452">
                  <c:v>3359.9999999999918</c:v>
                </c:pt>
                <c:pt idx="453">
                  <c:v>3119.9999999999973</c:v>
                </c:pt>
                <c:pt idx="454">
                  <c:v>3359.9999999999918</c:v>
                </c:pt>
                <c:pt idx="455">
                  <c:v>3600.0000000000086</c:v>
                </c:pt>
                <c:pt idx="456">
                  <c:v>3600.0000000000086</c:v>
                </c:pt>
                <c:pt idx="457">
                  <c:v>3840.0000000000027</c:v>
                </c:pt>
                <c:pt idx="458">
                  <c:v>3839.9999999999818</c:v>
                </c:pt>
                <c:pt idx="459">
                  <c:v>3119.9999999999973</c:v>
                </c:pt>
                <c:pt idx="460">
                  <c:v>3120.0000000000186</c:v>
                </c:pt>
                <c:pt idx="461">
                  <c:v>3599.9999999999868</c:v>
                </c:pt>
                <c:pt idx="462">
                  <c:v>3600.0000000000086</c:v>
                </c:pt>
                <c:pt idx="463">
                  <c:v>3599.9999999999868</c:v>
                </c:pt>
                <c:pt idx="464">
                  <c:v>3840.0000000000027</c:v>
                </c:pt>
                <c:pt idx="465">
                  <c:v>2880.0000000000023</c:v>
                </c:pt>
                <c:pt idx="466">
                  <c:v>3119.9999999999973</c:v>
                </c:pt>
                <c:pt idx="467">
                  <c:v>3360.0000000000132</c:v>
                </c:pt>
                <c:pt idx="468">
                  <c:v>3359.9999999999709</c:v>
                </c:pt>
                <c:pt idx="469">
                  <c:v>2880.0000000000236</c:v>
                </c:pt>
                <c:pt idx="470">
                  <c:v>2879.9999999999809</c:v>
                </c:pt>
                <c:pt idx="471">
                  <c:v>2159.9999999999964</c:v>
                </c:pt>
                <c:pt idx="472">
                  <c:v>2400.0000000000341</c:v>
                </c:pt>
                <c:pt idx="473">
                  <c:v>1679.9999999999643</c:v>
                </c:pt>
                <c:pt idx="474">
                  <c:v>1920.0000000000014</c:v>
                </c:pt>
                <c:pt idx="475">
                  <c:v>720.00000000002728</c:v>
                </c:pt>
                <c:pt idx="476">
                  <c:v>959.99999999997954</c:v>
                </c:pt>
                <c:pt idx="477">
                  <c:v>720.00000000002728</c:v>
                </c:pt>
                <c:pt idx="478">
                  <c:v>479.99999999998977</c:v>
                </c:pt>
                <c:pt idx="479">
                  <c:v>0</c:v>
                </c:pt>
                <c:pt idx="480">
                  <c:v>239.99999999999488</c:v>
                </c:pt>
                <c:pt idx="481">
                  <c:v>-479.99999999998977</c:v>
                </c:pt>
                <c:pt idx="482">
                  <c:v>-239.99999999999488</c:v>
                </c:pt>
                <c:pt idx="483">
                  <c:v>-960.00000000002206</c:v>
                </c:pt>
                <c:pt idx="484">
                  <c:v>-1199.9999999999743</c:v>
                </c:pt>
                <c:pt idx="485">
                  <c:v>-1920.0000000000014</c:v>
                </c:pt>
                <c:pt idx="486">
                  <c:v>-1920.0000000000014</c:v>
                </c:pt>
                <c:pt idx="487">
                  <c:v>-2640.0000000000286</c:v>
                </c:pt>
                <c:pt idx="488">
                  <c:v>-2879.9999999999809</c:v>
                </c:pt>
                <c:pt idx="489">
                  <c:v>-2639.9999999999864</c:v>
                </c:pt>
                <c:pt idx="490">
                  <c:v>-2880.0000000000236</c:v>
                </c:pt>
                <c:pt idx="491">
                  <c:v>-3360.0000000000132</c:v>
                </c:pt>
                <c:pt idx="492">
                  <c:v>-3359.9999999999709</c:v>
                </c:pt>
                <c:pt idx="493">
                  <c:v>-3360.0000000000132</c:v>
                </c:pt>
                <c:pt idx="494">
                  <c:v>-3599.9999999999868</c:v>
                </c:pt>
                <c:pt idx="495">
                  <c:v>-3840.0000000000027</c:v>
                </c:pt>
                <c:pt idx="496">
                  <c:v>-4079.9999999999977</c:v>
                </c:pt>
                <c:pt idx="497">
                  <c:v>-3600.0000000000086</c:v>
                </c:pt>
                <c:pt idx="498">
                  <c:v>-3600.0000000000086</c:v>
                </c:pt>
                <c:pt idx="499">
                  <c:v>-3839.9999999999818</c:v>
                </c:pt>
                <c:pt idx="500">
                  <c:v>-3840.0000000000027</c:v>
                </c:pt>
                <c:pt idx="501">
                  <c:v>-3360.0000000000132</c:v>
                </c:pt>
                <c:pt idx="502">
                  <c:v>-3599.9999999999868</c:v>
                </c:pt>
                <c:pt idx="503">
                  <c:v>-4079.9999999999977</c:v>
                </c:pt>
                <c:pt idx="504">
                  <c:v>-4079.9999999999977</c:v>
                </c:pt>
                <c:pt idx="505">
                  <c:v>-3119.9999999999973</c:v>
                </c:pt>
                <c:pt idx="506">
                  <c:v>-3120.0000000000186</c:v>
                </c:pt>
                <c:pt idx="507">
                  <c:v>-4079.9999999999977</c:v>
                </c:pt>
                <c:pt idx="508">
                  <c:v>-4319.9999999999927</c:v>
                </c:pt>
                <c:pt idx="509">
                  <c:v>-3600.0000000000086</c:v>
                </c:pt>
                <c:pt idx="510">
                  <c:v>-3599.9999999999868</c:v>
                </c:pt>
                <c:pt idx="511">
                  <c:v>-3360.0000000000132</c:v>
                </c:pt>
                <c:pt idx="512">
                  <c:v>-3599.9999999999868</c:v>
                </c:pt>
                <c:pt idx="513">
                  <c:v>-2880.0000000000023</c:v>
                </c:pt>
                <c:pt idx="514">
                  <c:v>-3119.9999999999973</c:v>
                </c:pt>
                <c:pt idx="515">
                  <c:v>-3119.9999999999973</c:v>
                </c:pt>
                <c:pt idx="516">
                  <c:v>-3119.9999999999973</c:v>
                </c:pt>
                <c:pt idx="517">
                  <c:v>-2880.0000000000023</c:v>
                </c:pt>
                <c:pt idx="518">
                  <c:v>-3119.9999999999973</c:v>
                </c:pt>
                <c:pt idx="519">
                  <c:v>-2640.0000000000077</c:v>
                </c:pt>
                <c:pt idx="520">
                  <c:v>-2880.0000000000023</c:v>
                </c:pt>
                <c:pt idx="521">
                  <c:v>-2880.0000000000023</c:v>
                </c:pt>
                <c:pt idx="522">
                  <c:v>-2879.9999999999918</c:v>
                </c:pt>
                <c:pt idx="523">
                  <c:v>-2880.0000000000023</c:v>
                </c:pt>
                <c:pt idx="524">
                  <c:v>-2880.0000000000023</c:v>
                </c:pt>
                <c:pt idx="525">
                  <c:v>-2400.0000000000018</c:v>
                </c:pt>
                <c:pt idx="526">
                  <c:v>-2159.9999999999964</c:v>
                </c:pt>
                <c:pt idx="527">
                  <c:v>-2880.0000000000023</c:v>
                </c:pt>
                <c:pt idx="528">
                  <c:v>-2639.9999999999968</c:v>
                </c:pt>
                <c:pt idx="529">
                  <c:v>-2159.9999999999964</c:v>
                </c:pt>
                <c:pt idx="530">
                  <c:v>-1920.0000000000014</c:v>
                </c:pt>
                <c:pt idx="531">
                  <c:v>-1920.0000000000014</c:v>
                </c:pt>
                <c:pt idx="532">
                  <c:v>-1679.9999999999959</c:v>
                </c:pt>
                <c:pt idx="533">
                  <c:v>-2160.0000000000068</c:v>
                </c:pt>
                <c:pt idx="534">
                  <c:v>-2159.9999999999964</c:v>
                </c:pt>
                <c:pt idx="535">
                  <c:v>-2400.0000000000018</c:v>
                </c:pt>
                <c:pt idx="536">
                  <c:v>-2400.0000000000018</c:v>
                </c:pt>
                <c:pt idx="537">
                  <c:v>-1679.9999999999959</c:v>
                </c:pt>
                <c:pt idx="538">
                  <c:v>-1679.9999999999959</c:v>
                </c:pt>
                <c:pt idx="539">
                  <c:v>-1680.0000000000066</c:v>
                </c:pt>
                <c:pt idx="540">
                  <c:v>-1440.0000000000011</c:v>
                </c:pt>
                <c:pt idx="541">
                  <c:v>-1919.9999999999961</c:v>
                </c:pt>
                <c:pt idx="542">
                  <c:v>-1920.0000000000014</c:v>
                </c:pt>
                <c:pt idx="543">
                  <c:v>-1679.9999999999959</c:v>
                </c:pt>
                <c:pt idx="544">
                  <c:v>-1680.0000000000014</c:v>
                </c:pt>
                <c:pt idx="545">
                  <c:v>-1680.0000000000014</c:v>
                </c:pt>
                <c:pt idx="546">
                  <c:v>-1439.9999999999959</c:v>
                </c:pt>
                <c:pt idx="547">
                  <c:v>-1680.0000000000014</c:v>
                </c:pt>
                <c:pt idx="548">
                  <c:v>-1440.0000000000011</c:v>
                </c:pt>
                <c:pt idx="549">
                  <c:v>-1440.0000000000011</c:v>
                </c:pt>
                <c:pt idx="550">
                  <c:v>-1200.0000000000009</c:v>
                </c:pt>
                <c:pt idx="551">
                  <c:v>-1439.9999999999959</c:v>
                </c:pt>
                <c:pt idx="552">
                  <c:v>-1440.0000000000011</c:v>
                </c:pt>
                <c:pt idx="553">
                  <c:v>-1200.0000000000009</c:v>
                </c:pt>
                <c:pt idx="554">
                  <c:v>-1200.0000000000009</c:v>
                </c:pt>
                <c:pt idx="555">
                  <c:v>-1199.9999999999957</c:v>
                </c:pt>
                <c:pt idx="556">
                  <c:v>-1200.0000000000009</c:v>
                </c:pt>
                <c:pt idx="557">
                  <c:v>-1200.0000000000009</c:v>
                </c:pt>
                <c:pt idx="558">
                  <c:v>-960.00000000000068</c:v>
                </c:pt>
                <c:pt idx="559">
                  <c:v>-1199.9999999999982</c:v>
                </c:pt>
                <c:pt idx="560">
                  <c:v>-960.00000000000068</c:v>
                </c:pt>
                <c:pt idx="561">
                  <c:v>-960.00000000000068</c:v>
                </c:pt>
                <c:pt idx="562">
                  <c:v>-959.99999999999807</c:v>
                </c:pt>
                <c:pt idx="563">
                  <c:v>-720.00000000000057</c:v>
                </c:pt>
                <c:pt idx="564">
                  <c:v>-720.00000000000057</c:v>
                </c:pt>
                <c:pt idx="565">
                  <c:v>-960.00000000000068</c:v>
                </c:pt>
                <c:pt idx="566">
                  <c:v>-719.99999999999795</c:v>
                </c:pt>
                <c:pt idx="567">
                  <c:v>-960.00000000000068</c:v>
                </c:pt>
                <c:pt idx="568">
                  <c:v>-720.00000000000057</c:v>
                </c:pt>
                <c:pt idx="569">
                  <c:v>-720.00000000000057</c:v>
                </c:pt>
                <c:pt idx="570">
                  <c:v>-719.99999999999795</c:v>
                </c:pt>
                <c:pt idx="571">
                  <c:v>-720.00000000000057</c:v>
                </c:pt>
                <c:pt idx="572">
                  <c:v>-720.00000000000057</c:v>
                </c:pt>
                <c:pt idx="573">
                  <c:v>-479.99999999999903</c:v>
                </c:pt>
                <c:pt idx="574">
                  <c:v>-480.00000000000034</c:v>
                </c:pt>
                <c:pt idx="575">
                  <c:v>-720.00000000000057</c:v>
                </c:pt>
                <c:pt idx="576">
                  <c:v>-479.99999999999903</c:v>
                </c:pt>
                <c:pt idx="577">
                  <c:v>-480.00000000000034</c:v>
                </c:pt>
                <c:pt idx="578">
                  <c:v>-480.00000000000034</c:v>
                </c:pt>
                <c:pt idx="579">
                  <c:v>-479.99999999999903</c:v>
                </c:pt>
                <c:pt idx="580">
                  <c:v>-240.00000000000017</c:v>
                </c:pt>
                <c:pt idx="581">
                  <c:v>-480.00000000000034</c:v>
                </c:pt>
                <c:pt idx="582">
                  <c:v>-240.00000000000017</c:v>
                </c:pt>
                <c:pt idx="583">
                  <c:v>-479.99999999999903</c:v>
                </c:pt>
                <c:pt idx="584">
                  <c:v>-240.00000000000017</c:v>
                </c:pt>
                <c:pt idx="585">
                  <c:v>-240.00000000000017</c:v>
                </c:pt>
                <c:pt idx="586">
                  <c:v>-240.00000000000017</c:v>
                </c:pt>
                <c:pt idx="587">
                  <c:v>-479.99999999999972</c:v>
                </c:pt>
                <c:pt idx="588">
                  <c:v>-240.00000000000017</c:v>
                </c:pt>
                <c:pt idx="589">
                  <c:v>-239.99999999999952</c:v>
                </c:pt>
                <c:pt idx="590">
                  <c:v>0</c:v>
                </c:pt>
                <c:pt idx="591">
                  <c:v>-240.00000000000017</c:v>
                </c:pt>
                <c:pt idx="592">
                  <c:v>-240.00000000000017</c:v>
                </c:pt>
                <c:pt idx="593">
                  <c:v>-239.99999999999952</c:v>
                </c:pt>
                <c:pt idx="594">
                  <c:v>-240.00000000000017</c:v>
                </c:pt>
                <c:pt idx="595">
                  <c:v>-240.00000000000017</c:v>
                </c:pt>
                <c:pt idx="596">
                  <c:v>-239.99999999999952</c:v>
                </c:pt>
                <c:pt idx="597">
                  <c:v>-240.00000000000017</c:v>
                </c:pt>
                <c:pt idx="598">
                  <c:v>-240.00000000000017</c:v>
                </c:pt>
                <c:pt idx="599">
                  <c:v>-239.99999999999986</c:v>
                </c:pt>
                <c:pt idx="600">
                  <c:v>-239.99999999999986</c:v>
                </c:pt>
                <c:pt idx="601">
                  <c:v>-240.00000000000017</c:v>
                </c:pt>
                <c:pt idx="602">
                  <c:v>0</c:v>
                </c:pt>
                <c:pt idx="603">
                  <c:v>-239.99999999999986</c:v>
                </c:pt>
                <c:pt idx="604">
                  <c:v>-239.99999999999986</c:v>
                </c:pt>
                <c:pt idx="605">
                  <c:v>-240.00000000000017</c:v>
                </c:pt>
                <c:pt idx="606">
                  <c:v>-239.99999999999986</c:v>
                </c:pt>
                <c:pt idx="607">
                  <c:v>-240.00000000000003</c:v>
                </c:pt>
                <c:pt idx="608">
                  <c:v>-240.00000000000003</c:v>
                </c:pt>
                <c:pt idx="609">
                  <c:v>-239.99999999999994</c:v>
                </c:pt>
                <c:pt idx="610">
                  <c:v>0</c:v>
                </c:pt>
                <c:pt idx="611">
                  <c:v>-240</c:v>
                </c:pt>
                <c:pt idx="612">
                  <c:v>-240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1-AEAC-4D22-88F0-DDAF8E1D40FC}"/>
            </c:ext>
          </c:extLst>
        </c:ser>
        <c:dLbls>
          <c:showLegendKey val="0"/>
          <c:showVal val="0"/>
          <c:showCatName val="0"/>
          <c:showSerName val="0"/>
          <c:showPercent val="0"/>
          <c:showBubbleSize val="0"/>
        </c:dLbls>
        <c:axId val="130093583"/>
        <c:axId val="130091183"/>
      </c:scatterChart>
      <c:valAx>
        <c:axId val="1300935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r>
                  <a:rPr lang="en-GB" baseline="0"/>
                  <a:t> (Degrees)</a:t>
                </a:r>
                <a:endParaRPr lang="en-GB"/>
              </a:p>
            </c:rich>
          </c:tx>
          <c:layout>
            <c:manualLayout>
              <c:xMode val="edge"/>
              <c:yMode val="edge"/>
              <c:x val="0.38604841061533973"/>
              <c:y val="0.94664898466639036"/>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091183"/>
        <c:crosses val="autoZero"/>
        <c:crossBetween val="midCat"/>
      </c:valAx>
      <c:valAx>
        <c:axId val="13009118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Velocity (mm/s)</a:t>
                </a:r>
              </a:p>
            </c:rich>
          </c:tx>
          <c:layout>
            <c:manualLayout>
              <c:xMode val="edge"/>
              <c:yMode val="edge"/>
              <c:x val="0"/>
              <c:y val="0.3359510982179859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093583"/>
        <c:crosses val="autoZero"/>
        <c:crossBetween val="midCat"/>
      </c:valAx>
      <c:spPr>
        <a:noFill/>
        <a:ln>
          <a:noFill/>
        </a:ln>
        <a:effectLst/>
      </c:spPr>
    </c:plotArea>
    <c:legend>
      <c:legendPos val="r"/>
      <c:layout>
        <c:manualLayout>
          <c:xMode val="edge"/>
          <c:yMode val="edge"/>
          <c:x val="0.67812372411781852"/>
          <c:y val="0.13217488603398259"/>
          <c:w val="0.25937627588218137"/>
          <c:h val="0.1254394253349910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100"/>
              <a:t>Valve</a:t>
            </a:r>
            <a:r>
              <a:rPr lang="en-GB" sz="1100" baseline="0"/>
              <a:t> Acceleration vs Crank Angle</a:t>
            </a:r>
            <a:endParaRPr lang="en-GB" sz="1100"/>
          </a:p>
        </c:rich>
      </c:tx>
      <c:layout>
        <c:manualLayout>
          <c:xMode val="edge"/>
          <c:yMode val="edge"/>
          <c:x val="0.34681370794559768"/>
          <c:y val="8.7145969498910684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5.1664429730374613E-2"/>
          <c:y val="8.3623762715935024E-2"/>
          <c:w val="0.91552672393223578"/>
          <c:h val="0.84892662926938056"/>
        </c:manualLayout>
      </c:layout>
      <c:scatterChart>
        <c:scatterStyle val="smoothMarker"/>
        <c:varyColors val="0"/>
        <c:ser>
          <c:idx val="0"/>
          <c:order val="0"/>
          <c:tx>
            <c:v>Exhaust Valve Acceleration</c:v>
          </c:tx>
          <c:spPr>
            <a:ln w="19050" cap="rnd">
              <a:solidFill>
                <a:schemeClr val="accent1"/>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Data'!$F$6:$F$726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5759999.9999999963</c:v>
                </c:pt>
                <c:pt idx="32">
                  <c:v>-5759999.9999999963</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5759999.9999999963</c:v>
                </c:pt>
                <c:pt idx="96">
                  <c:v>-5759999.9999999963</c:v>
                </c:pt>
                <c:pt idx="97">
                  <c:v>5760000.0000000037</c:v>
                </c:pt>
                <c:pt idx="98">
                  <c:v>-5760000.0000000037</c:v>
                </c:pt>
                <c:pt idx="99">
                  <c:v>0</c:v>
                </c:pt>
                <c:pt idx="100">
                  <c:v>5760000.0000000037</c:v>
                </c:pt>
                <c:pt idx="101">
                  <c:v>-5760000.0000000037</c:v>
                </c:pt>
                <c:pt idx="102">
                  <c:v>5759999.9999999879</c:v>
                </c:pt>
                <c:pt idx="103">
                  <c:v>-5759999.9999999879</c:v>
                </c:pt>
                <c:pt idx="104">
                  <c:v>5760000.0000000037</c:v>
                </c:pt>
                <c:pt idx="105">
                  <c:v>0</c:v>
                </c:pt>
                <c:pt idx="106">
                  <c:v>-1.5688783605583012E-8</c:v>
                </c:pt>
                <c:pt idx="107">
                  <c:v>1.5688783605583012E-8</c:v>
                </c:pt>
                <c:pt idx="108">
                  <c:v>0</c:v>
                </c:pt>
                <c:pt idx="109">
                  <c:v>-1.5688783605583012E-8</c:v>
                </c:pt>
                <c:pt idx="110">
                  <c:v>1.5688783605583012E-8</c:v>
                </c:pt>
                <c:pt idx="111">
                  <c:v>-5760000.0000000037</c:v>
                </c:pt>
                <c:pt idx="112">
                  <c:v>5760000.0000000037</c:v>
                </c:pt>
                <c:pt idx="113">
                  <c:v>-1.5688783605583012E-8</c:v>
                </c:pt>
                <c:pt idx="114">
                  <c:v>1.5688783605583012E-8</c:v>
                </c:pt>
                <c:pt idx="115">
                  <c:v>0</c:v>
                </c:pt>
                <c:pt idx="116">
                  <c:v>0</c:v>
                </c:pt>
                <c:pt idx="117">
                  <c:v>0</c:v>
                </c:pt>
                <c:pt idx="118">
                  <c:v>-3.1377567211166024E-8</c:v>
                </c:pt>
                <c:pt idx="119">
                  <c:v>-5759999.999999973</c:v>
                </c:pt>
                <c:pt idx="120">
                  <c:v>5760000.0000000037</c:v>
                </c:pt>
                <c:pt idx="121">
                  <c:v>0</c:v>
                </c:pt>
                <c:pt idx="122">
                  <c:v>0</c:v>
                </c:pt>
                <c:pt idx="123">
                  <c:v>0</c:v>
                </c:pt>
                <c:pt idx="124">
                  <c:v>0</c:v>
                </c:pt>
                <c:pt idx="125">
                  <c:v>-3.1377567211166024E-8</c:v>
                </c:pt>
                <c:pt idx="126">
                  <c:v>3.1377567211166024E-8</c:v>
                </c:pt>
                <c:pt idx="127">
                  <c:v>0</c:v>
                </c:pt>
                <c:pt idx="128">
                  <c:v>0</c:v>
                </c:pt>
                <c:pt idx="129">
                  <c:v>0</c:v>
                </c:pt>
                <c:pt idx="130">
                  <c:v>0</c:v>
                </c:pt>
                <c:pt idx="131">
                  <c:v>-5760000.0000000037</c:v>
                </c:pt>
                <c:pt idx="132">
                  <c:v>5759999.999999973</c:v>
                </c:pt>
                <c:pt idx="133">
                  <c:v>3.1377567211166024E-8</c:v>
                </c:pt>
                <c:pt idx="134">
                  <c:v>0</c:v>
                </c:pt>
                <c:pt idx="135">
                  <c:v>0</c:v>
                </c:pt>
                <c:pt idx="136">
                  <c:v>0</c:v>
                </c:pt>
                <c:pt idx="137">
                  <c:v>0</c:v>
                </c:pt>
                <c:pt idx="138">
                  <c:v>-3.1377567211166024E-8</c:v>
                </c:pt>
                <c:pt idx="139">
                  <c:v>3.1377567211166024E-8</c:v>
                </c:pt>
                <c:pt idx="140">
                  <c:v>0</c:v>
                </c:pt>
                <c:pt idx="141">
                  <c:v>0</c:v>
                </c:pt>
                <c:pt idx="142">
                  <c:v>0</c:v>
                </c:pt>
                <c:pt idx="143">
                  <c:v>0</c:v>
                </c:pt>
                <c:pt idx="144">
                  <c:v>0</c:v>
                </c:pt>
                <c:pt idx="145">
                  <c:v>0</c:v>
                </c:pt>
                <c:pt idx="146">
                  <c:v>5760000.0000000037</c:v>
                </c:pt>
                <c:pt idx="147">
                  <c:v>-5760000.0000000671</c:v>
                </c:pt>
                <c:pt idx="148">
                  <c:v>5760000.0000000671</c:v>
                </c:pt>
                <c:pt idx="149">
                  <c:v>0</c:v>
                </c:pt>
                <c:pt idx="150">
                  <c:v>0</c:v>
                </c:pt>
                <c:pt idx="151">
                  <c:v>0</c:v>
                </c:pt>
                <c:pt idx="152">
                  <c:v>0</c:v>
                </c:pt>
                <c:pt idx="153">
                  <c:v>-6.2755134422332048E-8</c:v>
                </c:pt>
                <c:pt idx="154">
                  <c:v>6.2755134422332048E-8</c:v>
                </c:pt>
                <c:pt idx="155">
                  <c:v>5760000.0000000056</c:v>
                </c:pt>
                <c:pt idx="156">
                  <c:v>0</c:v>
                </c:pt>
                <c:pt idx="157">
                  <c:v>-5760000.0000000056</c:v>
                </c:pt>
                <c:pt idx="158">
                  <c:v>5759999.9999999423</c:v>
                </c:pt>
                <c:pt idx="159">
                  <c:v>6.2755134422332048E-8</c:v>
                </c:pt>
                <c:pt idx="160">
                  <c:v>5760000.0000000028</c:v>
                </c:pt>
                <c:pt idx="161">
                  <c:v>-5760000.0000000028</c:v>
                </c:pt>
                <c:pt idx="162">
                  <c:v>5759999.9999999395</c:v>
                </c:pt>
                <c:pt idx="163">
                  <c:v>6.2755134422332048E-8</c:v>
                </c:pt>
                <c:pt idx="164">
                  <c:v>0</c:v>
                </c:pt>
                <c:pt idx="165">
                  <c:v>-5760000.0000000028</c:v>
                </c:pt>
                <c:pt idx="166">
                  <c:v>5760000.0000000028</c:v>
                </c:pt>
                <c:pt idx="167">
                  <c:v>-1.255102688446641E-7</c:v>
                </c:pt>
                <c:pt idx="168">
                  <c:v>5760000.0000001304</c:v>
                </c:pt>
                <c:pt idx="169">
                  <c:v>-5760000.0000000056</c:v>
                </c:pt>
                <c:pt idx="170">
                  <c:v>5760000.0000000056</c:v>
                </c:pt>
                <c:pt idx="171">
                  <c:v>-5760000.0000000056</c:v>
                </c:pt>
                <c:pt idx="172">
                  <c:v>5759999.9999998799</c:v>
                </c:pt>
                <c:pt idx="173">
                  <c:v>1.255102688446641E-7</c:v>
                </c:pt>
                <c:pt idx="174">
                  <c:v>0</c:v>
                </c:pt>
                <c:pt idx="175">
                  <c:v>-5760000.0000000056</c:v>
                </c:pt>
                <c:pt idx="176">
                  <c:v>0</c:v>
                </c:pt>
                <c:pt idx="177">
                  <c:v>11520000.000000011</c:v>
                </c:pt>
                <c:pt idx="178">
                  <c:v>5759999.9999998743</c:v>
                </c:pt>
                <c:pt idx="179">
                  <c:v>-5759999.9999998743</c:v>
                </c:pt>
                <c:pt idx="180">
                  <c:v>0</c:v>
                </c:pt>
                <c:pt idx="181">
                  <c:v>0</c:v>
                </c:pt>
                <c:pt idx="182">
                  <c:v>-1.255102688446641E-7</c:v>
                </c:pt>
                <c:pt idx="183">
                  <c:v>1.255102688446641E-7</c:v>
                </c:pt>
                <c:pt idx="184">
                  <c:v>5760000.0000000056</c:v>
                </c:pt>
                <c:pt idx="185">
                  <c:v>-1.3096723705530167E-7</c:v>
                </c:pt>
                <c:pt idx="186">
                  <c:v>2.5647750589996576E-7</c:v>
                </c:pt>
                <c:pt idx="187">
                  <c:v>-2.5647750589996576E-7</c:v>
                </c:pt>
                <c:pt idx="188">
                  <c:v>0</c:v>
                </c:pt>
                <c:pt idx="189">
                  <c:v>2.5647750589996576E-7</c:v>
                </c:pt>
                <c:pt idx="190">
                  <c:v>5759999.9999998743</c:v>
                </c:pt>
                <c:pt idx="191">
                  <c:v>-5760000.0000001304</c:v>
                </c:pt>
                <c:pt idx="192">
                  <c:v>0</c:v>
                </c:pt>
                <c:pt idx="193">
                  <c:v>-23039999.999999758</c:v>
                </c:pt>
                <c:pt idx="194">
                  <c:v>5759999.9999998743</c:v>
                </c:pt>
                <c:pt idx="195">
                  <c:v>46079999.999999784</c:v>
                </c:pt>
                <c:pt idx="196">
                  <c:v>2.5102053768932819E-7</c:v>
                </c:pt>
                <c:pt idx="197">
                  <c:v>-11520000.000000011</c:v>
                </c:pt>
                <c:pt idx="198">
                  <c:v>5759999.9999998799</c:v>
                </c:pt>
                <c:pt idx="199">
                  <c:v>-23039999.999999762</c:v>
                </c:pt>
                <c:pt idx="200">
                  <c:v>5759999.9999996228</c:v>
                </c:pt>
                <c:pt idx="201">
                  <c:v>11520000.000000261</c:v>
                </c:pt>
                <c:pt idx="202">
                  <c:v>5759999.9999998799</c:v>
                </c:pt>
                <c:pt idx="203">
                  <c:v>-11519999.99999976</c:v>
                </c:pt>
                <c:pt idx="204">
                  <c:v>-2.5102053768932819E-7</c:v>
                </c:pt>
                <c:pt idx="205">
                  <c:v>5760000.0000001304</c:v>
                </c:pt>
                <c:pt idx="206">
                  <c:v>0</c:v>
                </c:pt>
                <c:pt idx="207">
                  <c:v>5759999.9999998799</c:v>
                </c:pt>
                <c:pt idx="208">
                  <c:v>5760000.0000001304</c:v>
                </c:pt>
                <c:pt idx="209">
                  <c:v>-11520000.000000261</c:v>
                </c:pt>
                <c:pt idx="210">
                  <c:v>5.0204107537865639E-7</c:v>
                </c:pt>
                <c:pt idx="211">
                  <c:v>11519999.99999976</c:v>
                </c:pt>
                <c:pt idx="212">
                  <c:v>-5.1295501179993153E-7</c:v>
                </c:pt>
                <c:pt idx="213">
                  <c:v>-17279999.999999113</c:v>
                </c:pt>
                <c:pt idx="214">
                  <c:v>5759999.9999993667</c:v>
                </c:pt>
                <c:pt idx="215">
                  <c:v>28800000.00000041</c:v>
                </c:pt>
                <c:pt idx="216">
                  <c:v>5759999.9999993555</c:v>
                </c:pt>
                <c:pt idx="217">
                  <c:v>-34559999.999999262</c:v>
                </c:pt>
                <c:pt idx="218">
                  <c:v>5759999.9999993779</c:v>
                </c:pt>
                <c:pt idx="219">
                  <c:v>11520000.000000775</c:v>
                </c:pt>
                <c:pt idx="220">
                  <c:v>-5.1295501179993153E-7</c:v>
                </c:pt>
                <c:pt idx="221">
                  <c:v>0</c:v>
                </c:pt>
                <c:pt idx="222">
                  <c:v>0</c:v>
                </c:pt>
                <c:pt idx="223">
                  <c:v>23040000.000000011</c:v>
                </c:pt>
                <c:pt idx="224">
                  <c:v>-5759999.9999998799</c:v>
                </c:pt>
                <c:pt idx="225">
                  <c:v>-17280000.00000013</c:v>
                </c:pt>
                <c:pt idx="226">
                  <c:v>0</c:v>
                </c:pt>
                <c:pt idx="227">
                  <c:v>-11519999.999999749</c:v>
                </c:pt>
                <c:pt idx="228">
                  <c:v>-5760000.0000003921</c:v>
                </c:pt>
                <c:pt idx="229">
                  <c:v>28800000.00000041</c:v>
                </c:pt>
                <c:pt idx="230">
                  <c:v>-5.2386894822120667E-7</c:v>
                </c:pt>
                <c:pt idx="231">
                  <c:v>-5759999.9999993667</c:v>
                </c:pt>
                <c:pt idx="232">
                  <c:v>-5760000.0000003818</c:v>
                </c:pt>
                <c:pt idx="233">
                  <c:v>0</c:v>
                </c:pt>
                <c:pt idx="234">
                  <c:v>-5759999.9999998799</c:v>
                </c:pt>
                <c:pt idx="235">
                  <c:v>-5760000.0000003818</c:v>
                </c:pt>
                <c:pt idx="236">
                  <c:v>5.1295501179993153E-7</c:v>
                </c:pt>
                <c:pt idx="237">
                  <c:v>0</c:v>
                </c:pt>
                <c:pt idx="238">
                  <c:v>-5760000.0000003921</c:v>
                </c:pt>
                <c:pt idx="239">
                  <c:v>-5759999.9999998799</c:v>
                </c:pt>
                <c:pt idx="240">
                  <c:v>0</c:v>
                </c:pt>
                <c:pt idx="241">
                  <c:v>-28799999.999999382</c:v>
                </c:pt>
                <c:pt idx="242">
                  <c:v>5759999.9999988535</c:v>
                </c:pt>
                <c:pt idx="243">
                  <c:v>-11519999.999998728</c:v>
                </c:pt>
                <c:pt idx="244">
                  <c:v>-1.0259100235998631E-6</c:v>
                </c:pt>
                <c:pt idx="245">
                  <c:v>-11519999.99999975</c:v>
                </c:pt>
                <c:pt idx="246">
                  <c:v>0</c:v>
                </c:pt>
                <c:pt idx="247">
                  <c:v>-11519999.999999754</c:v>
                </c:pt>
                <c:pt idx="248">
                  <c:v>-5759999.9999998771</c:v>
                </c:pt>
                <c:pt idx="249">
                  <c:v>-5759999.9999998743</c:v>
                </c:pt>
                <c:pt idx="250">
                  <c:v>-5760000.0000008997</c:v>
                </c:pt>
                <c:pt idx="251">
                  <c:v>-17279999.999999627</c:v>
                </c:pt>
                <c:pt idx="252">
                  <c:v>-5759999.9999993667</c:v>
                </c:pt>
                <c:pt idx="253">
                  <c:v>-57600000.000000797</c:v>
                </c:pt>
                <c:pt idx="254">
                  <c:v>5.0204107537865639E-7</c:v>
                </c:pt>
                <c:pt idx="255">
                  <c:v>40319999.999999635</c:v>
                </c:pt>
                <c:pt idx="256">
                  <c:v>5760000.0000003921</c:v>
                </c:pt>
                <c:pt idx="257">
                  <c:v>-28800000.00000041</c:v>
                </c:pt>
                <c:pt idx="258">
                  <c:v>5760000.0000004033</c:v>
                </c:pt>
                <c:pt idx="259">
                  <c:v>-11520000.000000261</c:v>
                </c:pt>
                <c:pt idx="260">
                  <c:v>0</c:v>
                </c:pt>
                <c:pt idx="261">
                  <c:v>28800000.000000391</c:v>
                </c:pt>
                <c:pt idx="262">
                  <c:v>-5.1295501179993153E-7</c:v>
                </c:pt>
                <c:pt idx="263">
                  <c:v>-23040000.000000022</c:v>
                </c:pt>
                <c:pt idx="264">
                  <c:v>5.2386894822120667E-7</c:v>
                </c:pt>
                <c:pt idx="265">
                  <c:v>11519999.999999749</c:v>
                </c:pt>
                <c:pt idx="266">
                  <c:v>0</c:v>
                </c:pt>
                <c:pt idx="267">
                  <c:v>-5760000.0000003818</c:v>
                </c:pt>
                <c:pt idx="268">
                  <c:v>5.1295501179993153E-7</c:v>
                </c:pt>
                <c:pt idx="269">
                  <c:v>-5.1295501179993153E-7</c:v>
                </c:pt>
                <c:pt idx="270">
                  <c:v>5.1295501179993153E-7</c:v>
                </c:pt>
                <c:pt idx="271">
                  <c:v>0</c:v>
                </c:pt>
                <c:pt idx="272">
                  <c:v>-5.1295501179993153E-7</c:v>
                </c:pt>
                <c:pt idx="273">
                  <c:v>-5759999.9999993667</c:v>
                </c:pt>
                <c:pt idx="274">
                  <c:v>-5.2386894822120667E-7</c:v>
                </c:pt>
                <c:pt idx="275">
                  <c:v>23040000.000000533</c:v>
                </c:pt>
                <c:pt idx="276">
                  <c:v>-5.1295501179993153E-7</c:v>
                </c:pt>
                <c:pt idx="277">
                  <c:v>-11519999.999999749</c:v>
                </c:pt>
                <c:pt idx="278">
                  <c:v>0</c:v>
                </c:pt>
                <c:pt idx="279">
                  <c:v>0</c:v>
                </c:pt>
                <c:pt idx="280">
                  <c:v>5759999.9999998799</c:v>
                </c:pt>
                <c:pt idx="281">
                  <c:v>11519999.99999976</c:v>
                </c:pt>
                <c:pt idx="282">
                  <c:v>5760000.0000003818</c:v>
                </c:pt>
                <c:pt idx="283">
                  <c:v>-17280000.000000142</c:v>
                </c:pt>
                <c:pt idx="284">
                  <c:v>5760000.0000001304</c:v>
                </c:pt>
                <c:pt idx="285">
                  <c:v>0</c:v>
                </c:pt>
                <c:pt idx="286">
                  <c:v>5759999.9999998799</c:v>
                </c:pt>
                <c:pt idx="287">
                  <c:v>11520000.000000011</c:v>
                </c:pt>
                <c:pt idx="288">
                  <c:v>0</c:v>
                </c:pt>
                <c:pt idx="289">
                  <c:v>-17279999.999999888</c:v>
                </c:pt>
                <c:pt idx="290">
                  <c:v>5759999.9999998799</c:v>
                </c:pt>
                <c:pt idx="291">
                  <c:v>5760000.0000001304</c:v>
                </c:pt>
                <c:pt idx="292">
                  <c:v>0</c:v>
                </c:pt>
                <c:pt idx="293">
                  <c:v>5759999.9999998799</c:v>
                </c:pt>
                <c:pt idx="294">
                  <c:v>0</c:v>
                </c:pt>
                <c:pt idx="295">
                  <c:v>0</c:v>
                </c:pt>
                <c:pt idx="296">
                  <c:v>0</c:v>
                </c:pt>
                <c:pt idx="297">
                  <c:v>-5759999.9999998799</c:v>
                </c:pt>
                <c:pt idx="298">
                  <c:v>5759999.9999998799</c:v>
                </c:pt>
                <c:pt idx="299">
                  <c:v>5760000.0000001304</c:v>
                </c:pt>
                <c:pt idx="300">
                  <c:v>-2.5647750589996576E-7</c:v>
                </c:pt>
                <c:pt idx="301">
                  <c:v>2.5647750589996576E-7</c:v>
                </c:pt>
                <c:pt idx="302">
                  <c:v>0</c:v>
                </c:pt>
                <c:pt idx="303">
                  <c:v>-2.5647750589996576E-7</c:v>
                </c:pt>
                <c:pt idx="304">
                  <c:v>2.5647750589996576E-7</c:v>
                </c:pt>
                <c:pt idx="305">
                  <c:v>5759999.9999998743</c:v>
                </c:pt>
                <c:pt idx="306">
                  <c:v>0</c:v>
                </c:pt>
                <c:pt idx="307">
                  <c:v>1.255102688446641E-7</c:v>
                </c:pt>
                <c:pt idx="308">
                  <c:v>5759999.9999998799</c:v>
                </c:pt>
                <c:pt idx="309">
                  <c:v>-11520000.000000011</c:v>
                </c:pt>
                <c:pt idx="310">
                  <c:v>5760000.0000000056</c:v>
                </c:pt>
                <c:pt idx="311">
                  <c:v>1.255102688446641E-7</c:v>
                </c:pt>
                <c:pt idx="312">
                  <c:v>5759999.9999998799</c:v>
                </c:pt>
                <c:pt idx="313">
                  <c:v>0</c:v>
                </c:pt>
                <c:pt idx="314">
                  <c:v>0</c:v>
                </c:pt>
                <c:pt idx="315">
                  <c:v>5760000.0000000056</c:v>
                </c:pt>
                <c:pt idx="316">
                  <c:v>1.255102688446641E-7</c:v>
                </c:pt>
                <c:pt idx="317">
                  <c:v>-5760000.0000001304</c:v>
                </c:pt>
                <c:pt idx="318">
                  <c:v>5760000.0000000056</c:v>
                </c:pt>
                <c:pt idx="319">
                  <c:v>-5760000.0000000056</c:v>
                </c:pt>
                <c:pt idx="320">
                  <c:v>5760000.0000000056</c:v>
                </c:pt>
                <c:pt idx="321">
                  <c:v>-5760000.0000000056</c:v>
                </c:pt>
                <c:pt idx="322">
                  <c:v>5760000.0000001304</c:v>
                </c:pt>
                <c:pt idx="323">
                  <c:v>-1.255102688446641E-7</c:v>
                </c:pt>
                <c:pt idx="324">
                  <c:v>0</c:v>
                </c:pt>
                <c:pt idx="325">
                  <c:v>5760000.0000000028</c:v>
                </c:pt>
                <c:pt idx="326">
                  <c:v>5760000.0000000056</c:v>
                </c:pt>
                <c:pt idx="327">
                  <c:v>-11519999.999999946</c:v>
                </c:pt>
                <c:pt idx="328">
                  <c:v>5759999.9999999395</c:v>
                </c:pt>
                <c:pt idx="329">
                  <c:v>0</c:v>
                </c:pt>
                <c:pt idx="330">
                  <c:v>0</c:v>
                </c:pt>
                <c:pt idx="331">
                  <c:v>5760000.0000000056</c:v>
                </c:pt>
                <c:pt idx="332">
                  <c:v>6.2755134422332048E-8</c:v>
                </c:pt>
                <c:pt idx="333">
                  <c:v>-5760000.000000068</c:v>
                </c:pt>
                <c:pt idx="334">
                  <c:v>5760000.0000000056</c:v>
                </c:pt>
                <c:pt idx="335">
                  <c:v>-5760000.0000000056</c:v>
                </c:pt>
                <c:pt idx="336">
                  <c:v>5760000.0000000056</c:v>
                </c:pt>
                <c:pt idx="337">
                  <c:v>5760000.0000000037</c:v>
                </c:pt>
                <c:pt idx="338">
                  <c:v>6.3437255448661745E-8</c:v>
                </c:pt>
                <c:pt idx="339">
                  <c:v>-5760000.0000000671</c:v>
                </c:pt>
                <c:pt idx="340">
                  <c:v>5760000.0000000037</c:v>
                </c:pt>
                <c:pt idx="341">
                  <c:v>-5760000.0000000037</c:v>
                </c:pt>
                <c:pt idx="342">
                  <c:v>5760000.0000000037</c:v>
                </c:pt>
                <c:pt idx="343">
                  <c:v>-5760000.0000000037</c:v>
                </c:pt>
                <c:pt idx="344">
                  <c:v>5760000.0000000037</c:v>
                </c:pt>
                <c:pt idx="345">
                  <c:v>0</c:v>
                </c:pt>
                <c:pt idx="346">
                  <c:v>5760000.0000000037</c:v>
                </c:pt>
                <c:pt idx="347">
                  <c:v>-11519999.999999946</c:v>
                </c:pt>
                <c:pt idx="348">
                  <c:v>5759999.9999999404</c:v>
                </c:pt>
                <c:pt idx="349">
                  <c:v>0</c:v>
                </c:pt>
                <c:pt idx="350">
                  <c:v>0</c:v>
                </c:pt>
                <c:pt idx="351">
                  <c:v>0</c:v>
                </c:pt>
                <c:pt idx="352">
                  <c:v>0</c:v>
                </c:pt>
                <c:pt idx="353">
                  <c:v>0</c:v>
                </c:pt>
                <c:pt idx="354">
                  <c:v>5760000.0000000037</c:v>
                </c:pt>
                <c:pt idx="355">
                  <c:v>-5760000.0000000037</c:v>
                </c:pt>
                <c:pt idx="356">
                  <c:v>0</c:v>
                </c:pt>
                <c:pt idx="357">
                  <c:v>0</c:v>
                </c:pt>
                <c:pt idx="358">
                  <c:v>3.1377567211166024E-8</c:v>
                </c:pt>
                <c:pt idx="359">
                  <c:v>-3.1377567211166024E-8</c:v>
                </c:pt>
                <c:pt idx="360">
                  <c:v>0</c:v>
                </c:pt>
                <c:pt idx="361">
                  <c:v>0</c:v>
                </c:pt>
                <c:pt idx="362">
                  <c:v>0</c:v>
                </c:pt>
                <c:pt idx="363">
                  <c:v>0</c:v>
                </c:pt>
                <c:pt idx="364">
                  <c:v>3.1377567211166024E-8</c:v>
                </c:pt>
                <c:pt idx="365">
                  <c:v>-3.1377567211166024E-8</c:v>
                </c:pt>
                <c:pt idx="366">
                  <c:v>0</c:v>
                </c:pt>
                <c:pt idx="367">
                  <c:v>0</c:v>
                </c:pt>
                <c:pt idx="368">
                  <c:v>0</c:v>
                </c:pt>
                <c:pt idx="369">
                  <c:v>0</c:v>
                </c:pt>
                <c:pt idx="370">
                  <c:v>3.1377567211166024E-8</c:v>
                </c:pt>
                <c:pt idx="371">
                  <c:v>-3.1377567211166024E-8</c:v>
                </c:pt>
                <c:pt idx="372">
                  <c:v>0</c:v>
                </c:pt>
                <c:pt idx="373">
                  <c:v>0</c:v>
                </c:pt>
                <c:pt idx="374">
                  <c:v>0</c:v>
                </c:pt>
                <c:pt idx="375">
                  <c:v>0</c:v>
                </c:pt>
                <c:pt idx="376">
                  <c:v>3.1377567211166024E-8</c:v>
                </c:pt>
                <c:pt idx="377">
                  <c:v>-3.1377567211166024E-8</c:v>
                </c:pt>
                <c:pt idx="378">
                  <c:v>0</c:v>
                </c:pt>
                <c:pt idx="379">
                  <c:v>0</c:v>
                </c:pt>
                <c:pt idx="380">
                  <c:v>0</c:v>
                </c:pt>
                <c:pt idx="381">
                  <c:v>1.5688783605583012E-8</c:v>
                </c:pt>
                <c:pt idx="382">
                  <c:v>-1.5688783605583012E-8</c:v>
                </c:pt>
                <c:pt idx="383">
                  <c:v>0</c:v>
                </c:pt>
                <c:pt idx="384">
                  <c:v>1.5688783605583012E-8</c:v>
                </c:pt>
                <c:pt idx="385">
                  <c:v>-1.5688783605583012E-8</c:v>
                </c:pt>
                <c:pt idx="386">
                  <c:v>5760000.0000000037</c:v>
                </c:pt>
                <c:pt idx="387">
                  <c:v>-5760000.0000000037</c:v>
                </c:pt>
                <c:pt idx="388">
                  <c:v>1.5688783605583012E-8</c:v>
                </c:pt>
                <c:pt idx="389">
                  <c:v>-1.5688783605583012E-8</c:v>
                </c:pt>
                <c:pt idx="390">
                  <c:v>0</c:v>
                </c:pt>
                <c:pt idx="391">
                  <c:v>1.5688783605583012E-8</c:v>
                </c:pt>
                <c:pt idx="392">
                  <c:v>-1.5688783605583012E-8</c:v>
                </c:pt>
                <c:pt idx="393">
                  <c:v>0</c:v>
                </c:pt>
                <c:pt idx="394">
                  <c:v>7.5033312896266563E-9</c:v>
                </c:pt>
                <c:pt idx="395">
                  <c:v>5759999.9999999963</c:v>
                </c:pt>
                <c:pt idx="396">
                  <c:v>-5759999.9999999963</c:v>
                </c:pt>
                <c:pt idx="397">
                  <c:v>5759999.9999999963</c:v>
                </c:pt>
                <c:pt idx="398">
                  <c:v>-5760000.0000000037</c:v>
                </c:pt>
                <c:pt idx="399">
                  <c:v>5760000.0000000037</c:v>
                </c:pt>
                <c:pt idx="400">
                  <c:v>-5759999.9999999963</c:v>
                </c:pt>
                <c:pt idx="401">
                  <c:v>5759999.9999999963</c:v>
                </c:pt>
                <c:pt idx="402">
                  <c:v>-5759999.9999999963</c:v>
                </c:pt>
                <c:pt idx="403">
                  <c:v>5759999.9999999963</c:v>
                </c:pt>
                <c:pt idx="404">
                  <c:v>0</c:v>
                </c:pt>
                <c:pt idx="405">
                  <c:v>0</c:v>
                </c:pt>
                <c:pt idx="406">
                  <c:v>0</c:v>
                </c:pt>
                <c:pt idx="407">
                  <c:v>0</c:v>
                </c:pt>
                <c:pt idx="408">
                  <c:v>-5760000.0000000037</c:v>
                </c:pt>
                <c:pt idx="409">
                  <c:v>5760000.0000000037</c:v>
                </c:pt>
                <c:pt idx="410">
                  <c:v>0</c:v>
                </c:pt>
                <c:pt idx="411">
                  <c:v>0</c:v>
                </c:pt>
                <c:pt idx="412">
                  <c:v>0</c:v>
                </c:pt>
                <c:pt idx="413">
                  <c:v>0</c:v>
                </c:pt>
                <c:pt idx="414">
                  <c:v>0</c:v>
                </c:pt>
                <c:pt idx="415">
                  <c:v>0</c:v>
                </c:pt>
                <c:pt idx="416">
                  <c:v>0</c:v>
                </c:pt>
                <c:pt idx="417">
                  <c:v>0</c:v>
                </c:pt>
                <c:pt idx="418">
                  <c:v>-5759999.9999999963</c:v>
                </c:pt>
                <c:pt idx="419">
                  <c:v>5759999.9999999963</c:v>
                </c:pt>
                <c:pt idx="420">
                  <c:v>0</c:v>
                </c:pt>
                <c:pt idx="421">
                  <c:v>0</c:v>
                </c:pt>
                <c:pt idx="422">
                  <c:v>0</c:v>
                </c:pt>
                <c:pt idx="423">
                  <c:v>0</c:v>
                </c:pt>
                <c:pt idx="424">
                  <c:v>0</c:v>
                </c:pt>
                <c:pt idx="425">
                  <c:v>0</c:v>
                </c:pt>
                <c:pt idx="426">
                  <c:v>0</c:v>
                </c:pt>
                <c:pt idx="427">
                  <c:v>0</c:v>
                </c:pt>
                <c:pt idx="428">
                  <c:v>-5760000</c:v>
                </c:pt>
                <c:pt idx="429">
                  <c:v>5760000</c:v>
                </c:pt>
                <c:pt idx="430">
                  <c:v>0</c:v>
                </c:pt>
                <c:pt idx="431">
                  <c:v>0</c:v>
                </c:pt>
                <c:pt idx="432">
                  <c:v>0</c:v>
                </c:pt>
                <c:pt idx="433">
                  <c:v>0</c:v>
                </c:pt>
                <c:pt idx="434">
                  <c:v>0</c:v>
                </c:pt>
                <c:pt idx="435">
                  <c:v>0</c:v>
                </c:pt>
                <c:pt idx="436">
                  <c:v>0</c:v>
                </c:pt>
                <c:pt idx="437">
                  <c:v>0</c:v>
                </c:pt>
                <c:pt idx="438">
                  <c:v>0</c:v>
                </c:pt>
                <c:pt idx="439">
                  <c:v>0</c:v>
                </c:pt>
                <c:pt idx="440">
                  <c:v>-5760000</c:v>
                </c:pt>
                <c:pt idx="441">
                  <c:v>5760000</c:v>
                </c:pt>
                <c:pt idx="442">
                  <c:v>0</c:v>
                </c:pt>
                <c:pt idx="443">
                  <c:v>0</c:v>
                </c:pt>
                <c:pt idx="444">
                  <c:v>0</c:v>
                </c:pt>
                <c:pt idx="445">
                  <c:v>0</c:v>
                </c:pt>
                <c:pt idx="446">
                  <c:v>0</c:v>
                </c:pt>
                <c:pt idx="447">
                  <c:v>0</c:v>
                </c:pt>
                <c:pt idx="448">
                  <c:v>0</c:v>
                </c:pt>
                <c:pt idx="449">
                  <c:v>0</c:v>
                </c:pt>
                <c:pt idx="450">
                  <c:v>0</c:v>
                </c:pt>
                <c:pt idx="451">
                  <c:v>0</c:v>
                </c:pt>
                <c:pt idx="452">
                  <c:v>-5759999.9999999981</c:v>
                </c:pt>
                <c:pt idx="453">
                  <c:v>5759999.9999999981</c:v>
                </c:pt>
                <c:pt idx="454">
                  <c:v>0</c:v>
                </c:pt>
                <c:pt idx="455">
                  <c:v>0</c:v>
                </c:pt>
                <c:pt idx="456">
                  <c:v>0</c:v>
                </c:pt>
                <c:pt idx="457">
                  <c:v>0</c:v>
                </c:pt>
                <c:pt idx="458">
                  <c:v>0</c:v>
                </c:pt>
                <c:pt idx="459">
                  <c:v>0</c:v>
                </c:pt>
                <c:pt idx="460">
                  <c:v>0</c:v>
                </c:pt>
                <c:pt idx="461">
                  <c:v>0</c:v>
                </c:pt>
                <c:pt idx="462">
                  <c:v>-5759999.9999999991</c:v>
                </c:pt>
                <c:pt idx="463">
                  <c:v>5759999.9999999991</c:v>
                </c:pt>
                <c:pt idx="464">
                  <c:v>0</c:v>
                </c:pt>
                <c:pt idx="465">
                  <c:v>0</c:v>
                </c:pt>
                <c:pt idx="466">
                  <c:v>0</c:v>
                </c:pt>
                <c:pt idx="467">
                  <c:v>0</c:v>
                </c:pt>
                <c:pt idx="468">
                  <c:v>0</c:v>
                </c:pt>
                <c:pt idx="469">
                  <c:v>0</c:v>
                </c:pt>
                <c:pt idx="470">
                  <c:v>0</c:v>
                </c:pt>
                <c:pt idx="471">
                  <c:v>0</c:v>
                </c:pt>
                <c:pt idx="472">
                  <c:v>0</c:v>
                </c:pt>
                <c:pt idx="473">
                  <c:v>0</c:v>
                </c:pt>
                <c:pt idx="474">
                  <c:v>-5759999.9999999991</c:v>
                </c:pt>
                <c:pt idx="475">
                  <c:v>5759999.9999999991</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5759999.9999999991</c:v>
                </c:pt>
                <c:pt idx="605">
                  <c:v>-5759999.9999999991</c:v>
                </c:pt>
                <c:pt idx="606">
                  <c:v>0</c:v>
                </c:pt>
                <c:pt idx="607">
                  <c:v>0</c:v>
                </c:pt>
                <c:pt idx="608">
                  <c:v>0</c:v>
                </c:pt>
                <c:pt idx="609">
                  <c:v>0</c:v>
                </c:pt>
                <c:pt idx="610">
                  <c:v>0</c:v>
                </c:pt>
                <c:pt idx="611">
                  <c:v>0</c:v>
                </c:pt>
                <c:pt idx="612">
                  <c:v>0</c:v>
                </c:pt>
                <c:pt idx="613">
                  <c:v>0</c:v>
                </c:pt>
                <c:pt idx="614">
                  <c:v>0</c:v>
                </c:pt>
                <c:pt idx="615">
                  <c:v>0</c:v>
                </c:pt>
                <c:pt idx="616">
                  <c:v>5759999.9999999991</c:v>
                </c:pt>
                <c:pt idx="617">
                  <c:v>-5759999.9999999991</c:v>
                </c:pt>
                <c:pt idx="618">
                  <c:v>0</c:v>
                </c:pt>
                <c:pt idx="619">
                  <c:v>0</c:v>
                </c:pt>
                <c:pt idx="620">
                  <c:v>0</c:v>
                </c:pt>
                <c:pt idx="621">
                  <c:v>0</c:v>
                </c:pt>
                <c:pt idx="622">
                  <c:v>0</c:v>
                </c:pt>
                <c:pt idx="623">
                  <c:v>0</c:v>
                </c:pt>
                <c:pt idx="624">
                  <c:v>0</c:v>
                </c:pt>
                <c:pt idx="625">
                  <c:v>0</c:v>
                </c:pt>
                <c:pt idx="626">
                  <c:v>0</c:v>
                </c:pt>
                <c:pt idx="627">
                  <c:v>0</c:v>
                </c:pt>
                <c:pt idx="628">
                  <c:v>5759999.9999999981</c:v>
                </c:pt>
                <c:pt idx="629">
                  <c:v>-5759999.9999999981</c:v>
                </c:pt>
                <c:pt idx="630">
                  <c:v>0</c:v>
                </c:pt>
                <c:pt idx="631">
                  <c:v>0</c:v>
                </c:pt>
                <c:pt idx="632">
                  <c:v>0</c:v>
                </c:pt>
                <c:pt idx="633">
                  <c:v>0</c:v>
                </c:pt>
                <c:pt idx="634">
                  <c:v>0</c:v>
                </c:pt>
                <c:pt idx="635">
                  <c:v>0</c:v>
                </c:pt>
                <c:pt idx="636">
                  <c:v>0</c:v>
                </c:pt>
                <c:pt idx="637">
                  <c:v>0</c:v>
                </c:pt>
                <c:pt idx="638">
                  <c:v>0</c:v>
                </c:pt>
                <c:pt idx="639">
                  <c:v>0</c:v>
                </c:pt>
                <c:pt idx="640">
                  <c:v>5760000</c:v>
                </c:pt>
                <c:pt idx="641">
                  <c:v>-5760000</c:v>
                </c:pt>
                <c:pt idx="642">
                  <c:v>0</c:v>
                </c:pt>
                <c:pt idx="643">
                  <c:v>0</c:v>
                </c:pt>
                <c:pt idx="644">
                  <c:v>0</c:v>
                </c:pt>
                <c:pt idx="645">
                  <c:v>0</c:v>
                </c:pt>
                <c:pt idx="646">
                  <c:v>0</c:v>
                </c:pt>
                <c:pt idx="647">
                  <c:v>0</c:v>
                </c:pt>
                <c:pt idx="648">
                  <c:v>0</c:v>
                </c:pt>
                <c:pt idx="649">
                  <c:v>0</c:v>
                </c:pt>
                <c:pt idx="650">
                  <c:v>0</c:v>
                </c:pt>
                <c:pt idx="651">
                  <c:v>0</c:v>
                </c:pt>
                <c:pt idx="652">
                  <c:v>5760000</c:v>
                </c:pt>
                <c:pt idx="653">
                  <c:v>-5760000</c:v>
                </c:pt>
                <c:pt idx="654">
                  <c:v>0</c:v>
                </c:pt>
                <c:pt idx="655">
                  <c:v>0</c:v>
                </c:pt>
                <c:pt idx="656">
                  <c:v>0</c:v>
                </c:pt>
                <c:pt idx="657">
                  <c:v>0</c:v>
                </c:pt>
                <c:pt idx="658">
                  <c:v>0</c:v>
                </c:pt>
                <c:pt idx="659">
                  <c:v>0</c:v>
                </c:pt>
                <c:pt idx="660">
                  <c:v>0</c:v>
                </c:pt>
                <c:pt idx="661">
                  <c:v>0</c:v>
                </c:pt>
                <c:pt idx="662">
                  <c:v>0</c:v>
                </c:pt>
                <c:pt idx="663">
                  <c:v>0</c:v>
                </c:pt>
                <c:pt idx="664">
                  <c:v>5759999.9999999963</c:v>
                </c:pt>
                <c:pt idx="665">
                  <c:v>-5759999.9999999963</c:v>
                </c:pt>
                <c:pt idx="666">
                  <c:v>0</c:v>
                </c:pt>
                <c:pt idx="667">
                  <c:v>0</c:v>
                </c:pt>
                <c:pt idx="668">
                  <c:v>0</c:v>
                </c:pt>
                <c:pt idx="669">
                  <c:v>0</c:v>
                </c:pt>
                <c:pt idx="670">
                  <c:v>0</c:v>
                </c:pt>
                <c:pt idx="671">
                  <c:v>0</c:v>
                </c:pt>
                <c:pt idx="672">
                  <c:v>0</c:v>
                </c:pt>
                <c:pt idx="673">
                  <c:v>0</c:v>
                </c:pt>
                <c:pt idx="674">
                  <c:v>0</c:v>
                </c:pt>
                <c:pt idx="675">
                  <c:v>0</c:v>
                </c:pt>
                <c:pt idx="676">
                  <c:v>5760000.0000000037</c:v>
                </c:pt>
                <c:pt idx="677">
                  <c:v>-5760000.0000000037</c:v>
                </c:pt>
                <c:pt idx="678">
                  <c:v>0</c:v>
                </c:pt>
                <c:pt idx="679">
                  <c:v>0</c:v>
                </c:pt>
                <c:pt idx="680">
                  <c:v>0</c:v>
                </c:pt>
                <c:pt idx="681">
                  <c:v>0</c:v>
                </c:pt>
                <c:pt idx="682">
                  <c:v>0</c:v>
                </c:pt>
                <c:pt idx="683">
                  <c:v>0</c:v>
                </c:pt>
                <c:pt idx="684">
                  <c:v>0</c:v>
                </c:pt>
                <c:pt idx="685">
                  <c:v>0</c:v>
                </c:pt>
                <c:pt idx="686">
                  <c:v>0</c:v>
                </c:pt>
                <c:pt idx="687">
                  <c:v>0</c:v>
                </c:pt>
                <c:pt idx="688">
                  <c:v>5759999.9999999963</c:v>
                </c:pt>
                <c:pt idx="689">
                  <c:v>-5759999.9999999963</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5759999.9999999963</c:v>
                </c:pt>
                <c:pt idx="707">
                  <c:v>-5759999.9999999963</c:v>
                </c:pt>
                <c:pt idx="708">
                  <c:v>0</c:v>
                </c:pt>
                <c:pt idx="709">
                  <c:v>0</c:v>
                </c:pt>
                <c:pt idx="710">
                  <c:v>0</c:v>
                </c:pt>
                <c:pt idx="711">
                  <c:v>0</c:v>
                </c:pt>
                <c:pt idx="712">
                  <c:v>0</c:v>
                </c:pt>
                <c:pt idx="713">
                  <c:v>0</c:v>
                </c:pt>
                <c:pt idx="714">
                  <c:v>0</c:v>
                </c:pt>
                <c:pt idx="715">
                  <c:v>0</c:v>
                </c:pt>
                <c:pt idx="716">
                  <c:v>0</c:v>
                </c:pt>
                <c:pt idx="717">
                  <c:v>0</c:v>
                </c:pt>
                <c:pt idx="718">
                  <c:v>5760000.0000000037</c:v>
                </c:pt>
                <c:pt idx="719">
                  <c:v>-5760000.0000000037</c:v>
                </c:pt>
                <c:pt idx="720">
                  <c:v>0</c:v>
                </c:pt>
              </c:numCache>
            </c:numRef>
          </c:yVal>
          <c:smooth val="1"/>
          <c:extLst>
            <c:ext xmlns:c16="http://schemas.microsoft.com/office/drawing/2014/chart" uri="{C3380CC4-5D6E-409C-BE32-E72D297353CC}">
              <c16:uniqueId val="{00000000-D567-43DF-A235-EFF1CFBD2B31}"/>
            </c:ext>
          </c:extLst>
        </c:ser>
        <c:ser>
          <c:idx val="1"/>
          <c:order val="1"/>
          <c:tx>
            <c:v>Intake Valve Acceleration</c:v>
          </c:tx>
          <c:spPr>
            <a:ln w="19050" cap="rnd">
              <a:solidFill>
                <a:schemeClr val="accent2"/>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Data'!$G$6:$G$726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5759999.9999999991</c:v>
                </c:pt>
                <c:pt idx="141">
                  <c:v>-5759999.9999999991</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-5759999.9999999991</c:v>
                </c:pt>
                <c:pt idx="161">
                  <c:v>5759999.9999999991</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5759999.9999999991</c:v>
                </c:pt>
                <c:pt idx="261">
                  <c:v>-5759999.9999999991</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5759999.9999999991</c:v>
                </c:pt>
                <c:pt idx="327">
                  <c:v>-5759999.9999999991</c:v>
                </c:pt>
                <c:pt idx="328">
                  <c:v>5759999.9999999981</c:v>
                </c:pt>
                <c:pt idx="329">
                  <c:v>-5759999.9999999981</c:v>
                </c:pt>
                <c:pt idx="330">
                  <c:v>5760000</c:v>
                </c:pt>
                <c:pt idx="331">
                  <c:v>-5760000</c:v>
                </c:pt>
                <c:pt idx="332">
                  <c:v>5760000</c:v>
                </c:pt>
                <c:pt idx="333">
                  <c:v>-4.0927261579781771E-9</c:v>
                </c:pt>
                <c:pt idx="334">
                  <c:v>7.5033312896266563E-9</c:v>
                </c:pt>
                <c:pt idx="335">
                  <c:v>-7.5033312896266563E-9</c:v>
                </c:pt>
                <c:pt idx="336">
                  <c:v>0</c:v>
                </c:pt>
                <c:pt idx="337">
                  <c:v>-5759999.9999999963</c:v>
                </c:pt>
                <c:pt idx="338">
                  <c:v>5760000.0000000037</c:v>
                </c:pt>
                <c:pt idx="339">
                  <c:v>-7.5033312896266563E-9</c:v>
                </c:pt>
                <c:pt idx="340">
                  <c:v>0</c:v>
                </c:pt>
                <c:pt idx="341">
                  <c:v>7.5033312896266563E-9</c:v>
                </c:pt>
                <c:pt idx="342">
                  <c:v>0</c:v>
                </c:pt>
                <c:pt idx="343">
                  <c:v>-5760000.0000000037</c:v>
                </c:pt>
                <c:pt idx="344">
                  <c:v>5759999.9999999879</c:v>
                </c:pt>
                <c:pt idx="345">
                  <c:v>1.5688783605583012E-8</c:v>
                </c:pt>
                <c:pt idx="346">
                  <c:v>0</c:v>
                </c:pt>
                <c:pt idx="347">
                  <c:v>-1.5688783605583012E-8</c:v>
                </c:pt>
                <c:pt idx="348">
                  <c:v>1.5688783605583012E-8</c:v>
                </c:pt>
                <c:pt idx="349">
                  <c:v>-5760000.0000000037</c:v>
                </c:pt>
                <c:pt idx="350">
                  <c:v>5760000.0000000037</c:v>
                </c:pt>
                <c:pt idx="351">
                  <c:v>-1.5688783605583012E-8</c:v>
                </c:pt>
                <c:pt idx="352">
                  <c:v>1.5688783605583012E-8</c:v>
                </c:pt>
                <c:pt idx="353">
                  <c:v>0</c:v>
                </c:pt>
                <c:pt idx="354">
                  <c:v>-1.5688783605583012E-8</c:v>
                </c:pt>
                <c:pt idx="355">
                  <c:v>1.5688783605583012E-8</c:v>
                </c:pt>
                <c:pt idx="356">
                  <c:v>0</c:v>
                </c:pt>
                <c:pt idx="357">
                  <c:v>-5760000.0000000037</c:v>
                </c:pt>
                <c:pt idx="358">
                  <c:v>5760000.0000000037</c:v>
                </c:pt>
                <c:pt idx="359">
                  <c:v>0</c:v>
                </c:pt>
                <c:pt idx="360">
                  <c:v>-3.1377567211166024E-8</c:v>
                </c:pt>
                <c:pt idx="361">
                  <c:v>-5759999.999999973</c:v>
                </c:pt>
                <c:pt idx="362">
                  <c:v>5760000.0000000037</c:v>
                </c:pt>
                <c:pt idx="363">
                  <c:v>0</c:v>
                </c:pt>
                <c:pt idx="364">
                  <c:v>0</c:v>
                </c:pt>
                <c:pt idx="365">
                  <c:v>0</c:v>
                </c:pt>
                <c:pt idx="366">
                  <c:v>0</c:v>
                </c:pt>
                <c:pt idx="367">
                  <c:v>-3.1377567211166024E-8</c:v>
                </c:pt>
                <c:pt idx="368">
                  <c:v>3.1377567211166024E-8</c:v>
                </c:pt>
                <c:pt idx="369">
                  <c:v>0</c:v>
                </c:pt>
                <c:pt idx="370">
                  <c:v>0</c:v>
                </c:pt>
                <c:pt idx="371">
                  <c:v>0</c:v>
                </c:pt>
                <c:pt idx="372">
                  <c:v>0</c:v>
                </c:pt>
                <c:pt idx="373">
                  <c:v>-3.1377567211166024E-8</c:v>
                </c:pt>
                <c:pt idx="374">
                  <c:v>5760000.0000000354</c:v>
                </c:pt>
                <c:pt idx="375">
                  <c:v>0</c:v>
                </c:pt>
                <c:pt idx="376">
                  <c:v>-3.1377567211166024E-8</c:v>
                </c:pt>
                <c:pt idx="377">
                  <c:v>-5759999.999999973</c:v>
                </c:pt>
                <c:pt idx="378">
                  <c:v>5760000.0000000037</c:v>
                </c:pt>
                <c:pt idx="379">
                  <c:v>0</c:v>
                </c:pt>
                <c:pt idx="380">
                  <c:v>5760000.0000000056</c:v>
                </c:pt>
                <c:pt idx="381">
                  <c:v>-5760000.000000068</c:v>
                </c:pt>
                <c:pt idx="382">
                  <c:v>6.2755134422332048E-8</c:v>
                </c:pt>
                <c:pt idx="383">
                  <c:v>11520000.000000007</c:v>
                </c:pt>
                <c:pt idx="384">
                  <c:v>-11520000.000000007</c:v>
                </c:pt>
                <c:pt idx="385">
                  <c:v>5760000.0000000056</c:v>
                </c:pt>
                <c:pt idx="386">
                  <c:v>-6.2755134422332048E-8</c:v>
                </c:pt>
                <c:pt idx="387">
                  <c:v>-5759999.9999999423</c:v>
                </c:pt>
                <c:pt idx="388">
                  <c:v>5760000.0000000056</c:v>
                </c:pt>
                <c:pt idx="389">
                  <c:v>0</c:v>
                </c:pt>
                <c:pt idx="390">
                  <c:v>5759999.9999999395</c:v>
                </c:pt>
                <c:pt idx="391">
                  <c:v>6.2755134422332048E-8</c:v>
                </c:pt>
                <c:pt idx="392">
                  <c:v>0</c:v>
                </c:pt>
                <c:pt idx="393">
                  <c:v>-6.2755134422332048E-8</c:v>
                </c:pt>
                <c:pt idx="394">
                  <c:v>6.2755134422332048E-8</c:v>
                </c:pt>
                <c:pt idx="395">
                  <c:v>0</c:v>
                </c:pt>
                <c:pt idx="396">
                  <c:v>-5760000.0000000028</c:v>
                </c:pt>
                <c:pt idx="397">
                  <c:v>5760000.0000000028</c:v>
                </c:pt>
                <c:pt idx="398">
                  <c:v>5759999.9999998799</c:v>
                </c:pt>
                <c:pt idx="399">
                  <c:v>-5759999.9999998799</c:v>
                </c:pt>
                <c:pt idx="400">
                  <c:v>5760000.0000000056</c:v>
                </c:pt>
                <c:pt idx="401">
                  <c:v>0</c:v>
                </c:pt>
                <c:pt idx="402">
                  <c:v>0</c:v>
                </c:pt>
                <c:pt idx="403">
                  <c:v>-1.255102688446641E-7</c:v>
                </c:pt>
                <c:pt idx="404">
                  <c:v>5760000.0000001304</c:v>
                </c:pt>
                <c:pt idx="405">
                  <c:v>-5760000.0000000056</c:v>
                </c:pt>
                <c:pt idx="406">
                  <c:v>5760000.0000000056</c:v>
                </c:pt>
                <c:pt idx="407">
                  <c:v>-5760000.0000000056</c:v>
                </c:pt>
                <c:pt idx="408">
                  <c:v>5759999.9999998799</c:v>
                </c:pt>
                <c:pt idx="409">
                  <c:v>1.255102688446641E-7</c:v>
                </c:pt>
                <c:pt idx="410">
                  <c:v>5760000.0000000056</c:v>
                </c:pt>
                <c:pt idx="411">
                  <c:v>-11520000.000000011</c:v>
                </c:pt>
                <c:pt idx="412">
                  <c:v>5759999.9999998799</c:v>
                </c:pt>
                <c:pt idx="413">
                  <c:v>5760000.0000001304</c:v>
                </c:pt>
                <c:pt idx="414">
                  <c:v>5759999.9999999991</c:v>
                </c:pt>
                <c:pt idx="415">
                  <c:v>-5760000.0000001304</c:v>
                </c:pt>
                <c:pt idx="416">
                  <c:v>2.5647750589996576E-7</c:v>
                </c:pt>
                <c:pt idx="417">
                  <c:v>-5760000.0000003874</c:v>
                </c:pt>
                <c:pt idx="418">
                  <c:v>2.5647750589996576E-7</c:v>
                </c:pt>
                <c:pt idx="419">
                  <c:v>17280000.000000134</c:v>
                </c:pt>
                <c:pt idx="420">
                  <c:v>-2.5102053768932819E-7</c:v>
                </c:pt>
                <c:pt idx="421">
                  <c:v>-5759999.9999998799</c:v>
                </c:pt>
                <c:pt idx="422">
                  <c:v>5759999.9999998799</c:v>
                </c:pt>
                <c:pt idx="423">
                  <c:v>-11519999.999999754</c:v>
                </c:pt>
                <c:pt idx="424">
                  <c:v>-2.5647750589996576E-7</c:v>
                </c:pt>
                <c:pt idx="425">
                  <c:v>11520000.000000011</c:v>
                </c:pt>
                <c:pt idx="426">
                  <c:v>5760000.0000001304</c:v>
                </c:pt>
                <c:pt idx="427">
                  <c:v>-5760000.0000001304</c:v>
                </c:pt>
                <c:pt idx="428">
                  <c:v>5760000.0000001304</c:v>
                </c:pt>
                <c:pt idx="429">
                  <c:v>-5760000.0000001304</c:v>
                </c:pt>
                <c:pt idx="430">
                  <c:v>5760000.0000001304</c:v>
                </c:pt>
                <c:pt idx="431">
                  <c:v>-5759999.9999998799</c:v>
                </c:pt>
                <c:pt idx="432">
                  <c:v>-2.5102053768932819E-7</c:v>
                </c:pt>
                <c:pt idx="433">
                  <c:v>5760000.0000001304</c:v>
                </c:pt>
                <c:pt idx="434">
                  <c:v>5759999.9999998799</c:v>
                </c:pt>
                <c:pt idx="435">
                  <c:v>5760000.0000001304</c:v>
                </c:pt>
                <c:pt idx="436">
                  <c:v>5759999.9999996284</c:v>
                </c:pt>
                <c:pt idx="437">
                  <c:v>-23039999.999999255</c:v>
                </c:pt>
                <c:pt idx="438">
                  <c:v>5759999.9999993667</c:v>
                </c:pt>
                <c:pt idx="439">
                  <c:v>0</c:v>
                </c:pt>
                <c:pt idx="440">
                  <c:v>5760000.0000003921</c:v>
                </c:pt>
                <c:pt idx="441">
                  <c:v>5759999.9999998687</c:v>
                </c:pt>
                <c:pt idx="442">
                  <c:v>5759999.9999998799</c:v>
                </c:pt>
                <c:pt idx="443">
                  <c:v>-5759999.9999998799</c:v>
                </c:pt>
                <c:pt idx="444">
                  <c:v>0</c:v>
                </c:pt>
                <c:pt idx="445">
                  <c:v>11519999.999999749</c:v>
                </c:pt>
                <c:pt idx="446">
                  <c:v>5760000.0000004033</c:v>
                </c:pt>
                <c:pt idx="447">
                  <c:v>-46080000.000000559</c:v>
                </c:pt>
                <c:pt idx="448">
                  <c:v>5.0749804358929396E-7</c:v>
                </c:pt>
                <c:pt idx="449">
                  <c:v>69120000.00000006</c:v>
                </c:pt>
                <c:pt idx="450">
                  <c:v>-5.2386894822120667E-7</c:v>
                </c:pt>
                <c:pt idx="451">
                  <c:v>-28799999.999999374</c:v>
                </c:pt>
                <c:pt idx="452">
                  <c:v>-5.1295501179993153E-7</c:v>
                </c:pt>
                <c:pt idx="453">
                  <c:v>-5759999.9999998687</c:v>
                </c:pt>
                <c:pt idx="454">
                  <c:v>5759999.9999998687</c:v>
                </c:pt>
                <c:pt idx="455">
                  <c:v>5760000.0000004033</c:v>
                </c:pt>
                <c:pt idx="456">
                  <c:v>0</c:v>
                </c:pt>
                <c:pt idx="457">
                  <c:v>5759999.9999998575</c:v>
                </c:pt>
                <c:pt idx="458">
                  <c:v>-5.0204107537865639E-7</c:v>
                </c:pt>
                <c:pt idx="459">
                  <c:v>-17279999.999999627</c:v>
                </c:pt>
                <c:pt idx="460">
                  <c:v>5.1295501179993153E-7</c:v>
                </c:pt>
                <c:pt idx="461">
                  <c:v>11519999.999999234</c:v>
                </c:pt>
                <c:pt idx="462">
                  <c:v>5.2386894822120667E-7</c:v>
                </c:pt>
                <c:pt idx="463">
                  <c:v>-5.2386894822120667E-7</c:v>
                </c:pt>
                <c:pt idx="464">
                  <c:v>5760000.0000003818</c:v>
                </c:pt>
                <c:pt idx="465">
                  <c:v>-23040000.000000011</c:v>
                </c:pt>
                <c:pt idx="466">
                  <c:v>5759999.9999998799</c:v>
                </c:pt>
                <c:pt idx="467">
                  <c:v>5760000.0000003818</c:v>
                </c:pt>
                <c:pt idx="468">
                  <c:v>-1.0149960871785879E-6</c:v>
                </c:pt>
                <c:pt idx="469">
                  <c:v>-11519999.999998733</c:v>
                </c:pt>
                <c:pt idx="470">
                  <c:v>-1.0259100235998631E-6</c:v>
                </c:pt>
                <c:pt idx="471">
                  <c:v>-17279999.999999627</c:v>
                </c:pt>
                <c:pt idx="472">
                  <c:v>5760000.0000009052</c:v>
                </c:pt>
                <c:pt idx="473">
                  <c:v>-17280000.000001673</c:v>
                </c:pt>
                <c:pt idx="474">
                  <c:v>5760000.0000008894</c:v>
                </c:pt>
                <c:pt idx="475">
                  <c:v>-28799999.999999374</c:v>
                </c:pt>
                <c:pt idx="476">
                  <c:v>5759999.9999988535</c:v>
                </c:pt>
                <c:pt idx="477">
                  <c:v>-5759999.9999988535</c:v>
                </c:pt>
                <c:pt idx="478">
                  <c:v>-5760000.0000008997</c:v>
                </c:pt>
                <c:pt idx="479">
                  <c:v>-11519999.999999754</c:v>
                </c:pt>
                <c:pt idx="480">
                  <c:v>5759999.9999998771</c:v>
                </c:pt>
                <c:pt idx="481">
                  <c:v>-17279999.999999627</c:v>
                </c:pt>
                <c:pt idx="482">
                  <c:v>5759999.9999998771</c:v>
                </c:pt>
                <c:pt idx="483">
                  <c:v>-17280000.000000652</c:v>
                </c:pt>
                <c:pt idx="484">
                  <c:v>-5759999.9999988535</c:v>
                </c:pt>
                <c:pt idx="485">
                  <c:v>-17280000.000000648</c:v>
                </c:pt>
                <c:pt idx="486">
                  <c:v>0</c:v>
                </c:pt>
                <c:pt idx="487">
                  <c:v>-17280000.000000652</c:v>
                </c:pt>
                <c:pt idx="488">
                  <c:v>-5759999.9999988535</c:v>
                </c:pt>
                <c:pt idx="489">
                  <c:v>5759999.9999998687</c:v>
                </c:pt>
                <c:pt idx="490">
                  <c:v>-5760000.000000895</c:v>
                </c:pt>
                <c:pt idx="491">
                  <c:v>-11519999.999999749</c:v>
                </c:pt>
                <c:pt idx="492">
                  <c:v>1.0149960871785879E-6</c:v>
                </c:pt>
                <c:pt idx="493">
                  <c:v>-1.0149960871785879E-6</c:v>
                </c:pt>
                <c:pt idx="494">
                  <c:v>-5759999.9999993667</c:v>
                </c:pt>
                <c:pt idx="495">
                  <c:v>-5760000.0000003818</c:v>
                </c:pt>
                <c:pt idx="496">
                  <c:v>-5759999.9999998799</c:v>
                </c:pt>
                <c:pt idx="497">
                  <c:v>11519999.999999737</c:v>
                </c:pt>
                <c:pt idx="498">
                  <c:v>0</c:v>
                </c:pt>
                <c:pt idx="499">
                  <c:v>-5759999.9999993555</c:v>
                </c:pt>
                <c:pt idx="500">
                  <c:v>-5.0204107537865639E-7</c:v>
                </c:pt>
                <c:pt idx="501">
                  <c:v>11519999.999999749</c:v>
                </c:pt>
                <c:pt idx="502">
                  <c:v>-5759999.9999993667</c:v>
                </c:pt>
                <c:pt idx="503">
                  <c:v>-11520000.000000261</c:v>
                </c:pt>
                <c:pt idx="504">
                  <c:v>0</c:v>
                </c:pt>
                <c:pt idx="505">
                  <c:v>23040000.000000011</c:v>
                </c:pt>
                <c:pt idx="506">
                  <c:v>-5.1295501179993153E-7</c:v>
                </c:pt>
                <c:pt idx="507">
                  <c:v>-23039999.999999497</c:v>
                </c:pt>
                <c:pt idx="508">
                  <c:v>-5759999.9999998799</c:v>
                </c:pt>
                <c:pt idx="509">
                  <c:v>17279999.999999616</c:v>
                </c:pt>
                <c:pt idx="510">
                  <c:v>5.2386894822120667E-7</c:v>
                </c:pt>
                <c:pt idx="511">
                  <c:v>5759999.9999993667</c:v>
                </c:pt>
                <c:pt idx="512">
                  <c:v>-5759999.9999993667</c:v>
                </c:pt>
                <c:pt idx="513">
                  <c:v>17279999.999999627</c:v>
                </c:pt>
                <c:pt idx="514">
                  <c:v>-5759999.9999998799</c:v>
                </c:pt>
                <c:pt idx="515">
                  <c:v>0</c:v>
                </c:pt>
                <c:pt idx="516">
                  <c:v>0</c:v>
                </c:pt>
                <c:pt idx="517">
                  <c:v>5759999.9999998799</c:v>
                </c:pt>
                <c:pt idx="518">
                  <c:v>-5759999.9999998799</c:v>
                </c:pt>
                <c:pt idx="519">
                  <c:v>11519999.999999749</c:v>
                </c:pt>
                <c:pt idx="520">
                  <c:v>-5759999.9999998687</c:v>
                </c:pt>
                <c:pt idx="521">
                  <c:v>0</c:v>
                </c:pt>
                <c:pt idx="522">
                  <c:v>2.5102053768932819E-7</c:v>
                </c:pt>
                <c:pt idx="523">
                  <c:v>-2.5102053768932819E-7</c:v>
                </c:pt>
                <c:pt idx="524">
                  <c:v>0</c:v>
                </c:pt>
                <c:pt idx="525">
                  <c:v>11520000.000000011</c:v>
                </c:pt>
                <c:pt idx="526">
                  <c:v>5760000.0000001304</c:v>
                </c:pt>
                <c:pt idx="527">
                  <c:v>-17280000.000000142</c:v>
                </c:pt>
                <c:pt idx="528">
                  <c:v>5760000.0000001304</c:v>
                </c:pt>
                <c:pt idx="529">
                  <c:v>11520000.000000011</c:v>
                </c:pt>
                <c:pt idx="530">
                  <c:v>5759999.9999998799</c:v>
                </c:pt>
                <c:pt idx="531">
                  <c:v>0</c:v>
                </c:pt>
                <c:pt idx="532">
                  <c:v>5760000.0000001304</c:v>
                </c:pt>
                <c:pt idx="533">
                  <c:v>-11520000.000000261</c:v>
                </c:pt>
                <c:pt idx="534">
                  <c:v>2.5102053768932819E-7</c:v>
                </c:pt>
                <c:pt idx="535">
                  <c:v>-5760000.0000001304</c:v>
                </c:pt>
                <c:pt idx="536">
                  <c:v>0</c:v>
                </c:pt>
                <c:pt idx="537">
                  <c:v>17280000.000000142</c:v>
                </c:pt>
                <c:pt idx="538">
                  <c:v>0</c:v>
                </c:pt>
                <c:pt idx="539">
                  <c:v>-2.5647750589996576E-7</c:v>
                </c:pt>
                <c:pt idx="540">
                  <c:v>5760000.0000001304</c:v>
                </c:pt>
                <c:pt idx="541">
                  <c:v>-11519999.999999879</c:v>
                </c:pt>
                <c:pt idx="542">
                  <c:v>-1.255102688446641E-7</c:v>
                </c:pt>
                <c:pt idx="543">
                  <c:v>5760000.0000001304</c:v>
                </c:pt>
                <c:pt idx="544">
                  <c:v>-1.3096723705530167E-7</c:v>
                </c:pt>
                <c:pt idx="545">
                  <c:v>0</c:v>
                </c:pt>
                <c:pt idx="546">
                  <c:v>5760000.0000001304</c:v>
                </c:pt>
                <c:pt idx="547">
                  <c:v>-5760000.0000001304</c:v>
                </c:pt>
                <c:pt idx="548">
                  <c:v>5760000.0000000056</c:v>
                </c:pt>
                <c:pt idx="549">
                  <c:v>0</c:v>
                </c:pt>
                <c:pt idx="550">
                  <c:v>5760000.0000000056</c:v>
                </c:pt>
                <c:pt idx="551">
                  <c:v>-5759999.9999998799</c:v>
                </c:pt>
                <c:pt idx="552">
                  <c:v>-1.255102688446641E-7</c:v>
                </c:pt>
                <c:pt idx="553">
                  <c:v>5760000.0000000056</c:v>
                </c:pt>
                <c:pt idx="554">
                  <c:v>0</c:v>
                </c:pt>
                <c:pt idx="555">
                  <c:v>1.255102688446641E-7</c:v>
                </c:pt>
                <c:pt idx="556">
                  <c:v>-1.255102688446641E-7</c:v>
                </c:pt>
                <c:pt idx="557">
                  <c:v>0</c:v>
                </c:pt>
                <c:pt idx="558">
                  <c:v>5760000.0000000056</c:v>
                </c:pt>
                <c:pt idx="559">
                  <c:v>-5759999.9999999395</c:v>
                </c:pt>
                <c:pt idx="560">
                  <c:v>5759999.9999999395</c:v>
                </c:pt>
                <c:pt idx="561">
                  <c:v>0</c:v>
                </c:pt>
                <c:pt idx="562">
                  <c:v>6.2755134422332048E-8</c:v>
                </c:pt>
                <c:pt idx="563">
                  <c:v>5759999.9999999395</c:v>
                </c:pt>
                <c:pt idx="564">
                  <c:v>0</c:v>
                </c:pt>
                <c:pt idx="565">
                  <c:v>-5760000.0000000028</c:v>
                </c:pt>
                <c:pt idx="566">
                  <c:v>5760000.0000000652</c:v>
                </c:pt>
                <c:pt idx="567">
                  <c:v>-5760000.0000000652</c:v>
                </c:pt>
                <c:pt idx="568">
                  <c:v>5760000.0000000028</c:v>
                </c:pt>
                <c:pt idx="569">
                  <c:v>0</c:v>
                </c:pt>
                <c:pt idx="570">
                  <c:v>6.2755134422332048E-8</c:v>
                </c:pt>
                <c:pt idx="571">
                  <c:v>-6.2755134422332048E-8</c:v>
                </c:pt>
                <c:pt idx="572">
                  <c:v>0</c:v>
                </c:pt>
                <c:pt idx="573">
                  <c:v>5760000.0000000363</c:v>
                </c:pt>
                <c:pt idx="574">
                  <c:v>-3.1377567211166024E-8</c:v>
                </c:pt>
                <c:pt idx="575">
                  <c:v>-5760000.0000000056</c:v>
                </c:pt>
                <c:pt idx="576">
                  <c:v>5760000.0000000363</c:v>
                </c:pt>
                <c:pt idx="577">
                  <c:v>-3.1377567211166024E-8</c:v>
                </c:pt>
                <c:pt idx="578">
                  <c:v>0</c:v>
                </c:pt>
                <c:pt idx="579">
                  <c:v>3.1377567211166024E-8</c:v>
                </c:pt>
                <c:pt idx="580">
                  <c:v>5759999.999999973</c:v>
                </c:pt>
                <c:pt idx="581">
                  <c:v>-5760000.0000000037</c:v>
                </c:pt>
                <c:pt idx="582">
                  <c:v>5760000.0000000037</c:v>
                </c:pt>
                <c:pt idx="583">
                  <c:v>-5759999.999999973</c:v>
                </c:pt>
                <c:pt idx="584">
                  <c:v>5759999.999999973</c:v>
                </c:pt>
                <c:pt idx="585">
                  <c:v>0</c:v>
                </c:pt>
                <c:pt idx="586">
                  <c:v>0</c:v>
                </c:pt>
                <c:pt idx="587">
                  <c:v>-5759999.9999999888</c:v>
                </c:pt>
                <c:pt idx="588">
                  <c:v>5759999.9999999888</c:v>
                </c:pt>
                <c:pt idx="589">
                  <c:v>1.5688783605583012E-8</c:v>
                </c:pt>
                <c:pt idx="590">
                  <c:v>5759999.9999999879</c:v>
                </c:pt>
                <c:pt idx="591">
                  <c:v>-5760000.0000000037</c:v>
                </c:pt>
                <c:pt idx="592">
                  <c:v>0</c:v>
                </c:pt>
                <c:pt idx="593">
                  <c:v>1.5688783605583012E-8</c:v>
                </c:pt>
                <c:pt idx="594">
                  <c:v>-1.5688783605583012E-8</c:v>
                </c:pt>
                <c:pt idx="595">
                  <c:v>0</c:v>
                </c:pt>
                <c:pt idx="596">
                  <c:v>1.5688783605583012E-8</c:v>
                </c:pt>
                <c:pt idx="597">
                  <c:v>-1.5688783605583012E-8</c:v>
                </c:pt>
                <c:pt idx="598">
                  <c:v>0</c:v>
                </c:pt>
                <c:pt idx="599">
                  <c:v>7.5033312896266563E-9</c:v>
                </c:pt>
                <c:pt idx="600">
                  <c:v>0</c:v>
                </c:pt>
                <c:pt idx="601">
                  <c:v>-7.5033312896266563E-9</c:v>
                </c:pt>
                <c:pt idx="602">
                  <c:v>5760000.0000000037</c:v>
                </c:pt>
                <c:pt idx="603">
                  <c:v>-5759999.9999999963</c:v>
                </c:pt>
                <c:pt idx="604">
                  <c:v>0</c:v>
                </c:pt>
                <c:pt idx="605">
                  <c:v>-7.5033312896266563E-9</c:v>
                </c:pt>
                <c:pt idx="606">
                  <c:v>7.5033312896266563E-9</c:v>
                </c:pt>
                <c:pt idx="607">
                  <c:v>-4.0927261579781771E-9</c:v>
                </c:pt>
                <c:pt idx="608">
                  <c:v>0</c:v>
                </c:pt>
                <c:pt idx="609">
                  <c:v>2.0463630789890885E-9</c:v>
                </c:pt>
                <c:pt idx="610">
                  <c:v>5759999.9999999981</c:v>
                </c:pt>
                <c:pt idx="611">
                  <c:v>-5759999.9999999991</c:v>
                </c:pt>
                <c:pt idx="612">
                  <c:v>0</c:v>
                </c:pt>
                <c:pt idx="613">
                  <c:v>5759999.9999999991</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1-D567-43DF-A235-EFF1CFBD2B31}"/>
            </c:ext>
          </c:extLst>
        </c:ser>
        <c:dLbls>
          <c:showLegendKey val="0"/>
          <c:showVal val="0"/>
          <c:showCatName val="0"/>
          <c:showSerName val="0"/>
          <c:showPercent val="0"/>
          <c:showBubbleSize val="0"/>
        </c:dLbls>
        <c:axId val="248026591"/>
        <c:axId val="248043391"/>
      </c:scatterChart>
      <c:valAx>
        <c:axId val="24802659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layout>
            <c:manualLayout>
              <c:xMode val="edge"/>
              <c:yMode val="edge"/>
              <c:x val="0.40494705917442136"/>
              <c:y val="0.95002167212758537"/>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8043391"/>
        <c:crosses val="autoZero"/>
        <c:crossBetween val="midCat"/>
      </c:valAx>
      <c:valAx>
        <c:axId val="2480433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Acceleration (mm/s²)</a:t>
                </a:r>
              </a:p>
            </c:rich>
          </c:tx>
          <c:layout>
            <c:manualLayout>
              <c:xMode val="edge"/>
              <c:yMode val="edge"/>
              <c:x val="2.9312958053567708E-3"/>
              <c:y val="0.34143973833336189"/>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8026591"/>
        <c:crosses val="autoZero"/>
        <c:crossBetween val="midCat"/>
      </c:valAx>
      <c:spPr>
        <a:noFill/>
        <a:ln>
          <a:noFill/>
        </a:ln>
        <a:effectLst/>
      </c:spPr>
    </c:plotArea>
    <c:legend>
      <c:legendPos val="r"/>
      <c:layout>
        <c:manualLayout>
          <c:xMode val="edge"/>
          <c:yMode val="edge"/>
          <c:x val="0.71440780839895013"/>
          <c:y val="7.6076830265497858E-2"/>
          <c:w val="0.25230374612264378"/>
          <c:h val="0.2163120786372291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100"/>
              <a:t>Valve Jerk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1664429730374613E-2"/>
          <c:y val="9.8097683441743688E-2"/>
          <c:w val="0.91152588880935348"/>
          <c:h val="0.82289010612803837"/>
        </c:manualLayout>
      </c:layout>
      <c:scatterChart>
        <c:scatterStyle val="smoothMarker"/>
        <c:varyColors val="0"/>
        <c:ser>
          <c:idx val="0"/>
          <c:order val="0"/>
          <c:tx>
            <c:v>Exhaust Valve Jerk</c:v>
          </c:tx>
          <c:spPr>
            <a:ln w="19050" cap="rnd">
              <a:solidFill>
                <a:schemeClr val="accent1"/>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Data'!$H$6:$H$726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138239999999.99988</c:v>
                </c:pt>
                <c:pt idx="32">
                  <c:v>-276479999999.99976</c:v>
                </c:pt>
                <c:pt idx="33">
                  <c:v>138239999999.99988</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138239999999.99988</c:v>
                </c:pt>
                <c:pt idx="96">
                  <c:v>-276479999999.99976</c:v>
                </c:pt>
                <c:pt idx="97">
                  <c:v>276480000000</c:v>
                </c:pt>
                <c:pt idx="98">
                  <c:v>-276480000000.00018</c:v>
                </c:pt>
                <c:pt idx="99">
                  <c:v>138240000000.00009</c:v>
                </c:pt>
                <c:pt idx="100">
                  <c:v>138240000000.00009</c:v>
                </c:pt>
                <c:pt idx="101">
                  <c:v>-276480000000.00018</c:v>
                </c:pt>
                <c:pt idx="102">
                  <c:v>276479999999.99976</c:v>
                </c:pt>
                <c:pt idx="103">
                  <c:v>-276479999999.99939</c:v>
                </c:pt>
                <c:pt idx="104">
                  <c:v>276479999999.99976</c:v>
                </c:pt>
                <c:pt idx="105">
                  <c:v>-138240000000.00009</c:v>
                </c:pt>
                <c:pt idx="106">
                  <c:v>-3.7653080653399224E-4</c:v>
                </c:pt>
                <c:pt idx="107">
                  <c:v>7.5306161306798447E-4</c:v>
                </c:pt>
                <c:pt idx="108">
                  <c:v>-3.7653080653399224E-4</c:v>
                </c:pt>
                <c:pt idx="109">
                  <c:v>-3.7653080653399224E-4</c:v>
                </c:pt>
                <c:pt idx="110">
                  <c:v>7.5306161306798447E-4</c:v>
                </c:pt>
                <c:pt idx="111">
                  <c:v>-138240000000.00046</c:v>
                </c:pt>
                <c:pt idx="112">
                  <c:v>276480000000.00018</c:v>
                </c:pt>
                <c:pt idx="113">
                  <c:v>-138240000000.00046</c:v>
                </c:pt>
                <c:pt idx="114">
                  <c:v>7.5306161306798447E-4</c:v>
                </c:pt>
                <c:pt idx="115">
                  <c:v>-3.7653080653399224E-4</c:v>
                </c:pt>
                <c:pt idx="116">
                  <c:v>0</c:v>
                </c:pt>
                <c:pt idx="117">
                  <c:v>0</c:v>
                </c:pt>
                <c:pt idx="118">
                  <c:v>-7.5306161306798447E-4</c:v>
                </c:pt>
                <c:pt idx="119">
                  <c:v>-138239999999.9986</c:v>
                </c:pt>
                <c:pt idx="120">
                  <c:v>276479999999.99945</c:v>
                </c:pt>
                <c:pt idx="121">
                  <c:v>-138240000000.00009</c:v>
                </c:pt>
                <c:pt idx="122">
                  <c:v>0</c:v>
                </c:pt>
                <c:pt idx="123">
                  <c:v>0</c:v>
                </c:pt>
                <c:pt idx="124">
                  <c:v>0</c:v>
                </c:pt>
                <c:pt idx="125">
                  <c:v>-7.5306161306798447E-4</c:v>
                </c:pt>
                <c:pt idx="126">
                  <c:v>1.5061232261359689E-3</c:v>
                </c:pt>
                <c:pt idx="127">
                  <c:v>-7.5306161306798447E-4</c:v>
                </c:pt>
                <c:pt idx="128">
                  <c:v>0</c:v>
                </c:pt>
                <c:pt idx="129">
                  <c:v>0</c:v>
                </c:pt>
                <c:pt idx="130">
                  <c:v>0</c:v>
                </c:pt>
                <c:pt idx="131">
                  <c:v>-138240000000.00009</c:v>
                </c:pt>
                <c:pt idx="132">
                  <c:v>276479999999.99945</c:v>
                </c:pt>
                <c:pt idx="133">
                  <c:v>-138239999999.9986</c:v>
                </c:pt>
                <c:pt idx="134">
                  <c:v>-7.5306161306798447E-4</c:v>
                </c:pt>
                <c:pt idx="135">
                  <c:v>0</c:v>
                </c:pt>
                <c:pt idx="136">
                  <c:v>0</c:v>
                </c:pt>
                <c:pt idx="137">
                  <c:v>0</c:v>
                </c:pt>
                <c:pt idx="138">
                  <c:v>-7.5306161306798447E-4</c:v>
                </c:pt>
                <c:pt idx="139">
                  <c:v>1.5061232261359689E-3</c:v>
                </c:pt>
                <c:pt idx="140">
                  <c:v>-7.5306161306798447E-4</c:v>
                </c:pt>
                <c:pt idx="141">
                  <c:v>0</c:v>
                </c:pt>
                <c:pt idx="142">
                  <c:v>0</c:v>
                </c:pt>
                <c:pt idx="143">
                  <c:v>0</c:v>
                </c:pt>
                <c:pt idx="144">
                  <c:v>0</c:v>
                </c:pt>
                <c:pt idx="145">
                  <c:v>0</c:v>
                </c:pt>
                <c:pt idx="146">
                  <c:v>138240000000.00009</c:v>
                </c:pt>
                <c:pt idx="147">
                  <c:v>-276480000000.00171</c:v>
                </c:pt>
                <c:pt idx="148">
                  <c:v>276480000000.00317</c:v>
                </c:pt>
                <c:pt idx="149">
                  <c:v>-138240000000.00159</c:v>
                </c:pt>
                <c:pt idx="150">
                  <c:v>0</c:v>
                </c:pt>
                <c:pt idx="151">
                  <c:v>0</c:v>
                </c:pt>
                <c:pt idx="152">
                  <c:v>0</c:v>
                </c:pt>
                <c:pt idx="153">
                  <c:v>-1.5061232261359689E-3</c:v>
                </c:pt>
                <c:pt idx="154">
                  <c:v>3.0122464522719379E-3</c:v>
                </c:pt>
                <c:pt idx="155">
                  <c:v>138239999999.99863</c:v>
                </c:pt>
                <c:pt idx="156">
                  <c:v>-138240000000.00012</c:v>
                </c:pt>
                <c:pt idx="157">
                  <c:v>-138240000000.00012</c:v>
                </c:pt>
                <c:pt idx="158">
                  <c:v>276479999999.99872</c:v>
                </c:pt>
                <c:pt idx="159">
                  <c:v>-138239999999.9971</c:v>
                </c:pt>
                <c:pt idx="160">
                  <c:v>138239999999.99857</c:v>
                </c:pt>
                <c:pt idx="161">
                  <c:v>-276480000000.00012</c:v>
                </c:pt>
                <c:pt idx="162">
                  <c:v>276479999999.9986</c:v>
                </c:pt>
                <c:pt idx="163">
                  <c:v>-138239999999.99704</c:v>
                </c:pt>
                <c:pt idx="164">
                  <c:v>-1.5061232261359689E-3</c:v>
                </c:pt>
                <c:pt idx="165">
                  <c:v>-138240000000.00006</c:v>
                </c:pt>
                <c:pt idx="166">
                  <c:v>276480000000.00012</c:v>
                </c:pt>
                <c:pt idx="167">
                  <c:v>-138240000000.00308</c:v>
                </c:pt>
                <c:pt idx="168">
                  <c:v>138240000000.00613</c:v>
                </c:pt>
                <c:pt idx="169">
                  <c:v>-276480000000.00323</c:v>
                </c:pt>
                <c:pt idx="170">
                  <c:v>276480000000.00024</c:v>
                </c:pt>
                <c:pt idx="171">
                  <c:v>-276480000000.00024</c:v>
                </c:pt>
                <c:pt idx="172">
                  <c:v>276479999999.99719</c:v>
                </c:pt>
                <c:pt idx="173">
                  <c:v>-138239999999.99411</c:v>
                </c:pt>
                <c:pt idx="174">
                  <c:v>-3.0122464522719379E-3</c:v>
                </c:pt>
                <c:pt idx="175">
                  <c:v>-138240000000.00012</c:v>
                </c:pt>
                <c:pt idx="176">
                  <c:v>138240000000.00012</c:v>
                </c:pt>
                <c:pt idx="177">
                  <c:v>276480000000.00024</c:v>
                </c:pt>
                <c:pt idx="178">
                  <c:v>-138240000000.0033</c:v>
                </c:pt>
                <c:pt idx="179">
                  <c:v>-276479999999.99396</c:v>
                </c:pt>
                <c:pt idx="180">
                  <c:v>138239999999.99698</c:v>
                </c:pt>
                <c:pt idx="181">
                  <c:v>0</c:v>
                </c:pt>
                <c:pt idx="182">
                  <c:v>-3.0122464522719379E-3</c:v>
                </c:pt>
                <c:pt idx="183">
                  <c:v>6.0244929045438758E-3</c:v>
                </c:pt>
                <c:pt idx="184">
                  <c:v>138239999999.9971</c:v>
                </c:pt>
                <c:pt idx="185">
                  <c:v>-138240000000.0033</c:v>
                </c:pt>
                <c:pt idx="186">
                  <c:v>9.2986738309264183E-3</c:v>
                </c:pt>
                <c:pt idx="187">
                  <c:v>-1.2310920283198357E-2</c:v>
                </c:pt>
                <c:pt idx="188">
                  <c:v>6.1554601415991783E-3</c:v>
                </c:pt>
                <c:pt idx="189">
                  <c:v>6.1554601415991783E-3</c:v>
                </c:pt>
                <c:pt idx="190">
                  <c:v>138239999999.99081</c:v>
                </c:pt>
                <c:pt idx="191">
                  <c:v>-276480000000.00006</c:v>
                </c:pt>
                <c:pt idx="192">
                  <c:v>138240000000.00311</c:v>
                </c:pt>
                <c:pt idx="193">
                  <c:v>-552959999999.99414</c:v>
                </c:pt>
                <c:pt idx="194">
                  <c:v>691199999999.99109</c:v>
                </c:pt>
                <c:pt idx="195">
                  <c:v>967679999999.9978</c:v>
                </c:pt>
                <c:pt idx="196">
                  <c:v>-1105919999999.9888</c:v>
                </c:pt>
                <c:pt idx="197">
                  <c:v>-276480000000.00629</c:v>
                </c:pt>
                <c:pt idx="198">
                  <c:v>414719999999.99738</c:v>
                </c:pt>
                <c:pt idx="199">
                  <c:v>-691199999999.99133</c:v>
                </c:pt>
                <c:pt idx="200">
                  <c:v>691199999999.98523</c:v>
                </c:pt>
                <c:pt idx="201">
                  <c:v>138240000000.01529</c:v>
                </c:pt>
                <c:pt idx="202">
                  <c:v>-138240000000.00912</c:v>
                </c:pt>
                <c:pt idx="203">
                  <c:v>-414719999999.99127</c:v>
                </c:pt>
                <c:pt idx="204">
                  <c:v>276479999999.98822</c:v>
                </c:pt>
                <c:pt idx="205">
                  <c:v>138240000000.00916</c:v>
                </c:pt>
                <c:pt idx="206">
                  <c:v>-138240000000.00311</c:v>
                </c:pt>
                <c:pt idx="207">
                  <c:v>138239999999.9971</c:v>
                </c:pt>
                <c:pt idx="208">
                  <c:v>6.0126185417175284E-3</c:v>
                </c:pt>
                <c:pt idx="209">
                  <c:v>-414720000000.00934</c:v>
                </c:pt>
                <c:pt idx="210">
                  <c:v>276480000000.01831</c:v>
                </c:pt>
                <c:pt idx="211">
                  <c:v>276479999999.98218</c:v>
                </c:pt>
                <c:pt idx="212">
                  <c:v>-276480000000.00653</c:v>
                </c:pt>
                <c:pt idx="213">
                  <c:v>-414719999999.96637</c:v>
                </c:pt>
                <c:pt idx="214">
                  <c:v>552959999999.9635</c:v>
                </c:pt>
                <c:pt idx="215">
                  <c:v>552960000000.02502</c:v>
                </c:pt>
                <c:pt idx="216">
                  <c:v>-552960000000.02527</c:v>
                </c:pt>
                <c:pt idx="217">
                  <c:v>-967679999999.96655</c:v>
                </c:pt>
                <c:pt idx="218">
                  <c:v>967679999999.96741</c:v>
                </c:pt>
                <c:pt idx="219">
                  <c:v>138240000000.03351</c:v>
                </c:pt>
                <c:pt idx="220">
                  <c:v>-276480000000.03088</c:v>
                </c:pt>
                <c:pt idx="221">
                  <c:v>1.2310920283198357E-2</c:v>
                </c:pt>
                <c:pt idx="222">
                  <c:v>0</c:v>
                </c:pt>
                <c:pt idx="223">
                  <c:v>552960000000.00024</c:v>
                </c:pt>
                <c:pt idx="224">
                  <c:v>-691199999999.99731</c:v>
                </c:pt>
                <c:pt idx="225">
                  <c:v>-276480000000.00598</c:v>
                </c:pt>
                <c:pt idx="226">
                  <c:v>414720000000.00311</c:v>
                </c:pt>
                <c:pt idx="227">
                  <c:v>-276479999999.99396</c:v>
                </c:pt>
                <c:pt idx="228">
                  <c:v>138239999999.98453</c:v>
                </c:pt>
                <c:pt idx="229">
                  <c:v>829440000000.01917</c:v>
                </c:pt>
                <c:pt idx="230">
                  <c:v>-691200000000.02246</c:v>
                </c:pt>
                <c:pt idx="231">
                  <c:v>-138239999999.97223</c:v>
                </c:pt>
                <c:pt idx="232">
                  <c:v>-2.4363398551940914E-2</c:v>
                </c:pt>
                <c:pt idx="233">
                  <c:v>138240000000.00916</c:v>
                </c:pt>
                <c:pt idx="234">
                  <c:v>-138239999999.9971</c:v>
                </c:pt>
                <c:pt idx="235">
                  <c:v>-1.2047588825225828E-2</c:v>
                </c:pt>
                <c:pt idx="236">
                  <c:v>138240000000.02145</c:v>
                </c:pt>
                <c:pt idx="237">
                  <c:v>-1.2310920283198357E-2</c:v>
                </c:pt>
                <c:pt idx="238">
                  <c:v>-138240000000.0094</c:v>
                </c:pt>
                <c:pt idx="239">
                  <c:v>1.2293457984924315E-2</c:v>
                </c:pt>
                <c:pt idx="240">
                  <c:v>138239999999.9971</c:v>
                </c:pt>
                <c:pt idx="241">
                  <c:v>-691199999999.98511</c:v>
                </c:pt>
                <c:pt idx="242">
                  <c:v>829439999999.95764</c:v>
                </c:pt>
                <c:pt idx="243">
                  <c:v>-414719999999.94196</c:v>
                </c:pt>
                <c:pt idx="244">
                  <c:v>276479999999.94482</c:v>
                </c:pt>
                <c:pt idx="245">
                  <c:v>-276479999999.96936</c:v>
                </c:pt>
                <c:pt idx="246">
                  <c:v>276479999999.99402</c:v>
                </c:pt>
                <c:pt idx="247">
                  <c:v>-276479999999.99408</c:v>
                </c:pt>
                <c:pt idx="248">
                  <c:v>138239999999.99704</c:v>
                </c:pt>
                <c:pt idx="249">
                  <c:v>6.7055225372314453E-5</c:v>
                </c:pt>
                <c:pt idx="250">
                  <c:v>-2.4609267711639404E-2</c:v>
                </c:pt>
                <c:pt idx="251">
                  <c:v>-276479999999.96948</c:v>
                </c:pt>
                <c:pt idx="252">
                  <c:v>276480000000.00623</c:v>
                </c:pt>
                <c:pt idx="253">
                  <c:v>-1244160000000.0342</c:v>
                </c:pt>
                <c:pt idx="254">
                  <c:v>1382400000000.031</c:v>
                </c:pt>
                <c:pt idx="255">
                  <c:v>967679999999.97913</c:v>
                </c:pt>
                <c:pt idx="256">
                  <c:v>-829439999999.98169</c:v>
                </c:pt>
                <c:pt idx="257">
                  <c:v>-829440000000.01917</c:v>
                </c:pt>
                <c:pt idx="258">
                  <c:v>829440000000.01941</c:v>
                </c:pt>
                <c:pt idx="259">
                  <c:v>-414720000000.01593</c:v>
                </c:pt>
                <c:pt idx="260">
                  <c:v>276480000000.00623</c:v>
                </c:pt>
                <c:pt idx="261">
                  <c:v>691200000000.0094</c:v>
                </c:pt>
                <c:pt idx="262">
                  <c:v>-691200000000.02173</c:v>
                </c:pt>
                <c:pt idx="263">
                  <c:v>-552959999999.98816</c:v>
                </c:pt>
                <c:pt idx="264">
                  <c:v>552960000000.01318</c:v>
                </c:pt>
                <c:pt idx="265">
                  <c:v>276479999999.98138</c:v>
                </c:pt>
                <c:pt idx="266">
                  <c:v>-276479999999.99396</c:v>
                </c:pt>
                <c:pt idx="267">
                  <c:v>-138240000000.00916</c:v>
                </c:pt>
                <c:pt idx="268">
                  <c:v>138240000000.02145</c:v>
                </c:pt>
                <c:pt idx="269">
                  <c:v>-2.4621840566396713E-2</c:v>
                </c:pt>
                <c:pt idx="270">
                  <c:v>2.4621840566396713E-2</c:v>
                </c:pt>
                <c:pt idx="271">
                  <c:v>-1.2310920283198357E-2</c:v>
                </c:pt>
                <c:pt idx="272">
                  <c:v>-1.2310920283198357E-2</c:v>
                </c:pt>
                <c:pt idx="273">
                  <c:v>-138239999999.97247</c:v>
                </c:pt>
                <c:pt idx="274">
                  <c:v>138239999999.97223</c:v>
                </c:pt>
                <c:pt idx="275">
                  <c:v>552960000000.02539</c:v>
                </c:pt>
                <c:pt idx="276">
                  <c:v>-552960000000.02515</c:v>
                </c:pt>
                <c:pt idx="277">
                  <c:v>-276479999999.98163</c:v>
                </c:pt>
                <c:pt idx="278">
                  <c:v>276479999999.99396</c:v>
                </c:pt>
                <c:pt idx="279">
                  <c:v>0</c:v>
                </c:pt>
                <c:pt idx="280">
                  <c:v>138239999999.9971</c:v>
                </c:pt>
                <c:pt idx="281">
                  <c:v>138239999999.9971</c:v>
                </c:pt>
                <c:pt idx="282">
                  <c:v>-138239999999.98505</c:v>
                </c:pt>
                <c:pt idx="283">
                  <c:v>-552960000000.01245</c:v>
                </c:pt>
                <c:pt idx="284">
                  <c:v>552960000000.00647</c:v>
                </c:pt>
                <c:pt idx="285">
                  <c:v>-138240000000.00311</c:v>
                </c:pt>
                <c:pt idx="286">
                  <c:v>138239999999.9971</c:v>
                </c:pt>
                <c:pt idx="287">
                  <c:v>138240000000.00314</c:v>
                </c:pt>
                <c:pt idx="288">
                  <c:v>-276480000000.00024</c:v>
                </c:pt>
                <c:pt idx="289">
                  <c:v>-414719999999.99725</c:v>
                </c:pt>
                <c:pt idx="290">
                  <c:v>552959999999.99438</c:v>
                </c:pt>
                <c:pt idx="291">
                  <c:v>6.0126185417175284E-3</c:v>
                </c:pt>
                <c:pt idx="292">
                  <c:v>-138240000000.00311</c:v>
                </c:pt>
                <c:pt idx="293">
                  <c:v>138239999999.9971</c:v>
                </c:pt>
                <c:pt idx="294">
                  <c:v>-138239999999.9971</c:v>
                </c:pt>
                <c:pt idx="295">
                  <c:v>0</c:v>
                </c:pt>
                <c:pt idx="296">
                  <c:v>0</c:v>
                </c:pt>
                <c:pt idx="297">
                  <c:v>-138239999999.9971</c:v>
                </c:pt>
                <c:pt idx="298">
                  <c:v>276479999999.9942</c:v>
                </c:pt>
                <c:pt idx="299">
                  <c:v>6.0126185417175284E-3</c:v>
                </c:pt>
                <c:pt idx="300">
                  <c:v>-138240000000.00925</c:v>
                </c:pt>
                <c:pt idx="301">
                  <c:v>1.2310920283198357E-2</c:v>
                </c:pt>
                <c:pt idx="302">
                  <c:v>-6.1554601415991783E-3</c:v>
                </c:pt>
                <c:pt idx="303">
                  <c:v>-6.1554601415991783E-3</c:v>
                </c:pt>
                <c:pt idx="304">
                  <c:v>1.2310920283198357E-2</c:v>
                </c:pt>
                <c:pt idx="305">
                  <c:v>138239999999.99081</c:v>
                </c:pt>
                <c:pt idx="306">
                  <c:v>-138239999999.99698</c:v>
                </c:pt>
                <c:pt idx="307">
                  <c:v>3.0122464522719379E-3</c:v>
                </c:pt>
                <c:pt idx="308">
                  <c:v>138239999999.99411</c:v>
                </c:pt>
                <c:pt idx="309">
                  <c:v>-414719999999.99738</c:v>
                </c:pt>
                <c:pt idx="310">
                  <c:v>414720000000.00031</c:v>
                </c:pt>
                <c:pt idx="311">
                  <c:v>-138239999999.9971</c:v>
                </c:pt>
                <c:pt idx="312">
                  <c:v>138239999999.99411</c:v>
                </c:pt>
                <c:pt idx="313">
                  <c:v>-138239999999.9971</c:v>
                </c:pt>
                <c:pt idx="314">
                  <c:v>0</c:v>
                </c:pt>
                <c:pt idx="315">
                  <c:v>138240000000.00012</c:v>
                </c:pt>
                <c:pt idx="316">
                  <c:v>-138239999999.9971</c:v>
                </c:pt>
                <c:pt idx="317">
                  <c:v>-138240000000.00613</c:v>
                </c:pt>
                <c:pt idx="318">
                  <c:v>276480000000.00323</c:v>
                </c:pt>
                <c:pt idx="319">
                  <c:v>-276480000000.00024</c:v>
                </c:pt>
                <c:pt idx="320">
                  <c:v>276480000000.00024</c:v>
                </c:pt>
                <c:pt idx="321">
                  <c:v>-276480000000.00024</c:v>
                </c:pt>
                <c:pt idx="322">
                  <c:v>276480000000.00323</c:v>
                </c:pt>
                <c:pt idx="323">
                  <c:v>-138240000000.00613</c:v>
                </c:pt>
                <c:pt idx="324">
                  <c:v>3.0122464522719379E-3</c:v>
                </c:pt>
                <c:pt idx="325">
                  <c:v>138240000000.00006</c:v>
                </c:pt>
                <c:pt idx="326">
                  <c:v>6.7055225372314453E-5</c:v>
                </c:pt>
                <c:pt idx="327">
                  <c:v>-414719999999.99884</c:v>
                </c:pt>
                <c:pt idx="328">
                  <c:v>414719999999.99719</c:v>
                </c:pt>
                <c:pt idx="329">
                  <c:v>-138239999999.99854</c:v>
                </c:pt>
                <c:pt idx="330">
                  <c:v>0</c:v>
                </c:pt>
                <c:pt idx="331">
                  <c:v>138240000000.00012</c:v>
                </c:pt>
                <c:pt idx="332">
                  <c:v>-138239999999.99863</c:v>
                </c:pt>
                <c:pt idx="333">
                  <c:v>-138240000000.00311</c:v>
                </c:pt>
                <c:pt idx="334">
                  <c:v>276480000000.00177</c:v>
                </c:pt>
                <c:pt idx="335">
                  <c:v>-276480000000.00024</c:v>
                </c:pt>
                <c:pt idx="336">
                  <c:v>276480000000.00024</c:v>
                </c:pt>
                <c:pt idx="337">
                  <c:v>-4.4703483581542969E-5</c:v>
                </c:pt>
                <c:pt idx="338">
                  <c:v>-138239999999.99857</c:v>
                </c:pt>
                <c:pt idx="339">
                  <c:v>-138240000000.00311</c:v>
                </c:pt>
                <c:pt idx="340">
                  <c:v>276480000000.00171</c:v>
                </c:pt>
                <c:pt idx="341">
                  <c:v>-276480000000.00018</c:v>
                </c:pt>
                <c:pt idx="342">
                  <c:v>276480000000.00018</c:v>
                </c:pt>
                <c:pt idx="343">
                  <c:v>-276480000000.00018</c:v>
                </c:pt>
                <c:pt idx="344">
                  <c:v>276480000000.00018</c:v>
                </c:pt>
                <c:pt idx="345">
                  <c:v>-138240000000.00009</c:v>
                </c:pt>
                <c:pt idx="346">
                  <c:v>138240000000.00009</c:v>
                </c:pt>
                <c:pt idx="347">
                  <c:v>-414719999999.99872</c:v>
                </c:pt>
                <c:pt idx="348">
                  <c:v>414719999999.99725</c:v>
                </c:pt>
                <c:pt idx="349">
                  <c:v>-138239999999.99857</c:v>
                </c:pt>
                <c:pt idx="350">
                  <c:v>0</c:v>
                </c:pt>
                <c:pt idx="351">
                  <c:v>0</c:v>
                </c:pt>
                <c:pt idx="352">
                  <c:v>0</c:v>
                </c:pt>
                <c:pt idx="353">
                  <c:v>0</c:v>
                </c:pt>
                <c:pt idx="354">
                  <c:v>138240000000.00009</c:v>
                </c:pt>
                <c:pt idx="355">
                  <c:v>-276480000000.00018</c:v>
                </c:pt>
                <c:pt idx="356">
                  <c:v>138240000000.00009</c:v>
                </c:pt>
                <c:pt idx="357">
                  <c:v>0</c:v>
                </c:pt>
                <c:pt idx="358">
                  <c:v>7.5306161306798447E-4</c:v>
                </c:pt>
                <c:pt idx="359">
                  <c:v>-1.5061232261359689E-3</c:v>
                </c:pt>
                <c:pt idx="360">
                  <c:v>7.5306161306798447E-4</c:v>
                </c:pt>
                <c:pt idx="361">
                  <c:v>0</c:v>
                </c:pt>
                <c:pt idx="362">
                  <c:v>0</c:v>
                </c:pt>
                <c:pt idx="363">
                  <c:v>0</c:v>
                </c:pt>
                <c:pt idx="364">
                  <c:v>7.5306161306798447E-4</c:v>
                </c:pt>
                <c:pt idx="365">
                  <c:v>-1.5061232261359689E-3</c:v>
                </c:pt>
                <c:pt idx="366">
                  <c:v>7.5306161306798447E-4</c:v>
                </c:pt>
                <c:pt idx="367">
                  <c:v>0</c:v>
                </c:pt>
                <c:pt idx="368">
                  <c:v>0</c:v>
                </c:pt>
                <c:pt idx="369">
                  <c:v>0</c:v>
                </c:pt>
                <c:pt idx="370">
                  <c:v>7.5306161306798447E-4</c:v>
                </c:pt>
                <c:pt idx="371">
                  <c:v>-1.5061232261359689E-3</c:v>
                </c:pt>
                <c:pt idx="372">
                  <c:v>7.5306161306798447E-4</c:v>
                </c:pt>
                <c:pt idx="373">
                  <c:v>0</c:v>
                </c:pt>
                <c:pt idx="374">
                  <c:v>0</c:v>
                </c:pt>
                <c:pt idx="375">
                  <c:v>0</c:v>
                </c:pt>
                <c:pt idx="376">
                  <c:v>7.5306161306798447E-4</c:v>
                </c:pt>
                <c:pt idx="377">
                  <c:v>-1.5061232261359689E-3</c:v>
                </c:pt>
                <c:pt idx="378">
                  <c:v>7.5306161306798447E-4</c:v>
                </c:pt>
                <c:pt idx="379">
                  <c:v>0</c:v>
                </c:pt>
                <c:pt idx="380">
                  <c:v>0</c:v>
                </c:pt>
                <c:pt idx="381">
                  <c:v>3.7653080653399224E-4</c:v>
                </c:pt>
                <c:pt idx="382">
                  <c:v>-7.5306161306798447E-4</c:v>
                </c:pt>
                <c:pt idx="383">
                  <c:v>3.7653080653399224E-4</c:v>
                </c:pt>
                <c:pt idx="384">
                  <c:v>3.7653080653399224E-4</c:v>
                </c:pt>
                <c:pt idx="385">
                  <c:v>-7.5306161306798447E-4</c:v>
                </c:pt>
                <c:pt idx="386">
                  <c:v>138240000000.00046</c:v>
                </c:pt>
                <c:pt idx="387">
                  <c:v>-276480000000.00018</c:v>
                </c:pt>
                <c:pt idx="388">
                  <c:v>138240000000.00046</c:v>
                </c:pt>
                <c:pt idx="389">
                  <c:v>-7.5306161306798447E-4</c:v>
                </c:pt>
                <c:pt idx="390">
                  <c:v>3.7653080653399224E-4</c:v>
                </c:pt>
                <c:pt idx="391">
                  <c:v>3.7653080653399224E-4</c:v>
                </c:pt>
                <c:pt idx="392">
                  <c:v>-7.5306161306798447E-4</c:v>
                </c:pt>
                <c:pt idx="393">
                  <c:v>3.7653080653399224E-4</c:v>
                </c:pt>
                <c:pt idx="394">
                  <c:v>1.8007995095103974E-4</c:v>
                </c:pt>
                <c:pt idx="395">
                  <c:v>138239999999.99973</c:v>
                </c:pt>
                <c:pt idx="396">
                  <c:v>-276479999999.99976</c:v>
                </c:pt>
                <c:pt idx="397">
                  <c:v>276479999999.99976</c:v>
                </c:pt>
                <c:pt idx="398">
                  <c:v>-276480000000</c:v>
                </c:pt>
                <c:pt idx="399">
                  <c:v>276480000000.00018</c:v>
                </c:pt>
                <c:pt idx="400">
                  <c:v>-276480000000</c:v>
                </c:pt>
                <c:pt idx="401">
                  <c:v>276479999999.99976</c:v>
                </c:pt>
                <c:pt idx="402">
                  <c:v>-276479999999.99976</c:v>
                </c:pt>
                <c:pt idx="403">
                  <c:v>276479999999.99976</c:v>
                </c:pt>
                <c:pt idx="404">
                  <c:v>-138239999999.99988</c:v>
                </c:pt>
                <c:pt idx="405">
                  <c:v>0</c:v>
                </c:pt>
                <c:pt idx="406">
                  <c:v>0</c:v>
                </c:pt>
                <c:pt idx="407">
                  <c:v>0</c:v>
                </c:pt>
                <c:pt idx="408">
                  <c:v>-138240000000.00009</c:v>
                </c:pt>
                <c:pt idx="409">
                  <c:v>276480000000.00018</c:v>
                </c:pt>
                <c:pt idx="410">
                  <c:v>-138240000000.00009</c:v>
                </c:pt>
                <c:pt idx="411">
                  <c:v>0</c:v>
                </c:pt>
                <c:pt idx="412">
                  <c:v>0</c:v>
                </c:pt>
                <c:pt idx="413">
                  <c:v>0</c:v>
                </c:pt>
                <c:pt idx="414">
                  <c:v>0</c:v>
                </c:pt>
                <c:pt idx="415">
                  <c:v>0</c:v>
                </c:pt>
                <c:pt idx="416">
                  <c:v>0</c:v>
                </c:pt>
                <c:pt idx="417">
                  <c:v>0</c:v>
                </c:pt>
                <c:pt idx="418">
                  <c:v>-138239999999.99988</c:v>
                </c:pt>
                <c:pt idx="419">
                  <c:v>276479999999.99976</c:v>
                </c:pt>
                <c:pt idx="420">
                  <c:v>-138239999999.99988</c:v>
                </c:pt>
                <c:pt idx="421">
                  <c:v>0</c:v>
                </c:pt>
                <c:pt idx="422">
                  <c:v>0</c:v>
                </c:pt>
                <c:pt idx="423">
                  <c:v>0</c:v>
                </c:pt>
                <c:pt idx="424">
                  <c:v>0</c:v>
                </c:pt>
                <c:pt idx="425">
                  <c:v>0</c:v>
                </c:pt>
                <c:pt idx="426">
                  <c:v>0</c:v>
                </c:pt>
                <c:pt idx="427">
                  <c:v>0</c:v>
                </c:pt>
                <c:pt idx="428">
                  <c:v>-138240000000</c:v>
                </c:pt>
                <c:pt idx="429">
                  <c:v>276480000000</c:v>
                </c:pt>
                <c:pt idx="430">
                  <c:v>-138240000000</c:v>
                </c:pt>
                <c:pt idx="431">
                  <c:v>0</c:v>
                </c:pt>
                <c:pt idx="432">
                  <c:v>0</c:v>
                </c:pt>
                <c:pt idx="433">
                  <c:v>0</c:v>
                </c:pt>
                <c:pt idx="434">
                  <c:v>0</c:v>
                </c:pt>
                <c:pt idx="435">
                  <c:v>0</c:v>
                </c:pt>
                <c:pt idx="436">
                  <c:v>0</c:v>
                </c:pt>
                <c:pt idx="437">
                  <c:v>0</c:v>
                </c:pt>
                <c:pt idx="438">
                  <c:v>0</c:v>
                </c:pt>
                <c:pt idx="439">
                  <c:v>0</c:v>
                </c:pt>
                <c:pt idx="440">
                  <c:v>-138240000000</c:v>
                </c:pt>
                <c:pt idx="441">
                  <c:v>276480000000</c:v>
                </c:pt>
                <c:pt idx="442">
                  <c:v>-138240000000</c:v>
                </c:pt>
                <c:pt idx="443">
                  <c:v>0</c:v>
                </c:pt>
                <c:pt idx="444">
                  <c:v>0</c:v>
                </c:pt>
                <c:pt idx="445">
                  <c:v>0</c:v>
                </c:pt>
                <c:pt idx="446">
                  <c:v>0</c:v>
                </c:pt>
                <c:pt idx="447">
                  <c:v>0</c:v>
                </c:pt>
                <c:pt idx="448">
                  <c:v>0</c:v>
                </c:pt>
                <c:pt idx="449">
                  <c:v>0</c:v>
                </c:pt>
                <c:pt idx="450">
                  <c:v>0</c:v>
                </c:pt>
                <c:pt idx="451">
                  <c:v>0</c:v>
                </c:pt>
                <c:pt idx="452">
                  <c:v>-138239999999.99994</c:v>
                </c:pt>
                <c:pt idx="453">
                  <c:v>276479999999.99988</c:v>
                </c:pt>
                <c:pt idx="454">
                  <c:v>-138239999999.99994</c:v>
                </c:pt>
                <c:pt idx="455">
                  <c:v>0</c:v>
                </c:pt>
                <c:pt idx="456">
                  <c:v>0</c:v>
                </c:pt>
                <c:pt idx="457">
                  <c:v>0</c:v>
                </c:pt>
                <c:pt idx="458">
                  <c:v>0</c:v>
                </c:pt>
                <c:pt idx="459">
                  <c:v>0</c:v>
                </c:pt>
                <c:pt idx="460">
                  <c:v>0</c:v>
                </c:pt>
                <c:pt idx="461">
                  <c:v>0</c:v>
                </c:pt>
                <c:pt idx="462">
                  <c:v>-138239999999.99997</c:v>
                </c:pt>
                <c:pt idx="463">
                  <c:v>276479999999.99994</c:v>
                </c:pt>
                <c:pt idx="464">
                  <c:v>-138239999999.99997</c:v>
                </c:pt>
                <c:pt idx="465">
                  <c:v>0</c:v>
                </c:pt>
                <c:pt idx="466">
                  <c:v>0</c:v>
                </c:pt>
                <c:pt idx="467">
                  <c:v>0</c:v>
                </c:pt>
                <c:pt idx="468">
                  <c:v>0</c:v>
                </c:pt>
                <c:pt idx="469">
                  <c:v>0</c:v>
                </c:pt>
                <c:pt idx="470">
                  <c:v>0</c:v>
                </c:pt>
                <c:pt idx="471">
                  <c:v>0</c:v>
                </c:pt>
                <c:pt idx="472">
                  <c:v>0</c:v>
                </c:pt>
                <c:pt idx="473">
                  <c:v>0</c:v>
                </c:pt>
                <c:pt idx="474">
                  <c:v>-138239999999.99997</c:v>
                </c:pt>
                <c:pt idx="475">
                  <c:v>276479999999.99994</c:v>
                </c:pt>
                <c:pt idx="476">
                  <c:v>-138239999999.99997</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138239999999.99997</c:v>
                </c:pt>
                <c:pt idx="605">
                  <c:v>-276479999999.99994</c:v>
                </c:pt>
                <c:pt idx="606">
                  <c:v>138239999999.99997</c:v>
                </c:pt>
                <c:pt idx="607">
                  <c:v>0</c:v>
                </c:pt>
                <c:pt idx="608">
                  <c:v>0</c:v>
                </c:pt>
                <c:pt idx="609">
                  <c:v>0</c:v>
                </c:pt>
                <c:pt idx="610">
                  <c:v>0</c:v>
                </c:pt>
                <c:pt idx="611">
                  <c:v>0</c:v>
                </c:pt>
                <c:pt idx="612">
                  <c:v>0</c:v>
                </c:pt>
                <c:pt idx="613">
                  <c:v>0</c:v>
                </c:pt>
                <c:pt idx="614">
                  <c:v>0</c:v>
                </c:pt>
                <c:pt idx="615">
                  <c:v>0</c:v>
                </c:pt>
                <c:pt idx="616">
                  <c:v>138239999999.99997</c:v>
                </c:pt>
                <c:pt idx="617">
                  <c:v>-276479999999.99994</c:v>
                </c:pt>
                <c:pt idx="618">
                  <c:v>138239999999.99997</c:v>
                </c:pt>
                <c:pt idx="619">
                  <c:v>0</c:v>
                </c:pt>
                <c:pt idx="620">
                  <c:v>0</c:v>
                </c:pt>
                <c:pt idx="621">
                  <c:v>0</c:v>
                </c:pt>
                <c:pt idx="622">
                  <c:v>0</c:v>
                </c:pt>
                <c:pt idx="623">
                  <c:v>0</c:v>
                </c:pt>
                <c:pt idx="624">
                  <c:v>0</c:v>
                </c:pt>
                <c:pt idx="625">
                  <c:v>0</c:v>
                </c:pt>
                <c:pt idx="626">
                  <c:v>0</c:v>
                </c:pt>
                <c:pt idx="627">
                  <c:v>0</c:v>
                </c:pt>
                <c:pt idx="628">
                  <c:v>138239999999.99994</c:v>
                </c:pt>
                <c:pt idx="629">
                  <c:v>-276479999999.99988</c:v>
                </c:pt>
                <c:pt idx="630">
                  <c:v>138239999999.99994</c:v>
                </c:pt>
                <c:pt idx="631">
                  <c:v>0</c:v>
                </c:pt>
                <c:pt idx="632">
                  <c:v>0</c:v>
                </c:pt>
                <c:pt idx="633">
                  <c:v>0</c:v>
                </c:pt>
                <c:pt idx="634">
                  <c:v>0</c:v>
                </c:pt>
                <c:pt idx="635">
                  <c:v>0</c:v>
                </c:pt>
                <c:pt idx="636">
                  <c:v>0</c:v>
                </c:pt>
                <c:pt idx="637">
                  <c:v>0</c:v>
                </c:pt>
                <c:pt idx="638">
                  <c:v>0</c:v>
                </c:pt>
                <c:pt idx="639">
                  <c:v>0</c:v>
                </c:pt>
                <c:pt idx="640">
                  <c:v>138240000000</c:v>
                </c:pt>
                <c:pt idx="641">
                  <c:v>-276480000000</c:v>
                </c:pt>
                <c:pt idx="642">
                  <c:v>138240000000</c:v>
                </c:pt>
                <c:pt idx="643">
                  <c:v>0</c:v>
                </c:pt>
                <c:pt idx="644">
                  <c:v>0</c:v>
                </c:pt>
                <c:pt idx="645">
                  <c:v>0</c:v>
                </c:pt>
                <c:pt idx="646">
                  <c:v>0</c:v>
                </c:pt>
                <c:pt idx="647">
                  <c:v>0</c:v>
                </c:pt>
                <c:pt idx="648">
                  <c:v>0</c:v>
                </c:pt>
                <c:pt idx="649">
                  <c:v>0</c:v>
                </c:pt>
                <c:pt idx="650">
                  <c:v>0</c:v>
                </c:pt>
                <c:pt idx="651">
                  <c:v>0</c:v>
                </c:pt>
                <c:pt idx="652">
                  <c:v>138240000000</c:v>
                </c:pt>
                <c:pt idx="653">
                  <c:v>-276480000000</c:v>
                </c:pt>
                <c:pt idx="654">
                  <c:v>138240000000</c:v>
                </c:pt>
                <c:pt idx="655">
                  <c:v>0</c:v>
                </c:pt>
                <c:pt idx="656">
                  <c:v>0</c:v>
                </c:pt>
                <c:pt idx="657">
                  <c:v>0</c:v>
                </c:pt>
                <c:pt idx="658">
                  <c:v>0</c:v>
                </c:pt>
                <c:pt idx="659">
                  <c:v>0</c:v>
                </c:pt>
                <c:pt idx="660">
                  <c:v>0</c:v>
                </c:pt>
                <c:pt idx="661">
                  <c:v>0</c:v>
                </c:pt>
                <c:pt idx="662">
                  <c:v>0</c:v>
                </c:pt>
                <c:pt idx="663">
                  <c:v>0</c:v>
                </c:pt>
                <c:pt idx="664">
                  <c:v>138239999999.99988</c:v>
                </c:pt>
                <c:pt idx="665">
                  <c:v>-276479999999.99976</c:v>
                </c:pt>
                <c:pt idx="666">
                  <c:v>138239999999.99988</c:v>
                </c:pt>
                <c:pt idx="667">
                  <c:v>0</c:v>
                </c:pt>
                <c:pt idx="668">
                  <c:v>0</c:v>
                </c:pt>
                <c:pt idx="669">
                  <c:v>0</c:v>
                </c:pt>
                <c:pt idx="670">
                  <c:v>0</c:v>
                </c:pt>
                <c:pt idx="671">
                  <c:v>0</c:v>
                </c:pt>
                <c:pt idx="672">
                  <c:v>0</c:v>
                </c:pt>
                <c:pt idx="673">
                  <c:v>0</c:v>
                </c:pt>
                <c:pt idx="674">
                  <c:v>0</c:v>
                </c:pt>
                <c:pt idx="675">
                  <c:v>0</c:v>
                </c:pt>
                <c:pt idx="676">
                  <c:v>138240000000.00009</c:v>
                </c:pt>
                <c:pt idx="677">
                  <c:v>-276480000000.00018</c:v>
                </c:pt>
                <c:pt idx="678">
                  <c:v>138240000000.00009</c:v>
                </c:pt>
                <c:pt idx="679">
                  <c:v>0</c:v>
                </c:pt>
                <c:pt idx="680">
                  <c:v>0</c:v>
                </c:pt>
                <c:pt idx="681">
                  <c:v>0</c:v>
                </c:pt>
                <c:pt idx="682">
                  <c:v>0</c:v>
                </c:pt>
                <c:pt idx="683">
                  <c:v>0</c:v>
                </c:pt>
                <c:pt idx="684">
                  <c:v>0</c:v>
                </c:pt>
                <c:pt idx="685">
                  <c:v>0</c:v>
                </c:pt>
                <c:pt idx="686">
                  <c:v>0</c:v>
                </c:pt>
                <c:pt idx="687">
                  <c:v>0</c:v>
                </c:pt>
                <c:pt idx="688">
                  <c:v>138239999999.99988</c:v>
                </c:pt>
                <c:pt idx="689">
                  <c:v>-276479999999.99976</c:v>
                </c:pt>
                <c:pt idx="690">
                  <c:v>138239999999.99988</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138239999999.99988</c:v>
                </c:pt>
                <c:pt idx="707">
                  <c:v>-276479999999.99976</c:v>
                </c:pt>
                <c:pt idx="708">
                  <c:v>138239999999.99988</c:v>
                </c:pt>
                <c:pt idx="709">
                  <c:v>0</c:v>
                </c:pt>
                <c:pt idx="710">
                  <c:v>0</c:v>
                </c:pt>
                <c:pt idx="711">
                  <c:v>0</c:v>
                </c:pt>
                <c:pt idx="712">
                  <c:v>0</c:v>
                </c:pt>
                <c:pt idx="713">
                  <c:v>0</c:v>
                </c:pt>
                <c:pt idx="714">
                  <c:v>0</c:v>
                </c:pt>
                <c:pt idx="715">
                  <c:v>0</c:v>
                </c:pt>
                <c:pt idx="716">
                  <c:v>0</c:v>
                </c:pt>
                <c:pt idx="717">
                  <c:v>0</c:v>
                </c:pt>
                <c:pt idx="718">
                  <c:v>138240000000.00009</c:v>
                </c:pt>
                <c:pt idx="719">
                  <c:v>-276480000000.00018</c:v>
                </c:pt>
                <c:pt idx="720">
                  <c:v>138240000000.00009</c:v>
                </c:pt>
              </c:numCache>
            </c:numRef>
          </c:yVal>
          <c:smooth val="1"/>
          <c:extLst>
            <c:ext xmlns:c16="http://schemas.microsoft.com/office/drawing/2014/chart" uri="{C3380CC4-5D6E-409C-BE32-E72D297353CC}">
              <c16:uniqueId val="{00000000-6074-4CA1-BC41-95B842C19789}"/>
            </c:ext>
          </c:extLst>
        </c:ser>
        <c:ser>
          <c:idx val="1"/>
          <c:order val="1"/>
          <c:tx>
            <c:v>Intake Valve Jerk</c:v>
          </c:tx>
          <c:spPr>
            <a:ln w="19050" cap="rnd">
              <a:solidFill>
                <a:schemeClr val="accent2"/>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Data'!$I$6:$I$726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138239999999.99997</c:v>
                </c:pt>
                <c:pt idx="141">
                  <c:v>-276479999999.99994</c:v>
                </c:pt>
                <c:pt idx="142">
                  <c:v>138239999999.99997</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-138239999999.99997</c:v>
                </c:pt>
                <c:pt idx="161">
                  <c:v>276479999999.99994</c:v>
                </c:pt>
                <c:pt idx="162">
                  <c:v>-138239999999.99997</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138239999999.99997</c:v>
                </c:pt>
                <c:pt idx="261">
                  <c:v>-276479999999.99994</c:v>
                </c:pt>
                <c:pt idx="262">
                  <c:v>138239999999.99997</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138239999999.99997</c:v>
                </c:pt>
                <c:pt idx="327">
                  <c:v>-276479999999.99994</c:v>
                </c:pt>
                <c:pt idx="328">
                  <c:v>276479999999.99988</c:v>
                </c:pt>
                <c:pt idx="329">
                  <c:v>-276479999999.99988</c:v>
                </c:pt>
                <c:pt idx="330">
                  <c:v>276479999999.99994</c:v>
                </c:pt>
                <c:pt idx="331">
                  <c:v>-276480000000</c:v>
                </c:pt>
                <c:pt idx="332">
                  <c:v>276480000000</c:v>
                </c:pt>
                <c:pt idx="333">
                  <c:v>-138240000000.00009</c:v>
                </c:pt>
                <c:pt idx="334">
                  <c:v>2.7830537874251599E-4</c:v>
                </c:pt>
                <c:pt idx="335">
                  <c:v>-3.6015990190207947E-4</c:v>
                </c:pt>
                <c:pt idx="336">
                  <c:v>1.8007995095103974E-4</c:v>
                </c:pt>
                <c:pt idx="337">
                  <c:v>-138239999999.99988</c:v>
                </c:pt>
                <c:pt idx="338">
                  <c:v>276480000000</c:v>
                </c:pt>
                <c:pt idx="339">
                  <c:v>-138240000000.00027</c:v>
                </c:pt>
                <c:pt idx="340">
                  <c:v>1.8007995095103974E-4</c:v>
                </c:pt>
                <c:pt idx="341">
                  <c:v>1.8007995095103974E-4</c:v>
                </c:pt>
                <c:pt idx="342">
                  <c:v>-1.8007995095103974E-4</c:v>
                </c:pt>
                <c:pt idx="343">
                  <c:v>-138240000000.00009</c:v>
                </c:pt>
                <c:pt idx="344">
                  <c:v>276479999999.99976</c:v>
                </c:pt>
                <c:pt idx="345">
                  <c:v>-138239999999.99933</c:v>
                </c:pt>
                <c:pt idx="346">
                  <c:v>-3.7653080653399224E-4</c:v>
                </c:pt>
                <c:pt idx="347">
                  <c:v>-3.7653080653399224E-4</c:v>
                </c:pt>
                <c:pt idx="348">
                  <c:v>7.5306161306798447E-4</c:v>
                </c:pt>
                <c:pt idx="349">
                  <c:v>-138240000000.00046</c:v>
                </c:pt>
                <c:pt idx="350">
                  <c:v>276480000000.00018</c:v>
                </c:pt>
                <c:pt idx="351">
                  <c:v>-138240000000.00046</c:v>
                </c:pt>
                <c:pt idx="352">
                  <c:v>7.5306161306798447E-4</c:v>
                </c:pt>
                <c:pt idx="353">
                  <c:v>-3.7653080653399224E-4</c:v>
                </c:pt>
                <c:pt idx="354">
                  <c:v>-3.7653080653399224E-4</c:v>
                </c:pt>
                <c:pt idx="355">
                  <c:v>7.5306161306798447E-4</c:v>
                </c:pt>
                <c:pt idx="356">
                  <c:v>-3.7653080653399224E-4</c:v>
                </c:pt>
                <c:pt idx="357">
                  <c:v>-138240000000.00009</c:v>
                </c:pt>
                <c:pt idx="358">
                  <c:v>276480000000.00018</c:v>
                </c:pt>
                <c:pt idx="359">
                  <c:v>-138240000000.00009</c:v>
                </c:pt>
                <c:pt idx="360">
                  <c:v>-7.5306161306798447E-4</c:v>
                </c:pt>
                <c:pt idx="361">
                  <c:v>-138239999999.9986</c:v>
                </c:pt>
                <c:pt idx="362">
                  <c:v>276479999999.99945</c:v>
                </c:pt>
                <c:pt idx="363">
                  <c:v>-138240000000.00009</c:v>
                </c:pt>
                <c:pt idx="364">
                  <c:v>0</c:v>
                </c:pt>
                <c:pt idx="365">
                  <c:v>0</c:v>
                </c:pt>
                <c:pt idx="366">
                  <c:v>0</c:v>
                </c:pt>
                <c:pt idx="367">
                  <c:v>-7.5306161306798447E-4</c:v>
                </c:pt>
                <c:pt idx="368">
                  <c:v>1.5061232261359689E-3</c:v>
                </c:pt>
                <c:pt idx="369">
                  <c:v>-7.5306161306798447E-4</c:v>
                </c:pt>
                <c:pt idx="370">
                  <c:v>0</c:v>
                </c:pt>
                <c:pt idx="371">
                  <c:v>0</c:v>
                </c:pt>
                <c:pt idx="372">
                  <c:v>0</c:v>
                </c:pt>
                <c:pt idx="373">
                  <c:v>-7.5306161306798447E-4</c:v>
                </c:pt>
                <c:pt idx="374">
                  <c:v>138240000000.00159</c:v>
                </c:pt>
                <c:pt idx="375">
                  <c:v>-138240000000.00085</c:v>
                </c:pt>
                <c:pt idx="376">
                  <c:v>-7.5306161306798447E-4</c:v>
                </c:pt>
                <c:pt idx="377">
                  <c:v>-138239999999.9986</c:v>
                </c:pt>
                <c:pt idx="378">
                  <c:v>276479999999.99945</c:v>
                </c:pt>
                <c:pt idx="379">
                  <c:v>-138240000000.00009</c:v>
                </c:pt>
                <c:pt idx="380">
                  <c:v>138240000000.00012</c:v>
                </c:pt>
                <c:pt idx="381">
                  <c:v>-276480000000.00177</c:v>
                </c:pt>
                <c:pt idx="382">
                  <c:v>138240000000.00311</c:v>
                </c:pt>
                <c:pt idx="383">
                  <c:v>276479999999.99866</c:v>
                </c:pt>
                <c:pt idx="384">
                  <c:v>-552960000000.00037</c:v>
                </c:pt>
                <c:pt idx="385">
                  <c:v>414720000000.00031</c:v>
                </c:pt>
                <c:pt idx="386">
                  <c:v>-138240000000.00162</c:v>
                </c:pt>
                <c:pt idx="387">
                  <c:v>-138239999999.9971</c:v>
                </c:pt>
                <c:pt idx="388">
                  <c:v>276479999999.99872</c:v>
                </c:pt>
                <c:pt idx="389">
                  <c:v>-138240000000.00012</c:v>
                </c:pt>
                <c:pt idx="390">
                  <c:v>138239999999.99854</c:v>
                </c:pt>
                <c:pt idx="391">
                  <c:v>-138239999999.99704</c:v>
                </c:pt>
                <c:pt idx="392">
                  <c:v>-1.5061232261359689E-3</c:v>
                </c:pt>
                <c:pt idx="393">
                  <c:v>-1.5061232261359689E-3</c:v>
                </c:pt>
                <c:pt idx="394">
                  <c:v>3.0122464522719379E-3</c:v>
                </c:pt>
                <c:pt idx="395">
                  <c:v>-1.5061232261359689E-3</c:v>
                </c:pt>
                <c:pt idx="396">
                  <c:v>-138240000000.00006</c:v>
                </c:pt>
                <c:pt idx="397">
                  <c:v>276480000000.00012</c:v>
                </c:pt>
                <c:pt idx="398">
                  <c:v>-2.9504299163818359E-3</c:v>
                </c:pt>
                <c:pt idx="399">
                  <c:v>-276479999999.9942</c:v>
                </c:pt>
                <c:pt idx="400">
                  <c:v>276479999999.99719</c:v>
                </c:pt>
                <c:pt idx="401">
                  <c:v>-138240000000.00012</c:v>
                </c:pt>
                <c:pt idx="402">
                  <c:v>0</c:v>
                </c:pt>
                <c:pt idx="403">
                  <c:v>-3.0122464522719379E-3</c:v>
                </c:pt>
                <c:pt idx="404">
                  <c:v>138240000000.00613</c:v>
                </c:pt>
                <c:pt idx="405">
                  <c:v>-276480000000.00323</c:v>
                </c:pt>
                <c:pt idx="406">
                  <c:v>276480000000.00024</c:v>
                </c:pt>
                <c:pt idx="407">
                  <c:v>-276480000000.00024</c:v>
                </c:pt>
                <c:pt idx="408">
                  <c:v>276479999999.99719</c:v>
                </c:pt>
                <c:pt idx="409">
                  <c:v>-138239999999.99411</c:v>
                </c:pt>
                <c:pt idx="410">
                  <c:v>138239999999.9971</c:v>
                </c:pt>
                <c:pt idx="411">
                  <c:v>-414720000000.00031</c:v>
                </c:pt>
                <c:pt idx="412">
                  <c:v>414719999999.99738</c:v>
                </c:pt>
                <c:pt idx="413">
                  <c:v>6.0126185417175284E-3</c:v>
                </c:pt>
                <c:pt idx="414">
                  <c:v>-3.1515955924987789E-3</c:v>
                </c:pt>
                <c:pt idx="415">
                  <c:v>-276480000000.00311</c:v>
                </c:pt>
                <c:pt idx="416">
                  <c:v>138240000000.00925</c:v>
                </c:pt>
                <c:pt idx="417">
                  <c:v>-138240000000.01544</c:v>
                </c:pt>
                <c:pt idx="418">
                  <c:v>138240000000.01544</c:v>
                </c:pt>
                <c:pt idx="419">
                  <c:v>414719999999.99701</c:v>
                </c:pt>
                <c:pt idx="420">
                  <c:v>-414720000000.00916</c:v>
                </c:pt>
                <c:pt idx="421">
                  <c:v>-138239999999.99109</c:v>
                </c:pt>
                <c:pt idx="422">
                  <c:v>276479999999.9942</c:v>
                </c:pt>
                <c:pt idx="423">
                  <c:v>-414719999999.99121</c:v>
                </c:pt>
                <c:pt idx="424">
                  <c:v>276479999999.98792</c:v>
                </c:pt>
                <c:pt idx="425">
                  <c:v>276480000000.00641</c:v>
                </c:pt>
                <c:pt idx="426">
                  <c:v>-138239999999.99713</c:v>
                </c:pt>
                <c:pt idx="427">
                  <c:v>-276480000000.00623</c:v>
                </c:pt>
                <c:pt idx="428">
                  <c:v>276480000000.00623</c:v>
                </c:pt>
                <c:pt idx="429">
                  <c:v>-276480000000.00623</c:v>
                </c:pt>
                <c:pt idx="430">
                  <c:v>276480000000.00623</c:v>
                </c:pt>
                <c:pt idx="431">
                  <c:v>-276480000000.00024</c:v>
                </c:pt>
                <c:pt idx="432">
                  <c:v>138239999999.99109</c:v>
                </c:pt>
                <c:pt idx="433">
                  <c:v>138240000000.00916</c:v>
                </c:pt>
                <c:pt idx="434">
                  <c:v>-6.0126185417175284E-3</c:v>
                </c:pt>
                <c:pt idx="435">
                  <c:v>6.0126185417175284E-3</c:v>
                </c:pt>
                <c:pt idx="436">
                  <c:v>-1.2047588825225828E-2</c:v>
                </c:pt>
                <c:pt idx="437">
                  <c:v>-691199999999.97314</c:v>
                </c:pt>
                <c:pt idx="438">
                  <c:v>691199999999.96692</c:v>
                </c:pt>
                <c:pt idx="439">
                  <c:v>-138239999999.98477</c:v>
                </c:pt>
                <c:pt idx="440">
                  <c:v>138240000000.0094</c:v>
                </c:pt>
                <c:pt idx="441">
                  <c:v>-1.2561678886413572E-2</c:v>
                </c:pt>
                <c:pt idx="442">
                  <c:v>2.6822090148925781E-4</c:v>
                </c:pt>
                <c:pt idx="443">
                  <c:v>-276479999999.9942</c:v>
                </c:pt>
                <c:pt idx="444">
                  <c:v>138239999999.9971</c:v>
                </c:pt>
                <c:pt idx="445">
                  <c:v>276479999999.99396</c:v>
                </c:pt>
                <c:pt idx="446">
                  <c:v>-138239999999.98428</c:v>
                </c:pt>
                <c:pt idx="447">
                  <c:v>-1244160000000.0229</c:v>
                </c:pt>
                <c:pt idx="448">
                  <c:v>1105920000000.0254</c:v>
                </c:pt>
                <c:pt idx="449">
                  <c:v>1658879999999.989</c:v>
                </c:pt>
                <c:pt idx="450">
                  <c:v>-1658880000000.0139</c:v>
                </c:pt>
                <c:pt idx="451">
                  <c:v>-691199999999.97229</c:v>
                </c:pt>
                <c:pt idx="452">
                  <c:v>691199999999.97253</c:v>
                </c:pt>
                <c:pt idx="453">
                  <c:v>-138239999999.9845</c:v>
                </c:pt>
                <c:pt idx="454">
                  <c:v>276479999999.99371</c:v>
                </c:pt>
                <c:pt idx="455">
                  <c:v>1.282989978790283E-2</c:v>
                </c:pt>
                <c:pt idx="456">
                  <c:v>-138240000000.00967</c:v>
                </c:pt>
                <c:pt idx="457">
                  <c:v>138239999999.99658</c:v>
                </c:pt>
                <c:pt idx="458">
                  <c:v>-138240000000.00864</c:v>
                </c:pt>
                <c:pt idx="459">
                  <c:v>-414719999999.97894</c:v>
                </c:pt>
                <c:pt idx="460">
                  <c:v>414720000000.00336</c:v>
                </c:pt>
                <c:pt idx="461">
                  <c:v>276479999999.9693</c:v>
                </c:pt>
                <c:pt idx="462">
                  <c:v>-276479999999.96899</c:v>
                </c:pt>
                <c:pt idx="463">
                  <c:v>-2.514570951461792E-2</c:v>
                </c:pt>
                <c:pt idx="464">
                  <c:v>138240000000.0217</c:v>
                </c:pt>
                <c:pt idx="465">
                  <c:v>-691200000000.0094</c:v>
                </c:pt>
                <c:pt idx="466">
                  <c:v>691199999999.99731</c:v>
                </c:pt>
                <c:pt idx="467">
                  <c:v>1.2047588825225828E-2</c:v>
                </c:pt>
                <c:pt idx="468">
                  <c:v>-138240000000.03351</c:v>
                </c:pt>
                <c:pt idx="469">
                  <c:v>-276479999999.94519</c:v>
                </c:pt>
                <c:pt idx="470">
                  <c:v>276479999999.94495</c:v>
                </c:pt>
                <c:pt idx="471">
                  <c:v>-414719999999.96649</c:v>
                </c:pt>
                <c:pt idx="472">
                  <c:v>552960000000.0127</c:v>
                </c:pt>
                <c:pt idx="473">
                  <c:v>-552960000000.06177</c:v>
                </c:pt>
                <c:pt idx="474">
                  <c:v>552960000000.06152</c:v>
                </c:pt>
                <c:pt idx="475">
                  <c:v>-829440000000.00623</c:v>
                </c:pt>
                <c:pt idx="476">
                  <c:v>829439999999.9574</c:v>
                </c:pt>
                <c:pt idx="477">
                  <c:v>-276479999999.94495</c:v>
                </c:pt>
                <c:pt idx="478">
                  <c:v>-4.9106776714324951E-2</c:v>
                </c:pt>
                <c:pt idx="479">
                  <c:v>-138239999999.9725</c:v>
                </c:pt>
                <c:pt idx="480">
                  <c:v>414719999999.99115</c:v>
                </c:pt>
                <c:pt idx="481">
                  <c:v>-552959999999.98804</c:v>
                </c:pt>
                <c:pt idx="482">
                  <c:v>552959999999.98804</c:v>
                </c:pt>
                <c:pt idx="483">
                  <c:v>-552960000000.0127</c:v>
                </c:pt>
                <c:pt idx="484">
                  <c:v>276480000000.04315</c:v>
                </c:pt>
                <c:pt idx="485">
                  <c:v>-276480000000.04309</c:v>
                </c:pt>
                <c:pt idx="486">
                  <c:v>414720000000.01556</c:v>
                </c:pt>
                <c:pt idx="487">
                  <c:v>-414720000000.01563</c:v>
                </c:pt>
                <c:pt idx="488">
                  <c:v>276480000000.04315</c:v>
                </c:pt>
                <c:pt idx="489">
                  <c:v>276479999999.9693</c:v>
                </c:pt>
                <c:pt idx="490">
                  <c:v>-276480000000.01831</c:v>
                </c:pt>
                <c:pt idx="491">
                  <c:v>-138239999999.97247</c:v>
                </c:pt>
                <c:pt idx="492">
                  <c:v>276480000000.01831</c:v>
                </c:pt>
                <c:pt idx="493">
                  <c:v>-4.871981218457222E-2</c:v>
                </c:pt>
                <c:pt idx="494">
                  <c:v>-138239999999.96042</c:v>
                </c:pt>
                <c:pt idx="495">
                  <c:v>-2.4363398551940914E-2</c:v>
                </c:pt>
                <c:pt idx="496">
                  <c:v>1.2047588825225828E-2</c:v>
                </c:pt>
                <c:pt idx="497">
                  <c:v>414719999999.99078</c:v>
                </c:pt>
                <c:pt idx="498">
                  <c:v>-276479999999.99371</c:v>
                </c:pt>
                <c:pt idx="499">
                  <c:v>-138239999999.9845</c:v>
                </c:pt>
                <c:pt idx="500">
                  <c:v>138239999999.97247</c:v>
                </c:pt>
                <c:pt idx="501">
                  <c:v>276480000000.00604</c:v>
                </c:pt>
                <c:pt idx="502">
                  <c:v>-414719999999.9787</c:v>
                </c:pt>
                <c:pt idx="503">
                  <c:v>-138240000000.02142</c:v>
                </c:pt>
                <c:pt idx="504">
                  <c:v>276480000000.00623</c:v>
                </c:pt>
                <c:pt idx="505">
                  <c:v>552960000000.00024</c:v>
                </c:pt>
                <c:pt idx="506">
                  <c:v>-552960000000.01257</c:v>
                </c:pt>
                <c:pt idx="507">
                  <c:v>-552959999999.97559</c:v>
                </c:pt>
                <c:pt idx="508">
                  <c:v>414719999999.99078</c:v>
                </c:pt>
                <c:pt idx="509">
                  <c:v>552959999999.98792</c:v>
                </c:pt>
                <c:pt idx="510">
                  <c:v>-414719999999.97815</c:v>
                </c:pt>
                <c:pt idx="511">
                  <c:v>138239999999.97223</c:v>
                </c:pt>
                <c:pt idx="512">
                  <c:v>-276479999999.96954</c:v>
                </c:pt>
                <c:pt idx="513">
                  <c:v>552959999999.97583</c:v>
                </c:pt>
                <c:pt idx="514">
                  <c:v>-552959999999.98816</c:v>
                </c:pt>
                <c:pt idx="515">
                  <c:v>138239999999.9971</c:v>
                </c:pt>
                <c:pt idx="516">
                  <c:v>0</c:v>
                </c:pt>
                <c:pt idx="517">
                  <c:v>138239999999.9971</c:v>
                </c:pt>
                <c:pt idx="518">
                  <c:v>-276479999999.9942</c:v>
                </c:pt>
                <c:pt idx="519">
                  <c:v>414719999999.99103</c:v>
                </c:pt>
                <c:pt idx="520">
                  <c:v>-414719999999.99078</c:v>
                </c:pt>
                <c:pt idx="521">
                  <c:v>138239999999.99686</c:v>
                </c:pt>
                <c:pt idx="522">
                  <c:v>6.0244929045438758E-3</c:v>
                </c:pt>
                <c:pt idx="523">
                  <c:v>-1.2048985809087752E-2</c:v>
                </c:pt>
                <c:pt idx="524">
                  <c:v>6.0244929045438758E-3</c:v>
                </c:pt>
                <c:pt idx="525">
                  <c:v>276480000000.00024</c:v>
                </c:pt>
                <c:pt idx="526">
                  <c:v>-138239999999.99713</c:v>
                </c:pt>
                <c:pt idx="527">
                  <c:v>-552960000000.00647</c:v>
                </c:pt>
                <c:pt idx="528">
                  <c:v>552960000000.00647</c:v>
                </c:pt>
                <c:pt idx="529">
                  <c:v>138239999999.99713</c:v>
                </c:pt>
                <c:pt idx="530">
                  <c:v>-138240000000.00314</c:v>
                </c:pt>
                <c:pt idx="531">
                  <c:v>-138239999999.9971</c:v>
                </c:pt>
                <c:pt idx="532">
                  <c:v>138240000000.00311</c:v>
                </c:pt>
                <c:pt idx="533">
                  <c:v>-414720000000.00934</c:v>
                </c:pt>
                <c:pt idx="534">
                  <c:v>276480000000.01227</c:v>
                </c:pt>
                <c:pt idx="535">
                  <c:v>-138240000000.00916</c:v>
                </c:pt>
                <c:pt idx="536">
                  <c:v>138240000000.00311</c:v>
                </c:pt>
                <c:pt idx="537">
                  <c:v>414720000000.00336</c:v>
                </c:pt>
                <c:pt idx="538">
                  <c:v>-414720000000.00336</c:v>
                </c:pt>
                <c:pt idx="539">
                  <c:v>-6.1554601415991783E-3</c:v>
                </c:pt>
                <c:pt idx="540">
                  <c:v>138240000000.00925</c:v>
                </c:pt>
                <c:pt idx="541">
                  <c:v>-414720000000.00018</c:v>
                </c:pt>
                <c:pt idx="542">
                  <c:v>276479999999.99408</c:v>
                </c:pt>
                <c:pt idx="543">
                  <c:v>138240000000.00613</c:v>
                </c:pt>
                <c:pt idx="544">
                  <c:v>-138240000000.00629</c:v>
                </c:pt>
                <c:pt idx="545">
                  <c:v>3.14321368932724E-3</c:v>
                </c:pt>
                <c:pt idx="546">
                  <c:v>138240000000.00311</c:v>
                </c:pt>
                <c:pt idx="547">
                  <c:v>-276480000000.00623</c:v>
                </c:pt>
                <c:pt idx="548">
                  <c:v>276480000000.00323</c:v>
                </c:pt>
                <c:pt idx="549">
                  <c:v>-138240000000.00012</c:v>
                </c:pt>
                <c:pt idx="550">
                  <c:v>138240000000.00012</c:v>
                </c:pt>
                <c:pt idx="551">
                  <c:v>-276479999999.99719</c:v>
                </c:pt>
                <c:pt idx="552">
                  <c:v>138239999999.99411</c:v>
                </c:pt>
                <c:pt idx="553">
                  <c:v>138240000000.00314</c:v>
                </c:pt>
                <c:pt idx="554">
                  <c:v>-138240000000.00012</c:v>
                </c:pt>
                <c:pt idx="555">
                  <c:v>3.0122464522719379E-3</c:v>
                </c:pt>
                <c:pt idx="556">
                  <c:v>-6.0244929045438758E-3</c:v>
                </c:pt>
                <c:pt idx="557">
                  <c:v>3.0122464522719379E-3</c:v>
                </c:pt>
                <c:pt idx="558">
                  <c:v>138240000000.00012</c:v>
                </c:pt>
                <c:pt idx="559">
                  <c:v>-276479999999.99866</c:v>
                </c:pt>
                <c:pt idx="560">
                  <c:v>276479999999.99707</c:v>
                </c:pt>
                <c:pt idx="561">
                  <c:v>-138239999999.99854</c:v>
                </c:pt>
                <c:pt idx="562">
                  <c:v>1.5061232261359689E-3</c:v>
                </c:pt>
                <c:pt idx="563">
                  <c:v>138239999999.99704</c:v>
                </c:pt>
                <c:pt idx="564">
                  <c:v>-138239999999.99854</c:v>
                </c:pt>
                <c:pt idx="565">
                  <c:v>-138240000000.00006</c:v>
                </c:pt>
                <c:pt idx="566">
                  <c:v>276480000000.00159</c:v>
                </c:pt>
                <c:pt idx="567">
                  <c:v>-276480000000.00311</c:v>
                </c:pt>
                <c:pt idx="568">
                  <c:v>276480000000.00159</c:v>
                </c:pt>
                <c:pt idx="569">
                  <c:v>-138240000000.00006</c:v>
                </c:pt>
                <c:pt idx="570">
                  <c:v>1.5061232261359689E-3</c:v>
                </c:pt>
                <c:pt idx="571">
                  <c:v>-3.0122464522719379E-3</c:v>
                </c:pt>
                <c:pt idx="572">
                  <c:v>1.5061232261359689E-3</c:v>
                </c:pt>
                <c:pt idx="573">
                  <c:v>138240000000.00085</c:v>
                </c:pt>
                <c:pt idx="574">
                  <c:v>-138240000000.00162</c:v>
                </c:pt>
                <c:pt idx="575">
                  <c:v>-138239999999.99936</c:v>
                </c:pt>
                <c:pt idx="576">
                  <c:v>276480000000.00098</c:v>
                </c:pt>
                <c:pt idx="577">
                  <c:v>-138240000000.00162</c:v>
                </c:pt>
                <c:pt idx="578">
                  <c:v>7.5306161306798447E-4</c:v>
                </c:pt>
                <c:pt idx="579">
                  <c:v>7.5306161306798447E-4</c:v>
                </c:pt>
                <c:pt idx="580">
                  <c:v>138239999999.9986</c:v>
                </c:pt>
                <c:pt idx="581">
                  <c:v>-276479999999.99945</c:v>
                </c:pt>
                <c:pt idx="582">
                  <c:v>276480000000.00018</c:v>
                </c:pt>
                <c:pt idx="583">
                  <c:v>-276479999999.99945</c:v>
                </c:pt>
                <c:pt idx="584">
                  <c:v>276479999999.99866</c:v>
                </c:pt>
                <c:pt idx="585">
                  <c:v>-138239999999.99933</c:v>
                </c:pt>
                <c:pt idx="586">
                  <c:v>0</c:v>
                </c:pt>
                <c:pt idx="587">
                  <c:v>-138239999999.99973</c:v>
                </c:pt>
                <c:pt idx="588">
                  <c:v>276479999999.99945</c:v>
                </c:pt>
                <c:pt idx="589">
                  <c:v>-138239999999.99933</c:v>
                </c:pt>
                <c:pt idx="590">
                  <c:v>138239999999.99933</c:v>
                </c:pt>
                <c:pt idx="591">
                  <c:v>-276479999999.99976</c:v>
                </c:pt>
                <c:pt idx="592">
                  <c:v>138240000000.00009</c:v>
                </c:pt>
                <c:pt idx="593">
                  <c:v>3.7653080653399224E-4</c:v>
                </c:pt>
                <c:pt idx="594">
                  <c:v>-7.5306161306798447E-4</c:v>
                </c:pt>
                <c:pt idx="595">
                  <c:v>3.7653080653399224E-4</c:v>
                </c:pt>
                <c:pt idx="596">
                  <c:v>3.7653080653399224E-4</c:v>
                </c:pt>
                <c:pt idx="597">
                  <c:v>-7.5306161306798447E-4</c:v>
                </c:pt>
                <c:pt idx="598">
                  <c:v>3.7653080653399224E-4</c:v>
                </c:pt>
                <c:pt idx="599">
                  <c:v>1.8007995095103974E-4</c:v>
                </c:pt>
                <c:pt idx="600">
                  <c:v>-1.8007995095103974E-4</c:v>
                </c:pt>
                <c:pt idx="601">
                  <c:v>-1.8007995095103974E-4</c:v>
                </c:pt>
                <c:pt idx="602">
                  <c:v>138240000000.00027</c:v>
                </c:pt>
                <c:pt idx="603">
                  <c:v>-276480000000</c:v>
                </c:pt>
                <c:pt idx="604">
                  <c:v>138239999999.99988</c:v>
                </c:pt>
                <c:pt idx="605">
                  <c:v>-1.8007995095103974E-4</c:v>
                </c:pt>
                <c:pt idx="606">
                  <c:v>3.6015990190207947E-4</c:v>
                </c:pt>
                <c:pt idx="607">
                  <c:v>-2.7830537874251599E-4</c:v>
                </c:pt>
                <c:pt idx="608">
                  <c:v>9.822542779147625E-5</c:v>
                </c:pt>
                <c:pt idx="609">
                  <c:v>4.9112713895738125E-5</c:v>
                </c:pt>
                <c:pt idx="610">
                  <c:v>138239999999.99988</c:v>
                </c:pt>
                <c:pt idx="611">
                  <c:v>-276479999999.99988</c:v>
                </c:pt>
                <c:pt idx="612">
                  <c:v>138239999999.99997</c:v>
                </c:pt>
                <c:pt idx="613">
                  <c:v>138239999999.99997</c:v>
                </c:pt>
                <c:pt idx="614">
                  <c:v>-138239999999.99997</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1-6074-4CA1-BC41-95B842C19789}"/>
            </c:ext>
          </c:extLst>
        </c:ser>
        <c:dLbls>
          <c:showLegendKey val="0"/>
          <c:showVal val="0"/>
          <c:showCatName val="0"/>
          <c:showSerName val="0"/>
          <c:showPercent val="0"/>
          <c:showBubbleSize val="0"/>
        </c:dLbls>
        <c:axId val="796089071"/>
        <c:axId val="796089551"/>
      </c:scatterChart>
      <c:valAx>
        <c:axId val="7960890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layout>
            <c:manualLayout>
              <c:xMode val="edge"/>
              <c:yMode val="edge"/>
              <c:x val="0.40280541636840855"/>
              <c:y val="0.95302887139107606"/>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89551"/>
        <c:crosses val="autoZero"/>
        <c:crossBetween val="midCat"/>
      </c:valAx>
      <c:valAx>
        <c:axId val="7960895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Jerk (mm/s³)</a:t>
                </a:r>
                <a:endParaRPr lang="en-GB"/>
              </a:p>
            </c:rich>
          </c:tx>
          <c:layout>
            <c:manualLayout>
              <c:xMode val="edge"/>
              <c:yMode val="edge"/>
              <c:x val="2.9312813171080889E-3"/>
              <c:y val="0.41778934154969755"/>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89071"/>
        <c:crosses val="autoZero"/>
        <c:crossBetween val="midCat"/>
      </c:valAx>
      <c:spPr>
        <a:noFill/>
        <a:ln>
          <a:noFill/>
        </a:ln>
        <a:effectLst/>
      </c:spPr>
    </c:plotArea>
    <c:legend>
      <c:legendPos val="r"/>
      <c:layout>
        <c:manualLayout>
          <c:xMode val="edge"/>
          <c:yMode val="edge"/>
          <c:x val="0.72992081245526141"/>
          <c:y val="9.6504165240214532E-2"/>
          <c:w val="0.23197284870172383"/>
          <c:h val="9.354079653086842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100"/>
              <a:t>Valve Velocity vs Crank Angle</a:t>
            </a:r>
          </a:p>
        </c:rich>
      </c:tx>
      <c:layout>
        <c:manualLayout>
          <c:xMode val="edge"/>
          <c:yMode val="edge"/>
          <c:x val="0.34879046369203848"/>
          <c:y val="1.850942304525189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7184857101195677E-2"/>
          <c:y val="0.10452431511491145"/>
          <c:w val="0.88754119276757071"/>
          <c:h val="0.82404097140949983"/>
        </c:manualLayout>
      </c:layout>
      <c:scatterChart>
        <c:scatterStyle val="smoothMarker"/>
        <c:varyColors val="0"/>
        <c:ser>
          <c:idx val="0"/>
          <c:order val="0"/>
          <c:tx>
            <c:v>Exhaust Valve Velocity</c:v>
          </c:tx>
          <c:spPr>
            <a:ln w="19050" cap="rnd">
              <a:solidFill>
                <a:schemeClr val="accent1"/>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Data'!$D$6:$D$726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239.99999999999986</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239.99999999999986</c:v>
                </c:pt>
                <c:pt idx="96">
                  <c:v>0</c:v>
                </c:pt>
                <c:pt idx="97">
                  <c:v>240.00000000000017</c:v>
                </c:pt>
                <c:pt idx="98">
                  <c:v>0</c:v>
                </c:pt>
                <c:pt idx="99">
                  <c:v>0</c:v>
                </c:pt>
                <c:pt idx="100">
                  <c:v>240.00000000000017</c:v>
                </c:pt>
                <c:pt idx="101">
                  <c:v>0</c:v>
                </c:pt>
                <c:pt idx="102">
                  <c:v>239.99999999999952</c:v>
                </c:pt>
                <c:pt idx="103">
                  <c:v>0</c:v>
                </c:pt>
                <c:pt idx="104">
                  <c:v>240.00000000000017</c:v>
                </c:pt>
                <c:pt idx="105">
                  <c:v>240.00000000000017</c:v>
                </c:pt>
                <c:pt idx="106">
                  <c:v>239.99999999999952</c:v>
                </c:pt>
                <c:pt idx="107">
                  <c:v>240.00000000000017</c:v>
                </c:pt>
                <c:pt idx="108">
                  <c:v>240.00000000000017</c:v>
                </c:pt>
                <c:pt idx="109">
                  <c:v>239.99999999999952</c:v>
                </c:pt>
                <c:pt idx="110">
                  <c:v>240.00000000000017</c:v>
                </c:pt>
                <c:pt idx="111">
                  <c:v>0</c:v>
                </c:pt>
                <c:pt idx="112">
                  <c:v>240.00000000000017</c:v>
                </c:pt>
                <c:pt idx="113">
                  <c:v>239.99999999999952</c:v>
                </c:pt>
                <c:pt idx="114">
                  <c:v>240.00000000000017</c:v>
                </c:pt>
                <c:pt idx="115">
                  <c:v>240.00000000000017</c:v>
                </c:pt>
                <c:pt idx="116">
                  <c:v>240.00000000000017</c:v>
                </c:pt>
                <c:pt idx="117">
                  <c:v>240.00000000000017</c:v>
                </c:pt>
                <c:pt idx="118">
                  <c:v>239.99999999999886</c:v>
                </c:pt>
                <c:pt idx="119">
                  <c:v>0</c:v>
                </c:pt>
                <c:pt idx="120">
                  <c:v>240.00000000000017</c:v>
                </c:pt>
                <c:pt idx="121">
                  <c:v>240.00000000000017</c:v>
                </c:pt>
                <c:pt idx="122">
                  <c:v>240.00000000000017</c:v>
                </c:pt>
                <c:pt idx="123">
                  <c:v>240.00000000000017</c:v>
                </c:pt>
                <c:pt idx="124">
                  <c:v>240.00000000000017</c:v>
                </c:pt>
                <c:pt idx="125">
                  <c:v>239.99999999999886</c:v>
                </c:pt>
                <c:pt idx="126">
                  <c:v>240.00000000000017</c:v>
                </c:pt>
                <c:pt idx="127">
                  <c:v>240.00000000000017</c:v>
                </c:pt>
                <c:pt idx="128">
                  <c:v>240.00000000000017</c:v>
                </c:pt>
                <c:pt idx="129">
                  <c:v>240.00000000000017</c:v>
                </c:pt>
                <c:pt idx="130">
                  <c:v>240.00000000000017</c:v>
                </c:pt>
                <c:pt idx="131">
                  <c:v>0</c:v>
                </c:pt>
                <c:pt idx="132">
                  <c:v>239.99999999999886</c:v>
                </c:pt>
                <c:pt idx="133">
                  <c:v>240.00000000000017</c:v>
                </c:pt>
                <c:pt idx="134">
                  <c:v>240.00000000000017</c:v>
                </c:pt>
                <c:pt idx="135">
                  <c:v>240.00000000000017</c:v>
                </c:pt>
                <c:pt idx="136">
                  <c:v>240.00000000000017</c:v>
                </c:pt>
                <c:pt idx="137">
                  <c:v>240.00000000000017</c:v>
                </c:pt>
                <c:pt idx="138">
                  <c:v>239.99999999999886</c:v>
                </c:pt>
                <c:pt idx="139">
                  <c:v>240.00000000000017</c:v>
                </c:pt>
                <c:pt idx="140">
                  <c:v>240.00000000000017</c:v>
                </c:pt>
                <c:pt idx="141">
                  <c:v>240.00000000000017</c:v>
                </c:pt>
                <c:pt idx="142">
                  <c:v>240.00000000000017</c:v>
                </c:pt>
                <c:pt idx="143">
                  <c:v>240.00000000000017</c:v>
                </c:pt>
                <c:pt idx="144">
                  <c:v>240.00000000000017</c:v>
                </c:pt>
                <c:pt idx="145">
                  <c:v>240.00000000000017</c:v>
                </c:pt>
                <c:pt idx="146">
                  <c:v>480.00000000000034</c:v>
                </c:pt>
                <c:pt idx="147">
                  <c:v>239.99999999999753</c:v>
                </c:pt>
                <c:pt idx="148">
                  <c:v>480.00000000000034</c:v>
                </c:pt>
                <c:pt idx="149">
                  <c:v>480.00000000000034</c:v>
                </c:pt>
                <c:pt idx="150">
                  <c:v>480.00000000000034</c:v>
                </c:pt>
                <c:pt idx="151">
                  <c:v>480.00000000000034</c:v>
                </c:pt>
                <c:pt idx="152">
                  <c:v>480.00000000000034</c:v>
                </c:pt>
                <c:pt idx="153">
                  <c:v>479.99999999999773</c:v>
                </c:pt>
                <c:pt idx="154">
                  <c:v>480.00000000000034</c:v>
                </c:pt>
                <c:pt idx="155">
                  <c:v>720.00000000000057</c:v>
                </c:pt>
                <c:pt idx="156">
                  <c:v>720.00000000000057</c:v>
                </c:pt>
                <c:pt idx="157">
                  <c:v>480.00000000000034</c:v>
                </c:pt>
                <c:pt idx="158">
                  <c:v>719.99999999999795</c:v>
                </c:pt>
                <c:pt idx="159">
                  <c:v>720.00000000000057</c:v>
                </c:pt>
                <c:pt idx="160">
                  <c:v>960.00000000000068</c:v>
                </c:pt>
                <c:pt idx="161">
                  <c:v>720.00000000000057</c:v>
                </c:pt>
                <c:pt idx="162">
                  <c:v>959.99999999999807</c:v>
                </c:pt>
                <c:pt idx="163">
                  <c:v>960.00000000000068</c:v>
                </c:pt>
                <c:pt idx="164">
                  <c:v>960.00000000000068</c:v>
                </c:pt>
                <c:pt idx="165">
                  <c:v>720.00000000000057</c:v>
                </c:pt>
                <c:pt idx="166">
                  <c:v>960.00000000000068</c:v>
                </c:pt>
                <c:pt idx="167">
                  <c:v>959.99999999999545</c:v>
                </c:pt>
                <c:pt idx="168">
                  <c:v>1200.0000000000009</c:v>
                </c:pt>
                <c:pt idx="169">
                  <c:v>960.00000000000068</c:v>
                </c:pt>
                <c:pt idx="170">
                  <c:v>1200.0000000000009</c:v>
                </c:pt>
                <c:pt idx="171">
                  <c:v>960.00000000000068</c:v>
                </c:pt>
                <c:pt idx="172">
                  <c:v>1199.9999999999957</c:v>
                </c:pt>
                <c:pt idx="173">
                  <c:v>1200.0000000000009</c:v>
                </c:pt>
                <c:pt idx="174">
                  <c:v>1200.0000000000009</c:v>
                </c:pt>
                <c:pt idx="175">
                  <c:v>960.00000000000068</c:v>
                </c:pt>
                <c:pt idx="176">
                  <c:v>960.00000000000068</c:v>
                </c:pt>
                <c:pt idx="177">
                  <c:v>1440.0000000000011</c:v>
                </c:pt>
                <c:pt idx="178">
                  <c:v>1679.9999999999959</c:v>
                </c:pt>
                <c:pt idx="179">
                  <c:v>1440.0000000000011</c:v>
                </c:pt>
                <c:pt idx="180">
                  <c:v>1440.0000000000011</c:v>
                </c:pt>
                <c:pt idx="181">
                  <c:v>1440.0000000000011</c:v>
                </c:pt>
                <c:pt idx="182">
                  <c:v>1439.9999999999959</c:v>
                </c:pt>
                <c:pt idx="183">
                  <c:v>1440.0000000000011</c:v>
                </c:pt>
                <c:pt idx="184">
                  <c:v>1680.0000000000014</c:v>
                </c:pt>
                <c:pt idx="185">
                  <c:v>1679.9999999999959</c:v>
                </c:pt>
                <c:pt idx="186">
                  <c:v>1680.0000000000066</c:v>
                </c:pt>
                <c:pt idx="187">
                  <c:v>1679.9999999999959</c:v>
                </c:pt>
                <c:pt idx="188">
                  <c:v>1679.9999999999959</c:v>
                </c:pt>
                <c:pt idx="189">
                  <c:v>1680.0000000000066</c:v>
                </c:pt>
                <c:pt idx="190">
                  <c:v>1920.0000000000014</c:v>
                </c:pt>
                <c:pt idx="191">
                  <c:v>1679.9999999999959</c:v>
                </c:pt>
                <c:pt idx="192">
                  <c:v>1679.9999999999959</c:v>
                </c:pt>
                <c:pt idx="193">
                  <c:v>720.00000000000591</c:v>
                </c:pt>
                <c:pt idx="194">
                  <c:v>960.00000000000068</c:v>
                </c:pt>
                <c:pt idx="195">
                  <c:v>2879.9999999999918</c:v>
                </c:pt>
                <c:pt idx="196">
                  <c:v>2880.0000000000023</c:v>
                </c:pt>
                <c:pt idx="197">
                  <c:v>2400.0000000000018</c:v>
                </c:pt>
                <c:pt idx="198">
                  <c:v>2639.9999999999968</c:v>
                </c:pt>
                <c:pt idx="199">
                  <c:v>1680.0000000000066</c:v>
                </c:pt>
                <c:pt idx="200">
                  <c:v>1919.9999999999909</c:v>
                </c:pt>
                <c:pt idx="201">
                  <c:v>2400.0000000000018</c:v>
                </c:pt>
                <c:pt idx="202">
                  <c:v>2639.9999999999968</c:v>
                </c:pt>
                <c:pt idx="203">
                  <c:v>2160.0000000000068</c:v>
                </c:pt>
                <c:pt idx="204">
                  <c:v>2159.9999999999964</c:v>
                </c:pt>
                <c:pt idx="205">
                  <c:v>2400.0000000000018</c:v>
                </c:pt>
                <c:pt idx="206">
                  <c:v>2400.0000000000018</c:v>
                </c:pt>
                <c:pt idx="207">
                  <c:v>2639.9999999999968</c:v>
                </c:pt>
                <c:pt idx="208">
                  <c:v>2880.0000000000023</c:v>
                </c:pt>
                <c:pt idx="209">
                  <c:v>2399.9999999999914</c:v>
                </c:pt>
                <c:pt idx="210">
                  <c:v>2400.0000000000123</c:v>
                </c:pt>
                <c:pt idx="211">
                  <c:v>2880.0000000000023</c:v>
                </c:pt>
                <c:pt idx="212">
                  <c:v>2879.9999999999809</c:v>
                </c:pt>
                <c:pt idx="213">
                  <c:v>2160.0000000000177</c:v>
                </c:pt>
                <c:pt idx="214">
                  <c:v>2399.9999999999914</c:v>
                </c:pt>
                <c:pt idx="215">
                  <c:v>3600.0000000000086</c:v>
                </c:pt>
                <c:pt idx="216">
                  <c:v>3839.9999999999818</c:v>
                </c:pt>
                <c:pt idx="217">
                  <c:v>2400.0000000000123</c:v>
                </c:pt>
                <c:pt idx="218">
                  <c:v>2639.9999999999864</c:v>
                </c:pt>
                <c:pt idx="219">
                  <c:v>3120.0000000000186</c:v>
                </c:pt>
                <c:pt idx="220">
                  <c:v>3119.9999999999973</c:v>
                </c:pt>
                <c:pt idx="221">
                  <c:v>3119.9999999999973</c:v>
                </c:pt>
                <c:pt idx="222">
                  <c:v>3119.9999999999973</c:v>
                </c:pt>
                <c:pt idx="223">
                  <c:v>4079.9999999999977</c:v>
                </c:pt>
                <c:pt idx="224">
                  <c:v>3840.0000000000027</c:v>
                </c:pt>
                <c:pt idx="225">
                  <c:v>3119.9999999999973</c:v>
                </c:pt>
                <c:pt idx="226">
                  <c:v>3119.9999999999973</c:v>
                </c:pt>
                <c:pt idx="227">
                  <c:v>2640.0000000000077</c:v>
                </c:pt>
                <c:pt idx="228">
                  <c:v>2399.9999999999914</c:v>
                </c:pt>
                <c:pt idx="229">
                  <c:v>3600.0000000000086</c:v>
                </c:pt>
                <c:pt idx="230">
                  <c:v>3599.9999999999868</c:v>
                </c:pt>
                <c:pt idx="231">
                  <c:v>3360.0000000000132</c:v>
                </c:pt>
                <c:pt idx="232">
                  <c:v>3119.9999999999973</c:v>
                </c:pt>
                <c:pt idx="233">
                  <c:v>3119.9999999999973</c:v>
                </c:pt>
                <c:pt idx="234">
                  <c:v>2880.0000000000023</c:v>
                </c:pt>
                <c:pt idx="235">
                  <c:v>2639.9999999999864</c:v>
                </c:pt>
                <c:pt idx="236">
                  <c:v>2640.0000000000077</c:v>
                </c:pt>
                <c:pt idx="237">
                  <c:v>2640.0000000000077</c:v>
                </c:pt>
                <c:pt idx="238">
                  <c:v>2399.9999999999914</c:v>
                </c:pt>
                <c:pt idx="239">
                  <c:v>2159.9999999999964</c:v>
                </c:pt>
                <c:pt idx="240">
                  <c:v>2159.9999999999964</c:v>
                </c:pt>
                <c:pt idx="241">
                  <c:v>960.00000000002206</c:v>
                </c:pt>
                <c:pt idx="242">
                  <c:v>1199.9999999999743</c:v>
                </c:pt>
                <c:pt idx="243">
                  <c:v>720.00000000002728</c:v>
                </c:pt>
                <c:pt idx="244">
                  <c:v>719.99999999998454</c:v>
                </c:pt>
                <c:pt idx="245">
                  <c:v>239.99999999999488</c:v>
                </c:pt>
                <c:pt idx="246">
                  <c:v>239.99999999999488</c:v>
                </c:pt>
                <c:pt idx="247">
                  <c:v>-239.99999999999488</c:v>
                </c:pt>
                <c:pt idx="248">
                  <c:v>-479.99999999998977</c:v>
                </c:pt>
                <c:pt idx="249">
                  <c:v>-719.99999999998454</c:v>
                </c:pt>
                <c:pt idx="250">
                  <c:v>-960.00000000002206</c:v>
                </c:pt>
                <c:pt idx="251">
                  <c:v>-1680.0000000000066</c:v>
                </c:pt>
                <c:pt idx="252">
                  <c:v>-1919.9999999999802</c:v>
                </c:pt>
                <c:pt idx="253">
                  <c:v>-4320.0000000000136</c:v>
                </c:pt>
                <c:pt idx="254">
                  <c:v>-4319.9999999999927</c:v>
                </c:pt>
                <c:pt idx="255">
                  <c:v>-2640.0000000000077</c:v>
                </c:pt>
                <c:pt idx="256">
                  <c:v>-2399.9999999999914</c:v>
                </c:pt>
                <c:pt idx="257">
                  <c:v>-3600.0000000000086</c:v>
                </c:pt>
                <c:pt idx="258">
                  <c:v>-3359.9999999999918</c:v>
                </c:pt>
                <c:pt idx="259">
                  <c:v>-3840.0000000000027</c:v>
                </c:pt>
                <c:pt idx="260">
                  <c:v>-3840.0000000000027</c:v>
                </c:pt>
                <c:pt idx="261">
                  <c:v>-2639.9999999999864</c:v>
                </c:pt>
                <c:pt idx="262">
                  <c:v>-2640.0000000000077</c:v>
                </c:pt>
                <c:pt idx="263">
                  <c:v>-3600.0000000000086</c:v>
                </c:pt>
                <c:pt idx="264">
                  <c:v>-3599.9999999999868</c:v>
                </c:pt>
                <c:pt idx="265">
                  <c:v>-3119.9999999999973</c:v>
                </c:pt>
                <c:pt idx="266">
                  <c:v>-3119.9999999999973</c:v>
                </c:pt>
                <c:pt idx="267">
                  <c:v>-3360.0000000000132</c:v>
                </c:pt>
                <c:pt idx="268">
                  <c:v>-3359.9999999999918</c:v>
                </c:pt>
                <c:pt idx="269">
                  <c:v>-3360.0000000000132</c:v>
                </c:pt>
                <c:pt idx="270">
                  <c:v>-3359.9999999999918</c:v>
                </c:pt>
                <c:pt idx="271">
                  <c:v>-3359.9999999999918</c:v>
                </c:pt>
                <c:pt idx="272">
                  <c:v>-3360.0000000000132</c:v>
                </c:pt>
                <c:pt idx="273">
                  <c:v>-3599.9999999999868</c:v>
                </c:pt>
                <c:pt idx="274">
                  <c:v>-3600.0000000000086</c:v>
                </c:pt>
                <c:pt idx="275">
                  <c:v>-2639.9999999999864</c:v>
                </c:pt>
                <c:pt idx="276">
                  <c:v>-2640.0000000000077</c:v>
                </c:pt>
                <c:pt idx="277">
                  <c:v>-3119.9999999999973</c:v>
                </c:pt>
                <c:pt idx="278">
                  <c:v>-3119.9999999999973</c:v>
                </c:pt>
                <c:pt idx="279">
                  <c:v>-3119.9999999999973</c:v>
                </c:pt>
                <c:pt idx="280">
                  <c:v>-2880.0000000000023</c:v>
                </c:pt>
                <c:pt idx="281">
                  <c:v>-2400.0000000000123</c:v>
                </c:pt>
                <c:pt idx="282">
                  <c:v>-2159.9999999999964</c:v>
                </c:pt>
                <c:pt idx="283">
                  <c:v>-2880.0000000000023</c:v>
                </c:pt>
                <c:pt idx="284">
                  <c:v>-2639.9999999999968</c:v>
                </c:pt>
                <c:pt idx="285">
                  <c:v>-2639.9999999999968</c:v>
                </c:pt>
                <c:pt idx="286">
                  <c:v>-2400.0000000000018</c:v>
                </c:pt>
                <c:pt idx="287">
                  <c:v>-1920.0000000000014</c:v>
                </c:pt>
                <c:pt idx="288">
                  <c:v>-1920.0000000000014</c:v>
                </c:pt>
                <c:pt idx="289">
                  <c:v>-2639.9999999999968</c:v>
                </c:pt>
                <c:pt idx="290">
                  <c:v>-2400.0000000000018</c:v>
                </c:pt>
                <c:pt idx="291">
                  <c:v>-2159.9999999999964</c:v>
                </c:pt>
                <c:pt idx="292">
                  <c:v>-2159.9999999999964</c:v>
                </c:pt>
                <c:pt idx="293">
                  <c:v>-1920.0000000000014</c:v>
                </c:pt>
                <c:pt idx="294">
                  <c:v>-1920.0000000000014</c:v>
                </c:pt>
                <c:pt idx="295">
                  <c:v>-1920.0000000000014</c:v>
                </c:pt>
                <c:pt idx="296">
                  <c:v>-1920.0000000000014</c:v>
                </c:pt>
                <c:pt idx="297">
                  <c:v>-2159.9999999999964</c:v>
                </c:pt>
                <c:pt idx="298">
                  <c:v>-1920.0000000000014</c:v>
                </c:pt>
                <c:pt idx="299">
                  <c:v>-1679.9999999999959</c:v>
                </c:pt>
                <c:pt idx="300">
                  <c:v>-1680.0000000000066</c:v>
                </c:pt>
                <c:pt idx="301">
                  <c:v>-1679.9999999999959</c:v>
                </c:pt>
                <c:pt idx="302">
                  <c:v>-1679.9999999999959</c:v>
                </c:pt>
                <c:pt idx="303">
                  <c:v>-1680.0000000000066</c:v>
                </c:pt>
                <c:pt idx="304">
                  <c:v>-1679.9999999999959</c:v>
                </c:pt>
                <c:pt idx="305">
                  <c:v>-1440.0000000000011</c:v>
                </c:pt>
                <c:pt idx="306">
                  <c:v>-1440.0000000000011</c:v>
                </c:pt>
                <c:pt idx="307">
                  <c:v>-1439.9999999999959</c:v>
                </c:pt>
                <c:pt idx="308">
                  <c:v>-1200.0000000000009</c:v>
                </c:pt>
                <c:pt idx="309">
                  <c:v>-1680.0000000000014</c:v>
                </c:pt>
                <c:pt idx="310">
                  <c:v>-1440.0000000000011</c:v>
                </c:pt>
                <c:pt idx="311">
                  <c:v>-1439.9999999999959</c:v>
                </c:pt>
                <c:pt idx="312">
                  <c:v>-1200.0000000000009</c:v>
                </c:pt>
                <c:pt idx="313">
                  <c:v>-1200.0000000000009</c:v>
                </c:pt>
                <c:pt idx="314">
                  <c:v>-1200.0000000000009</c:v>
                </c:pt>
                <c:pt idx="315">
                  <c:v>-960.00000000000068</c:v>
                </c:pt>
                <c:pt idx="316">
                  <c:v>-959.99999999999545</c:v>
                </c:pt>
                <c:pt idx="317">
                  <c:v>-1200.0000000000009</c:v>
                </c:pt>
                <c:pt idx="318">
                  <c:v>-960.00000000000068</c:v>
                </c:pt>
                <c:pt idx="319">
                  <c:v>-1200.0000000000009</c:v>
                </c:pt>
                <c:pt idx="320">
                  <c:v>-960.00000000000068</c:v>
                </c:pt>
                <c:pt idx="321">
                  <c:v>-1200.0000000000009</c:v>
                </c:pt>
                <c:pt idx="322">
                  <c:v>-959.99999999999545</c:v>
                </c:pt>
                <c:pt idx="323">
                  <c:v>-960.00000000000068</c:v>
                </c:pt>
                <c:pt idx="324">
                  <c:v>-960.00000000000068</c:v>
                </c:pt>
                <c:pt idx="325">
                  <c:v>-720.00000000000057</c:v>
                </c:pt>
                <c:pt idx="326">
                  <c:v>-480.00000000000034</c:v>
                </c:pt>
                <c:pt idx="327">
                  <c:v>-959.99999999999807</c:v>
                </c:pt>
                <c:pt idx="328">
                  <c:v>-720.00000000000057</c:v>
                </c:pt>
                <c:pt idx="329">
                  <c:v>-720.00000000000057</c:v>
                </c:pt>
                <c:pt idx="330">
                  <c:v>-720.00000000000057</c:v>
                </c:pt>
                <c:pt idx="331">
                  <c:v>-480.00000000000034</c:v>
                </c:pt>
                <c:pt idx="332">
                  <c:v>-479.99999999999773</c:v>
                </c:pt>
                <c:pt idx="333">
                  <c:v>-720.00000000000057</c:v>
                </c:pt>
                <c:pt idx="334">
                  <c:v>-480.00000000000034</c:v>
                </c:pt>
                <c:pt idx="335">
                  <c:v>-720.00000000000057</c:v>
                </c:pt>
                <c:pt idx="336">
                  <c:v>-480.00000000000034</c:v>
                </c:pt>
                <c:pt idx="337">
                  <c:v>-240.00000000000017</c:v>
                </c:pt>
                <c:pt idx="338">
                  <c:v>-239.99999999999753</c:v>
                </c:pt>
                <c:pt idx="339">
                  <c:v>-480.00000000000034</c:v>
                </c:pt>
                <c:pt idx="340">
                  <c:v>-240.00000000000017</c:v>
                </c:pt>
                <c:pt idx="341">
                  <c:v>-480.00000000000034</c:v>
                </c:pt>
                <c:pt idx="342">
                  <c:v>-240.00000000000017</c:v>
                </c:pt>
                <c:pt idx="343">
                  <c:v>-480.00000000000034</c:v>
                </c:pt>
                <c:pt idx="344">
                  <c:v>-240.00000000000017</c:v>
                </c:pt>
                <c:pt idx="345">
                  <c:v>-240.00000000000017</c:v>
                </c:pt>
                <c:pt idx="346">
                  <c:v>0</c:v>
                </c:pt>
                <c:pt idx="347">
                  <c:v>-479.99999999999773</c:v>
                </c:pt>
                <c:pt idx="348">
                  <c:v>-240.00000000000017</c:v>
                </c:pt>
                <c:pt idx="349">
                  <c:v>-240.00000000000017</c:v>
                </c:pt>
                <c:pt idx="350">
                  <c:v>-240.00000000000017</c:v>
                </c:pt>
                <c:pt idx="351">
                  <c:v>-240.00000000000017</c:v>
                </c:pt>
                <c:pt idx="352">
                  <c:v>-240.00000000000017</c:v>
                </c:pt>
                <c:pt idx="353">
                  <c:v>-240.00000000000017</c:v>
                </c:pt>
                <c:pt idx="354">
                  <c:v>0</c:v>
                </c:pt>
                <c:pt idx="355">
                  <c:v>-240.00000000000017</c:v>
                </c:pt>
                <c:pt idx="356">
                  <c:v>-240.00000000000017</c:v>
                </c:pt>
                <c:pt idx="357">
                  <c:v>-240.00000000000017</c:v>
                </c:pt>
                <c:pt idx="358">
                  <c:v>-239.99999999999886</c:v>
                </c:pt>
                <c:pt idx="359">
                  <c:v>-240.00000000000017</c:v>
                </c:pt>
                <c:pt idx="360">
                  <c:v>-240.00000000000017</c:v>
                </c:pt>
                <c:pt idx="361">
                  <c:v>-240.00000000000017</c:v>
                </c:pt>
                <c:pt idx="362">
                  <c:v>-240.00000000000017</c:v>
                </c:pt>
                <c:pt idx="363">
                  <c:v>-240.00000000000017</c:v>
                </c:pt>
                <c:pt idx="364">
                  <c:v>-239.99999999999886</c:v>
                </c:pt>
                <c:pt idx="365">
                  <c:v>-240.00000000000017</c:v>
                </c:pt>
                <c:pt idx="366">
                  <c:v>-240.00000000000017</c:v>
                </c:pt>
                <c:pt idx="367">
                  <c:v>-240.00000000000017</c:v>
                </c:pt>
                <c:pt idx="368">
                  <c:v>-240.00000000000017</c:v>
                </c:pt>
                <c:pt idx="369">
                  <c:v>-240.00000000000017</c:v>
                </c:pt>
                <c:pt idx="370">
                  <c:v>-239.99999999999886</c:v>
                </c:pt>
                <c:pt idx="371">
                  <c:v>-240.00000000000017</c:v>
                </c:pt>
                <c:pt idx="372">
                  <c:v>-240.00000000000017</c:v>
                </c:pt>
                <c:pt idx="373">
                  <c:v>-240.00000000000017</c:v>
                </c:pt>
                <c:pt idx="374">
                  <c:v>-240.00000000000017</c:v>
                </c:pt>
                <c:pt idx="375">
                  <c:v>-240.00000000000017</c:v>
                </c:pt>
                <c:pt idx="376">
                  <c:v>-239.99999999999886</c:v>
                </c:pt>
                <c:pt idx="377">
                  <c:v>-240.00000000000017</c:v>
                </c:pt>
                <c:pt idx="378">
                  <c:v>-240.00000000000017</c:v>
                </c:pt>
                <c:pt idx="379">
                  <c:v>-240.00000000000017</c:v>
                </c:pt>
                <c:pt idx="380">
                  <c:v>-240.00000000000017</c:v>
                </c:pt>
                <c:pt idx="381">
                  <c:v>-239.99999999999952</c:v>
                </c:pt>
                <c:pt idx="382">
                  <c:v>-240.00000000000017</c:v>
                </c:pt>
                <c:pt idx="383">
                  <c:v>-240.00000000000017</c:v>
                </c:pt>
                <c:pt idx="384">
                  <c:v>-239.99999999999952</c:v>
                </c:pt>
                <c:pt idx="385">
                  <c:v>-240.00000000000017</c:v>
                </c:pt>
                <c:pt idx="386">
                  <c:v>0</c:v>
                </c:pt>
                <c:pt idx="387">
                  <c:v>-240.00000000000017</c:v>
                </c:pt>
                <c:pt idx="388">
                  <c:v>-239.99999999999952</c:v>
                </c:pt>
                <c:pt idx="389">
                  <c:v>-240.00000000000017</c:v>
                </c:pt>
                <c:pt idx="390">
                  <c:v>-240.00000000000017</c:v>
                </c:pt>
                <c:pt idx="391">
                  <c:v>-239.99999999999952</c:v>
                </c:pt>
                <c:pt idx="392">
                  <c:v>-240.00000000000017</c:v>
                </c:pt>
                <c:pt idx="393">
                  <c:v>-240.00000000000017</c:v>
                </c:pt>
                <c:pt idx="394">
                  <c:v>-239.99999999999986</c:v>
                </c:pt>
                <c:pt idx="395">
                  <c:v>0</c:v>
                </c:pt>
                <c:pt idx="396">
                  <c:v>-239.99999999999986</c:v>
                </c:pt>
                <c:pt idx="397">
                  <c:v>0</c:v>
                </c:pt>
                <c:pt idx="398">
                  <c:v>-240.00000000000017</c:v>
                </c:pt>
                <c:pt idx="399">
                  <c:v>0</c:v>
                </c:pt>
                <c:pt idx="400">
                  <c:v>-239.99999999999986</c:v>
                </c:pt>
                <c:pt idx="401">
                  <c:v>0</c:v>
                </c:pt>
                <c:pt idx="402">
                  <c:v>-239.99999999999986</c:v>
                </c:pt>
                <c:pt idx="403">
                  <c:v>0</c:v>
                </c:pt>
                <c:pt idx="404">
                  <c:v>0</c:v>
                </c:pt>
                <c:pt idx="405">
                  <c:v>0</c:v>
                </c:pt>
                <c:pt idx="406">
                  <c:v>0</c:v>
                </c:pt>
                <c:pt idx="407">
                  <c:v>0</c:v>
                </c:pt>
                <c:pt idx="408">
                  <c:v>-240.00000000000017</c:v>
                </c:pt>
                <c:pt idx="409">
                  <c:v>0</c:v>
                </c:pt>
                <c:pt idx="410">
                  <c:v>0</c:v>
                </c:pt>
                <c:pt idx="411">
                  <c:v>0</c:v>
                </c:pt>
                <c:pt idx="412">
                  <c:v>0</c:v>
                </c:pt>
                <c:pt idx="413">
                  <c:v>0</c:v>
                </c:pt>
                <c:pt idx="414">
                  <c:v>0</c:v>
                </c:pt>
                <c:pt idx="415">
                  <c:v>0</c:v>
                </c:pt>
                <c:pt idx="416">
                  <c:v>0</c:v>
                </c:pt>
                <c:pt idx="417">
                  <c:v>0</c:v>
                </c:pt>
                <c:pt idx="418">
                  <c:v>-239.99999999999986</c:v>
                </c:pt>
                <c:pt idx="419">
                  <c:v>0</c:v>
                </c:pt>
                <c:pt idx="420">
                  <c:v>0</c:v>
                </c:pt>
                <c:pt idx="421">
                  <c:v>0</c:v>
                </c:pt>
                <c:pt idx="422">
                  <c:v>0</c:v>
                </c:pt>
                <c:pt idx="423">
                  <c:v>0</c:v>
                </c:pt>
                <c:pt idx="424">
                  <c:v>0</c:v>
                </c:pt>
                <c:pt idx="425">
                  <c:v>0</c:v>
                </c:pt>
                <c:pt idx="426">
                  <c:v>0</c:v>
                </c:pt>
                <c:pt idx="427">
                  <c:v>0</c:v>
                </c:pt>
                <c:pt idx="428">
                  <c:v>-240.00000000000003</c:v>
                </c:pt>
                <c:pt idx="429">
                  <c:v>0</c:v>
                </c:pt>
                <c:pt idx="430">
                  <c:v>0</c:v>
                </c:pt>
                <c:pt idx="431">
                  <c:v>0</c:v>
                </c:pt>
                <c:pt idx="432">
                  <c:v>0</c:v>
                </c:pt>
                <c:pt idx="433">
                  <c:v>0</c:v>
                </c:pt>
                <c:pt idx="434">
                  <c:v>0</c:v>
                </c:pt>
                <c:pt idx="435">
                  <c:v>0</c:v>
                </c:pt>
                <c:pt idx="436">
                  <c:v>0</c:v>
                </c:pt>
                <c:pt idx="437">
                  <c:v>0</c:v>
                </c:pt>
                <c:pt idx="438">
                  <c:v>0</c:v>
                </c:pt>
                <c:pt idx="439">
                  <c:v>0</c:v>
                </c:pt>
                <c:pt idx="440">
                  <c:v>-240.00000000000003</c:v>
                </c:pt>
                <c:pt idx="441">
                  <c:v>0</c:v>
                </c:pt>
                <c:pt idx="442">
                  <c:v>0</c:v>
                </c:pt>
                <c:pt idx="443">
                  <c:v>0</c:v>
                </c:pt>
                <c:pt idx="444">
                  <c:v>0</c:v>
                </c:pt>
                <c:pt idx="445">
                  <c:v>0</c:v>
                </c:pt>
                <c:pt idx="446">
                  <c:v>0</c:v>
                </c:pt>
                <c:pt idx="447">
                  <c:v>0</c:v>
                </c:pt>
                <c:pt idx="448">
                  <c:v>0</c:v>
                </c:pt>
                <c:pt idx="449">
                  <c:v>0</c:v>
                </c:pt>
                <c:pt idx="450">
                  <c:v>0</c:v>
                </c:pt>
                <c:pt idx="451">
                  <c:v>0</c:v>
                </c:pt>
                <c:pt idx="452">
                  <c:v>-239.99999999999994</c:v>
                </c:pt>
                <c:pt idx="453">
                  <c:v>0</c:v>
                </c:pt>
                <c:pt idx="454">
                  <c:v>0</c:v>
                </c:pt>
                <c:pt idx="455">
                  <c:v>0</c:v>
                </c:pt>
                <c:pt idx="456">
                  <c:v>0</c:v>
                </c:pt>
                <c:pt idx="457">
                  <c:v>0</c:v>
                </c:pt>
                <c:pt idx="458">
                  <c:v>0</c:v>
                </c:pt>
                <c:pt idx="459">
                  <c:v>0</c:v>
                </c:pt>
                <c:pt idx="460">
                  <c:v>0</c:v>
                </c:pt>
                <c:pt idx="461">
                  <c:v>0</c:v>
                </c:pt>
                <c:pt idx="462">
                  <c:v>-240</c:v>
                </c:pt>
                <c:pt idx="463">
                  <c:v>0</c:v>
                </c:pt>
                <c:pt idx="464">
                  <c:v>0</c:v>
                </c:pt>
                <c:pt idx="465">
                  <c:v>0</c:v>
                </c:pt>
                <c:pt idx="466">
                  <c:v>0</c:v>
                </c:pt>
                <c:pt idx="467">
                  <c:v>0</c:v>
                </c:pt>
                <c:pt idx="468">
                  <c:v>0</c:v>
                </c:pt>
                <c:pt idx="469">
                  <c:v>0</c:v>
                </c:pt>
                <c:pt idx="470">
                  <c:v>0</c:v>
                </c:pt>
                <c:pt idx="471">
                  <c:v>0</c:v>
                </c:pt>
                <c:pt idx="472">
                  <c:v>0</c:v>
                </c:pt>
                <c:pt idx="473">
                  <c:v>0</c:v>
                </c:pt>
                <c:pt idx="474">
                  <c:v>-240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240</c:v>
                </c:pt>
                <c:pt idx="605">
                  <c:v>0</c:v>
                </c:pt>
                <c:pt idx="606">
                  <c:v>0</c:v>
                </c:pt>
                <c:pt idx="607">
                  <c:v>0</c:v>
                </c:pt>
                <c:pt idx="608">
                  <c:v>0</c:v>
                </c:pt>
                <c:pt idx="609">
                  <c:v>0</c:v>
                </c:pt>
                <c:pt idx="610">
                  <c:v>0</c:v>
                </c:pt>
                <c:pt idx="611">
                  <c:v>0</c:v>
                </c:pt>
                <c:pt idx="612">
                  <c:v>0</c:v>
                </c:pt>
                <c:pt idx="613">
                  <c:v>0</c:v>
                </c:pt>
                <c:pt idx="614">
                  <c:v>0</c:v>
                </c:pt>
                <c:pt idx="615">
                  <c:v>0</c:v>
                </c:pt>
                <c:pt idx="616">
                  <c:v>240</c:v>
                </c:pt>
                <c:pt idx="617">
                  <c:v>0</c:v>
                </c:pt>
                <c:pt idx="618">
                  <c:v>0</c:v>
                </c:pt>
                <c:pt idx="619">
                  <c:v>0</c:v>
                </c:pt>
                <c:pt idx="620">
                  <c:v>0</c:v>
                </c:pt>
                <c:pt idx="621">
                  <c:v>0</c:v>
                </c:pt>
                <c:pt idx="622">
                  <c:v>0</c:v>
                </c:pt>
                <c:pt idx="623">
                  <c:v>0</c:v>
                </c:pt>
                <c:pt idx="624">
                  <c:v>0</c:v>
                </c:pt>
                <c:pt idx="625">
                  <c:v>0</c:v>
                </c:pt>
                <c:pt idx="626">
                  <c:v>0</c:v>
                </c:pt>
                <c:pt idx="627">
                  <c:v>0</c:v>
                </c:pt>
                <c:pt idx="628">
                  <c:v>239.99999999999994</c:v>
                </c:pt>
                <c:pt idx="629">
                  <c:v>0</c:v>
                </c:pt>
                <c:pt idx="630">
                  <c:v>0</c:v>
                </c:pt>
                <c:pt idx="631">
                  <c:v>0</c:v>
                </c:pt>
                <c:pt idx="632">
                  <c:v>0</c:v>
                </c:pt>
                <c:pt idx="633">
                  <c:v>0</c:v>
                </c:pt>
                <c:pt idx="634">
                  <c:v>0</c:v>
                </c:pt>
                <c:pt idx="635">
                  <c:v>0</c:v>
                </c:pt>
                <c:pt idx="636">
                  <c:v>0</c:v>
                </c:pt>
                <c:pt idx="637">
                  <c:v>0</c:v>
                </c:pt>
                <c:pt idx="638">
                  <c:v>0</c:v>
                </c:pt>
                <c:pt idx="639">
                  <c:v>0</c:v>
                </c:pt>
                <c:pt idx="640">
                  <c:v>240.00000000000003</c:v>
                </c:pt>
                <c:pt idx="641">
                  <c:v>0</c:v>
                </c:pt>
                <c:pt idx="642">
                  <c:v>0</c:v>
                </c:pt>
                <c:pt idx="643">
                  <c:v>0</c:v>
                </c:pt>
                <c:pt idx="644">
                  <c:v>0</c:v>
                </c:pt>
                <c:pt idx="645">
                  <c:v>0</c:v>
                </c:pt>
                <c:pt idx="646">
                  <c:v>0</c:v>
                </c:pt>
                <c:pt idx="647">
                  <c:v>0</c:v>
                </c:pt>
                <c:pt idx="648">
                  <c:v>0</c:v>
                </c:pt>
                <c:pt idx="649">
                  <c:v>0</c:v>
                </c:pt>
                <c:pt idx="650">
                  <c:v>0</c:v>
                </c:pt>
                <c:pt idx="651">
                  <c:v>0</c:v>
                </c:pt>
                <c:pt idx="652">
                  <c:v>240.00000000000003</c:v>
                </c:pt>
                <c:pt idx="653">
                  <c:v>0</c:v>
                </c:pt>
                <c:pt idx="654">
                  <c:v>0</c:v>
                </c:pt>
                <c:pt idx="655">
                  <c:v>0</c:v>
                </c:pt>
                <c:pt idx="656">
                  <c:v>0</c:v>
                </c:pt>
                <c:pt idx="657">
                  <c:v>0</c:v>
                </c:pt>
                <c:pt idx="658">
                  <c:v>0</c:v>
                </c:pt>
                <c:pt idx="659">
                  <c:v>0</c:v>
                </c:pt>
                <c:pt idx="660">
                  <c:v>0</c:v>
                </c:pt>
                <c:pt idx="661">
                  <c:v>0</c:v>
                </c:pt>
                <c:pt idx="662">
                  <c:v>0</c:v>
                </c:pt>
                <c:pt idx="663">
                  <c:v>0</c:v>
                </c:pt>
                <c:pt idx="664">
                  <c:v>239.99999999999986</c:v>
                </c:pt>
                <c:pt idx="665">
                  <c:v>0</c:v>
                </c:pt>
                <c:pt idx="666">
                  <c:v>0</c:v>
                </c:pt>
                <c:pt idx="667">
                  <c:v>0</c:v>
                </c:pt>
                <c:pt idx="668">
                  <c:v>0</c:v>
                </c:pt>
                <c:pt idx="669">
                  <c:v>0</c:v>
                </c:pt>
                <c:pt idx="670">
                  <c:v>0</c:v>
                </c:pt>
                <c:pt idx="671">
                  <c:v>0</c:v>
                </c:pt>
                <c:pt idx="672">
                  <c:v>0</c:v>
                </c:pt>
                <c:pt idx="673">
                  <c:v>0</c:v>
                </c:pt>
                <c:pt idx="674">
                  <c:v>0</c:v>
                </c:pt>
                <c:pt idx="675">
                  <c:v>0</c:v>
                </c:pt>
                <c:pt idx="676">
                  <c:v>240.00000000000017</c:v>
                </c:pt>
                <c:pt idx="677">
                  <c:v>0</c:v>
                </c:pt>
                <c:pt idx="678">
                  <c:v>0</c:v>
                </c:pt>
                <c:pt idx="679">
                  <c:v>0</c:v>
                </c:pt>
                <c:pt idx="680">
                  <c:v>0</c:v>
                </c:pt>
                <c:pt idx="681">
                  <c:v>0</c:v>
                </c:pt>
                <c:pt idx="682">
                  <c:v>0</c:v>
                </c:pt>
                <c:pt idx="683">
                  <c:v>0</c:v>
                </c:pt>
                <c:pt idx="684">
                  <c:v>0</c:v>
                </c:pt>
                <c:pt idx="685">
                  <c:v>0</c:v>
                </c:pt>
                <c:pt idx="686">
                  <c:v>0</c:v>
                </c:pt>
                <c:pt idx="687">
                  <c:v>0</c:v>
                </c:pt>
                <c:pt idx="688">
                  <c:v>239.99999999999986</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239.99999999999986</c:v>
                </c:pt>
                <c:pt idx="707">
                  <c:v>0</c:v>
                </c:pt>
                <c:pt idx="708">
                  <c:v>0</c:v>
                </c:pt>
                <c:pt idx="709">
                  <c:v>0</c:v>
                </c:pt>
                <c:pt idx="710">
                  <c:v>0</c:v>
                </c:pt>
                <c:pt idx="711">
                  <c:v>0</c:v>
                </c:pt>
                <c:pt idx="712">
                  <c:v>0</c:v>
                </c:pt>
                <c:pt idx="713">
                  <c:v>0</c:v>
                </c:pt>
                <c:pt idx="714">
                  <c:v>0</c:v>
                </c:pt>
                <c:pt idx="715">
                  <c:v>0</c:v>
                </c:pt>
                <c:pt idx="716">
                  <c:v>0</c:v>
                </c:pt>
                <c:pt idx="717">
                  <c:v>0</c:v>
                </c:pt>
                <c:pt idx="718">
                  <c:v>240.00000000000017</c:v>
                </c:pt>
                <c:pt idx="719">
                  <c:v>0</c:v>
                </c:pt>
                <c:pt idx="720">
                  <c:v>0</c:v>
                </c:pt>
              </c:numCache>
            </c:numRef>
          </c:yVal>
          <c:smooth val="1"/>
          <c:extLst>
            <c:ext xmlns:c16="http://schemas.microsoft.com/office/drawing/2014/chart" uri="{C3380CC4-5D6E-409C-BE32-E72D297353CC}">
              <c16:uniqueId val="{00000000-B5F7-475C-AD2A-458EC2DC7F05}"/>
            </c:ext>
          </c:extLst>
        </c:ser>
        <c:ser>
          <c:idx val="1"/>
          <c:order val="1"/>
          <c:tx>
            <c:v>Intake Valve Velocity</c:v>
          </c:tx>
          <c:spPr>
            <a:ln w="19050" cap="rnd">
              <a:solidFill>
                <a:schemeClr val="accent2"/>
              </a:solidFill>
              <a:round/>
            </a:ln>
            <a:effectLst/>
          </c:spPr>
          <c:marker>
            <c:symbol val="circle"/>
            <c:size val="5"/>
            <c:spPr>
              <a:noFill/>
              <a:ln w="9525">
                <a:noFill/>
              </a:ln>
              <a:effectLst/>
            </c:spPr>
          </c:marker>
          <c:xVal>
            <c:numRef>
              <c:f>'Camshaft Data'!$A$6:$A$726</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'Camshaft Data'!$E$6:$E$726</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240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-240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240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240</c:v>
                </c:pt>
                <c:pt idx="327">
                  <c:v>0</c:v>
                </c:pt>
                <c:pt idx="328">
                  <c:v>239.99999999999994</c:v>
                </c:pt>
                <c:pt idx="329">
                  <c:v>0</c:v>
                </c:pt>
                <c:pt idx="330">
                  <c:v>240.00000000000003</c:v>
                </c:pt>
                <c:pt idx="331">
                  <c:v>0</c:v>
                </c:pt>
                <c:pt idx="332">
                  <c:v>240.00000000000003</c:v>
                </c:pt>
                <c:pt idx="333">
                  <c:v>239.99999999999986</c:v>
                </c:pt>
                <c:pt idx="334">
                  <c:v>240.00000000000017</c:v>
                </c:pt>
                <c:pt idx="335">
                  <c:v>239.99999999999986</c:v>
                </c:pt>
                <c:pt idx="336">
                  <c:v>239.99999999999986</c:v>
                </c:pt>
                <c:pt idx="337">
                  <c:v>0</c:v>
                </c:pt>
                <c:pt idx="338">
                  <c:v>240.00000000000017</c:v>
                </c:pt>
                <c:pt idx="339">
                  <c:v>239.99999999999986</c:v>
                </c:pt>
                <c:pt idx="340">
                  <c:v>239.99999999999986</c:v>
                </c:pt>
                <c:pt idx="341">
                  <c:v>240.00000000000017</c:v>
                </c:pt>
                <c:pt idx="342">
                  <c:v>240.00000000000017</c:v>
                </c:pt>
                <c:pt idx="343">
                  <c:v>0</c:v>
                </c:pt>
                <c:pt idx="344">
                  <c:v>239.99999999999952</c:v>
                </c:pt>
                <c:pt idx="345">
                  <c:v>240.00000000000017</c:v>
                </c:pt>
                <c:pt idx="346">
                  <c:v>240.00000000000017</c:v>
                </c:pt>
                <c:pt idx="347">
                  <c:v>239.99999999999952</c:v>
                </c:pt>
                <c:pt idx="348">
                  <c:v>240.00000000000017</c:v>
                </c:pt>
                <c:pt idx="349">
                  <c:v>0</c:v>
                </c:pt>
                <c:pt idx="350">
                  <c:v>240.00000000000017</c:v>
                </c:pt>
                <c:pt idx="351">
                  <c:v>239.99999999999952</c:v>
                </c:pt>
                <c:pt idx="352">
                  <c:v>240.00000000000017</c:v>
                </c:pt>
                <c:pt idx="353">
                  <c:v>240.00000000000017</c:v>
                </c:pt>
                <c:pt idx="354">
                  <c:v>239.99999999999952</c:v>
                </c:pt>
                <c:pt idx="355">
                  <c:v>240.00000000000017</c:v>
                </c:pt>
                <c:pt idx="356">
                  <c:v>240.00000000000017</c:v>
                </c:pt>
                <c:pt idx="357">
                  <c:v>0</c:v>
                </c:pt>
                <c:pt idx="358">
                  <c:v>240.00000000000017</c:v>
                </c:pt>
                <c:pt idx="359">
                  <c:v>240.00000000000017</c:v>
                </c:pt>
                <c:pt idx="360">
                  <c:v>239.99999999999886</c:v>
                </c:pt>
                <c:pt idx="361">
                  <c:v>0</c:v>
                </c:pt>
                <c:pt idx="362">
                  <c:v>240.00000000000017</c:v>
                </c:pt>
                <c:pt idx="363">
                  <c:v>240.00000000000017</c:v>
                </c:pt>
                <c:pt idx="364">
                  <c:v>240.00000000000017</c:v>
                </c:pt>
                <c:pt idx="365">
                  <c:v>240.00000000000017</c:v>
                </c:pt>
                <c:pt idx="366">
                  <c:v>240.00000000000017</c:v>
                </c:pt>
                <c:pt idx="367">
                  <c:v>239.99999999999886</c:v>
                </c:pt>
                <c:pt idx="368">
                  <c:v>240.00000000000017</c:v>
                </c:pt>
                <c:pt idx="369">
                  <c:v>240.00000000000017</c:v>
                </c:pt>
                <c:pt idx="370">
                  <c:v>240.00000000000017</c:v>
                </c:pt>
                <c:pt idx="371">
                  <c:v>240.00000000000017</c:v>
                </c:pt>
                <c:pt idx="372">
                  <c:v>240.00000000000017</c:v>
                </c:pt>
                <c:pt idx="373">
                  <c:v>239.99999999999886</c:v>
                </c:pt>
                <c:pt idx="374">
                  <c:v>480.00000000000034</c:v>
                </c:pt>
                <c:pt idx="375">
                  <c:v>480.00000000000034</c:v>
                </c:pt>
                <c:pt idx="376">
                  <c:v>479.99999999999903</c:v>
                </c:pt>
                <c:pt idx="377">
                  <c:v>240.00000000000017</c:v>
                </c:pt>
                <c:pt idx="378">
                  <c:v>480.00000000000034</c:v>
                </c:pt>
                <c:pt idx="379">
                  <c:v>480.00000000000034</c:v>
                </c:pt>
                <c:pt idx="380">
                  <c:v>720.00000000000057</c:v>
                </c:pt>
                <c:pt idx="381">
                  <c:v>479.99999999999773</c:v>
                </c:pt>
                <c:pt idx="382">
                  <c:v>480.00000000000034</c:v>
                </c:pt>
                <c:pt idx="383">
                  <c:v>960.00000000000068</c:v>
                </c:pt>
                <c:pt idx="384">
                  <c:v>480.00000000000034</c:v>
                </c:pt>
                <c:pt idx="385">
                  <c:v>720.00000000000057</c:v>
                </c:pt>
                <c:pt idx="386">
                  <c:v>719.99999999999795</c:v>
                </c:pt>
                <c:pt idx="387">
                  <c:v>480.00000000000034</c:v>
                </c:pt>
                <c:pt idx="388">
                  <c:v>720.00000000000057</c:v>
                </c:pt>
                <c:pt idx="389">
                  <c:v>720.00000000000057</c:v>
                </c:pt>
                <c:pt idx="390">
                  <c:v>959.99999999999807</c:v>
                </c:pt>
                <c:pt idx="391">
                  <c:v>960.00000000000068</c:v>
                </c:pt>
                <c:pt idx="392">
                  <c:v>960.00000000000068</c:v>
                </c:pt>
                <c:pt idx="393">
                  <c:v>959.99999999999807</c:v>
                </c:pt>
                <c:pt idx="394">
                  <c:v>960.00000000000068</c:v>
                </c:pt>
                <c:pt idx="395">
                  <c:v>960.00000000000068</c:v>
                </c:pt>
                <c:pt idx="396">
                  <c:v>720.00000000000057</c:v>
                </c:pt>
                <c:pt idx="397">
                  <c:v>960.00000000000068</c:v>
                </c:pt>
                <c:pt idx="398">
                  <c:v>1199.9999999999957</c:v>
                </c:pt>
                <c:pt idx="399">
                  <c:v>960.00000000000068</c:v>
                </c:pt>
                <c:pt idx="400">
                  <c:v>1200.0000000000009</c:v>
                </c:pt>
                <c:pt idx="401">
                  <c:v>1200.0000000000009</c:v>
                </c:pt>
                <c:pt idx="402">
                  <c:v>1200.0000000000009</c:v>
                </c:pt>
                <c:pt idx="403">
                  <c:v>1199.9999999999957</c:v>
                </c:pt>
                <c:pt idx="404">
                  <c:v>1440.0000000000011</c:v>
                </c:pt>
                <c:pt idx="405">
                  <c:v>1200.0000000000009</c:v>
                </c:pt>
                <c:pt idx="406">
                  <c:v>1440.0000000000011</c:v>
                </c:pt>
                <c:pt idx="407">
                  <c:v>1200.0000000000009</c:v>
                </c:pt>
                <c:pt idx="408">
                  <c:v>1439.9999999999959</c:v>
                </c:pt>
                <c:pt idx="409">
                  <c:v>1440.0000000000011</c:v>
                </c:pt>
                <c:pt idx="410">
                  <c:v>1680.0000000000014</c:v>
                </c:pt>
                <c:pt idx="411">
                  <c:v>1200.0000000000009</c:v>
                </c:pt>
                <c:pt idx="412">
                  <c:v>1439.9999999999959</c:v>
                </c:pt>
                <c:pt idx="413">
                  <c:v>1680.0000000000014</c:v>
                </c:pt>
                <c:pt idx="414">
                  <c:v>1920.0000000000014</c:v>
                </c:pt>
                <c:pt idx="415">
                  <c:v>1679.9999999999959</c:v>
                </c:pt>
                <c:pt idx="416">
                  <c:v>1680.0000000000066</c:v>
                </c:pt>
                <c:pt idx="417">
                  <c:v>1439.9999999999905</c:v>
                </c:pt>
                <c:pt idx="418">
                  <c:v>1440.0000000000011</c:v>
                </c:pt>
                <c:pt idx="419">
                  <c:v>2160.0000000000068</c:v>
                </c:pt>
                <c:pt idx="420">
                  <c:v>2159.9999999999964</c:v>
                </c:pt>
                <c:pt idx="421">
                  <c:v>1920.0000000000014</c:v>
                </c:pt>
                <c:pt idx="422">
                  <c:v>2159.9999999999964</c:v>
                </c:pt>
                <c:pt idx="423">
                  <c:v>1680.0000000000066</c:v>
                </c:pt>
                <c:pt idx="424">
                  <c:v>1679.9999999999959</c:v>
                </c:pt>
                <c:pt idx="425">
                  <c:v>2159.9999999999964</c:v>
                </c:pt>
                <c:pt idx="426">
                  <c:v>2400.0000000000018</c:v>
                </c:pt>
                <c:pt idx="427">
                  <c:v>2159.9999999999964</c:v>
                </c:pt>
                <c:pt idx="428">
                  <c:v>2400.0000000000018</c:v>
                </c:pt>
                <c:pt idx="429">
                  <c:v>2159.9999999999964</c:v>
                </c:pt>
                <c:pt idx="430">
                  <c:v>2400.0000000000018</c:v>
                </c:pt>
                <c:pt idx="431">
                  <c:v>2160.0000000000068</c:v>
                </c:pt>
                <c:pt idx="432">
                  <c:v>2159.9999999999964</c:v>
                </c:pt>
                <c:pt idx="433">
                  <c:v>2400.0000000000018</c:v>
                </c:pt>
                <c:pt idx="434">
                  <c:v>2639.9999999999968</c:v>
                </c:pt>
                <c:pt idx="435">
                  <c:v>2880.0000000000023</c:v>
                </c:pt>
                <c:pt idx="436">
                  <c:v>3119.9999999999868</c:v>
                </c:pt>
                <c:pt idx="437">
                  <c:v>2160.0000000000177</c:v>
                </c:pt>
                <c:pt idx="438">
                  <c:v>2399.9999999999914</c:v>
                </c:pt>
                <c:pt idx="439">
                  <c:v>2399.9999999999914</c:v>
                </c:pt>
                <c:pt idx="440">
                  <c:v>2640.0000000000077</c:v>
                </c:pt>
                <c:pt idx="441">
                  <c:v>2880.0000000000023</c:v>
                </c:pt>
                <c:pt idx="442">
                  <c:v>3119.9999999999973</c:v>
                </c:pt>
                <c:pt idx="443">
                  <c:v>2880.0000000000023</c:v>
                </c:pt>
                <c:pt idx="444">
                  <c:v>2880.0000000000023</c:v>
                </c:pt>
                <c:pt idx="445">
                  <c:v>3359.9999999999918</c:v>
                </c:pt>
                <c:pt idx="446">
                  <c:v>3600.0000000000086</c:v>
                </c:pt>
                <c:pt idx="447">
                  <c:v>1679.9999999999854</c:v>
                </c:pt>
                <c:pt idx="448">
                  <c:v>1680.0000000000066</c:v>
                </c:pt>
                <c:pt idx="449">
                  <c:v>4560.0000000000091</c:v>
                </c:pt>
                <c:pt idx="450">
                  <c:v>4559.9999999999873</c:v>
                </c:pt>
                <c:pt idx="451">
                  <c:v>3360.0000000000132</c:v>
                </c:pt>
                <c:pt idx="452">
                  <c:v>3359.9999999999918</c:v>
                </c:pt>
                <c:pt idx="453">
                  <c:v>3119.9999999999973</c:v>
                </c:pt>
                <c:pt idx="454">
                  <c:v>3359.9999999999918</c:v>
                </c:pt>
                <c:pt idx="455">
                  <c:v>3600.0000000000086</c:v>
                </c:pt>
                <c:pt idx="456">
                  <c:v>3600.0000000000086</c:v>
                </c:pt>
                <c:pt idx="457">
                  <c:v>3840.0000000000027</c:v>
                </c:pt>
                <c:pt idx="458">
                  <c:v>3839.9999999999818</c:v>
                </c:pt>
                <c:pt idx="459">
                  <c:v>3119.9999999999973</c:v>
                </c:pt>
                <c:pt idx="460">
                  <c:v>3120.0000000000186</c:v>
                </c:pt>
                <c:pt idx="461">
                  <c:v>3599.9999999999868</c:v>
                </c:pt>
                <c:pt idx="462">
                  <c:v>3600.0000000000086</c:v>
                </c:pt>
                <c:pt idx="463">
                  <c:v>3599.9999999999868</c:v>
                </c:pt>
                <c:pt idx="464">
                  <c:v>3840.0000000000027</c:v>
                </c:pt>
                <c:pt idx="465">
                  <c:v>2880.0000000000023</c:v>
                </c:pt>
                <c:pt idx="466">
                  <c:v>3119.9999999999973</c:v>
                </c:pt>
                <c:pt idx="467">
                  <c:v>3360.0000000000132</c:v>
                </c:pt>
                <c:pt idx="468">
                  <c:v>3359.9999999999709</c:v>
                </c:pt>
                <c:pt idx="469">
                  <c:v>2880.0000000000236</c:v>
                </c:pt>
                <c:pt idx="470">
                  <c:v>2879.9999999999809</c:v>
                </c:pt>
                <c:pt idx="471">
                  <c:v>2159.9999999999964</c:v>
                </c:pt>
                <c:pt idx="472">
                  <c:v>2400.0000000000341</c:v>
                </c:pt>
                <c:pt idx="473">
                  <c:v>1679.9999999999643</c:v>
                </c:pt>
                <c:pt idx="474">
                  <c:v>1920.0000000000014</c:v>
                </c:pt>
                <c:pt idx="475">
                  <c:v>720.00000000002728</c:v>
                </c:pt>
                <c:pt idx="476">
                  <c:v>959.99999999997954</c:v>
                </c:pt>
                <c:pt idx="477">
                  <c:v>720.00000000002728</c:v>
                </c:pt>
                <c:pt idx="478">
                  <c:v>479.99999999998977</c:v>
                </c:pt>
                <c:pt idx="479">
                  <c:v>0</c:v>
                </c:pt>
                <c:pt idx="480">
                  <c:v>239.99999999999488</c:v>
                </c:pt>
                <c:pt idx="481">
                  <c:v>-479.99999999998977</c:v>
                </c:pt>
                <c:pt idx="482">
                  <c:v>-239.99999999999488</c:v>
                </c:pt>
                <c:pt idx="483">
                  <c:v>-960.00000000002206</c:v>
                </c:pt>
                <c:pt idx="484">
                  <c:v>-1199.9999999999743</c:v>
                </c:pt>
                <c:pt idx="485">
                  <c:v>-1920.0000000000014</c:v>
                </c:pt>
                <c:pt idx="486">
                  <c:v>-1920.0000000000014</c:v>
                </c:pt>
                <c:pt idx="487">
                  <c:v>-2640.0000000000286</c:v>
                </c:pt>
                <c:pt idx="488">
                  <c:v>-2879.9999999999809</c:v>
                </c:pt>
                <c:pt idx="489">
                  <c:v>-2639.9999999999864</c:v>
                </c:pt>
                <c:pt idx="490">
                  <c:v>-2880.0000000000236</c:v>
                </c:pt>
                <c:pt idx="491">
                  <c:v>-3360.0000000000132</c:v>
                </c:pt>
                <c:pt idx="492">
                  <c:v>-3359.9999999999709</c:v>
                </c:pt>
                <c:pt idx="493">
                  <c:v>-3360.0000000000132</c:v>
                </c:pt>
                <c:pt idx="494">
                  <c:v>-3599.9999999999868</c:v>
                </c:pt>
                <c:pt idx="495">
                  <c:v>-3840.0000000000027</c:v>
                </c:pt>
                <c:pt idx="496">
                  <c:v>-4079.9999999999977</c:v>
                </c:pt>
                <c:pt idx="497">
                  <c:v>-3600.0000000000086</c:v>
                </c:pt>
                <c:pt idx="498">
                  <c:v>-3600.0000000000086</c:v>
                </c:pt>
                <c:pt idx="499">
                  <c:v>-3839.9999999999818</c:v>
                </c:pt>
                <c:pt idx="500">
                  <c:v>-3840.0000000000027</c:v>
                </c:pt>
                <c:pt idx="501">
                  <c:v>-3360.0000000000132</c:v>
                </c:pt>
                <c:pt idx="502">
                  <c:v>-3599.9999999999868</c:v>
                </c:pt>
                <c:pt idx="503">
                  <c:v>-4079.9999999999977</c:v>
                </c:pt>
                <c:pt idx="504">
                  <c:v>-4079.9999999999977</c:v>
                </c:pt>
                <c:pt idx="505">
                  <c:v>-3119.9999999999973</c:v>
                </c:pt>
                <c:pt idx="506">
                  <c:v>-3120.0000000000186</c:v>
                </c:pt>
                <c:pt idx="507">
                  <c:v>-4079.9999999999977</c:v>
                </c:pt>
                <c:pt idx="508">
                  <c:v>-4319.9999999999927</c:v>
                </c:pt>
                <c:pt idx="509">
                  <c:v>-3600.0000000000086</c:v>
                </c:pt>
                <c:pt idx="510">
                  <c:v>-3599.9999999999868</c:v>
                </c:pt>
                <c:pt idx="511">
                  <c:v>-3360.0000000000132</c:v>
                </c:pt>
                <c:pt idx="512">
                  <c:v>-3599.9999999999868</c:v>
                </c:pt>
                <c:pt idx="513">
                  <c:v>-2880.0000000000023</c:v>
                </c:pt>
                <c:pt idx="514">
                  <c:v>-3119.9999999999973</c:v>
                </c:pt>
                <c:pt idx="515">
                  <c:v>-3119.9999999999973</c:v>
                </c:pt>
                <c:pt idx="516">
                  <c:v>-3119.9999999999973</c:v>
                </c:pt>
                <c:pt idx="517">
                  <c:v>-2880.0000000000023</c:v>
                </c:pt>
                <c:pt idx="518">
                  <c:v>-3119.9999999999973</c:v>
                </c:pt>
                <c:pt idx="519">
                  <c:v>-2640.0000000000077</c:v>
                </c:pt>
                <c:pt idx="520">
                  <c:v>-2880.0000000000023</c:v>
                </c:pt>
                <c:pt idx="521">
                  <c:v>-2880.0000000000023</c:v>
                </c:pt>
                <c:pt idx="522">
                  <c:v>-2879.9999999999918</c:v>
                </c:pt>
                <c:pt idx="523">
                  <c:v>-2880.0000000000023</c:v>
                </c:pt>
                <c:pt idx="524">
                  <c:v>-2880.0000000000023</c:v>
                </c:pt>
                <c:pt idx="525">
                  <c:v>-2400.0000000000018</c:v>
                </c:pt>
                <c:pt idx="526">
                  <c:v>-2159.9999999999964</c:v>
                </c:pt>
                <c:pt idx="527">
                  <c:v>-2880.0000000000023</c:v>
                </c:pt>
                <c:pt idx="528">
                  <c:v>-2639.9999999999968</c:v>
                </c:pt>
                <c:pt idx="529">
                  <c:v>-2159.9999999999964</c:v>
                </c:pt>
                <c:pt idx="530">
                  <c:v>-1920.0000000000014</c:v>
                </c:pt>
                <c:pt idx="531">
                  <c:v>-1920.0000000000014</c:v>
                </c:pt>
                <c:pt idx="532">
                  <c:v>-1679.9999999999959</c:v>
                </c:pt>
                <c:pt idx="533">
                  <c:v>-2160.0000000000068</c:v>
                </c:pt>
                <c:pt idx="534">
                  <c:v>-2159.9999999999964</c:v>
                </c:pt>
                <c:pt idx="535">
                  <c:v>-2400.0000000000018</c:v>
                </c:pt>
                <c:pt idx="536">
                  <c:v>-2400.0000000000018</c:v>
                </c:pt>
                <c:pt idx="537">
                  <c:v>-1679.9999999999959</c:v>
                </c:pt>
                <c:pt idx="538">
                  <c:v>-1679.9999999999959</c:v>
                </c:pt>
                <c:pt idx="539">
                  <c:v>-1680.0000000000066</c:v>
                </c:pt>
                <c:pt idx="540">
                  <c:v>-1440.0000000000011</c:v>
                </c:pt>
                <c:pt idx="541">
                  <c:v>-1919.9999999999961</c:v>
                </c:pt>
                <c:pt idx="542">
                  <c:v>-1920.0000000000014</c:v>
                </c:pt>
                <c:pt idx="543">
                  <c:v>-1679.9999999999959</c:v>
                </c:pt>
                <c:pt idx="544">
                  <c:v>-1680.0000000000014</c:v>
                </c:pt>
                <c:pt idx="545">
                  <c:v>-1680.0000000000014</c:v>
                </c:pt>
                <c:pt idx="546">
                  <c:v>-1439.9999999999959</c:v>
                </c:pt>
                <c:pt idx="547">
                  <c:v>-1680.0000000000014</c:v>
                </c:pt>
                <c:pt idx="548">
                  <c:v>-1440.0000000000011</c:v>
                </c:pt>
                <c:pt idx="549">
                  <c:v>-1440.0000000000011</c:v>
                </c:pt>
                <c:pt idx="550">
                  <c:v>-1200.0000000000009</c:v>
                </c:pt>
                <c:pt idx="551">
                  <c:v>-1439.9999999999959</c:v>
                </c:pt>
                <c:pt idx="552">
                  <c:v>-1440.0000000000011</c:v>
                </c:pt>
                <c:pt idx="553">
                  <c:v>-1200.0000000000009</c:v>
                </c:pt>
                <c:pt idx="554">
                  <c:v>-1200.0000000000009</c:v>
                </c:pt>
                <c:pt idx="555">
                  <c:v>-1199.9999999999957</c:v>
                </c:pt>
                <c:pt idx="556">
                  <c:v>-1200.0000000000009</c:v>
                </c:pt>
                <c:pt idx="557">
                  <c:v>-1200.0000000000009</c:v>
                </c:pt>
                <c:pt idx="558">
                  <c:v>-960.00000000000068</c:v>
                </c:pt>
                <c:pt idx="559">
                  <c:v>-1199.9999999999982</c:v>
                </c:pt>
                <c:pt idx="560">
                  <c:v>-960.00000000000068</c:v>
                </c:pt>
                <c:pt idx="561">
                  <c:v>-960.00000000000068</c:v>
                </c:pt>
                <c:pt idx="562">
                  <c:v>-959.99999999999807</c:v>
                </c:pt>
                <c:pt idx="563">
                  <c:v>-720.00000000000057</c:v>
                </c:pt>
                <c:pt idx="564">
                  <c:v>-720.00000000000057</c:v>
                </c:pt>
                <c:pt idx="565">
                  <c:v>-960.00000000000068</c:v>
                </c:pt>
                <c:pt idx="566">
                  <c:v>-719.99999999999795</c:v>
                </c:pt>
                <c:pt idx="567">
                  <c:v>-960.00000000000068</c:v>
                </c:pt>
                <c:pt idx="568">
                  <c:v>-720.00000000000057</c:v>
                </c:pt>
                <c:pt idx="569">
                  <c:v>-720.00000000000057</c:v>
                </c:pt>
                <c:pt idx="570">
                  <c:v>-719.99999999999795</c:v>
                </c:pt>
                <c:pt idx="571">
                  <c:v>-720.00000000000057</c:v>
                </c:pt>
                <c:pt idx="572">
                  <c:v>-720.00000000000057</c:v>
                </c:pt>
                <c:pt idx="573">
                  <c:v>-479.99999999999903</c:v>
                </c:pt>
                <c:pt idx="574">
                  <c:v>-480.00000000000034</c:v>
                </c:pt>
                <c:pt idx="575">
                  <c:v>-720.00000000000057</c:v>
                </c:pt>
                <c:pt idx="576">
                  <c:v>-479.99999999999903</c:v>
                </c:pt>
                <c:pt idx="577">
                  <c:v>-480.00000000000034</c:v>
                </c:pt>
                <c:pt idx="578">
                  <c:v>-480.00000000000034</c:v>
                </c:pt>
                <c:pt idx="579">
                  <c:v>-479.99999999999903</c:v>
                </c:pt>
                <c:pt idx="580">
                  <c:v>-240.00000000000017</c:v>
                </c:pt>
                <c:pt idx="581">
                  <c:v>-480.00000000000034</c:v>
                </c:pt>
                <c:pt idx="582">
                  <c:v>-240.00000000000017</c:v>
                </c:pt>
                <c:pt idx="583">
                  <c:v>-479.99999999999903</c:v>
                </c:pt>
                <c:pt idx="584">
                  <c:v>-240.00000000000017</c:v>
                </c:pt>
                <c:pt idx="585">
                  <c:v>-240.00000000000017</c:v>
                </c:pt>
                <c:pt idx="586">
                  <c:v>-240.00000000000017</c:v>
                </c:pt>
                <c:pt idx="587">
                  <c:v>-479.99999999999972</c:v>
                </c:pt>
                <c:pt idx="588">
                  <c:v>-240.00000000000017</c:v>
                </c:pt>
                <c:pt idx="589">
                  <c:v>-239.99999999999952</c:v>
                </c:pt>
                <c:pt idx="590">
                  <c:v>0</c:v>
                </c:pt>
                <c:pt idx="591">
                  <c:v>-240.00000000000017</c:v>
                </c:pt>
                <c:pt idx="592">
                  <c:v>-240.00000000000017</c:v>
                </c:pt>
                <c:pt idx="593">
                  <c:v>-239.99999999999952</c:v>
                </c:pt>
                <c:pt idx="594">
                  <c:v>-240.00000000000017</c:v>
                </c:pt>
                <c:pt idx="595">
                  <c:v>-240.00000000000017</c:v>
                </c:pt>
                <c:pt idx="596">
                  <c:v>-239.99999999999952</c:v>
                </c:pt>
                <c:pt idx="597">
                  <c:v>-240.00000000000017</c:v>
                </c:pt>
                <c:pt idx="598">
                  <c:v>-240.00000000000017</c:v>
                </c:pt>
                <c:pt idx="599">
                  <c:v>-239.99999999999986</c:v>
                </c:pt>
                <c:pt idx="600">
                  <c:v>-239.99999999999986</c:v>
                </c:pt>
                <c:pt idx="601">
                  <c:v>-240.00000000000017</c:v>
                </c:pt>
                <c:pt idx="602">
                  <c:v>0</c:v>
                </c:pt>
                <c:pt idx="603">
                  <c:v>-239.99999999999986</c:v>
                </c:pt>
                <c:pt idx="604">
                  <c:v>-239.99999999999986</c:v>
                </c:pt>
                <c:pt idx="605">
                  <c:v>-240.00000000000017</c:v>
                </c:pt>
                <c:pt idx="606">
                  <c:v>-239.99999999999986</c:v>
                </c:pt>
                <c:pt idx="607">
                  <c:v>-240.00000000000003</c:v>
                </c:pt>
                <c:pt idx="608">
                  <c:v>-240.00000000000003</c:v>
                </c:pt>
                <c:pt idx="609">
                  <c:v>-239.99999999999994</c:v>
                </c:pt>
                <c:pt idx="610">
                  <c:v>0</c:v>
                </c:pt>
                <c:pt idx="611">
                  <c:v>-240</c:v>
                </c:pt>
                <c:pt idx="612">
                  <c:v>-240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1-B5F7-475C-AD2A-458EC2DC7F05}"/>
            </c:ext>
          </c:extLst>
        </c:ser>
        <c:dLbls>
          <c:showLegendKey val="0"/>
          <c:showVal val="0"/>
          <c:showCatName val="0"/>
          <c:showSerName val="0"/>
          <c:showPercent val="0"/>
          <c:showBubbleSize val="0"/>
        </c:dLbls>
        <c:axId val="130093583"/>
        <c:axId val="130091183"/>
      </c:scatterChart>
      <c:valAx>
        <c:axId val="1300935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r>
                  <a:rPr lang="en-GB" baseline="0"/>
                  <a:t> (Degrees)</a:t>
                </a:r>
                <a:endParaRPr lang="en-GB"/>
              </a:p>
            </c:rich>
          </c:tx>
          <c:layout>
            <c:manualLayout>
              <c:xMode val="edge"/>
              <c:yMode val="edge"/>
              <c:x val="0.38944517351997665"/>
              <c:y val="0.94371269877590047"/>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091183"/>
        <c:crosses val="autoZero"/>
        <c:crossBetween val="midCat"/>
      </c:valAx>
      <c:valAx>
        <c:axId val="13009118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Velocity (mm/s)</a:t>
                </a:r>
              </a:p>
            </c:rich>
          </c:tx>
          <c:layout>
            <c:manualLayout>
              <c:xMode val="edge"/>
              <c:yMode val="edge"/>
              <c:x val="1.0492125984251968E-2"/>
              <c:y val="0.3376174145979593"/>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093583"/>
        <c:crosses val="autoZero"/>
        <c:crossBetween val="midCat"/>
      </c:valAx>
      <c:spPr>
        <a:noFill/>
        <a:ln>
          <a:noFill/>
        </a:ln>
        <a:effectLst/>
      </c:spPr>
    </c:plotArea>
    <c:legend>
      <c:legendPos val="r"/>
      <c:layout>
        <c:manualLayout>
          <c:xMode val="edge"/>
          <c:yMode val="edge"/>
          <c:x val="0.68819973024205305"/>
          <c:y val="9.8425533093245227E-2"/>
          <c:w val="0.26490011665208518"/>
          <c:h val="0.142891447549420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Intake vs Exhaust Flow Rate</a:t>
            </a:r>
          </a:p>
        </c:rich>
      </c:tx>
      <c:layout>
        <c:manualLayout>
          <c:xMode val="edge"/>
          <c:yMode val="edge"/>
          <c:x val="0.37045887040804443"/>
          <c:y val="5.133689263133688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088648293963255"/>
          <c:y val="0.17171296296296296"/>
          <c:w val="0.82439020122484685"/>
          <c:h val="0.72088764946048411"/>
        </c:manualLayout>
      </c:layout>
      <c:scatterChart>
        <c:scatterStyle val="smoothMarker"/>
        <c:varyColors val="0"/>
        <c:ser>
          <c:idx val="0"/>
          <c:order val="0"/>
          <c:tx>
            <c:v>Intake Flow Rate</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'Flow Bench Data'!$D$30:$K$30</c:f>
              <c:numCache>
                <c:formatCode>General</c:formatCode>
                <c:ptCount val="8"/>
                <c:pt idx="0">
                  <c:v>1.7549999999999999</c:v>
                </c:pt>
                <c:pt idx="1">
                  <c:v>3.51</c:v>
                </c:pt>
                <c:pt idx="2">
                  <c:v>5.27</c:v>
                </c:pt>
                <c:pt idx="3">
                  <c:v>7.02</c:v>
                </c:pt>
                <c:pt idx="4">
                  <c:v>8.7799999999999994</c:v>
                </c:pt>
                <c:pt idx="5">
                  <c:v>10.53</c:v>
                </c:pt>
                <c:pt idx="6">
                  <c:v>12.29</c:v>
                </c:pt>
                <c:pt idx="7">
                  <c:v>14.04</c:v>
                </c:pt>
              </c:numCache>
            </c:numRef>
          </c:xVal>
          <c:yVal>
            <c:numRef>
              <c:f>'Flow Bench Data'!$D$36:$K$36</c:f>
              <c:numCache>
                <c:formatCode>0.00</c:formatCode>
                <c:ptCount val="8"/>
                <c:pt idx="0">
                  <c:v>28.552000000000003</c:v>
                </c:pt>
                <c:pt idx="1">
                  <c:v>56.457000000000008</c:v>
                </c:pt>
                <c:pt idx="2">
                  <c:v>78.773999999999987</c:v>
                </c:pt>
                <c:pt idx="3">
                  <c:v>96.739999999999981</c:v>
                </c:pt>
                <c:pt idx="4">
                  <c:v>109.178</c:v>
                </c:pt>
                <c:pt idx="5">
                  <c:v>113.32399999999998</c:v>
                </c:pt>
                <c:pt idx="6">
                  <c:v>117.46999999999998</c:v>
                </c:pt>
                <c:pt idx="7">
                  <c:v>117.46999999999998</c:v>
                </c:pt>
              </c:numCache>
            </c:numRef>
          </c:yVal>
          <c:smooth val="1"/>
          <c:extLst>
            <c:ext xmlns:c16="http://schemas.microsoft.com/office/drawing/2014/chart" uri="{C3380CC4-5D6E-409C-BE32-E72D297353CC}">
              <c16:uniqueId val="{00000000-2F66-4399-BE41-4C380D991F2C}"/>
            </c:ext>
          </c:extLst>
        </c:ser>
        <c:ser>
          <c:idx val="1"/>
          <c:order val="1"/>
          <c:tx>
            <c:v>Exhaust Flow Rate</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'Flow Bench Data'!$D$43:$L$43</c:f>
              <c:numCache>
                <c:formatCode>General</c:formatCode>
                <c:ptCount val="9"/>
                <c:pt idx="0">
                  <c:v>1.5</c:v>
                </c:pt>
                <c:pt idx="1">
                  <c:v>3.01</c:v>
                </c:pt>
                <c:pt idx="2">
                  <c:v>4.5199999999999996</c:v>
                </c:pt>
                <c:pt idx="3">
                  <c:v>6.02</c:v>
                </c:pt>
                <c:pt idx="4">
                  <c:v>7.53</c:v>
                </c:pt>
                <c:pt idx="5">
                  <c:v>9.0299999999999994</c:v>
                </c:pt>
                <c:pt idx="6">
                  <c:v>10.54</c:v>
                </c:pt>
                <c:pt idx="7">
                  <c:v>12.04</c:v>
                </c:pt>
                <c:pt idx="8">
                  <c:v>13.55</c:v>
                </c:pt>
              </c:numCache>
            </c:numRef>
          </c:xVal>
          <c:yVal>
            <c:numRef>
              <c:f>'Flow Bench Data'!$D$49:$L$49</c:f>
              <c:numCache>
                <c:formatCode>General</c:formatCode>
                <c:ptCount val="9"/>
                <c:pt idx="0">
                  <c:v>17.559750000000001</c:v>
                </c:pt>
                <c:pt idx="1">
                  <c:v>41.625000000000007</c:v>
                </c:pt>
                <c:pt idx="2">
                  <c:v>57</c:v>
                </c:pt>
                <c:pt idx="3">
                  <c:v>66</c:v>
                </c:pt>
                <c:pt idx="4">
                  <c:v>70.537499999999994</c:v>
                </c:pt>
                <c:pt idx="5">
                  <c:v>72.765000000000001</c:v>
                </c:pt>
                <c:pt idx="6">
                  <c:v>74.25</c:v>
                </c:pt>
                <c:pt idx="7">
                  <c:v>74.324249999999992</c:v>
                </c:pt>
                <c:pt idx="8">
                  <c:v>75.734999999999999</c:v>
                </c:pt>
              </c:numCache>
            </c:numRef>
          </c:yVal>
          <c:smooth val="1"/>
          <c:extLst>
            <c:ext xmlns:c16="http://schemas.microsoft.com/office/drawing/2014/chart" uri="{C3380CC4-5D6E-409C-BE32-E72D297353CC}">
              <c16:uniqueId val="{00000001-2F66-4399-BE41-4C380D991F2C}"/>
            </c:ext>
          </c:extLst>
        </c:ser>
        <c:dLbls>
          <c:showLegendKey val="0"/>
          <c:showVal val="0"/>
          <c:showCatName val="0"/>
          <c:showSerName val="0"/>
          <c:showPercent val="0"/>
          <c:showBubbleSize val="0"/>
        </c:dLbls>
        <c:axId val="796030031"/>
        <c:axId val="796034351"/>
      </c:scatterChart>
      <c:valAx>
        <c:axId val="7960300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layout>
            <c:manualLayout>
              <c:xMode val="edge"/>
              <c:yMode val="edge"/>
              <c:x val="0.4685821631092848"/>
              <c:y val="0.9495515876915854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34351"/>
        <c:crosses val="autoZero"/>
        <c:crossBetween val="midCat"/>
      </c:valAx>
      <c:valAx>
        <c:axId val="7960343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(l/s)</a:t>
                </a:r>
              </a:p>
            </c:rich>
          </c:tx>
          <c:layout>
            <c:manualLayout>
              <c:xMode val="edge"/>
              <c:yMode val="edge"/>
              <c:x val="2.1301130115435024E-2"/>
              <c:y val="0.4348393956540089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30031"/>
        <c:crosses val="autoZero"/>
        <c:crossBetween val="midCat"/>
      </c:valAx>
      <c:spPr>
        <a:noFill/>
        <a:ln>
          <a:noFill/>
        </a:ln>
        <a:effectLst/>
      </c:spPr>
    </c:plotArea>
    <c:legend>
      <c:legendPos val="r"/>
      <c:layout>
        <c:manualLayout>
          <c:xMode val="edge"/>
          <c:yMode val="edge"/>
          <c:x val="0.11147270508288343"/>
          <c:y val="0.1720825666110779"/>
          <c:w val="0.15174961843450752"/>
          <c:h val="0.1019614465775180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Intake vs Exhaust Flow Rate Per Unit Area</a:t>
            </a:r>
          </a:p>
        </c:rich>
      </c:tx>
      <c:layout>
        <c:manualLayout>
          <c:xMode val="edge"/>
          <c:yMode val="edge"/>
          <c:x val="0.31078828954290072"/>
          <c:y val="4.106512257494485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5050018920463771E-2"/>
          <c:y val="0.12962864096639651"/>
          <c:w val="0.89125574523719586"/>
          <c:h val="0.78929398192739919"/>
        </c:manualLayout>
      </c:layout>
      <c:scatterChart>
        <c:scatterStyle val="smoothMarker"/>
        <c:varyColors val="0"/>
        <c:ser>
          <c:idx val="0"/>
          <c:order val="0"/>
          <c:tx>
            <c:v>Intake Flow Rate Per Unit Area</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'Flow Bench Data'!$D$30:$K$30</c:f>
              <c:numCache>
                <c:formatCode>General</c:formatCode>
                <c:ptCount val="8"/>
                <c:pt idx="0">
                  <c:v>1.7549999999999999</c:v>
                </c:pt>
                <c:pt idx="1">
                  <c:v>3.51</c:v>
                </c:pt>
                <c:pt idx="2">
                  <c:v>5.27</c:v>
                </c:pt>
                <c:pt idx="3">
                  <c:v>7.02</c:v>
                </c:pt>
                <c:pt idx="4">
                  <c:v>8.7799999999999994</c:v>
                </c:pt>
                <c:pt idx="5">
                  <c:v>10.53</c:v>
                </c:pt>
                <c:pt idx="6">
                  <c:v>12.29</c:v>
                </c:pt>
                <c:pt idx="7">
                  <c:v>14.04</c:v>
                </c:pt>
              </c:numCache>
            </c:numRef>
          </c:xVal>
          <c:yVal>
            <c:numRef>
              <c:f>'Flow Bench Data'!$D$37:$K$37</c:f>
              <c:numCache>
                <c:formatCode>General</c:formatCode>
                <c:ptCount val="8"/>
                <c:pt idx="0">
                  <c:v>1.5114875595553203</c:v>
                </c:pt>
                <c:pt idx="1">
                  <c:v>2.9887241926945478</c:v>
                </c:pt>
                <c:pt idx="2">
                  <c:v>4.1701429327686599</c:v>
                </c:pt>
                <c:pt idx="3">
                  <c:v>5.1212281630492313</c:v>
                </c:pt>
                <c:pt idx="4">
                  <c:v>5.779671784012705</c:v>
                </c:pt>
                <c:pt idx="5">
                  <c:v>5.9991529910005283</c:v>
                </c:pt>
                <c:pt idx="6">
                  <c:v>6.2186341979883526</c:v>
                </c:pt>
                <c:pt idx="7">
                  <c:v>6.2186341979883526</c:v>
                </c:pt>
              </c:numCache>
            </c:numRef>
          </c:yVal>
          <c:smooth val="1"/>
          <c:extLst>
            <c:ext xmlns:c16="http://schemas.microsoft.com/office/drawing/2014/chart" uri="{C3380CC4-5D6E-409C-BE32-E72D297353CC}">
              <c16:uniqueId val="{00000000-48BC-4102-AA4C-333486B1CFA5}"/>
            </c:ext>
          </c:extLst>
        </c:ser>
        <c:ser>
          <c:idx val="1"/>
          <c:order val="1"/>
          <c:tx>
            <c:v>Exhaust Flow Rate Per Unit Area</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'Flow Bench Data'!$D$43:$L$43</c:f>
              <c:numCache>
                <c:formatCode>General</c:formatCode>
                <c:ptCount val="9"/>
                <c:pt idx="0">
                  <c:v>1.5</c:v>
                </c:pt>
                <c:pt idx="1">
                  <c:v>3.01</c:v>
                </c:pt>
                <c:pt idx="2">
                  <c:v>4.5199999999999996</c:v>
                </c:pt>
                <c:pt idx="3">
                  <c:v>6.02</c:v>
                </c:pt>
                <c:pt idx="4">
                  <c:v>7.53</c:v>
                </c:pt>
                <c:pt idx="5">
                  <c:v>9.0299999999999994</c:v>
                </c:pt>
                <c:pt idx="6">
                  <c:v>10.54</c:v>
                </c:pt>
                <c:pt idx="7">
                  <c:v>12.04</c:v>
                </c:pt>
                <c:pt idx="8">
                  <c:v>13.55</c:v>
                </c:pt>
              </c:numCache>
            </c:numRef>
          </c:xVal>
          <c:yVal>
            <c:numRef>
              <c:f>'Flow Bench Data'!$D$50:$L$50</c:f>
              <c:numCache>
                <c:formatCode>General</c:formatCode>
                <c:ptCount val="9"/>
                <c:pt idx="0">
                  <c:v>1.2752178649237473</c:v>
                </c:pt>
                <c:pt idx="1">
                  <c:v>3.0228758169934649</c:v>
                </c:pt>
                <c:pt idx="2">
                  <c:v>4.1394335511982572</c:v>
                </c:pt>
                <c:pt idx="3">
                  <c:v>4.7930283224400876</c:v>
                </c:pt>
                <c:pt idx="4">
                  <c:v>5.1225490196078427</c:v>
                </c:pt>
                <c:pt idx="5">
                  <c:v>5.284313725490196</c:v>
                </c:pt>
                <c:pt idx="6">
                  <c:v>5.3921568627450984</c:v>
                </c:pt>
                <c:pt idx="7">
                  <c:v>5.3975490196078431</c:v>
                </c:pt>
                <c:pt idx="8">
                  <c:v>5.5</c:v>
                </c:pt>
              </c:numCache>
            </c:numRef>
          </c:yVal>
          <c:smooth val="1"/>
          <c:extLst>
            <c:ext xmlns:c16="http://schemas.microsoft.com/office/drawing/2014/chart" uri="{C3380CC4-5D6E-409C-BE32-E72D297353CC}">
              <c16:uniqueId val="{00000001-48BC-4102-AA4C-333486B1CFA5}"/>
            </c:ext>
          </c:extLst>
        </c:ser>
        <c:dLbls>
          <c:dLblPos val="t"/>
          <c:showLegendKey val="0"/>
          <c:showVal val="0"/>
          <c:showCatName val="0"/>
          <c:showSerName val="0"/>
          <c:showPercent val="0"/>
          <c:showBubbleSize val="0"/>
        </c:dLbls>
        <c:axId val="796054031"/>
        <c:axId val="796069871"/>
      </c:scatterChart>
      <c:valAx>
        <c:axId val="7960540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layout>
            <c:manualLayout>
              <c:xMode val="edge"/>
              <c:yMode val="edge"/>
              <c:x val="0.46395065976967004"/>
              <c:y val="0.9556768836036339"/>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69871"/>
        <c:crosses val="autoZero"/>
        <c:crossBetween val="midCat"/>
      </c:valAx>
      <c:valAx>
        <c:axId val="7960698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(l/s/sq cm)</a:t>
                </a:r>
              </a:p>
            </c:rich>
          </c:tx>
          <c:layout>
            <c:manualLayout>
              <c:xMode val="edge"/>
              <c:yMode val="edge"/>
              <c:x val="1.172503274873197E-2"/>
              <c:y val="0.41261358999240799"/>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54031"/>
        <c:crosses val="autoZero"/>
        <c:crossBetween val="midCat"/>
      </c:valAx>
      <c:spPr>
        <a:noFill/>
        <a:ln>
          <a:noFill/>
        </a:ln>
        <a:effectLst/>
      </c:spPr>
    </c:plotArea>
    <c:legend>
      <c:legendPos val="r"/>
      <c:layout>
        <c:manualLayout>
          <c:xMode val="edge"/>
          <c:yMode val="edge"/>
          <c:x val="7.2557641634298772E-2"/>
          <c:y val="0.13012623990448119"/>
          <c:w val="0.22560774849250811"/>
          <c:h val="0.1128231908004425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Intake vs Exhaust Flow Coefficient</a:t>
            </a:r>
          </a:p>
        </c:rich>
      </c:tx>
      <c:layout>
        <c:manualLayout>
          <c:xMode val="edge"/>
          <c:yMode val="edge"/>
          <c:x val="0.34478814265863827"/>
          <c:y val="6.092071389308436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2886482939632541E-2"/>
          <c:y val="0.17171296296296296"/>
          <c:w val="0.87354243219597549"/>
          <c:h val="0.72088764946048411"/>
        </c:manualLayout>
      </c:layout>
      <c:scatterChart>
        <c:scatterStyle val="smoothMarker"/>
        <c:varyColors val="0"/>
        <c:ser>
          <c:idx val="0"/>
          <c:order val="0"/>
          <c:tx>
            <c:v>Intake Flow Coefficient </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'Flow Bench Data'!$D$30:$K$30</c:f>
              <c:numCache>
                <c:formatCode>General</c:formatCode>
                <c:ptCount val="8"/>
                <c:pt idx="0">
                  <c:v>1.7549999999999999</c:v>
                </c:pt>
                <c:pt idx="1">
                  <c:v>3.51</c:v>
                </c:pt>
                <c:pt idx="2">
                  <c:v>5.27</c:v>
                </c:pt>
                <c:pt idx="3">
                  <c:v>7.02</c:v>
                </c:pt>
                <c:pt idx="4">
                  <c:v>8.7799999999999994</c:v>
                </c:pt>
                <c:pt idx="5">
                  <c:v>10.53</c:v>
                </c:pt>
                <c:pt idx="6">
                  <c:v>12.29</c:v>
                </c:pt>
                <c:pt idx="7">
                  <c:v>14.04</c:v>
                </c:pt>
              </c:numCache>
            </c:numRef>
          </c:xVal>
          <c:yVal>
            <c:numRef>
              <c:f>'Flow Bench Data'!$X$3:$AE$3</c:f>
              <c:numCache>
                <c:formatCode>General</c:formatCode>
                <c:ptCount val="8"/>
                <c:pt idx="0">
                  <c:v>1.5072368003890364</c:v>
                </c:pt>
                <c:pt idx="1">
                  <c:v>1.4903430779328373</c:v>
                </c:pt>
                <c:pt idx="2">
                  <c:v>1.3848499756109554</c:v>
                </c:pt>
                <c:pt idx="3">
                  <c:v>1.276795867509942</c:v>
                </c:pt>
                <c:pt idx="4">
                  <c:v>1.1521289023998327</c:v>
                </c:pt>
                <c:pt idx="5">
                  <c:v>0.99708157746693293</c:v>
                </c:pt>
                <c:pt idx="6">
                  <c:v>0.88557955846005154</c:v>
                </c:pt>
                <c:pt idx="7">
                  <c:v>0.77519749098817914</c:v>
                </c:pt>
              </c:numCache>
            </c:numRef>
          </c:yVal>
          <c:smooth val="1"/>
          <c:extLst>
            <c:ext xmlns:c16="http://schemas.microsoft.com/office/drawing/2014/chart" uri="{C3380CC4-5D6E-409C-BE32-E72D297353CC}">
              <c16:uniqueId val="{00000000-1046-4C0B-B2F5-E751CA9A88B1}"/>
            </c:ext>
          </c:extLst>
        </c:ser>
        <c:ser>
          <c:idx val="1"/>
          <c:order val="1"/>
          <c:tx>
            <c:v>Exhaust Flow Coefficient</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'Flow Bench Data'!$D$43:$L$43</c:f>
              <c:numCache>
                <c:formatCode>General</c:formatCode>
                <c:ptCount val="9"/>
                <c:pt idx="0">
                  <c:v>1.5</c:v>
                </c:pt>
                <c:pt idx="1">
                  <c:v>3.01</c:v>
                </c:pt>
                <c:pt idx="2">
                  <c:v>4.5199999999999996</c:v>
                </c:pt>
                <c:pt idx="3">
                  <c:v>6.02</c:v>
                </c:pt>
                <c:pt idx="4">
                  <c:v>7.53</c:v>
                </c:pt>
                <c:pt idx="5">
                  <c:v>9.0299999999999994</c:v>
                </c:pt>
                <c:pt idx="6">
                  <c:v>10.54</c:v>
                </c:pt>
                <c:pt idx="7">
                  <c:v>12.04</c:v>
                </c:pt>
                <c:pt idx="8">
                  <c:v>13.55</c:v>
                </c:pt>
              </c:numCache>
            </c:numRef>
          </c:xVal>
          <c:yVal>
            <c:numRef>
              <c:f>'Flow Bench Data'!$X$7:$AF$7</c:f>
              <c:numCache>
                <c:formatCode>General</c:formatCode>
                <c:ptCount val="9"/>
                <c:pt idx="0">
                  <c:v>1.2648131459623602</c:v>
                </c:pt>
                <c:pt idx="1">
                  <c:v>1.4942836123252712</c:v>
                </c:pt>
                <c:pt idx="2">
                  <c:v>1.3624781278320326</c:v>
                </c:pt>
                <c:pt idx="3">
                  <c:v>1.1845149941564725</c:v>
                </c:pt>
                <c:pt idx="4">
                  <c:v>1.0121237069510671</c:v>
                </c:pt>
                <c:pt idx="5">
                  <c:v>0.87067834469461103</c:v>
                </c:pt>
                <c:pt idx="6">
                  <c:v>0.76111269430025696</c:v>
                </c:pt>
                <c:pt idx="7">
                  <c:v>0.66691783610385624</c:v>
                </c:pt>
                <c:pt idx="8">
                  <c:v>0.60391959885677682</c:v>
                </c:pt>
              </c:numCache>
            </c:numRef>
          </c:yVal>
          <c:smooth val="1"/>
          <c:extLst>
            <c:ext xmlns:c16="http://schemas.microsoft.com/office/drawing/2014/chart" uri="{C3380CC4-5D6E-409C-BE32-E72D297353CC}">
              <c16:uniqueId val="{00000001-1046-4C0B-B2F5-E751CA9A88B1}"/>
            </c:ext>
          </c:extLst>
        </c:ser>
        <c:dLbls>
          <c:showLegendKey val="0"/>
          <c:showVal val="0"/>
          <c:showCatName val="0"/>
          <c:showSerName val="0"/>
          <c:showPercent val="0"/>
          <c:showBubbleSize val="0"/>
        </c:dLbls>
        <c:axId val="796059791"/>
        <c:axId val="796060751"/>
      </c:scatterChart>
      <c:valAx>
        <c:axId val="79605979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layout>
            <c:manualLayout>
              <c:xMode val="edge"/>
              <c:yMode val="edge"/>
              <c:x val="0.4683488164929665"/>
              <c:y val="0.9475319273316662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60751"/>
        <c:crosses val="autoZero"/>
        <c:crossBetween val="midCat"/>
      </c:valAx>
      <c:valAx>
        <c:axId val="7960607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Coeficcient</a:t>
                </a:r>
              </a:p>
            </c:rich>
          </c:tx>
          <c:layout>
            <c:manualLayout>
              <c:xMode val="edge"/>
              <c:yMode val="edge"/>
              <c:x val="1.214464120418856E-2"/>
              <c:y val="0.42878041457425092"/>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59791"/>
        <c:crosses val="autoZero"/>
        <c:crossBetween val="midCat"/>
      </c:valAx>
      <c:spPr>
        <a:noFill/>
        <a:ln>
          <a:noFill/>
        </a:ln>
        <a:effectLst/>
      </c:spPr>
    </c:plotArea>
    <c:legend>
      <c:legendPos val="r"/>
      <c:layout>
        <c:manualLayout>
          <c:xMode val="edge"/>
          <c:yMode val="edge"/>
          <c:x val="0.72553354948278537"/>
          <c:y val="0.17476548032625064"/>
          <c:w val="0.21968232206268337"/>
          <c:h val="8.712577859790343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Intake and Exhaust CF vs</a:t>
            </a:r>
            <a:r>
              <a:rPr lang="en-GB" baseline="0"/>
              <a:t> Crank Angle</a:t>
            </a:r>
            <a:endParaRPr lang="en-GB"/>
          </a:p>
        </c:rich>
      </c:tx>
      <c:layout>
        <c:manualLayout>
          <c:xMode val="edge"/>
          <c:yMode val="edge"/>
          <c:x val="0.34534733736162065"/>
          <c:y val="3.336812874173886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3.6396743020758772E-2"/>
          <c:y val="0.13031179576500426"/>
          <c:w val="0.92684159508470532"/>
          <c:h val="0.79211133731152172"/>
        </c:manualLayout>
      </c:layout>
      <c:scatterChart>
        <c:scatterStyle val="smoothMarker"/>
        <c:varyColors val="0"/>
        <c:ser>
          <c:idx val="0"/>
          <c:order val="0"/>
          <c:tx>
            <c:v>Exhaust CF</c:v>
          </c:tx>
          <c:spPr>
            <a:ln w="25400" cap="rnd">
              <a:solidFill>
                <a:schemeClr val="accent1"/>
              </a:solidFill>
              <a:round/>
            </a:ln>
            <a:effectLst/>
          </c:spPr>
          <c:marker>
            <c:symbol val="circle"/>
            <c:size val="5"/>
            <c:spPr>
              <a:noFill/>
              <a:ln w="9525">
                <a:noFill/>
              </a:ln>
              <a:effectLst/>
            </c:spPr>
          </c:marker>
          <c:xVal>
            <c:numRef>
              <c:f>'Flow Bench Calculations'!$A$3:$A$723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'Flow Bench Calculations'!$D$3:$D$723</c:f>
              <c:numCache>
                <c:formatCode>General</c:formatCode>
                <c:ptCount val="721"/>
                <c:pt idx="0">
                  <c:v>0.63240657298118008</c:v>
                </c:pt>
                <c:pt idx="1">
                  <c:v>0.63240657298118008</c:v>
                </c:pt>
                <c:pt idx="2">
                  <c:v>0.63240657298118008</c:v>
                </c:pt>
                <c:pt idx="3">
                  <c:v>0.63240657298118008</c:v>
                </c:pt>
                <c:pt idx="4">
                  <c:v>0.63240657298118008</c:v>
                </c:pt>
                <c:pt idx="5">
                  <c:v>0.63240657298118008</c:v>
                </c:pt>
                <c:pt idx="6">
                  <c:v>0.63240657298118008</c:v>
                </c:pt>
                <c:pt idx="7">
                  <c:v>0.63240657298118008</c:v>
                </c:pt>
                <c:pt idx="8">
                  <c:v>0.63240657298118008</c:v>
                </c:pt>
                <c:pt idx="9">
                  <c:v>0.63240657298118008</c:v>
                </c:pt>
                <c:pt idx="10">
                  <c:v>0.63240657298118008</c:v>
                </c:pt>
                <c:pt idx="11">
                  <c:v>0.63240657298118008</c:v>
                </c:pt>
                <c:pt idx="12">
                  <c:v>0.63240657298118008</c:v>
                </c:pt>
                <c:pt idx="13">
                  <c:v>0.63240657298118008</c:v>
                </c:pt>
                <c:pt idx="14">
                  <c:v>0.63240657298118008</c:v>
                </c:pt>
                <c:pt idx="15">
                  <c:v>0.63240657298118008</c:v>
                </c:pt>
                <c:pt idx="16">
                  <c:v>0.63240657298118008</c:v>
                </c:pt>
                <c:pt idx="17">
                  <c:v>0.63240657298118008</c:v>
                </c:pt>
                <c:pt idx="18">
                  <c:v>0.63240657298118008</c:v>
                </c:pt>
                <c:pt idx="19">
                  <c:v>0.63240657298118008</c:v>
                </c:pt>
                <c:pt idx="20">
                  <c:v>0.63240657298118008</c:v>
                </c:pt>
                <c:pt idx="21">
                  <c:v>0.63240657298118008</c:v>
                </c:pt>
                <c:pt idx="22">
                  <c:v>0.63240657298118008</c:v>
                </c:pt>
                <c:pt idx="23">
                  <c:v>0.63240657298118008</c:v>
                </c:pt>
                <c:pt idx="24">
                  <c:v>0.63240657298118008</c:v>
                </c:pt>
                <c:pt idx="25">
                  <c:v>0.63240657298118008</c:v>
                </c:pt>
                <c:pt idx="26">
                  <c:v>0.63240657298118008</c:v>
                </c:pt>
                <c:pt idx="27">
                  <c:v>0.63240657298118008</c:v>
                </c:pt>
                <c:pt idx="28">
                  <c:v>0.63240657298118008</c:v>
                </c:pt>
                <c:pt idx="29">
                  <c:v>0.63240657298118008</c:v>
                </c:pt>
                <c:pt idx="30">
                  <c:v>0.63240657298118008</c:v>
                </c:pt>
                <c:pt idx="31">
                  <c:v>0.63240657298118019</c:v>
                </c:pt>
                <c:pt idx="32">
                  <c:v>0.63240657298118019</c:v>
                </c:pt>
                <c:pt idx="33">
                  <c:v>0.63240657298118019</c:v>
                </c:pt>
                <c:pt idx="34">
                  <c:v>0.63240657298118019</c:v>
                </c:pt>
                <c:pt idx="35">
                  <c:v>0.63240657298118019</c:v>
                </c:pt>
                <c:pt idx="36">
                  <c:v>0.63240657298118019</c:v>
                </c:pt>
                <c:pt idx="37">
                  <c:v>0.63240657298118019</c:v>
                </c:pt>
                <c:pt idx="38">
                  <c:v>0.63240657298118019</c:v>
                </c:pt>
                <c:pt idx="39">
                  <c:v>0.63240657298118019</c:v>
                </c:pt>
                <c:pt idx="40">
                  <c:v>0.63240657298118019</c:v>
                </c:pt>
                <c:pt idx="41">
                  <c:v>0.63240657298118019</c:v>
                </c:pt>
                <c:pt idx="42">
                  <c:v>0.63240657298118019</c:v>
                </c:pt>
                <c:pt idx="43">
                  <c:v>0.63240657298118019</c:v>
                </c:pt>
                <c:pt idx="44">
                  <c:v>0.63240657298118019</c:v>
                </c:pt>
                <c:pt idx="45">
                  <c:v>0.63240657298118019</c:v>
                </c:pt>
                <c:pt idx="46">
                  <c:v>0.63240657298118019</c:v>
                </c:pt>
                <c:pt idx="47">
                  <c:v>0.63240657298118019</c:v>
                </c:pt>
                <c:pt idx="48">
                  <c:v>0.63240657298118019</c:v>
                </c:pt>
                <c:pt idx="49">
                  <c:v>0.63240657298118019</c:v>
                </c:pt>
                <c:pt idx="50">
                  <c:v>0.63240657298118019</c:v>
                </c:pt>
                <c:pt idx="51">
                  <c:v>0.63240657298118019</c:v>
                </c:pt>
                <c:pt idx="52">
                  <c:v>0.63240657298118019</c:v>
                </c:pt>
                <c:pt idx="53">
                  <c:v>0.63240657298118019</c:v>
                </c:pt>
                <c:pt idx="54">
                  <c:v>0.63240657298118019</c:v>
                </c:pt>
                <c:pt idx="55">
                  <c:v>0.63240657298118019</c:v>
                </c:pt>
                <c:pt idx="56">
                  <c:v>0.63240657298118019</c:v>
                </c:pt>
                <c:pt idx="57">
                  <c:v>0.63240657298118019</c:v>
                </c:pt>
                <c:pt idx="58">
                  <c:v>0.63240657298118019</c:v>
                </c:pt>
                <c:pt idx="59">
                  <c:v>0.63240657298118019</c:v>
                </c:pt>
                <c:pt idx="60">
                  <c:v>0.63240657298118019</c:v>
                </c:pt>
                <c:pt idx="61">
                  <c:v>0.63240657298118019</c:v>
                </c:pt>
                <c:pt idx="62">
                  <c:v>0.63240657298118019</c:v>
                </c:pt>
                <c:pt idx="63">
                  <c:v>0.63240657298118019</c:v>
                </c:pt>
                <c:pt idx="64">
                  <c:v>0.63240657298118019</c:v>
                </c:pt>
                <c:pt idx="65">
                  <c:v>0.63240657298118019</c:v>
                </c:pt>
                <c:pt idx="66">
                  <c:v>0.63240657298118019</c:v>
                </c:pt>
                <c:pt idx="67">
                  <c:v>0.63240657298118019</c:v>
                </c:pt>
                <c:pt idx="68">
                  <c:v>0.63240657298118019</c:v>
                </c:pt>
                <c:pt idx="69">
                  <c:v>0.63240657298118019</c:v>
                </c:pt>
                <c:pt idx="70">
                  <c:v>0.63240657298118019</c:v>
                </c:pt>
                <c:pt idx="71">
                  <c:v>0.63240657298118019</c:v>
                </c:pt>
                <c:pt idx="72">
                  <c:v>0.63240657298118019</c:v>
                </c:pt>
                <c:pt idx="73">
                  <c:v>0.63240657298118019</c:v>
                </c:pt>
                <c:pt idx="74">
                  <c:v>0.63240657298118019</c:v>
                </c:pt>
                <c:pt idx="75">
                  <c:v>0.63240657298118019</c:v>
                </c:pt>
                <c:pt idx="76">
                  <c:v>0.63240657298118019</c:v>
                </c:pt>
                <c:pt idx="77">
                  <c:v>0.63240657298118019</c:v>
                </c:pt>
                <c:pt idx="78">
                  <c:v>0.63240657298118019</c:v>
                </c:pt>
                <c:pt idx="79">
                  <c:v>0.63240657298118019</c:v>
                </c:pt>
                <c:pt idx="80">
                  <c:v>0.63240657298118019</c:v>
                </c:pt>
                <c:pt idx="81">
                  <c:v>0.63240657298118019</c:v>
                </c:pt>
                <c:pt idx="82">
                  <c:v>0.63240657298118019</c:v>
                </c:pt>
                <c:pt idx="83">
                  <c:v>0.63240657298118019</c:v>
                </c:pt>
                <c:pt idx="84">
                  <c:v>0.63240657298118019</c:v>
                </c:pt>
                <c:pt idx="85">
                  <c:v>0.63240657298118019</c:v>
                </c:pt>
                <c:pt idx="86">
                  <c:v>0.63240657298118019</c:v>
                </c:pt>
                <c:pt idx="87">
                  <c:v>0.63240657298118019</c:v>
                </c:pt>
                <c:pt idx="88">
                  <c:v>0.63240657298118019</c:v>
                </c:pt>
                <c:pt idx="89">
                  <c:v>0.63240657298118019</c:v>
                </c:pt>
                <c:pt idx="90">
                  <c:v>0.63240657298118019</c:v>
                </c:pt>
                <c:pt idx="91">
                  <c:v>0.63240657298118019</c:v>
                </c:pt>
                <c:pt idx="92">
                  <c:v>0.63240657298118019</c:v>
                </c:pt>
                <c:pt idx="93">
                  <c:v>0.63240657298118019</c:v>
                </c:pt>
                <c:pt idx="94">
                  <c:v>0.63240657298118019</c:v>
                </c:pt>
                <c:pt idx="95">
                  <c:v>0.63240657298118019</c:v>
                </c:pt>
                <c:pt idx="96">
                  <c:v>0.63240657298118019</c:v>
                </c:pt>
                <c:pt idx="97">
                  <c:v>0.63240657298118019</c:v>
                </c:pt>
                <c:pt idx="98">
                  <c:v>0.63240657298118019</c:v>
                </c:pt>
                <c:pt idx="99">
                  <c:v>0.63240657298118019</c:v>
                </c:pt>
                <c:pt idx="100">
                  <c:v>0.63240657298118019</c:v>
                </c:pt>
                <c:pt idx="101">
                  <c:v>0.63240657298118019</c:v>
                </c:pt>
                <c:pt idx="102">
                  <c:v>0.63240657298118019</c:v>
                </c:pt>
                <c:pt idx="103">
                  <c:v>0.63240657298118019</c:v>
                </c:pt>
                <c:pt idx="104">
                  <c:v>0.63240657298118008</c:v>
                </c:pt>
                <c:pt idx="105">
                  <c:v>0.63240657298118019</c:v>
                </c:pt>
                <c:pt idx="106">
                  <c:v>0.63240657298118008</c:v>
                </c:pt>
                <c:pt idx="107">
                  <c:v>0.63240657298118019</c:v>
                </c:pt>
                <c:pt idx="108">
                  <c:v>0.63240657298118008</c:v>
                </c:pt>
                <c:pt idx="109">
                  <c:v>0.63240657298118019</c:v>
                </c:pt>
                <c:pt idx="110">
                  <c:v>0.63240657298118019</c:v>
                </c:pt>
                <c:pt idx="111">
                  <c:v>0.63240657298118019</c:v>
                </c:pt>
                <c:pt idx="112">
                  <c:v>0.63240657298118019</c:v>
                </c:pt>
                <c:pt idx="113">
                  <c:v>0.63240657298118019</c:v>
                </c:pt>
                <c:pt idx="114">
                  <c:v>0.63240657298118019</c:v>
                </c:pt>
                <c:pt idx="115">
                  <c:v>0.63240657298118019</c:v>
                </c:pt>
                <c:pt idx="116">
                  <c:v>0.63240657298118019</c:v>
                </c:pt>
                <c:pt idx="117">
                  <c:v>0.63240657298118019</c:v>
                </c:pt>
                <c:pt idx="118">
                  <c:v>0.63240657298118008</c:v>
                </c:pt>
                <c:pt idx="119">
                  <c:v>0.63240657298118008</c:v>
                </c:pt>
                <c:pt idx="120">
                  <c:v>0.63240657298118019</c:v>
                </c:pt>
                <c:pt idx="121">
                  <c:v>0.63240657298118019</c:v>
                </c:pt>
                <c:pt idx="122">
                  <c:v>0.63240657298118008</c:v>
                </c:pt>
                <c:pt idx="123">
                  <c:v>0.63240657298118008</c:v>
                </c:pt>
                <c:pt idx="124">
                  <c:v>0.63240657298118019</c:v>
                </c:pt>
                <c:pt idx="125">
                  <c:v>0.63240657298118008</c:v>
                </c:pt>
                <c:pt idx="126">
                  <c:v>0.63240657298118008</c:v>
                </c:pt>
                <c:pt idx="127">
                  <c:v>0.63240657298118019</c:v>
                </c:pt>
                <c:pt idx="128">
                  <c:v>0.63240657298118019</c:v>
                </c:pt>
                <c:pt idx="129">
                  <c:v>0.63240657298118019</c:v>
                </c:pt>
                <c:pt idx="130">
                  <c:v>0.63240657298118008</c:v>
                </c:pt>
                <c:pt idx="131">
                  <c:v>0.63240657298118008</c:v>
                </c:pt>
                <c:pt idx="132">
                  <c:v>0.63240657298117997</c:v>
                </c:pt>
                <c:pt idx="133">
                  <c:v>0.63240657298118019</c:v>
                </c:pt>
                <c:pt idx="134">
                  <c:v>0.63240657298118019</c:v>
                </c:pt>
                <c:pt idx="135">
                  <c:v>0.63240657298118019</c:v>
                </c:pt>
                <c:pt idx="136">
                  <c:v>0.6324065729811803</c:v>
                </c:pt>
                <c:pt idx="137">
                  <c:v>0.63240657298118019</c:v>
                </c:pt>
                <c:pt idx="138">
                  <c:v>0.63240657298118008</c:v>
                </c:pt>
                <c:pt idx="139">
                  <c:v>0.63240657298118019</c:v>
                </c:pt>
                <c:pt idx="140">
                  <c:v>0.63240657298118019</c:v>
                </c:pt>
                <c:pt idx="141">
                  <c:v>0.63240657298118019</c:v>
                </c:pt>
                <c:pt idx="142">
                  <c:v>0.63240657298118019</c:v>
                </c:pt>
                <c:pt idx="143">
                  <c:v>0.63240657298118019</c:v>
                </c:pt>
                <c:pt idx="144">
                  <c:v>0.63240657298118019</c:v>
                </c:pt>
                <c:pt idx="145">
                  <c:v>0.63240657298118019</c:v>
                </c:pt>
                <c:pt idx="146">
                  <c:v>0.63240657298118019</c:v>
                </c:pt>
                <c:pt idx="147">
                  <c:v>0.63240657298118008</c:v>
                </c:pt>
                <c:pt idx="148">
                  <c:v>0.63240657298118008</c:v>
                </c:pt>
                <c:pt idx="149">
                  <c:v>0.63240657298118019</c:v>
                </c:pt>
                <c:pt idx="150">
                  <c:v>0.63240657298118008</c:v>
                </c:pt>
                <c:pt idx="151">
                  <c:v>0.63240657298118019</c:v>
                </c:pt>
                <c:pt idx="152">
                  <c:v>0.63240657298118019</c:v>
                </c:pt>
                <c:pt idx="153">
                  <c:v>0.63240657298118019</c:v>
                </c:pt>
                <c:pt idx="154">
                  <c:v>0.6324065729811803</c:v>
                </c:pt>
                <c:pt idx="155">
                  <c:v>0.63240657298118019</c:v>
                </c:pt>
                <c:pt idx="156">
                  <c:v>0.63240657298118008</c:v>
                </c:pt>
                <c:pt idx="157">
                  <c:v>0.6324065729811803</c:v>
                </c:pt>
                <c:pt idx="158">
                  <c:v>0.63240657298117997</c:v>
                </c:pt>
                <c:pt idx="159">
                  <c:v>0.63240657298118008</c:v>
                </c:pt>
                <c:pt idx="160">
                  <c:v>0.63240657298118019</c:v>
                </c:pt>
                <c:pt idx="161">
                  <c:v>0.63240657298118019</c:v>
                </c:pt>
                <c:pt idx="162">
                  <c:v>0.63240657298118019</c:v>
                </c:pt>
                <c:pt idx="163">
                  <c:v>0.63240657298118019</c:v>
                </c:pt>
                <c:pt idx="164">
                  <c:v>0.63240657298118019</c:v>
                </c:pt>
                <c:pt idx="165">
                  <c:v>0.63240657298118019</c:v>
                </c:pt>
                <c:pt idx="166">
                  <c:v>0.63240657298118019</c:v>
                </c:pt>
                <c:pt idx="167">
                  <c:v>0.63240657298118008</c:v>
                </c:pt>
                <c:pt idx="168">
                  <c:v>0.63240657298118019</c:v>
                </c:pt>
                <c:pt idx="169">
                  <c:v>0.63240657298118019</c:v>
                </c:pt>
                <c:pt idx="170">
                  <c:v>0.63240657298118008</c:v>
                </c:pt>
                <c:pt idx="171">
                  <c:v>0.63240657298118019</c:v>
                </c:pt>
                <c:pt idx="172">
                  <c:v>0.63240657298118019</c:v>
                </c:pt>
                <c:pt idx="173">
                  <c:v>0.6324065729811803</c:v>
                </c:pt>
                <c:pt idx="174">
                  <c:v>0.63240657298118019</c:v>
                </c:pt>
                <c:pt idx="175">
                  <c:v>0.63541356972711194</c:v>
                </c:pt>
                <c:pt idx="176">
                  <c:v>0.64119625577698058</c:v>
                </c:pt>
                <c:pt idx="177">
                  <c:v>0.64933485095827703</c:v>
                </c:pt>
                <c:pt idx="178">
                  <c:v>0.65809949192275019</c:v>
                </c:pt>
                <c:pt idx="179">
                  <c:v>0.66505396622272406</c:v>
                </c:pt>
                <c:pt idx="180">
                  <c:v>0.67154737040336265</c:v>
                </c:pt>
                <c:pt idx="181">
                  <c:v>0.67762408554567166</c:v>
                </c:pt>
                <c:pt idx="182">
                  <c:v>0.68332297383975382</c:v>
                </c:pt>
                <c:pt idx="183">
                  <c:v>0.68867821057841416</c:v>
                </c:pt>
                <c:pt idx="184">
                  <c:v>0.69453170963499189</c:v>
                </c:pt>
                <c:pt idx="185">
                  <c:v>0.70000047166437684</c:v>
                </c:pt>
                <c:pt idx="186">
                  <c:v>0.70512122156461898</c:v>
                </c:pt>
                <c:pt idx="187">
                  <c:v>0.70992615429039685</c:v>
                </c:pt>
                <c:pt idx="188">
                  <c:v>0.7144436124086494</c:v>
                </c:pt>
                <c:pt idx="189">
                  <c:v>0.71869864557397467</c:v>
                </c:pt>
                <c:pt idx="190">
                  <c:v>0.72326859513535657</c:v>
                </c:pt>
                <c:pt idx="191">
                  <c:v>0.72703300182971764</c:v>
                </c:pt>
                <c:pt idx="192">
                  <c:v>0.73059702185593778</c:v>
                </c:pt>
                <c:pt idx="193">
                  <c:v>0.73206703656062999</c:v>
                </c:pt>
                <c:pt idx="194">
                  <c:v>0.73397624084376123</c:v>
                </c:pt>
                <c:pt idx="195">
                  <c:v>0.73937888275134533</c:v>
                </c:pt>
                <c:pt idx="196">
                  <c:v>0.74434049266647362</c:v>
                </c:pt>
                <c:pt idx="197">
                  <c:v>0.74510795993747592</c:v>
                </c:pt>
                <c:pt idx="198">
                  <c:v>0.73829637368653867</c:v>
                </c:pt>
                <c:pt idx="199">
                  <c:v>0.73420403728281347</c:v>
                </c:pt>
                <c:pt idx="200">
                  <c:v>0.72973967029693143</c:v>
                </c:pt>
                <c:pt idx="201">
                  <c:v>0.72445464761511524</c:v>
                </c:pt>
                <c:pt idx="202">
                  <c:v>0.71898894039716843</c:v>
                </c:pt>
                <c:pt idx="203">
                  <c:v>0.71476543936511883</c:v>
                </c:pt>
                <c:pt idx="204">
                  <c:v>0.71074796277365693</c:v>
                </c:pt>
                <c:pt idx="205">
                  <c:v>0.70650788193834091</c:v>
                </c:pt>
                <c:pt idx="206">
                  <c:v>0.70248580011769401</c:v>
                </c:pt>
                <c:pt idx="207">
                  <c:v>0.69829378534012498</c:v>
                </c:pt>
                <c:pt idx="208">
                  <c:v>0.69397597311998083</c:v>
                </c:pt>
                <c:pt idx="209">
                  <c:v>0.69056537894925119</c:v>
                </c:pt>
                <c:pt idx="210">
                  <c:v>0.68731268265679568</c:v>
                </c:pt>
                <c:pt idx="211">
                  <c:v>0.68360285066918447</c:v>
                </c:pt>
                <c:pt idx="212">
                  <c:v>0.67810649647529431</c:v>
                </c:pt>
                <c:pt idx="213">
                  <c:v>0.67125526833074778</c:v>
                </c:pt>
                <c:pt idx="214">
                  <c:v>0.66394729164323163</c:v>
                </c:pt>
                <c:pt idx="215">
                  <c:v>0.6535446105421242</c:v>
                </c:pt>
                <c:pt idx="216">
                  <c:v>0.64312822366881528</c:v>
                </c:pt>
                <c:pt idx="217">
                  <c:v>0.63694601731232126</c:v>
                </c:pt>
                <c:pt idx="218">
                  <c:v>0.63041657507698057</c:v>
                </c:pt>
                <c:pt idx="219">
                  <c:v>0.62304292212838364</c:v>
                </c:pt>
                <c:pt idx="220">
                  <c:v>0.61601595087357253</c:v>
                </c:pt>
                <c:pt idx="221">
                  <c:v>0.60931177335131459</c:v>
                </c:pt>
                <c:pt idx="222">
                  <c:v>0.60290864697858815</c:v>
                </c:pt>
                <c:pt idx="223">
                  <c:v>0.59495680366955683</c:v>
                </c:pt>
                <c:pt idx="224">
                  <c:v>0.58523285484071752</c:v>
                </c:pt>
                <c:pt idx="225">
                  <c:v>0.57643687881658601</c:v>
                </c:pt>
                <c:pt idx="226">
                  <c:v>0.56799935949563241</c:v>
                </c:pt>
                <c:pt idx="227">
                  <c:v>0.56112393632014868</c:v>
                </c:pt>
                <c:pt idx="228">
                  <c:v>0.55507272927647566</c:v>
                </c:pt>
                <c:pt idx="229">
                  <c:v>0.54633259566072534</c:v>
                </c:pt>
                <c:pt idx="230">
                  <c:v>0.53797301938673481</c:v>
                </c:pt>
                <c:pt idx="231">
                  <c:v>0.5304926057573961</c:v>
                </c:pt>
                <c:pt idx="232">
                  <c:v>0.52380844126438098</c:v>
                </c:pt>
                <c:pt idx="233">
                  <c:v>0.5173626694693334</c:v>
                </c:pt>
                <c:pt idx="234">
                  <c:v>0.51161346659763718</c:v>
                </c:pt>
                <c:pt idx="235">
                  <c:v>0.50650455061490973</c:v>
                </c:pt>
                <c:pt idx="236">
                  <c:v>0.50046632262665536</c:v>
                </c:pt>
                <c:pt idx="237">
                  <c:v>0.49449359191819148</c:v>
                </c:pt>
                <c:pt idx="238">
                  <c:v>0.48920927659982638</c:v>
                </c:pt>
                <c:pt idx="239">
                  <c:v>0.48456734210957042</c:v>
                </c:pt>
                <c:pt idx="240">
                  <c:v>0.4800295906876742</c:v>
                </c:pt>
                <c:pt idx="241">
                  <c:v>0.47804534096197049</c:v>
                </c:pt>
                <c:pt idx="242">
                  <c:v>0.47559255384727517</c:v>
                </c:pt>
                <c:pt idx="243">
                  <c:v>0.47413534518797934</c:v>
                </c:pt>
                <c:pt idx="244">
                  <c:v>0.4726888381834643</c:v>
                </c:pt>
                <c:pt idx="245">
                  <c:v>0.47220902697658784</c:v>
                </c:pt>
                <c:pt idx="246">
                  <c:v>0.47173038746984991</c:v>
                </c:pt>
                <c:pt idx="247">
                  <c:v>0.47220902697658784</c:v>
                </c:pt>
                <c:pt idx="248">
                  <c:v>0.47316982539820091</c:v>
                </c:pt>
                <c:pt idx="249">
                  <c:v>0.47461988648469483</c:v>
                </c:pt>
                <c:pt idx="250">
                  <c:v>0.47657003044279767</c:v>
                </c:pt>
                <c:pt idx="251">
                  <c:v>0.4800295906876742</c:v>
                </c:pt>
                <c:pt idx="252">
                  <c:v>0.4840580674607653</c:v>
                </c:pt>
                <c:pt idx="253">
                  <c:v>0.49342583335901669</c:v>
                </c:pt>
                <c:pt idx="254">
                  <c:v>0.50323850634478384</c:v>
                </c:pt>
                <c:pt idx="255">
                  <c:v>0.50880813266626734</c:v>
                </c:pt>
                <c:pt idx="256">
                  <c:v>0.51350906537351526</c:v>
                </c:pt>
                <c:pt idx="257">
                  <c:v>0.52080462645173053</c:v>
                </c:pt>
                <c:pt idx="258">
                  <c:v>0.52789272430531065</c:v>
                </c:pt>
                <c:pt idx="259">
                  <c:v>0.53634459325706152</c:v>
                </c:pt>
                <c:pt idx="260">
                  <c:v>0.54519655067990114</c:v>
                </c:pt>
                <c:pt idx="261">
                  <c:v>0.55152936082112791</c:v>
                </c:pt>
                <c:pt idx="262">
                  <c:v>0.55807520127291588</c:v>
                </c:pt>
                <c:pt idx="263">
                  <c:v>0.56736453951542343</c:v>
                </c:pt>
                <c:pt idx="264">
                  <c:v>0.57710048055805163</c:v>
                </c:pt>
                <c:pt idx="265">
                  <c:v>0.58592497180094438</c:v>
                </c:pt>
                <c:pt idx="266">
                  <c:v>0.59405101628495527</c:v>
                </c:pt>
                <c:pt idx="267">
                  <c:v>0.60052181246399161</c:v>
                </c:pt>
                <c:pt idx="268">
                  <c:v>0.60731047231498059</c:v>
                </c:pt>
                <c:pt idx="269">
                  <c:v>0.61444100712249428</c:v>
                </c:pt>
                <c:pt idx="270">
                  <c:v>0.62193990904183516</c:v>
                </c:pt>
                <c:pt idx="271">
                  <c:v>0.62983648000235326</c:v>
                </c:pt>
                <c:pt idx="272">
                  <c:v>0.63816321436149859</c:v>
                </c:pt>
                <c:pt idx="273">
                  <c:v>0.64760319949239376</c:v>
                </c:pt>
                <c:pt idx="274">
                  <c:v>0.65762830766859215</c:v>
                </c:pt>
                <c:pt idx="275">
                  <c:v>0.66538416655219368</c:v>
                </c:pt>
                <c:pt idx="276">
                  <c:v>0.67350935204929996</c:v>
                </c:pt>
                <c:pt idx="277">
                  <c:v>0.6821156129013225</c:v>
                </c:pt>
                <c:pt idx="278">
                  <c:v>0.6860533818903588</c:v>
                </c:pt>
                <c:pt idx="279">
                  <c:v>0.69023318868959604</c:v>
                </c:pt>
                <c:pt idx="280">
                  <c:v>0.69432616064797326</c:v>
                </c:pt>
                <c:pt idx="281">
                  <c:v>0.69792409734455152</c:v>
                </c:pt>
                <c:pt idx="282">
                  <c:v>0.70131919118145036</c:v>
                </c:pt>
                <c:pt idx="283">
                  <c:v>0.70609614777301677</c:v>
                </c:pt>
                <c:pt idx="284">
                  <c:v>0.71074796277365693</c:v>
                </c:pt>
                <c:pt idx="285">
                  <c:v>0.71568564350059316</c:v>
                </c:pt>
                <c:pt idx="286">
                  <c:v>0.72044532006339257</c:v>
                </c:pt>
                <c:pt idx="287">
                  <c:v>0.72445464761511524</c:v>
                </c:pt>
                <c:pt idx="288">
                  <c:v>0.72865719577174004</c:v>
                </c:pt>
                <c:pt idx="289">
                  <c:v>0.73477772930202723</c:v>
                </c:pt>
                <c:pt idx="290">
                  <c:v>0.74071756307009318</c:v>
                </c:pt>
                <c:pt idx="291">
                  <c:v>0.74639974179722623</c:v>
                </c:pt>
                <c:pt idx="292">
                  <c:v>0.74394254784392932</c:v>
                </c:pt>
                <c:pt idx="293">
                  <c:v>0.74065845583472067</c:v>
                </c:pt>
                <c:pt idx="294">
                  <c:v>0.73718466898021473</c:v>
                </c:pt>
                <c:pt idx="295">
                  <c:v>0.73350426283324743</c:v>
                </c:pt>
                <c:pt idx="296">
                  <c:v>0.72959823791865008</c:v>
                </c:pt>
                <c:pt idx="297">
                  <c:v>0.72490752049888785</c:v>
                </c:pt>
                <c:pt idx="298">
                  <c:v>0.72044749409977005</c:v>
                </c:pt>
                <c:pt idx="299">
                  <c:v>0.71629797586767918</c:v>
                </c:pt>
                <c:pt idx="300">
                  <c:v>0.71189587826493905</c:v>
                </c:pt>
                <c:pt idx="301">
                  <c:v>0.70721741579027875</c:v>
                </c:pt>
                <c:pt idx="302">
                  <c:v>0.70223571963670461</c:v>
                </c:pt>
                <c:pt idx="303">
                  <c:v>0.69692032134844151</c:v>
                </c:pt>
                <c:pt idx="304">
                  <c:v>0.69123652911940781</c:v>
                </c:pt>
                <c:pt idx="305">
                  <c:v>0.68604157616371653</c:v>
                </c:pt>
                <c:pt idx="306">
                  <c:v>0.680518520916087</c:v>
                </c:pt>
                <c:pt idx="307">
                  <c:v>0.67463526641317717</c:v>
                </c:pt>
                <c:pt idx="308">
                  <c:v>0.66943127034449523</c:v>
                </c:pt>
                <c:pt idx="309">
                  <c:v>0.66163737855791138</c:v>
                </c:pt>
                <c:pt idx="310">
                  <c:v>0.65443372986704107</c:v>
                </c:pt>
                <c:pt idx="311">
                  <c:v>0.64668980752435568</c:v>
                </c:pt>
                <c:pt idx="312">
                  <c:v>0.63977856500346419</c:v>
                </c:pt>
                <c:pt idx="313">
                  <c:v>0.63240657298118008</c:v>
                </c:pt>
                <c:pt idx="314">
                  <c:v>0.63240657298118019</c:v>
                </c:pt>
                <c:pt idx="315">
                  <c:v>0.6324065729811803</c:v>
                </c:pt>
                <c:pt idx="316">
                  <c:v>0.63240657298118019</c:v>
                </c:pt>
                <c:pt idx="317">
                  <c:v>0.63240657298118008</c:v>
                </c:pt>
                <c:pt idx="318">
                  <c:v>0.63240657298118008</c:v>
                </c:pt>
                <c:pt idx="319">
                  <c:v>0.63240657298118019</c:v>
                </c:pt>
                <c:pt idx="320">
                  <c:v>0.6324065729811803</c:v>
                </c:pt>
                <c:pt idx="321">
                  <c:v>0.63240657298118008</c:v>
                </c:pt>
                <c:pt idx="322">
                  <c:v>0.63240657298118019</c:v>
                </c:pt>
                <c:pt idx="323">
                  <c:v>0.63240657298118019</c:v>
                </c:pt>
                <c:pt idx="324">
                  <c:v>0.63240657298118019</c:v>
                </c:pt>
                <c:pt idx="325">
                  <c:v>0.63240657298118019</c:v>
                </c:pt>
                <c:pt idx="326">
                  <c:v>0.63240657298118008</c:v>
                </c:pt>
                <c:pt idx="327">
                  <c:v>0.63240657298118019</c:v>
                </c:pt>
                <c:pt idx="328">
                  <c:v>0.6324065729811803</c:v>
                </c:pt>
                <c:pt idx="329">
                  <c:v>0.63240657298118019</c:v>
                </c:pt>
                <c:pt idx="330">
                  <c:v>0.63240657298118019</c:v>
                </c:pt>
                <c:pt idx="331">
                  <c:v>0.63240657298117997</c:v>
                </c:pt>
                <c:pt idx="332">
                  <c:v>0.63240657298118008</c:v>
                </c:pt>
                <c:pt idx="333">
                  <c:v>0.63240657298118008</c:v>
                </c:pt>
                <c:pt idx="334">
                  <c:v>0.63240657298118008</c:v>
                </c:pt>
                <c:pt idx="335">
                  <c:v>0.63240657298118008</c:v>
                </c:pt>
                <c:pt idx="336">
                  <c:v>0.63240657298118008</c:v>
                </c:pt>
                <c:pt idx="337">
                  <c:v>0.63240657298118019</c:v>
                </c:pt>
                <c:pt idx="338">
                  <c:v>0.63240657298118019</c:v>
                </c:pt>
                <c:pt idx="339">
                  <c:v>0.63240657298118008</c:v>
                </c:pt>
                <c:pt idx="340">
                  <c:v>0.63240657298118019</c:v>
                </c:pt>
                <c:pt idx="341">
                  <c:v>0.63240657298118008</c:v>
                </c:pt>
                <c:pt idx="342">
                  <c:v>0.63240657298118019</c:v>
                </c:pt>
                <c:pt idx="343">
                  <c:v>0.63240657298118019</c:v>
                </c:pt>
                <c:pt idx="344">
                  <c:v>0.63240657298118008</c:v>
                </c:pt>
                <c:pt idx="345">
                  <c:v>0.63240657298118008</c:v>
                </c:pt>
                <c:pt idx="346">
                  <c:v>0.63240657298118008</c:v>
                </c:pt>
                <c:pt idx="347">
                  <c:v>0.63240657298118019</c:v>
                </c:pt>
                <c:pt idx="348">
                  <c:v>0.63240657298118019</c:v>
                </c:pt>
                <c:pt idx="349">
                  <c:v>0.63240657298118019</c:v>
                </c:pt>
                <c:pt idx="350">
                  <c:v>0.63240657298118019</c:v>
                </c:pt>
                <c:pt idx="351">
                  <c:v>0.63240657298118019</c:v>
                </c:pt>
                <c:pt idx="352">
                  <c:v>0.63240657298118019</c:v>
                </c:pt>
                <c:pt idx="353">
                  <c:v>0.63240657298118019</c:v>
                </c:pt>
                <c:pt idx="354">
                  <c:v>0.63240657298118019</c:v>
                </c:pt>
                <c:pt idx="355">
                  <c:v>0.63240657298118019</c:v>
                </c:pt>
                <c:pt idx="356">
                  <c:v>0.63240657298118019</c:v>
                </c:pt>
                <c:pt idx="357">
                  <c:v>0.63240657298118008</c:v>
                </c:pt>
                <c:pt idx="358">
                  <c:v>0.63240657298118019</c:v>
                </c:pt>
                <c:pt idx="359">
                  <c:v>0.6324065729811803</c:v>
                </c:pt>
                <c:pt idx="360">
                  <c:v>0.63240657298118019</c:v>
                </c:pt>
                <c:pt idx="361">
                  <c:v>0.63240657298118019</c:v>
                </c:pt>
                <c:pt idx="362">
                  <c:v>0.63240657298118019</c:v>
                </c:pt>
                <c:pt idx="363">
                  <c:v>0.63240657298117997</c:v>
                </c:pt>
                <c:pt idx="364">
                  <c:v>0.63240657298118008</c:v>
                </c:pt>
                <c:pt idx="365">
                  <c:v>0.63240657298118019</c:v>
                </c:pt>
                <c:pt idx="366">
                  <c:v>0.63240657298118019</c:v>
                </c:pt>
                <c:pt idx="367">
                  <c:v>0.63240657298118019</c:v>
                </c:pt>
                <c:pt idx="368">
                  <c:v>0.63240657298118008</c:v>
                </c:pt>
                <c:pt idx="369">
                  <c:v>0.63240657298118008</c:v>
                </c:pt>
                <c:pt idx="370">
                  <c:v>0.63240657298118019</c:v>
                </c:pt>
                <c:pt idx="371">
                  <c:v>0.63240657298118008</c:v>
                </c:pt>
                <c:pt idx="372">
                  <c:v>0.63240657298118008</c:v>
                </c:pt>
                <c:pt idx="373">
                  <c:v>0.63240657298118019</c:v>
                </c:pt>
                <c:pt idx="374">
                  <c:v>0.63240657298118019</c:v>
                </c:pt>
                <c:pt idx="375">
                  <c:v>0.63240657298118008</c:v>
                </c:pt>
                <c:pt idx="376">
                  <c:v>0.63240657298118019</c:v>
                </c:pt>
                <c:pt idx="377">
                  <c:v>0.63240657298118019</c:v>
                </c:pt>
                <c:pt idx="378">
                  <c:v>0.63240657298118019</c:v>
                </c:pt>
                <c:pt idx="379">
                  <c:v>0.63240657298118019</c:v>
                </c:pt>
                <c:pt idx="380">
                  <c:v>0.63240657298118019</c:v>
                </c:pt>
                <c:pt idx="381">
                  <c:v>0.63240657298118019</c:v>
                </c:pt>
                <c:pt idx="382">
                  <c:v>0.63240657298118019</c:v>
                </c:pt>
                <c:pt idx="383">
                  <c:v>0.63240657298118019</c:v>
                </c:pt>
                <c:pt idx="384">
                  <c:v>0.63240657298118008</c:v>
                </c:pt>
                <c:pt idx="385">
                  <c:v>0.63240657298118019</c:v>
                </c:pt>
                <c:pt idx="386">
                  <c:v>0.63240657298118019</c:v>
                </c:pt>
                <c:pt idx="387">
                  <c:v>0.63240657298118008</c:v>
                </c:pt>
                <c:pt idx="388">
                  <c:v>0.63240657298118019</c:v>
                </c:pt>
                <c:pt idx="389">
                  <c:v>0.63240657298118008</c:v>
                </c:pt>
                <c:pt idx="390">
                  <c:v>0.63240657298118019</c:v>
                </c:pt>
                <c:pt idx="391">
                  <c:v>0.63240657298118019</c:v>
                </c:pt>
                <c:pt idx="392">
                  <c:v>0.63240657298118019</c:v>
                </c:pt>
                <c:pt idx="393">
                  <c:v>0.63240657298118019</c:v>
                </c:pt>
                <c:pt idx="394">
                  <c:v>0.63240657298118019</c:v>
                </c:pt>
                <c:pt idx="395">
                  <c:v>0.63240657298118019</c:v>
                </c:pt>
                <c:pt idx="396">
                  <c:v>0.63240657298118008</c:v>
                </c:pt>
                <c:pt idx="397">
                  <c:v>0.63240657298118008</c:v>
                </c:pt>
                <c:pt idx="398">
                  <c:v>0.63240657298118008</c:v>
                </c:pt>
                <c:pt idx="399">
                  <c:v>0.63240657298118008</c:v>
                </c:pt>
                <c:pt idx="400">
                  <c:v>0.63240657298118008</c:v>
                </c:pt>
                <c:pt idx="401">
                  <c:v>0.63240657298118008</c:v>
                </c:pt>
                <c:pt idx="402">
                  <c:v>0.63240657298118019</c:v>
                </c:pt>
                <c:pt idx="403">
                  <c:v>0.63240657298118019</c:v>
                </c:pt>
                <c:pt idx="404">
                  <c:v>0.63240657298118019</c:v>
                </c:pt>
                <c:pt idx="405">
                  <c:v>0.63240657298118019</c:v>
                </c:pt>
                <c:pt idx="406">
                  <c:v>0.63240657298118019</c:v>
                </c:pt>
                <c:pt idx="407">
                  <c:v>0.63240657298118019</c:v>
                </c:pt>
                <c:pt idx="408">
                  <c:v>0.63240657298118019</c:v>
                </c:pt>
                <c:pt idx="409">
                  <c:v>0.63240657298118019</c:v>
                </c:pt>
                <c:pt idx="410">
                  <c:v>0.63240657298118019</c:v>
                </c:pt>
                <c:pt idx="411">
                  <c:v>0.63240657298118019</c:v>
                </c:pt>
                <c:pt idx="412">
                  <c:v>0.63240657298118019</c:v>
                </c:pt>
                <c:pt idx="413">
                  <c:v>0.63240657298118019</c:v>
                </c:pt>
                <c:pt idx="414">
                  <c:v>0.63240657298118019</c:v>
                </c:pt>
                <c:pt idx="415">
                  <c:v>0.63240657298118019</c:v>
                </c:pt>
                <c:pt idx="416">
                  <c:v>0.63240657298118019</c:v>
                </c:pt>
                <c:pt idx="417">
                  <c:v>0.63240657298118019</c:v>
                </c:pt>
                <c:pt idx="418">
                  <c:v>0.63240657298118008</c:v>
                </c:pt>
                <c:pt idx="419">
                  <c:v>0.63240657298118008</c:v>
                </c:pt>
                <c:pt idx="420">
                  <c:v>0.63240657298118008</c:v>
                </c:pt>
                <c:pt idx="421">
                  <c:v>0.63240657298118008</c:v>
                </c:pt>
                <c:pt idx="422">
                  <c:v>0.63240657298118008</c:v>
                </c:pt>
                <c:pt idx="423">
                  <c:v>0.63240657298118008</c:v>
                </c:pt>
                <c:pt idx="424">
                  <c:v>0.63240657298118008</c:v>
                </c:pt>
                <c:pt idx="425">
                  <c:v>0.63240657298118008</c:v>
                </c:pt>
                <c:pt idx="426">
                  <c:v>0.63240657298118008</c:v>
                </c:pt>
                <c:pt idx="427">
                  <c:v>0.63240657298118008</c:v>
                </c:pt>
                <c:pt idx="428">
                  <c:v>0.63240657298118008</c:v>
                </c:pt>
                <c:pt idx="429">
                  <c:v>0.63240657298118008</c:v>
                </c:pt>
                <c:pt idx="430">
                  <c:v>0.63240657298118008</c:v>
                </c:pt>
                <c:pt idx="431">
                  <c:v>0.63240657298118008</c:v>
                </c:pt>
                <c:pt idx="432">
                  <c:v>0.63240657298118008</c:v>
                </c:pt>
                <c:pt idx="433">
                  <c:v>0.63240657298118008</c:v>
                </c:pt>
                <c:pt idx="434">
                  <c:v>0.63240657298118008</c:v>
                </c:pt>
                <c:pt idx="435">
                  <c:v>0.63240657298118008</c:v>
                </c:pt>
                <c:pt idx="436">
                  <c:v>0.63240657298118008</c:v>
                </c:pt>
                <c:pt idx="437">
                  <c:v>0.63240657298118008</c:v>
                </c:pt>
                <c:pt idx="438">
                  <c:v>0.63240657298118008</c:v>
                </c:pt>
                <c:pt idx="439">
                  <c:v>0.63240657298118008</c:v>
                </c:pt>
                <c:pt idx="440">
                  <c:v>0.63240657298118019</c:v>
                </c:pt>
                <c:pt idx="441">
                  <c:v>0.63240657298118019</c:v>
                </c:pt>
                <c:pt idx="442">
                  <c:v>0.63240657298118019</c:v>
                </c:pt>
                <c:pt idx="443">
                  <c:v>0.63240657298118019</c:v>
                </c:pt>
                <c:pt idx="444">
                  <c:v>0.63240657298118019</c:v>
                </c:pt>
                <c:pt idx="445">
                  <c:v>0.63240657298118019</c:v>
                </c:pt>
                <c:pt idx="446">
                  <c:v>0.63240657298118019</c:v>
                </c:pt>
                <c:pt idx="447">
                  <c:v>0.63240657298118019</c:v>
                </c:pt>
                <c:pt idx="448">
                  <c:v>0.63240657298118019</c:v>
                </c:pt>
                <c:pt idx="449">
                  <c:v>0.63240657298118019</c:v>
                </c:pt>
                <c:pt idx="450">
                  <c:v>0.63240657298118019</c:v>
                </c:pt>
                <c:pt idx="451">
                  <c:v>0.63240657298118019</c:v>
                </c:pt>
                <c:pt idx="452">
                  <c:v>0.63240657298118008</c:v>
                </c:pt>
                <c:pt idx="453">
                  <c:v>0.63240657298118008</c:v>
                </c:pt>
                <c:pt idx="454">
                  <c:v>0.63240657298118008</c:v>
                </c:pt>
                <c:pt idx="455">
                  <c:v>0.63240657298118008</c:v>
                </c:pt>
                <c:pt idx="456">
                  <c:v>0.63240657298118008</c:v>
                </c:pt>
                <c:pt idx="457">
                  <c:v>0.63240657298118008</c:v>
                </c:pt>
                <c:pt idx="458">
                  <c:v>0.63240657298118008</c:v>
                </c:pt>
                <c:pt idx="459">
                  <c:v>0.63240657298118008</c:v>
                </c:pt>
                <c:pt idx="460">
                  <c:v>0.63240657298118008</c:v>
                </c:pt>
                <c:pt idx="461">
                  <c:v>0.63240657298118008</c:v>
                </c:pt>
                <c:pt idx="462">
                  <c:v>0.63240657298118008</c:v>
                </c:pt>
                <c:pt idx="463">
                  <c:v>0.63240657298118008</c:v>
                </c:pt>
                <c:pt idx="464">
                  <c:v>0.63240657298118008</c:v>
                </c:pt>
                <c:pt idx="465">
                  <c:v>0.63240657298118008</c:v>
                </c:pt>
                <c:pt idx="466">
                  <c:v>0.63240657298118008</c:v>
                </c:pt>
                <c:pt idx="467">
                  <c:v>0.63240657298118008</c:v>
                </c:pt>
                <c:pt idx="468">
                  <c:v>0.63240657298118008</c:v>
                </c:pt>
                <c:pt idx="469">
                  <c:v>0.63240657298118008</c:v>
                </c:pt>
                <c:pt idx="470">
                  <c:v>0.63240657298118008</c:v>
                </c:pt>
                <c:pt idx="471">
                  <c:v>0.63240657298118008</c:v>
                </c:pt>
                <c:pt idx="472">
                  <c:v>0.63240657298118008</c:v>
                </c:pt>
                <c:pt idx="473">
                  <c:v>0.63240657298118008</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0.63240657298118008</c:v>
                </c:pt>
                <c:pt idx="605">
                  <c:v>0.63240657298118008</c:v>
                </c:pt>
                <c:pt idx="606">
                  <c:v>0.63240657298118008</c:v>
                </c:pt>
                <c:pt idx="607">
                  <c:v>0.63240657298118008</c:v>
                </c:pt>
                <c:pt idx="608">
                  <c:v>0.63240657298118008</c:v>
                </c:pt>
                <c:pt idx="609">
                  <c:v>0.63240657298118008</c:v>
                </c:pt>
                <c:pt idx="610">
                  <c:v>0.63240657298118008</c:v>
                </c:pt>
                <c:pt idx="611">
                  <c:v>0.63240657298118008</c:v>
                </c:pt>
                <c:pt idx="612">
                  <c:v>0.63240657298118008</c:v>
                </c:pt>
                <c:pt idx="613">
                  <c:v>0.63240657298118008</c:v>
                </c:pt>
                <c:pt idx="614">
                  <c:v>0.63240657298118008</c:v>
                </c:pt>
                <c:pt idx="615">
                  <c:v>0.63240657298118008</c:v>
                </c:pt>
                <c:pt idx="616">
                  <c:v>0.63240657298118008</c:v>
                </c:pt>
                <c:pt idx="617">
                  <c:v>0.63240657298118008</c:v>
                </c:pt>
                <c:pt idx="618">
                  <c:v>0.63240657298118008</c:v>
                </c:pt>
                <c:pt idx="619">
                  <c:v>0.63240657298118008</c:v>
                </c:pt>
                <c:pt idx="620">
                  <c:v>0.63240657298118008</c:v>
                </c:pt>
                <c:pt idx="621">
                  <c:v>0.63240657298118008</c:v>
                </c:pt>
                <c:pt idx="622">
                  <c:v>0.63240657298118008</c:v>
                </c:pt>
                <c:pt idx="623">
                  <c:v>0.63240657298118008</c:v>
                </c:pt>
                <c:pt idx="624">
                  <c:v>0.63240657298118008</c:v>
                </c:pt>
                <c:pt idx="625">
                  <c:v>0.63240657298118008</c:v>
                </c:pt>
                <c:pt idx="626">
                  <c:v>0.63240657298118008</c:v>
                </c:pt>
                <c:pt idx="627">
                  <c:v>0.63240657298118008</c:v>
                </c:pt>
                <c:pt idx="628">
                  <c:v>0.63240657298118019</c:v>
                </c:pt>
                <c:pt idx="629">
                  <c:v>0.63240657298118019</c:v>
                </c:pt>
                <c:pt idx="630">
                  <c:v>0.63240657298118019</c:v>
                </c:pt>
                <c:pt idx="631">
                  <c:v>0.63240657298118019</c:v>
                </c:pt>
                <c:pt idx="632">
                  <c:v>0.63240657298118019</c:v>
                </c:pt>
                <c:pt idx="633">
                  <c:v>0.63240657298118019</c:v>
                </c:pt>
                <c:pt idx="634">
                  <c:v>0.63240657298118019</c:v>
                </c:pt>
                <c:pt idx="635">
                  <c:v>0.63240657298118019</c:v>
                </c:pt>
                <c:pt idx="636">
                  <c:v>0.63240657298118019</c:v>
                </c:pt>
                <c:pt idx="637">
                  <c:v>0.63240657298118019</c:v>
                </c:pt>
                <c:pt idx="638">
                  <c:v>0.63240657298118019</c:v>
                </c:pt>
                <c:pt idx="639">
                  <c:v>0.63240657298118019</c:v>
                </c:pt>
                <c:pt idx="640">
                  <c:v>0.63240657298118008</c:v>
                </c:pt>
                <c:pt idx="641">
                  <c:v>0.63240657298118008</c:v>
                </c:pt>
                <c:pt idx="642">
                  <c:v>0.63240657298118008</c:v>
                </c:pt>
                <c:pt idx="643">
                  <c:v>0.63240657298118008</c:v>
                </c:pt>
                <c:pt idx="644">
                  <c:v>0.63240657298118008</c:v>
                </c:pt>
                <c:pt idx="645">
                  <c:v>0.63240657298118008</c:v>
                </c:pt>
                <c:pt idx="646">
                  <c:v>0.63240657298118008</c:v>
                </c:pt>
                <c:pt idx="647">
                  <c:v>0.63240657298118008</c:v>
                </c:pt>
                <c:pt idx="648">
                  <c:v>0.63240657298118008</c:v>
                </c:pt>
                <c:pt idx="649">
                  <c:v>0.63240657298118008</c:v>
                </c:pt>
                <c:pt idx="650">
                  <c:v>0.63240657298118008</c:v>
                </c:pt>
                <c:pt idx="651">
                  <c:v>0.63240657298118008</c:v>
                </c:pt>
                <c:pt idx="652">
                  <c:v>0.63240657298118008</c:v>
                </c:pt>
                <c:pt idx="653">
                  <c:v>0.63240657298118008</c:v>
                </c:pt>
                <c:pt idx="654">
                  <c:v>0.63240657298118008</c:v>
                </c:pt>
                <c:pt idx="655">
                  <c:v>0.63240657298118008</c:v>
                </c:pt>
                <c:pt idx="656">
                  <c:v>0.63240657298118008</c:v>
                </c:pt>
                <c:pt idx="657">
                  <c:v>0.63240657298118008</c:v>
                </c:pt>
                <c:pt idx="658">
                  <c:v>0.63240657298118008</c:v>
                </c:pt>
                <c:pt idx="659">
                  <c:v>0.63240657298118008</c:v>
                </c:pt>
                <c:pt idx="660">
                  <c:v>0.63240657298118008</c:v>
                </c:pt>
                <c:pt idx="661">
                  <c:v>0.63240657298118008</c:v>
                </c:pt>
                <c:pt idx="662">
                  <c:v>0.63240657298118008</c:v>
                </c:pt>
                <c:pt idx="663">
                  <c:v>0.63240657298118008</c:v>
                </c:pt>
                <c:pt idx="664">
                  <c:v>0.63240657298118019</c:v>
                </c:pt>
                <c:pt idx="665">
                  <c:v>0.63240657298118019</c:v>
                </c:pt>
                <c:pt idx="666">
                  <c:v>0.63240657298118019</c:v>
                </c:pt>
                <c:pt idx="667">
                  <c:v>0.63240657298118019</c:v>
                </c:pt>
                <c:pt idx="668">
                  <c:v>0.63240657298118019</c:v>
                </c:pt>
                <c:pt idx="669">
                  <c:v>0.63240657298118019</c:v>
                </c:pt>
                <c:pt idx="670">
                  <c:v>0.63240657298118019</c:v>
                </c:pt>
                <c:pt idx="671">
                  <c:v>0.63240657298118019</c:v>
                </c:pt>
                <c:pt idx="672">
                  <c:v>0.63240657298118019</c:v>
                </c:pt>
                <c:pt idx="673">
                  <c:v>0.63240657298118019</c:v>
                </c:pt>
                <c:pt idx="674">
                  <c:v>0.63240657298118019</c:v>
                </c:pt>
                <c:pt idx="675">
                  <c:v>0.63240657298118019</c:v>
                </c:pt>
                <c:pt idx="676">
                  <c:v>0.63240657298118019</c:v>
                </c:pt>
                <c:pt idx="677">
                  <c:v>0.63240657298118019</c:v>
                </c:pt>
                <c:pt idx="678">
                  <c:v>0.63240657298118019</c:v>
                </c:pt>
                <c:pt idx="679">
                  <c:v>0.63240657298118019</c:v>
                </c:pt>
                <c:pt idx="680">
                  <c:v>0.63240657298118019</c:v>
                </c:pt>
                <c:pt idx="681">
                  <c:v>0.63240657298118019</c:v>
                </c:pt>
                <c:pt idx="682">
                  <c:v>0.63240657298118019</c:v>
                </c:pt>
                <c:pt idx="683">
                  <c:v>0.63240657298118019</c:v>
                </c:pt>
                <c:pt idx="684">
                  <c:v>0.63240657298118019</c:v>
                </c:pt>
                <c:pt idx="685">
                  <c:v>0.63240657298118019</c:v>
                </c:pt>
                <c:pt idx="686">
                  <c:v>0.63240657298118019</c:v>
                </c:pt>
                <c:pt idx="687">
                  <c:v>0.63240657298118019</c:v>
                </c:pt>
                <c:pt idx="688">
                  <c:v>0.63240657298118008</c:v>
                </c:pt>
                <c:pt idx="689">
                  <c:v>0.63240657298118008</c:v>
                </c:pt>
                <c:pt idx="690">
                  <c:v>0.63240657298118008</c:v>
                </c:pt>
                <c:pt idx="691">
                  <c:v>0.63240657298118008</c:v>
                </c:pt>
                <c:pt idx="692">
                  <c:v>0.63240657298118008</c:v>
                </c:pt>
                <c:pt idx="693">
                  <c:v>0.63240657298118008</c:v>
                </c:pt>
                <c:pt idx="694">
                  <c:v>0.63240657298118008</c:v>
                </c:pt>
                <c:pt idx="695">
                  <c:v>0.63240657298118008</c:v>
                </c:pt>
                <c:pt idx="696">
                  <c:v>0.63240657298118008</c:v>
                </c:pt>
                <c:pt idx="697">
                  <c:v>0.63240657298118008</c:v>
                </c:pt>
                <c:pt idx="698">
                  <c:v>0.63240657298118008</c:v>
                </c:pt>
                <c:pt idx="699">
                  <c:v>0.63240657298118008</c:v>
                </c:pt>
                <c:pt idx="700">
                  <c:v>0.63240657298118008</c:v>
                </c:pt>
                <c:pt idx="701">
                  <c:v>0.63240657298118008</c:v>
                </c:pt>
                <c:pt idx="702">
                  <c:v>0.63240657298118008</c:v>
                </c:pt>
                <c:pt idx="703">
                  <c:v>0.63240657298118008</c:v>
                </c:pt>
                <c:pt idx="704">
                  <c:v>0.63240657298118008</c:v>
                </c:pt>
                <c:pt idx="705">
                  <c:v>0.63240657298118008</c:v>
                </c:pt>
                <c:pt idx="706">
                  <c:v>0.63240657298118008</c:v>
                </c:pt>
                <c:pt idx="707">
                  <c:v>0.63240657298118008</c:v>
                </c:pt>
                <c:pt idx="708">
                  <c:v>0.63240657298118008</c:v>
                </c:pt>
                <c:pt idx="709">
                  <c:v>0.63240657298118008</c:v>
                </c:pt>
                <c:pt idx="710">
                  <c:v>0.63240657298118008</c:v>
                </c:pt>
                <c:pt idx="711">
                  <c:v>0.63240657298118008</c:v>
                </c:pt>
                <c:pt idx="712">
                  <c:v>0.63240657298118008</c:v>
                </c:pt>
                <c:pt idx="713">
                  <c:v>0.63240657298118008</c:v>
                </c:pt>
                <c:pt idx="714">
                  <c:v>0.63240657298118008</c:v>
                </c:pt>
                <c:pt idx="715">
                  <c:v>0.63240657298118008</c:v>
                </c:pt>
                <c:pt idx="716">
                  <c:v>0.63240657298118008</c:v>
                </c:pt>
                <c:pt idx="717">
                  <c:v>0.63240657298118008</c:v>
                </c:pt>
                <c:pt idx="718">
                  <c:v>0.63240657298118008</c:v>
                </c:pt>
                <c:pt idx="719">
                  <c:v>0.63240657298118008</c:v>
                </c:pt>
                <c:pt idx="720">
                  <c:v>0.63240657298118008</c:v>
                </c:pt>
              </c:numCache>
            </c:numRef>
          </c:yVal>
          <c:smooth val="1"/>
          <c:extLst>
            <c:ext xmlns:c16="http://schemas.microsoft.com/office/drawing/2014/chart" uri="{C3380CC4-5D6E-409C-BE32-E72D297353CC}">
              <c16:uniqueId val="{00000000-5761-4339-B07E-29EA47B1B115}"/>
            </c:ext>
          </c:extLst>
        </c:ser>
        <c:ser>
          <c:idx val="1"/>
          <c:order val="1"/>
          <c:tx>
            <c:v>Intake CF</c:v>
          </c:tx>
          <c:spPr>
            <a:ln w="25400" cap="rnd">
              <a:solidFill>
                <a:schemeClr val="accent2"/>
              </a:solidFill>
              <a:round/>
            </a:ln>
            <a:effectLst/>
          </c:spPr>
          <c:marker>
            <c:symbol val="circle"/>
            <c:size val="5"/>
            <c:spPr>
              <a:noFill/>
              <a:ln w="9525">
                <a:noFill/>
              </a:ln>
              <a:effectLst/>
            </c:spPr>
          </c:marker>
          <c:xVal>
            <c:numRef>
              <c:f>'Flow Bench Calculations'!$A$3:$A$723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'Flow Bench Calculations'!$G$3:$G$723</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0.7536184001945182</c:v>
                </c:pt>
                <c:pt idx="141">
                  <c:v>0.7536184001945182</c:v>
                </c:pt>
                <c:pt idx="142">
                  <c:v>0.7536184001945182</c:v>
                </c:pt>
                <c:pt idx="143">
                  <c:v>0.7536184001945182</c:v>
                </c:pt>
                <c:pt idx="144">
                  <c:v>0.7536184001945182</c:v>
                </c:pt>
                <c:pt idx="145">
                  <c:v>0.7536184001945182</c:v>
                </c:pt>
                <c:pt idx="146">
                  <c:v>0.7536184001945182</c:v>
                </c:pt>
                <c:pt idx="147">
                  <c:v>0.7536184001945182</c:v>
                </c:pt>
                <c:pt idx="148">
                  <c:v>0.7536184001945182</c:v>
                </c:pt>
                <c:pt idx="149">
                  <c:v>0.7536184001945182</c:v>
                </c:pt>
                <c:pt idx="150">
                  <c:v>0.7536184001945182</c:v>
                </c:pt>
                <c:pt idx="151">
                  <c:v>0.7536184001945182</c:v>
                </c:pt>
                <c:pt idx="152">
                  <c:v>0.7536184001945182</c:v>
                </c:pt>
                <c:pt idx="153">
                  <c:v>0.7536184001945182</c:v>
                </c:pt>
                <c:pt idx="154">
                  <c:v>0.7536184001945182</c:v>
                </c:pt>
                <c:pt idx="155">
                  <c:v>0.7536184001945182</c:v>
                </c:pt>
                <c:pt idx="156">
                  <c:v>0.7536184001945182</c:v>
                </c:pt>
                <c:pt idx="157">
                  <c:v>0.7536184001945182</c:v>
                </c:pt>
                <c:pt idx="158">
                  <c:v>0.7536184001945182</c:v>
                </c:pt>
                <c:pt idx="159">
                  <c:v>0.7536184001945182</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0.7536184001945182</c:v>
                </c:pt>
                <c:pt idx="261">
                  <c:v>0.7536184001945182</c:v>
                </c:pt>
                <c:pt idx="262">
                  <c:v>0.7536184001945182</c:v>
                </c:pt>
                <c:pt idx="263">
                  <c:v>0.7536184001945182</c:v>
                </c:pt>
                <c:pt idx="264">
                  <c:v>0.7536184001945182</c:v>
                </c:pt>
                <c:pt idx="265">
                  <c:v>0.7536184001945182</c:v>
                </c:pt>
                <c:pt idx="266">
                  <c:v>0.7536184001945182</c:v>
                </c:pt>
                <c:pt idx="267">
                  <c:v>0.7536184001945182</c:v>
                </c:pt>
                <c:pt idx="268">
                  <c:v>0.7536184001945182</c:v>
                </c:pt>
                <c:pt idx="269">
                  <c:v>0.7536184001945182</c:v>
                </c:pt>
                <c:pt idx="270">
                  <c:v>0.7536184001945182</c:v>
                </c:pt>
                <c:pt idx="271">
                  <c:v>0.7536184001945182</c:v>
                </c:pt>
                <c:pt idx="272">
                  <c:v>0.7536184001945182</c:v>
                </c:pt>
                <c:pt idx="273">
                  <c:v>0.7536184001945182</c:v>
                </c:pt>
                <c:pt idx="274">
                  <c:v>0.7536184001945182</c:v>
                </c:pt>
                <c:pt idx="275">
                  <c:v>0.7536184001945182</c:v>
                </c:pt>
                <c:pt idx="276">
                  <c:v>0.7536184001945182</c:v>
                </c:pt>
                <c:pt idx="277">
                  <c:v>0.7536184001945182</c:v>
                </c:pt>
                <c:pt idx="278">
                  <c:v>0.7536184001945182</c:v>
                </c:pt>
                <c:pt idx="279">
                  <c:v>0.7536184001945182</c:v>
                </c:pt>
                <c:pt idx="280">
                  <c:v>0.7536184001945182</c:v>
                </c:pt>
                <c:pt idx="281">
                  <c:v>0.7536184001945182</c:v>
                </c:pt>
                <c:pt idx="282">
                  <c:v>0.7536184001945182</c:v>
                </c:pt>
                <c:pt idx="283">
                  <c:v>0.7536184001945182</c:v>
                </c:pt>
                <c:pt idx="284">
                  <c:v>0.7536184001945182</c:v>
                </c:pt>
                <c:pt idx="285">
                  <c:v>0.7536184001945182</c:v>
                </c:pt>
                <c:pt idx="286">
                  <c:v>0.7536184001945182</c:v>
                </c:pt>
                <c:pt idx="287">
                  <c:v>0.7536184001945182</c:v>
                </c:pt>
                <c:pt idx="288">
                  <c:v>0.7536184001945182</c:v>
                </c:pt>
                <c:pt idx="289">
                  <c:v>0.7536184001945182</c:v>
                </c:pt>
                <c:pt idx="290">
                  <c:v>0.7536184001945182</c:v>
                </c:pt>
                <c:pt idx="291">
                  <c:v>0.7536184001945182</c:v>
                </c:pt>
                <c:pt idx="292">
                  <c:v>0.7536184001945182</c:v>
                </c:pt>
                <c:pt idx="293">
                  <c:v>0.7536184001945182</c:v>
                </c:pt>
                <c:pt idx="294">
                  <c:v>0.7536184001945182</c:v>
                </c:pt>
                <c:pt idx="295">
                  <c:v>0.7536184001945182</c:v>
                </c:pt>
                <c:pt idx="296">
                  <c:v>0.7536184001945182</c:v>
                </c:pt>
                <c:pt idx="297">
                  <c:v>0.7536184001945182</c:v>
                </c:pt>
                <c:pt idx="298">
                  <c:v>0.7536184001945182</c:v>
                </c:pt>
                <c:pt idx="299">
                  <c:v>0.7536184001945182</c:v>
                </c:pt>
                <c:pt idx="300">
                  <c:v>0.7536184001945182</c:v>
                </c:pt>
                <c:pt idx="301">
                  <c:v>0.7536184001945182</c:v>
                </c:pt>
                <c:pt idx="302">
                  <c:v>0.7536184001945182</c:v>
                </c:pt>
                <c:pt idx="303">
                  <c:v>0.7536184001945182</c:v>
                </c:pt>
                <c:pt idx="304">
                  <c:v>0.7536184001945182</c:v>
                </c:pt>
                <c:pt idx="305">
                  <c:v>0.7536184001945182</c:v>
                </c:pt>
                <c:pt idx="306">
                  <c:v>0.7536184001945182</c:v>
                </c:pt>
                <c:pt idx="307">
                  <c:v>0.7536184001945182</c:v>
                </c:pt>
                <c:pt idx="308">
                  <c:v>0.7536184001945182</c:v>
                </c:pt>
                <c:pt idx="309">
                  <c:v>0.7536184001945182</c:v>
                </c:pt>
                <c:pt idx="310">
                  <c:v>0.7536184001945182</c:v>
                </c:pt>
                <c:pt idx="311">
                  <c:v>0.7536184001945182</c:v>
                </c:pt>
                <c:pt idx="312">
                  <c:v>0.7536184001945182</c:v>
                </c:pt>
                <c:pt idx="313">
                  <c:v>0.7536184001945182</c:v>
                </c:pt>
                <c:pt idx="314">
                  <c:v>0.7536184001945182</c:v>
                </c:pt>
                <c:pt idx="315">
                  <c:v>0.7536184001945182</c:v>
                </c:pt>
                <c:pt idx="316">
                  <c:v>0.7536184001945182</c:v>
                </c:pt>
                <c:pt idx="317">
                  <c:v>0.7536184001945182</c:v>
                </c:pt>
                <c:pt idx="318">
                  <c:v>0.7536184001945182</c:v>
                </c:pt>
                <c:pt idx="319">
                  <c:v>0.7536184001945182</c:v>
                </c:pt>
                <c:pt idx="320">
                  <c:v>0.7536184001945182</c:v>
                </c:pt>
                <c:pt idx="321">
                  <c:v>0.7536184001945182</c:v>
                </c:pt>
                <c:pt idx="322">
                  <c:v>0.7536184001945182</c:v>
                </c:pt>
                <c:pt idx="323">
                  <c:v>0.7536184001945182</c:v>
                </c:pt>
                <c:pt idx="324">
                  <c:v>0.7536184001945182</c:v>
                </c:pt>
                <c:pt idx="325">
                  <c:v>0.7536184001945182</c:v>
                </c:pt>
                <c:pt idx="326">
                  <c:v>0.7536184001945182</c:v>
                </c:pt>
                <c:pt idx="327">
                  <c:v>0.7536184001945182</c:v>
                </c:pt>
                <c:pt idx="328">
                  <c:v>0.7536184001945182</c:v>
                </c:pt>
                <c:pt idx="329">
                  <c:v>0.7536184001945182</c:v>
                </c:pt>
                <c:pt idx="330">
                  <c:v>0.7536184001945182</c:v>
                </c:pt>
                <c:pt idx="331">
                  <c:v>0.7536184001945182</c:v>
                </c:pt>
                <c:pt idx="332">
                  <c:v>0.7536184001945182</c:v>
                </c:pt>
                <c:pt idx="333">
                  <c:v>0.7536184001945182</c:v>
                </c:pt>
                <c:pt idx="334">
                  <c:v>0.75361840019451831</c:v>
                </c:pt>
                <c:pt idx="335">
                  <c:v>0.7536184001945182</c:v>
                </c:pt>
                <c:pt idx="336">
                  <c:v>0.7536184001945182</c:v>
                </c:pt>
                <c:pt idx="337">
                  <c:v>0.7536184001945182</c:v>
                </c:pt>
                <c:pt idx="338">
                  <c:v>0.7536184001945182</c:v>
                </c:pt>
                <c:pt idx="339">
                  <c:v>0.7536184001945182</c:v>
                </c:pt>
                <c:pt idx="340">
                  <c:v>0.7536184001945182</c:v>
                </c:pt>
                <c:pt idx="341">
                  <c:v>0.75361840019451809</c:v>
                </c:pt>
                <c:pt idx="342">
                  <c:v>0.75361840019451831</c:v>
                </c:pt>
                <c:pt idx="343">
                  <c:v>0.75361840019451831</c:v>
                </c:pt>
                <c:pt idx="344">
                  <c:v>0.75361840019451831</c:v>
                </c:pt>
                <c:pt idx="345">
                  <c:v>0.7536184001945182</c:v>
                </c:pt>
                <c:pt idx="346">
                  <c:v>0.7536184001945182</c:v>
                </c:pt>
                <c:pt idx="347">
                  <c:v>0.7536184001945182</c:v>
                </c:pt>
                <c:pt idx="348">
                  <c:v>0.75361840019451809</c:v>
                </c:pt>
                <c:pt idx="349">
                  <c:v>0.75361840019451809</c:v>
                </c:pt>
                <c:pt idx="350">
                  <c:v>0.7536184001945182</c:v>
                </c:pt>
                <c:pt idx="351">
                  <c:v>0.75361840019451831</c:v>
                </c:pt>
                <c:pt idx="352">
                  <c:v>0.7536184001945182</c:v>
                </c:pt>
                <c:pt idx="353">
                  <c:v>0.75361840019451831</c:v>
                </c:pt>
                <c:pt idx="354">
                  <c:v>0.7536184001945182</c:v>
                </c:pt>
                <c:pt idx="355">
                  <c:v>0.7536184001945182</c:v>
                </c:pt>
                <c:pt idx="356">
                  <c:v>0.75361840019451809</c:v>
                </c:pt>
                <c:pt idx="357">
                  <c:v>0.75361840019451809</c:v>
                </c:pt>
                <c:pt idx="358">
                  <c:v>0.75361840019451831</c:v>
                </c:pt>
                <c:pt idx="359">
                  <c:v>0.75361840019451831</c:v>
                </c:pt>
                <c:pt idx="360">
                  <c:v>0.75361840019451809</c:v>
                </c:pt>
                <c:pt idx="361">
                  <c:v>0.75361840019451809</c:v>
                </c:pt>
                <c:pt idx="362">
                  <c:v>0.75361840019451831</c:v>
                </c:pt>
                <c:pt idx="363">
                  <c:v>0.75361840019451831</c:v>
                </c:pt>
                <c:pt idx="364">
                  <c:v>0.7536184001945182</c:v>
                </c:pt>
                <c:pt idx="365">
                  <c:v>0.75361840019451831</c:v>
                </c:pt>
                <c:pt idx="366">
                  <c:v>0.7536184001945182</c:v>
                </c:pt>
                <c:pt idx="367">
                  <c:v>0.75361840019451809</c:v>
                </c:pt>
                <c:pt idx="368">
                  <c:v>0.7536184001945182</c:v>
                </c:pt>
                <c:pt idx="369">
                  <c:v>0.7536184001945182</c:v>
                </c:pt>
                <c:pt idx="370">
                  <c:v>0.75361840019451809</c:v>
                </c:pt>
                <c:pt idx="371">
                  <c:v>0.7536184001945182</c:v>
                </c:pt>
                <c:pt idx="372">
                  <c:v>0.7536184001945182</c:v>
                </c:pt>
                <c:pt idx="373">
                  <c:v>0.75361840019451809</c:v>
                </c:pt>
                <c:pt idx="374">
                  <c:v>0.7536184001945182</c:v>
                </c:pt>
                <c:pt idx="375">
                  <c:v>0.75361840019451831</c:v>
                </c:pt>
                <c:pt idx="376">
                  <c:v>0.7536184001945182</c:v>
                </c:pt>
                <c:pt idx="377">
                  <c:v>0.7536184001945182</c:v>
                </c:pt>
                <c:pt idx="378">
                  <c:v>0.7536184001945182</c:v>
                </c:pt>
                <c:pt idx="379">
                  <c:v>0.75361840019451809</c:v>
                </c:pt>
                <c:pt idx="380">
                  <c:v>0.75361840019451831</c:v>
                </c:pt>
                <c:pt idx="381">
                  <c:v>0.7536184001945182</c:v>
                </c:pt>
                <c:pt idx="382">
                  <c:v>0.7536184001945182</c:v>
                </c:pt>
                <c:pt idx="383">
                  <c:v>0.7536184001945182</c:v>
                </c:pt>
                <c:pt idx="384">
                  <c:v>0.75361840019451831</c:v>
                </c:pt>
                <c:pt idx="385">
                  <c:v>0.7536184001945182</c:v>
                </c:pt>
                <c:pt idx="386">
                  <c:v>0.75361840019451842</c:v>
                </c:pt>
                <c:pt idx="387">
                  <c:v>0.7536184001945182</c:v>
                </c:pt>
                <c:pt idx="388">
                  <c:v>0.75361840019451809</c:v>
                </c:pt>
                <c:pt idx="389">
                  <c:v>0.75361840019451831</c:v>
                </c:pt>
                <c:pt idx="390">
                  <c:v>0.7536184001945182</c:v>
                </c:pt>
                <c:pt idx="391">
                  <c:v>0.7536184001945182</c:v>
                </c:pt>
                <c:pt idx="392">
                  <c:v>0.75361840019451831</c:v>
                </c:pt>
                <c:pt idx="393">
                  <c:v>0.75361840019451809</c:v>
                </c:pt>
                <c:pt idx="394">
                  <c:v>0.7536184001945182</c:v>
                </c:pt>
                <c:pt idx="395">
                  <c:v>0.7536184001945182</c:v>
                </c:pt>
                <c:pt idx="396">
                  <c:v>0.75361840019451842</c:v>
                </c:pt>
                <c:pt idx="397">
                  <c:v>0.75361840019451831</c:v>
                </c:pt>
                <c:pt idx="398">
                  <c:v>0.75361840019451809</c:v>
                </c:pt>
                <c:pt idx="399">
                  <c:v>0.75361840019451809</c:v>
                </c:pt>
                <c:pt idx="400">
                  <c:v>0.75361840019451831</c:v>
                </c:pt>
                <c:pt idx="401">
                  <c:v>0.7536184001945182</c:v>
                </c:pt>
                <c:pt idx="402">
                  <c:v>0.75361840019451831</c:v>
                </c:pt>
                <c:pt idx="403">
                  <c:v>0.7536184001945182</c:v>
                </c:pt>
                <c:pt idx="404">
                  <c:v>0.7536184001945182</c:v>
                </c:pt>
                <c:pt idx="405">
                  <c:v>0.75361840019451809</c:v>
                </c:pt>
                <c:pt idx="406">
                  <c:v>0.7536184001945182</c:v>
                </c:pt>
                <c:pt idx="407">
                  <c:v>0.7536184001945182</c:v>
                </c:pt>
                <c:pt idx="408">
                  <c:v>0.75361840019451809</c:v>
                </c:pt>
                <c:pt idx="409">
                  <c:v>0.75361840019451809</c:v>
                </c:pt>
                <c:pt idx="410">
                  <c:v>0.75319605713311322</c:v>
                </c:pt>
                <c:pt idx="411">
                  <c:v>0.75275088471703777</c:v>
                </c:pt>
                <c:pt idx="412">
                  <c:v>0.75224744366011465</c:v>
                </c:pt>
                <c:pt idx="413">
                  <c:v>0.75169865900631383</c:v>
                </c:pt>
                <c:pt idx="414">
                  <c:v>0.75111714517066319</c:v>
                </c:pt>
                <c:pt idx="415">
                  <c:v>0.75064415328321543</c:v>
                </c:pt>
                <c:pt idx="416">
                  <c:v>0.75020126087951433</c:v>
                </c:pt>
                <c:pt idx="417">
                  <c:v>0.7498434754863853</c:v>
                </c:pt>
                <c:pt idx="418">
                  <c:v>0.74950419623428</c:v>
                </c:pt>
                <c:pt idx="419">
                  <c:v>0.74902695280497023</c:v>
                </c:pt>
                <c:pt idx="420">
                  <c:v>0.74858407090257084</c:v>
                </c:pt>
                <c:pt idx="421">
                  <c:v>0.74821633778119856</c:v>
                </c:pt>
                <c:pt idx="422">
                  <c:v>0.74782897845391039</c:v>
                </c:pt>
                <c:pt idx="423">
                  <c:v>0.74754529193927866</c:v>
                </c:pt>
                <c:pt idx="424">
                  <c:v>0.7472757392723508</c:v>
                </c:pt>
                <c:pt idx="425">
                  <c:v>0.74694829253508788</c:v>
                </c:pt>
                <c:pt idx="426">
                  <c:v>0.74660750537519549</c:v>
                </c:pt>
                <c:pt idx="427">
                  <c:v>0.74631965602654859</c:v>
                </c:pt>
                <c:pt idx="428">
                  <c:v>0.74601887300810865</c:v>
                </c:pt>
                <c:pt idx="429">
                  <c:v>0.74576384935741324</c:v>
                </c:pt>
                <c:pt idx="430">
                  <c:v>0.74549641824442225</c:v>
                </c:pt>
                <c:pt idx="431">
                  <c:v>0.74526890912466748</c:v>
                </c:pt>
                <c:pt idx="432">
                  <c:v>0.74295328114100556</c:v>
                </c:pt>
                <c:pt idx="433">
                  <c:v>0.73869858990209858</c:v>
                </c:pt>
                <c:pt idx="434">
                  <c:v>0.73427912812714902</c:v>
                </c:pt>
                <c:pt idx="435">
                  <c:v>0.72974295703213177</c:v>
                </c:pt>
                <c:pt idx="436">
                  <c:v>0.72513438022104582</c:v>
                </c:pt>
                <c:pt idx="437">
                  <c:v>0.72211461091249041</c:v>
                </c:pt>
                <c:pt idx="438">
                  <c:v>0.71891073848694464</c:v>
                </c:pt>
                <c:pt idx="439">
                  <c:v>0.71585553763566989</c:v>
                </c:pt>
                <c:pt idx="440">
                  <c:v>0.71265448896095207</c:v>
                </c:pt>
                <c:pt idx="441">
                  <c:v>0.70933934604031934</c:v>
                </c:pt>
                <c:pt idx="442">
                  <c:v>0.70594020056887818</c:v>
                </c:pt>
                <c:pt idx="443">
                  <c:v>0.70296628945142015</c:v>
                </c:pt>
                <c:pt idx="444">
                  <c:v>0.70013774262483575</c:v>
                </c:pt>
                <c:pt idx="445">
                  <c:v>0.69700767083950987</c:v>
                </c:pt>
                <c:pt idx="446">
                  <c:v>0.69384105288636078</c:v>
                </c:pt>
                <c:pt idx="447">
                  <c:v>0.69242498780547768</c:v>
                </c:pt>
                <c:pt idx="448">
                  <c:v>0.68958401462619245</c:v>
                </c:pt>
                <c:pt idx="449">
                  <c:v>0.68223535421694914</c:v>
                </c:pt>
                <c:pt idx="450">
                  <c:v>0.67537489152720087</c:v>
                </c:pt>
                <c:pt idx="451">
                  <c:v>0.67060448537091988</c:v>
                </c:pt>
                <c:pt idx="452">
                  <c:v>0.6660566981685988</c:v>
                </c:pt>
                <c:pt idx="453">
                  <c:v>0.66201975539217361</c:v>
                </c:pt>
                <c:pt idx="454">
                  <c:v>0.65785949047719727</c:v>
                </c:pt>
                <c:pt idx="455">
                  <c:v>0.65360341171738323</c:v>
                </c:pt>
                <c:pt idx="456">
                  <c:v>0.64954167445345123</c:v>
                </c:pt>
                <c:pt idx="457">
                  <c:v>0.64540872099380686</c:v>
                </c:pt>
                <c:pt idx="458">
                  <c:v>0.64146771892851462</c:v>
                </c:pt>
                <c:pt idx="459">
                  <c:v>0.638397933754971</c:v>
                </c:pt>
                <c:pt idx="460">
                  <c:v>0.63274413234140292</c:v>
                </c:pt>
                <c:pt idx="461">
                  <c:v>0.62647073625237548</c:v>
                </c:pt>
                <c:pt idx="462">
                  <c:v>0.62044996014008724</c:v>
                </c:pt>
                <c:pt idx="463">
                  <c:v>0.61466684624275802</c:v>
                </c:pt>
                <c:pt idx="464">
                  <c:v>0.6087446196399946</c:v>
                </c:pt>
                <c:pt idx="465">
                  <c:v>0.60446077552378252</c:v>
                </c:pt>
                <c:pt idx="466">
                  <c:v>0.59996478931442465</c:v>
                </c:pt>
                <c:pt idx="467">
                  <c:v>0.59528336223923473</c:v>
                </c:pt>
                <c:pt idx="468">
                  <c:v>0.59076005332822512</c:v>
                </c:pt>
                <c:pt idx="469">
                  <c:v>0.58700279486468887</c:v>
                </c:pt>
                <c:pt idx="470">
                  <c:v>0.58335125059004478</c:v>
                </c:pt>
                <c:pt idx="471">
                  <c:v>0.58067931143548346</c:v>
                </c:pt>
                <c:pt idx="472">
                  <c:v>0.57777517777233267</c:v>
                </c:pt>
                <c:pt idx="473">
                  <c:v>0.5755337675231591</c:v>
                </c:pt>
                <c:pt idx="474">
                  <c:v>0.57133137502536624</c:v>
                </c:pt>
                <c:pt idx="475">
                  <c:v>0.5697749552196526</c:v>
                </c:pt>
                <c:pt idx="476">
                  <c:v>0.56771597778838068</c:v>
                </c:pt>
                <c:pt idx="477">
                  <c:v>0.56618379558617993</c:v>
                </c:pt>
                <c:pt idx="478">
                  <c:v>0.56516802184590009</c:v>
                </c:pt>
                <c:pt idx="479">
                  <c:v>0.56516802184590009</c:v>
                </c:pt>
                <c:pt idx="480">
                  <c:v>0.56466182793199382</c:v>
                </c:pt>
                <c:pt idx="481">
                  <c:v>0.56567534314046075</c:v>
                </c:pt>
                <c:pt idx="482">
                  <c:v>0.56618379558617993</c:v>
                </c:pt>
                <c:pt idx="483">
                  <c:v>0.5682289928818387</c:v>
                </c:pt>
                <c:pt idx="484">
                  <c:v>0.57081139994012398</c:v>
                </c:pt>
                <c:pt idx="485">
                  <c:v>0.57500428994566732</c:v>
                </c:pt>
                <c:pt idx="486">
                  <c:v>0.57777517777233267</c:v>
                </c:pt>
                <c:pt idx="487">
                  <c:v>0.58097343507709409</c:v>
                </c:pt>
                <c:pt idx="488">
                  <c:v>0.58455696269643487</c:v>
                </c:pt>
                <c:pt idx="489">
                  <c:v>0.58793202137610645</c:v>
                </c:pt>
                <c:pt idx="490">
                  <c:v>0.59171642571558403</c:v>
                </c:pt>
                <c:pt idx="491">
                  <c:v>0.596272935538116</c:v>
                </c:pt>
                <c:pt idx="492">
                  <c:v>0.60098932289828044</c:v>
                </c:pt>
                <c:pt idx="493">
                  <c:v>0.60587415266416522</c:v>
                </c:pt>
                <c:pt idx="494">
                  <c:v>0.61130527028423232</c:v>
                </c:pt>
                <c:pt idx="495">
                  <c:v>0.61733696036179941</c:v>
                </c:pt>
                <c:pt idx="496">
                  <c:v>0.62403297635908483</c:v>
                </c:pt>
                <c:pt idx="497">
                  <c:v>0.63020345043017412</c:v>
                </c:pt>
                <c:pt idx="498">
                  <c:v>0.63663612594904329</c:v>
                </c:pt>
                <c:pt idx="499">
                  <c:v>0.64122747487145471</c:v>
                </c:pt>
                <c:pt idx="500">
                  <c:v>0.64515692662965751</c:v>
                </c:pt>
                <c:pt idx="501">
                  <c:v>0.64875148193119536</c:v>
                </c:pt>
                <c:pt idx="502">
                  <c:v>0.65277595082361484</c:v>
                </c:pt>
                <c:pt idx="503">
                  <c:v>0.65756942651076411</c:v>
                </c:pt>
                <c:pt idx="504">
                  <c:v>0.66262964225251741</c:v>
                </c:pt>
                <c:pt idx="505">
                  <c:v>0.66669334491980781</c:v>
                </c:pt>
                <c:pt idx="506">
                  <c:v>0.6709376565945333</c:v>
                </c:pt>
                <c:pt idx="507">
                  <c:v>0.67678105752699003</c:v>
                </c:pt>
                <c:pt idx="508">
                  <c:v>0.68336191440600247</c:v>
                </c:pt>
                <c:pt idx="509">
                  <c:v>0.68918423014942787</c:v>
                </c:pt>
                <c:pt idx="510">
                  <c:v>0.69384105288636078</c:v>
                </c:pt>
                <c:pt idx="511">
                  <c:v>0.69679072204693582</c:v>
                </c:pt>
                <c:pt idx="512">
                  <c:v>0.70013774262483575</c:v>
                </c:pt>
                <c:pt idx="513">
                  <c:v>0.70296628945142015</c:v>
                </c:pt>
                <c:pt idx="514">
                  <c:v>0.70619494009413963</c:v>
                </c:pt>
                <c:pt idx="515">
                  <c:v>0.70960889960377027</c:v>
                </c:pt>
                <c:pt idx="516">
                  <c:v>0.71322459308442465</c:v>
                </c:pt>
                <c:pt idx="517">
                  <c:v>0.71675710741958587</c:v>
                </c:pt>
                <c:pt idx="518">
                  <c:v>0.72081453352342539</c:v>
                </c:pt>
                <c:pt idx="519">
                  <c:v>0.72445169310013469</c:v>
                </c:pt>
                <c:pt idx="520">
                  <c:v>0.72865230875227116</c:v>
                </c:pt>
                <c:pt idx="521">
                  <c:v>0.73311822644559521</c:v>
                </c:pt>
                <c:pt idx="522">
                  <c:v>0.73787539964065774</c:v>
                </c:pt>
                <c:pt idx="523">
                  <c:v>0.74295328114100556</c:v>
                </c:pt>
                <c:pt idx="524">
                  <c:v>0.7453434227704786</c:v>
                </c:pt>
                <c:pt idx="525">
                  <c:v>0.74560146902892654</c:v>
                </c:pt>
                <c:pt idx="526">
                  <c:v>0.74584728786466659</c:v>
                </c:pt>
                <c:pt idx="527">
                  <c:v>0.74619703649570868</c:v>
                </c:pt>
                <c:pt idx="528">
                  <c:v>0.74654205618554725</c:v>
                </c:pt>
                <c:pt idx="529">
                  <c:v>0.74684361388529141</c:v>
                </c:pt>
                <c:pt idx="530">
                  <c:v>0.74712765419818894</c:v>
                </c:pt>
                <c:pt idx="531">
                  <c:v>0.74742810117175928</c:v>
                </c:pt>
                <c:pt idx="532">
                  <c:v>0.74770559733484843</c:v>
                </c:pt>
                <c:pt idx="533">
                  <c:v>0.74808424973472865</c:v>
                </c:pt>
                <c:pt idx="534">
                  <c:v>0.74848994873460062</c:v>
                </c:pt>
                <c:pt idx="535">
                  <c:v>0.74897611695758748</c:v>
                </c:pt>
                <c:pt idx="536">
                  <c:v>0.74950419623428</c:v>
                </c:pt>
                <c:pt idx="537">
                  <c:v>0.7499017812541543</c:v>
                </c:pt>
                <c:pt idx="538">
                  <c:v>0.75032489925695633</c:v>
                </c:pt>
                <c:pt idx="539">
                  <c:v>0.75077609144003921</c:v>
                </c:pt>
                <c:pt idx="540">
                  <c:v>0.75118735232887002</c:v>
                </c:pt>
                <c:pt idx="541">
                  <c:v>0.75177466906351176</c:v>
                </c:pt>
                <c:pt idx="542">
                  <c:v>0.75241170573336102</c:v>
                </c:pt>
                <c:pt idx="543">
                  <c:v>0.75301505296393978</c:v>
                </c:pt>
                <c:pt idx="544">
                  <c:v>0.7536184001945182</c:v>
                </c:pt>
                <c:pt idx="545">
                  <c:v>0.75361840019451831</c:v>
                </c:pt>
                <c:pt idx="546">
                  <c:v>0.7536184001945182</c:v>
                </c:pt>
                <c:pt idx="547">
                  <c:v>0.7536184001945182</c:v>
                </c:pt>
                <c:pt idx="548">
                  <c:v>0.75361840019451831</c:v>
                </c:pt>
                <c:pt idx="549">
                  <c:v>0.7536184001945182</c:v>
                </c:pt>
                <c:pt idx="550">
                  <c:v>0.7536184001945182</c:v>
                </c:pt>
                <c:pt idx="551">
                  <c:v>0.75361840019451831</c:v>
                </c:pt>
                <c:pt idx="552">
                  <c:v>0.7536184001945182</c:v>
                </c:pt>
                <c:pt idx="553">
                  <c:v>0.7536184001945182</c:v>
                </c:pt>
                <c:pt idx="554">
                  <c:v>0.75361840019451809</c:v>
                </c:pt>
                <c:pt idx="555">
                  <c:v>0.75361840019451809</c:v>
                </c:pt>
                <c:pt idx="556">
                  <c:v>0.75361840019451842</c:v>
                </c:pt>
                <c:pt idx="557">
                  <c:v>0.7536184001945182</c:v>
                </c:pt>
                <c:pt idx="558">
                  <c:v>0.75361840019451831</c:v>
                </c:pt>
                <c:pt idx="559">
                  <c:v>0.75361840019451831</c:v>
                </c:pt>
                <c:pt idx="560">
                  <c:v>0.7536184001945182</c:v>
                </c:pt>
                <c:pt idx="561">
                  <c:v>0.75361840019451831</c:v>
                </c:pt>
                <c:pt idx="562">
                  <c:v>0.7536184001945182</c:v>
                </c:pt>
                <c:pt idx="563">
                  <c:v>0.75361840019451809</c:v>
                </c:pt>
                <c:pt idx="564">
                  <c:v>0.7536184001945182</c:v>
                </c:pt>
                <c:pt idx="565">
                  <c:v>0.75361840019451809</c:v>
                </c:pt>
                <c:pt idx="566">
                  <c:v>0.75361840019451831</c:v>
                </c:pt>
                <c:pt idx="567">
                  <c:v>0.7536184001945182</c:v>
                </c:pt>
                <c:pt idx="568">
                  <c:v>0.75361840019451831</c:v>
                </c:pt>
                <c:pt idx="569">
                  <c:v>0.7536184001945182</c:v>
                </c:pt>
                <c:pt idx="570">
                  <c:v>0.75361840019451831</c:v>
                </c:pt>
                <c:pt idx="571">
                  <c:v>0.75361840019451809</c:v>
                </c:pt>
                <c:pt idx="572">
                  <c:v>0.7536184001945182</c:v>
                </c:pt>
                <c:pt idx="573">
                  <c:v>0.75361840019451831</c:v>
                </c:pt>
                <c:pt idx="574">
                  <c:v>0.7536184001945182</c:v>
                </c:pt>
                <c:pt idx="575">
                  <c:v>0.75361840019451809</c:v>
                </c:pt>
                <c:pt idx="576">
                  <c:v>0.7536184001945182</c:v>
                </c:pt>
                <c:pt idx="577">
                  <c:v>0.7536184001945182</c:v>
                </c:pt>
                <c:pt idx="578">
                  <c:v>0.75361840019451809</c:v>
                </c:pt>
                <c:pt idx="579">
                  <c:v>0.75361840019451831</c:v>
                </c:pt>
                <c:pt idx="580">
                  <c:v>0.7536184001945182</c:v>
                </c:pt>
                <c:pt idx="581">
                  <c:v>0.75361840019451831</c:v>
                </c:pt>
                <c:pt idx="582">
                  <c:v>0.75361840019451809</c:v>
                </c:pt>
                <c:pt idx="583">
                  <c:v>0.75361840019451831</c:v>
                </c:pt>
                <c:pt idx="584">
                  <c:v>0.75361840019451809</c:v>
                </c:pt>
                <c:pt idx="585">
                  <c:v>0.7536184001945182</c:v>
                </c:pt>
                <c:pt idx="586">
                  <c:v>0.7536184001945182</c:v>
                </c:pt>
                <c:pt idx="587">
                  <c:v>0.7536184001945182</c:v>
                </c:pt>
                <c:pt idx="588">
                  <c:v>0.75361840019451831</c:v>
                </c:pt>
                <c:pt idx="589">
                  <c:v>0.7536184001945182</c:v>
                </c:pt>
                <c:pt idx="590">
                  <c:v>0.7536184001945182</c:v>
                </c:pt>
                <c:pt idx="591">
                  <c:v>0.75361840019451809</c:v>
                </c:pt>
                <c:pt idx="592">
                  <c:v>0.7536184001945182</c:v>
                </c:pt>
                <c:pt idx="593">
                  <c:v>0.7536184001945182</c:v>
                </c:pt>
                <c:pt idx="594">
                  <c:v>0.7536184001945182</c:v>
                </c:pt>
                <c:pt idx="595">
                  <c:v>0.75361840019451831</c:v>
                </c:pt>
                <c:pt idx="596">
                  <c:v>0.75361840019451831</c:v>
                </c:pt>
                <c:pt idx="597">
                  <c:v>0.75361840019451809</c:v>
                </c:pt>
                <c:pt idx="598">
                  <c:v>0.7536184001945182</c:v>
                </c:pt>
                <c:pt idx="599">
                  <c:v>0.7536184001945182</c:v>
                </c:pt>
                <c:pt idx="600">
                  <c:v>0.7536184001945182</c:v>
                </c:pt>
                <c:pt idx="601">
                  <c:v>0.7536184001945182</c:v>
                </c:pt>
                <c:pt idx="602">
                  <c:v>0.7536184001945182</c:v>
                </c:pt>
                <c:pt idx="603">
                  <c:v>0.7536184001945182</c:v>
                </c:pt>
                <c:pt idx="604">
                  <c:v>0.75361840019451831</c:v>
                </c:pt>
                <c:pt idx="605">
                  <c:v>0.7536184001945182</c:v>
                </c:pt>
                <c:pt idx="606">
                  <c:v>0.7536184001945182</c:v>
                </c:pt>
                <c:pt idx="607">
                  <c:v>0.7536184001945182</c:v>
                </c:pt>
                <c:pt idx="608">
                  <c:v>0.7536184001945182</c:v>
                </c:pt>
                <c:pt idx="609">
                  <c:v>0.7536184001945182</c:v>
                </c:pt>
                <c:pt idx="610">
                  <c:v>0.7536184001945182</c:v>
                </c:pt>
                <c:pt idx="611">
                  <c:v>0.7536184001945182</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1-5761-4339-B07E-29EA47B1B115}"/>
            </c:ext>
          </c:extLst>
        </c:ser>
        <c:dLbls>
          <c:showLegendKey val="0"/>
          <c:showVal val="0"/>
          <c:showCatName val="0"/>
          <c:showSerName val="0"/>
          <c:showPercent val="0"/>
          <c:showBubbleSize val="0"/>
        </c:dLbls>
        <c:axId val="796052111"/>
        <c:axId val="796063631"/>
      </c:scatterChart>
      <c:valAx>
        <c:axId val="79605211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layout>
            <c:manualLayout>
              <c:xMode val="edge"/>
              <c:yMode val="edge"/>
              <c:x val="0.4262649504265385"/>
              <c:y val="0.95271800166216458"/>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63631"/>
        <c:crosses val="autoZero"/>
        <c:crossBetween val="midCat"/>
      </c:valAx>
      <c:valAx>
        <c:axId val="7960636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Coefficient</a:t>
                </a:r>
              </a:p>
            </c:rich>
          </c:tx>
          <c:layout>
            <c:manualLayout>
              <c:xMode val="edge"/>
              <c:yMode val="edge"/>
              <c:x val="6.7836700298815229E-3"/>
              <c:y val="0.46136469245661627"/>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52111"/>
        <c:crosses val="autoZero"/>
        <c:crossBetween val="midCat"/>
      </c:valAx>
      <c:spPr>
        <a:noFill/>
        <a:ln>
          <a:noFill/>
        </a:ln>
        <a:effectLst/>
      </c:spPr>
    </c:plotArea>
    <c:legend>
      <c:legendPos val="r"/>
      <c:layout>
        <c:manualLayout>
          <c:xMode val="edge"/>
          <c:yMode val="edge"/>
          <c:x val="0.8477663754911734"/>
          <c:y val="0.13169031261344383"/>
          <c:w val="0.11435484449848424"/>
          <c:h val="7.716436060481191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Intake vs Exhaust Flow Rate</a:t>
            </a:r>
          </a:p>
        </c:rich>
      </c:tx>
      <c:layout>
        <c:manualLayout>
          <c:xMode val="edge"/>
          <c:yMode val="edge"/>
          <c:x val="0.37045887040804443"/>
          <c:y val="5.133689263133688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088648293963255"/>
          <c:y val="0.17171296296296296"/>
          <c:w val="0.82439020122484685"/>
          <c:h val="0.72088764946048411"/>
        </c:manualLayout>
      </c:layout>
      <c:scatterChart>
        <c:scatterStyle val="smoothMarker"/>
        <c:varyColors val="0"/>
        <c:ser>
          <c:idx val="0"/>
          <c:order val="0"/>
          <c:tx>
            <c:v>Intake Flow Rate</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'Flow Bench Data'!$D$30:$K$30</c:f>
              <c:numCache>
                <c:formatCode>General</c:formatCode>
                <c:ptCount val="8"/>
                <c:pt idx="0">
                  <c:v>1.7549999999999999</c:v>
                </c:pt>
                <c:pt idx="1">
                  <c:v>3.51</c:v>
                </c:pt>
                <c:pt idx="2">
                  <c:v>5.27</c:v>
                </c:pt>
                <c:pt idx="3">
                  <c:v>7.02</c:v>
                </c:pt>
                <c:pt idx="4">
                  <c:v>8.7799999999999994</c:v>
                </c:pt>
                <c:pt idx="5">
                  <c:v>10.53</c:v>
                </c:pt>
                <c:pt idx="6">
                  <c:v>12.29</c:v>
                </c:pt>
                <c:pt idx="7">
                  <c:v>14.04</c:v>
                </c:pt>
              </c:numCache>
            </c:numRef>
          </c:xVal>
          <c:yVal>
            <c:numRef>
              <c:f>'Flow Bench Data'!$D$36:$K$36</c:f>
              <c:numCache>
                <c:formatCode>0.00</c:formatCode>
                <c:ptCount val="8"/>
                <c:pt idx="0">
                  <c:v>28.552000000000003</c:v>
                </c:pt>
                <c:pt idx="1">
                  <c:v>56.457000000000008</c:v>
                </c:pt>
                <c:pt idx="2">
                  <c:v>78.773999999999987</c:v>
                </c:pt>
                <c:pt idx="3">
                  <c:v>96.739999999999981</c:v>
                </c:pt>
                <c:pt idx="4">
                  <c:v>109.178</c:v>
                </c:pt>
                <c:pt idx="5">
                  <c:v>113.32399999999998</c:v>
                </c:pt>
                <c:pt idx="6">
                  <c:v>117.46999999999998</c:v>
                </c:pt>
                <c:pt idx="7">
                  <c:v>117.46999999999998</c:v>
                </c:pt>
              </c:numCache>
            </c:numRef>
          </c:yVal>
          <c:smooth val="1"/>
          <c:extLst>
            <c:ext xmlns:c16="http://schemas.microsoft.com/office/drawing/2014/chart" uri="{C3380CC4-5D6E-409C-BE32-E72D297353CC}">
              <c16:uniqueId val="{00000000-C694-4761-95A3-80DC75187A1A}"/>
            </c:ext>
          </c:extLst>
        </c:ser>
        <c:ser>
          <c:idx val="1"/>
          <c:order val="1"/>
          <c:tx>
            <c:v>Exhaust Flow Rate</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'Flow Bench Data'!$D$43:$L$43</c:f>
              <c:numCache>
                <c:formatCode>General</c:formatCode>
                <c:ptCount val="9"/>
                <c:pt idx="0">
                  <c:v>1.5</c:v>
                </c:pt>
                <c:pt idx="1">
                  <c:v>3.01</c:v>
                </c:pt>
                <c:pt idx="2">
                  <c:v>4.5199999999999996</c:v>
                </c:pt>
                <c:pt idx="3">
                  <c:v>6.02</c:v>
                </c:pt>
                <c:pt idx="4">
                  <c:v>7.53</c:v>
                </c:pt>
                <c:pt idx="5">
                  <c:v>9.0299999999999994</c:v>
                </c:pt>
                <c:pt idx="6">
                  <c:v>10.54</c:v>
                </c:pt>
                <c:pt idx="7">
                  <c:v>12.04</c:v>
                </c:pt>
                <c:pt idx="8">
                  <c:v>13.55</c:v>
                </c:pt>
              </c:numCache>
            </c:numRef>
          </c:xVal>
          <c:yVal>
            <c:numRef>
              <c:f>'Flow Bench Data'!$D$49:$L$49</c:f>
              <c:numCache>
                <c:formatCode>General</c:formatCode>
                <c:ptCount val="9"/>
                <c:pt idx="0">
                  <c:v>17.559750000000001</c:v>
                </c:pt>
                <c:pt idx="1">
                  <c:v>41.625000000000007</c:v>
                </c:pt>
                <c:pt idx="2">
                  <c:v>57</c:v>
                </c:pt>
                <c:pt idx="3">
                  <c:v>66</c:v>
                </c:pt>
                <c:pt idx="4">
                  <c:v>70.537499999999994</c:v>
                </c:pt>
                <c:pt idx="5">
                  <c:v>72.765000000000001</c:v>
                </c:pt>
                <c:pt idx="6">
                  <c:v>74.25</c:v>
                </c:pt>
                <c:pt idx="7">
                  <c:v>74.324249999999992</c:v>
                </c:pt>
                <c:pt idx="8">
                  <c:v>75.734999999999999</c:v>
                </c:pt>
              </c:numCache>
            </c:numRef>
          </c:yVal>
          <c:smooth val="1"/>
          <c:extLst>
            <c:ext xmlns:c16="http://schemas.microsoft.com/office/drawing/2014/chart" uri="{C3380CC4-5D6E-409C-BE32-E72D297353CC}">
              <c16:uniqueId val="{00000001-C694-4761-95A3-80DC75187A1A}"/>
            </c:ext>
          </c:extLst>
        </c:ser>
        <c:dLbls>
          <c:showLegendKey val="0"/>
          <c:showVal val="0"/>
          <c:showCatName val="0"/>
          <c:showSerName val="0"/>
          <c:showPercent val="0"/>
          <c:showBubbleSize val="0"/>
        </c:dLbls>
        <c:axId val="796030031"/>
        <c:axId val="796034351"/>
      </c:scatterChart>
      <c:valAx>
        <c:axId val="7960300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layout>
            <c:manualLayout>
              <c:xMode val="edge"/>
              <c:yMode val="edge"/>
              <c:x val="0.4685821631092848"/>
              <c:y val="0.9495515876915854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34351"/>
        <c:crosses val="autoZero"/>
        <c:crossBetween val="midCat"/>
      </c:valAx>
      <c:valAx>
        <c:axId val="7960343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(l/s)</a:t>
                </a:r>
              </a:p>
            </c:rich>
          </c:tx>
          <c:layout>
            <c:manualLayout>
              <c:xMode val="edge"/>
              <c:yMode val="edge"/>
              <c:x val="2.1301130115435024E-2"/>
              <c:y val="0.4348393956540089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30031"/>
        <c:crosses val="autoZero"/>
        <c:crossBetween val="midCat"/>
      </c:valAx>
      <c:spPr>
        <a:noFill/>
        <a:ln>
          <a:noFill/>
        </a:ln>
        <a:effectLst/>
      </c:spPr>
    </c:plotArea>
    <c:legend>
      <c:legendPos val="r"/>
      <c:layout>
        <c:manualLayout>
          <c:xMode val="edge"/>
          <c:yMode val="edge"/>
          <c:x val="0.11147270508288343"/>
          <c:y val="0.1720825666110779"/>
          <c:w val="0.20288594607492244"/>
          <c:h val="0.1019614465775180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Intake vs Exhaust Flow Rate Per Unit Area</a:t>
            </a:r>
          </a:p>
        </c:rich>
      </c:tx>
      <c:layout>
        <c:manualLayout>
          <c:xMode val="edge"/>
          <c:yMode val="edge"/>
          <c:x val="0.2448428645028336"/>
          <c:y val="3.501825010403464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3383366141732279E-2"/>
          <c:y val="0.12962864096639651"/>
          <c:w val="0.88292240813648293"/>
          <c:h val="0.76510644862402866"/>
        </c:manualLayout>
      </c:layout>
      <c:scatterChart>
        <c:scatterStyle val="smoothMarker"/>
        <c:varyColors val="0"/>
        <c:ser>
          <c:idx val="0"/>
          <c:order val="0"/>
          <c:tx>
            <c:v>Intake Flow Rate Per Unit Area</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'Flow Bench Data'!$D$30:$K$30</c:f>
              <c:numCache>
                <c:formatCode>General</c:formatCode>
                <c:ptCount val="8"/>
                <c:pt idx="0">
                  <c:v>1.7549999999999999</c:v>
                </c:pt>
                <c:pt idx="1">
                  <c:v>3.51</c:v>
                </c:pt>
                <c:pt idx="2">
                  <c:v>5.27</c:v>
                </c:pt>
                <c:pt idx="3">
                  <c:v>7.02</c:v>
                </c:pt>
                <c:pt idx="4">
                  <c:v>8.7799999999999994</c:v>
                </c:pt>
                <c:pt idx="5">
                  <c:v>10.53</c:v>
                </c:pt>
                <c:pt idx="6">
                  <c:v>12.29</c:v>
                </c:pt>
                <c:pt idx="7">
                  <c:v>14.04</c:v>
                </c:pt>
              </c:numCache>
            </c:numRef>
          </c:xVal>
          <c:yVal>
            <c:numRef>
              <c:f>'Flow Bench Data'!$D$37:$K$37</c:f>
              <c:numCache>
                <c:formatCode>General</c:formatCode>
                <c:ptCount val="8"/>
                <c:pt idx="0">
                  <c:v>1.5114875595553203</c:v>
                </c:pt>
                <c:pt idx="1">
                  <c:v>2.9887241926945478</c:v>
                </c:pt>
                <c:pt idx="2">
                  <c:v>4.1701429327686599</c:v>
                </c:pt>
                <c:pt idx="3">
                  <c:v>5.1212281630492313</c:v>
                </c:pt>
                <c:pt idx="4">
                  <c:v>5.779671784012705</c:v>
                </c:pt>
                <c:pt idx="5">
                  <c:v>5.9991529910005283</c:v>
                </c:pt>
                <c:pt idx="6">
                  <c:v>6.2186341979883526</c:v>
                </c:pt>
                <c:pt idx="7">
                  <c:v>6.2186341979883526</c:v>
                </c:pt>
              </c:numCache>
            </c:numRef>
          </c:yVal>
          <c:smooth val="1"/>
          <c:extLst>
            <c:ext xmlns:c16="http://schemas.microsoft.com/office/drawing/2014/chart" uri="{C3380CC4-5D6E-409C-BE32-E72D297353CC}">
              <c16:uniqueId val="{00000000-B2A0-403C-8CE8-D2E56F6B1440}"/>
            </c:ext>
          </c:extLst>
        </c:ser>
        <c:ser>
          <c:idx val="1"/>
          <c:order val="1"/>
          <c:tx>
            <c:v>Exhaust Flow Rate Per Unit Area</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'Flow Bench Data'!$D$43:$L$43</c:f>
              <c:numCache>
                <c:formatCode>General</c:formatCode>
                <c:ptCount val="9"/>
                <c:pt idx="0">
                  <c:v>1.5</c:v>
                </c:pt>
                <c:pt idx="1">
                  <c:v>3.01</c:v>
                </c:pt>
                <c:pt idx="2">
                  <c:v>4.5199999999999996</c:v>
                </c:pt>
                <c:pt idx="3">
                  <c:v>6.02</c:v>
                </c:pt>
                <c:pt idx="4">
                  <c:v>7.53</c:v>
                </c:pt>
                <c:pt idx="5">
                  <c:v>9.0299999999999994</c:v>
                </c:pt>
                <c:pt idx="6">
                  <c:v>10.54</c:v>
                </c:pt>
                <c:pt idx="7">
                  <c:v>12.04</c:v>
                </c:pt>
                <c:pt idx="8">
                  <c:v>13.55</c:v>
                </c:pt>
              </c:numCache>
            </c:numRef>
          </c:xVal>
          <c:yVal>
            <c:numRef>
              <c:f>'Flow Bench Data'!$D$50:$L$50</c:f>
              <c:numCache>
                <c:formatCode>General</c:formatCode>
                <c:ptCount val="9"/>
                <c:pt idx="0">
                  <c:v>1.2752178649237473</c:v>
                </c:pt>
                <c:pt idx="1">
                  <c:v>3.0228758169934649</c:v>
                </c:pt>
                <c:pt idx="2">
                  <c:v>4.1394335511982572</c:v>
                </c:pt>
                <c:pt idx="3">
                  <c:v>4.7930283224400876</c:v>
                </c:pt>
                <c:pt idx="4">
                  <c:v>5.1225490196078427</c:v>
                </c:pt>
                <c:pt idx="5">
                  <c:v>5.284313725490196</c:v>
                </c:pt>
                <c:pt idx="6">
                  <c:v>5.3921568627450984</c:v>
                </c:pt>
                <c:pt idx="7">
                  <c:v>5.3975490196078431</c:v>
                </c:pt>
                <c:pt idx="8">
                  <c:v>5.5</c:v>
                </c:pt>
              </c:numCache>
            </c:numRef>
          </c:yVal>
          <c:smooth val="1"/>
          <c:extLst>
            <c:ext xmlns:c16="http://schemas.microsoft.com/office/drawing/2014/chart" uri="{C3380CC4-5D6E-409C-BE32-E72D297353CC}">
              <c16:uniqueId val="{00000001-B2A0-403C-8CE8-D2E56F6B1440}"/>
            </c:ext>
          </c:extLst>
        </c:ser>
        <c:dLbls>
          <c:showLegendKey val="0"/>
          <c:showVal val="0"/>
          <c:showCatName val="0"/>
          <c:showSerName val="0"/>
          <c:showPercent val="0"/>
          <c:showBubbleSize val="0"/>
        </c:dLbls>
        <c:axId val="796054031"/>
        <c:axId val="796069871"/>
      </c:scatterChart>
      <c:valAx>
        <c:axId val="7960540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layout>
            <c:manualLayout>
              <c:xMode val="edge"/>
              <c:yMode val="edge"/>
              <c:x val="0.45570746469674289"/>
              <c:y val="0.9389114310500308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69871"/>
        <c:crosses val="autoZero"/>
        <c:crossBetween val="midCat"/>
      </c:valAx>
      <c:valAx>
        <c:axId val="7960698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(l/s/sq cm)</a:t>
                </a:r>
              </a:p>
            </c:rich>
          </c:tx>
          <c:layout>
            <c:manualLayout>
              <c:xMode val="edge"/>
              <c:yMode val="edge"/>
              <c:x val="1.1747703412073492E-2"/>
              <c:y val="0.3642317738563049"/>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54031"/>
        <c:crosses val="autoZero"/>
        <c:crossBetween val="midCat"/>
      </c:valAx>
      <c:spPr>
        <a:noFill/>
        <a:ln>
          <a:noFill/>
        </a:ln>
        <a:effectLst/>
      </c:spPr>
    </c:plotArea>
    <c:legend>
      <c:legendPos val="r"/>
      <c:layout>
        <c:manualLayout>
          <c:xMode val="edge"/>
          <c:yMode val="edge"/>
          <c:x val="8.2974245406824146E-2"/>
          <c:y val="0.13012625390748125"/>
          <c:w val="0.3327689680211921"/>
          <c:h val="0.1158467372165948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Intake vs Exhaust Flow Coefficient</a:t>
            </a:r>
          </a:p>
        </c:rich>
      </c:tx>
      <c:layout>
        <c:manualLayout>
          <c:xMode val="edge"/>
          <c:yMode val="edge"/>
          <c:x val="0.34478814265863827"/>
          <c:y val="6.092071389308436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623370489496052"/>
          <c:y val="0.17171296296296296"/>
          <c:w val="0.84019518596215526"/>
          <c:h val="0.72088764946048411"/>
        </c:manualLayout>
      </c:layout>
      <c:scatterChart>
        <c:scatterStyle val="smoothMarker"/>
        <c:varyColors val="0"/>
        <c:ser>
          <c:idx val="0"/>
          <c:order val="0"/>
          <c:tx>
            <c:v>Intake Flow Coefficient </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'Flow Bench Data'!$D$30:$K$30</c:f>
              <c:numCache>
                <c:formatCode>General</c:formatCode>
                <c:ptCount val="8"/>
                <c:pt idx="0">
                  <c:v>1.7549999999999999</c:v>
                </c:pt>
                <c:pt idx="1">
                  <c:v>3.51</c:v>
                </c:pt>
                <c:pt idx="2">
                  <c:v>5.27</c:v>
                </c:pt>
                <c:pt idx="3">
                  <c:v>7.02</c:v>
                </c:pt>
                <c:pt idx="4">
                  <c:v>8.7799999999999994</c:v>
                </c:pt>
                <c:pt idx="5">
                  <c:v>10.53</c:v>
                </c:pt>
                <c:pt idx="6">
                  <c:v>12.29</c:v>
                </c:pt>
                <c:pt idx="7">
                  <c:v>14.04</c:v>
                </c:pt>
              </c:numCache>
            </c:numRef>
          </c:xVal>
          <c:yVal>
            <c:numRef>
              <c:f>'Flow Bench Data'!$X$3:$AE$3</c:f>
              <c:numCache>
                <c:formatCode>General</c:formatCode>
                <c:ptCount val="8"/>
                <c:pt idx="0">
                  <c:v>1.5072368003890364</c:v>
                </c:pt>
                <c:pt idx="1">
                  <c:v>1.4903430779328373</c:v>
                </c:pt>
                <c:pt idx="2">
                  <c:v>1.3848499756109554</c:v>
                </c:pt>
                <c:pt idx="3">
                  <c:v>1.276795867509942</c:v>
                </c:pt>
                <c:pt idx="4">
                  <c:v>1.1521289023998327</c:v>
                </c:pt>
                <c:pt idx="5">
                  <c:v>0.99708157746693293</c:v>
                </c:pt>
                <c:pt idx="6">
                  <c:v>0.88557955846005154</c:v>
                </c:pt>
                <c:pt idx="7">
                  <c:v>0.77519749098817914</c:v>
                </c:pt>
              </c:numCache>
            </c:numRef>
          </c:yVal>
          <c:smooth val="1"/>
          <c:extLst>
            <c:ext xmlns:c16="http://schemas.microsoft.com/office/drawing/2014/chart" uri="{C3380CC4-5D6E-409C-BE32-E72D297353CC}">
              <c16:uniqueId val="{00000000-74A0-4C6E-8A8E-0308B287EF8A}"/>
            </c:ext>
          </c:extLst>
        </c:ser>
        <c:ser>
          <c:idx val="1"/>
          <c:order val="1"/>
          <c:tx>
            <c:v>Exhaust Flow Coefficient</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'Flow Bench Data'!$D$43:$L$43</c:f>
              <c:numCache>
                <c:formatCode>General</c:formatCode>
                <c:ptCount val="9"/>
                <c:pt idx="0">
                  <c:v>1.5</c:v>
                </c:pt>
                <c:pt idx="1">
                  <c:v>3.01</c:v>
                </c:pt>
                <c:pt idx="2">
                  <c:v>4.5199999999999996</c:v>
                </c:pt>
                <c:pt idx="3">
                  <c:v>6.02</c:v>
                </c:pt>
                <c:pt idx="4">
                  <c:v>7.53</c:v>
                </c:pt>
                <c:pt idx="5">
                  <c:v>9.0299999999999994</c:v>
                </c:pt>
                <c:pt idx="6">
                  <c:v>10.54</c:v>
                </c:pt>
                <c:pt idx="7">
                  <c:v>12.04</c:v>
                </c:pt>
                <c:pt idx="8">
                  <c:v>13.55</c:v>
                </c:pt>
              </c:numCache>
            </c:numRef>
          </c:xVal>
          <c:yVal>
            <c:numRef>
              <c:f>'Flow Bench Data'!$X$7:$AF$7</c:f>
              <c:numCache>
                <c:formatCode>General</c:formatCode>
                <c:ptCount val="9"/>
                <c:pt idx="0">
                  <c:v>1.2648131459623602</c:v>
                </c:pt>
                <c:pt idx="1">
                  <c:v>1.4942836123252712</c:v>
                </c:pt>
                <c:pt idx="2">
                  <c:v>1.3624781278320326</c:v>
                </c:pt>
                <c:pt idx="3">
                  <c:v>1.1845149941564725</c:v>
                </c:pt>
                <c:pt idx="4">
                  <c:v>1.0121237069510671</c:v>
                </c:pt>
                <c:pt idx="5">
                  <c:v>0.87067834469461103</c:v>
                </c:pt>
                <c:pt idx="6">
                  <c:v>0.76111269430025696</c:v>
                </c:pt>
                <c:pt idx="7">
                  <c:v>0.66691783610385624</c:v>
                </c:pt>
                <c:pt idx="8">
                  <c:v>0.60391959885677682</c:v>
                </c:pt>
              </c:numCache>
            </c:numRef>
          </c:yVal>
          <c:smooth val="1"/>
          <c:extLst>
            <c:ext xmlns:c16="http://schemas.microsoft.com/office/drawing/2014/chart" uri="{C3380CC4-5D6E-409C-BE32-E72D297353CC}">
              <c16:uniqueId val="{00000001-74A0-4C6E-8A8E-0308B287EF8A}"/>
            </c:ext>
          </c:extLst>
        </c:ser>
        <c:dLbls>
          <c:showLegendKey val="0"/>
          <c:showVal val="0"/>
          <c:showCatName val="0"/>
          <c:showSerName val="0"/>
          <c:showPercent val="0"/>
          <c:showBubbleSize val="0"/>
        </c:dLbls>
        <c:axId val="796059791"/>
        <c:axId val="796060751"/>
      </c:scatterChart>
      <c:valAx>
        <c:axId val="79605979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layout>
            <c:manualLayout>
              <c:xMode val="edge"/>
              <c:yMode val="edge"/>
              <c:x val="0.45167524387988389"/>
              <c:y val="0.94664899940627178"/>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60751"/>
        <c:crosses val="autoZero"/>
        <c:crossBetween val="midCat"/>
      </c:valAx>
      <c:valAx>
        <c:axId val="7960607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Coeficcient</a:t>
                </a:r>
              </a:p>
            </c:rich>
          </c:tx>
          <c:layout>
            <c:manualLayout>
              <c:xMode val="edge"/>
              <c:yMode val="edge"/>
              <c:x val="1.4228836077171779E-2"/>
              <c:y val="0.3901838955148789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59791"/>
        <c:crosses val="autoZero"/>
        <c:crossBetween val="midCat"/>
      </c:valAx>
      <c:spPr>
        <a:noFill/>
        <a:ln>
          <a:noFill/>
        </a:ln>
        <a:effectLst/>
      </c:spPr>
    </c:plotArea>
    <c:legend>
      <c:legendPos val="r"/>
      <c:layout>
        <c:manualLayout>
          <c:xMode val="edge"/>
          <c:yMode val="edge"/>
          <c:x val="0.63174469854701865"/>
          <c:y val="0.17476548032625064"/>
          <c:w val="0.31347125472493426"/>
          <c:h val="8.712577859790343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Intake and Exhaust CF vs</a:t>
            </a:r>
            <a:r>
              <a:rPr lang="en-GB" baseline="0"/>
              <a:t> Crank Angle</a:t>
            </a:r>
            <a:endParaRPr lang="en-GB"/>
          </a:p>
        </c:rich>
      </c:tx>
      <c:layout>
        <c:manualLayout>
          <c:xMode val="edge"/>
          <c:yMode val="edge"/>
          <c:x val="0.34534733736162065"/>
          <c:y val="3.336812874173886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3.6396743020758772E-2"/>
          <c:y val="0.13031179576500426"/>
          <c:w val="0.92684159508470532"/>
          <c:h val="0.78161269211427309"/>
        </c:manualLayout>
      </c:layout>
      <c:scatterChart>
        <c:scatterStyle val="smoothMarker"/>
        <c:varyColors val="0"/>
        <c:ser>
          <c:idx val="0"/>
          <c:order val="0"/>
          <c:tx>
            <c:v>Exhaust CF</c:v>
          </c:tx>
          <c:spPr>
            <a:ln w="25400" cap="rnd">
              <a:solidFill>
                <a:schemeClr val="accent1"/>
              </a:solidFill>
              <a:round/>
            </a:ln>
            <a:effectLst/>
          </c:spPr>
          <c:marker>
            <c:symbol val="circle"/>
            <c:size val="5"/>
            <c:spPr>
              <a:noFill/>
              <a:ln w="9525">
                <a:noFill/>
              </a:ln>
              <a:effectLst/>
            </c:spPr>
          </c:marker>
          <c:xVal>
            <c:numRef>
              <c:f>'Flow Bench Calculations'!$A$3:$A$723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'Flow Bench Calculations'!$D$3:$D$723</c:f>
              <c:numCache>
                <c:formatCode>General</c:formatCode>
                <c:ptCount val="721"/>
                <c:pt idx="0">
                  <c:v>0.63240657298118008</c:v>
                </c:pt>
                <c:pt idx="1">
                  <c:v>0.63240657298118008</c:v>
                </c:pt>
                <c:pt idx="2">
                  <c:v>0.63240657298118008</c:v>
                </c:pt>
                <c:pt idx="3">
                  <c:v>0.63240657298118008</c:v>
                </c:pt>
                <c:pt idx="4">
                  <c:v>0.63240657298118008</c:v>
                </c:pt>
                <c:pt idx="5">
                  <c:v>0.63240657298118008</c:v>
                </c:pt>
                <c:pt idx="6">
                  <c:v>0.63240657298118008</c:v>
                </c:pt>
                <c:pt idx="7">
                  <c:v>0.63240657298118008</c:v>
                </c:pt>
                <c:pt idx="8">
                  <c:v>0.63240657298118008</c:v>
                </c:pt>
                <c:pt idx="9">
                  <c:v>0.63240657298118008</c:v>
                </c:pt>
                <c:pt idx="10">
                  <c:v>0.63240657298118008</c:v>
                </c:pt>
                <c:pt idx="11">
                  <c:v>0.63240657298118008</c:v>
                </c:pt>
                <c:pt idx="12">
                  <c:v>0.63240657298118008</c:v>
                </c:pt>
                <c:pt idx="13">
                  <c:v>0.63240657298118008</c:v>
                </c:pt>
                <c:pt idx="14">
                  <c:v>0.63240657298118008</c:v>
                </c:pt>
                <c:pt idx="15">
                  <c:v>0.63240657298118008</c:v>
                </c:pt>
                <c:pt idx="16">
                  <c:v>0.63240657298118008</c:v>
                </c:pt>
                <c:pt idx="17">
                  <c:v>0.63240657298118008</c:v>
                </c:pt>
                <c:pt idx="18">
                  <c:v>0.63240657298118008</c:v>
                </c:pt>
                <c:pt idx="19">
                  <c:v>0.63240657298118008</c:v>
                </c:pt>
                <c:pt idx="20">
                  <c:v>0.63240657298118008</c:v>
                </c:pt>
                <c:pt idx="21">
                  <c:v>0.63240657298118008</c:v>
                </c:pt>
                <c:pt idx="22">
                  <c:v>0.63240657298118008</c:v>
                </c:pt>
                <c:pt idx="23">
                  <c:v>0.63240657298118008</c:v>
                </c:pt>
                <c:pt idx="24">
                  <c:v>0.63240657298118008</c:v>
                </c:pt>
                <c:pt idx="25">
                  <c:v>0.63240657298118008</c:v>
                </c:pt>
                <c:pt idx="26">
                  <c:v>0.63240657298118008</c:v>
                </c:pt>
                <c:pt idx="27">
                  <c:v>0.63240657298118008</c:v>
                </c:pt>
                <c:pt idx="28">
                  <c:v>0.63240657298118008</c:v>
                </c:pt>
                <c:pt idx="29">
                  <c:v>0.63240657298118008</c:v>
                </c:pt>
                <c:pt idx="30">
                  <c:v>0.63240657298118008</c:v>
                </c:pt>
                <c:pt idx="31">
                  <c:v>0.63240657298118019</c:v>
                </c:pt>
                <c:pt idx="32">
                  <c:v>0.63240657298118019</c:v>
                </c:pt>
                <c:pt idx="33">
                  <c:v>0.63240657298118019</c:v>
                </c:pt>
                <c:pt idx="34">
                  <c:v>0.63240657298118019</c:v>
                </c:pt>
                <c:pt idx="35">
                  <c:v>0.63240657298118019</c:v>
                </c:pt>
                <c:pt idx="36">
                  <c:v>0.63240657298118019</c:v>
                </c:pt>
                <c:pt idx="37">
                  <c:v>0.63240657298118019</c:v>
                </c:pt>
                <c:pt idx="38">
                  <c:v>0.63240657298118019</c:v>
                </c:pt>
                <c:pt idx="39">
                  <c:v>0.63240657298118019</c:v>
                </c:pt>
                <c:pt idx="40">
                  <c:v>0.63240657298118019</c:v>
                </c:pt>
                <c:pt idx="41">
                  <c:v>0.63240657298118019</c:v>
                </c:pt>
                <c:pt idx="42">
                  <c:v>0.63240657298118019</c:v>
                </c:pt>
                <c:pt idx="43">
                  <c:v>0.63240657298118019</c:v>
                </c:pt>
                <c:pt idx="44">
                  <c:v>0.63240657298118019</c:v>
                </c:pt>
                <c:pt idx="45">
                  <c:v>0.63240657298118019</c:v>
                </c:pt>
                <c:pt idx="46">
                  <c:v>0.63240657298118019</c:v>
                </c:pt>
                <c:pt idx="47">
                  <c:v>0.63240657298118019</c:v>
                </c:pt>
                <c:pt idx="48">
                  <c:v>0.63240657298118019</c:v>
                </c:pt>
                <c:pt idx="49">
                  <c:v>0.63240657298118019</c:v>
                </c:pt>
                <c:pt idx="50">
                  <c:v>0.63240657298118019</c:v>
                </c:pt>
                <c:pt idx="51">
                  <c:v>0.63240657298118019</c:v>
                </c:pt>
                <c:pt idx="52">
                  <c:v>0.63240657298118019</c:v>
                </c:pt>
                <c:pt idx="53">
                  <c:v>0.63240657298118019</c:v>
                </c:pt>
                <c:pt idx="54">
                  <c:v>0.63240657298118019</c:v>
                </c:pt>
                <c:pt idx="55">
                  <c:v>0.63240657298118019</c:v>
                </c:pt>
                <c:pt idx="56">
                  <c:v>0.63240657298118019</c:v>
                </c:pt>
                <c:pt idx="57">
                  <c:v>0.63240657298118019</c:v>
                </c:pt>
                <c:pt idx="58">
                  <c:v>0.63240657298118019</c:v>
                </c:pt>
                <c:pt idx="59">
                  <c:v>0.63240657298118019</c:v>
                </c:pt>
                <c:pt idx="60">
                  <c:v>0.63240657298118019</c:v>
                </c:pt>
                <c:pt idx="61">
                  <c:v>0.63240657298118019</c:v>
                </c:pt>
                <c:pt idx="62">
                  <c:v>0.63240657298118019</c:v>
                </c:pt>
                <c:pt idx="63">
                  <c:v>0.63240657298118019</c:v>
                </c:pt>
                <c:pt idx="64">
                  <c:v>0.63240657298118019</c:v>
                </c:pt>
                <c:pt idx="65">
                  <c:v>0.63240657298118019</c:v>
                </c:pt>
                <c:pt idx="66">
                  <c:v>0.63240657298118019</c:v>
                </c:pt>
                <c:pt idx="67">
                  <c:v>0.63240657298118019</c:v>
                </c:pt>
                <c:pt idx="68">
                  <c:v>0.63240657298118019</c:v>
                </c:pt>
                <c:pt idx="69">
                  <c:v>0.63240657298118019</c:v>
                </c:pt>
                <c:pt idx="70">
                  <c:v>0.63240657298118019</c:v>
                </c:pt>
                <c:pt idx="71">
                  <c:v>0.63240657298118019</c:v>
                </c:pt>
                <c:pt idx="72">
                  <c:v>0.63240657298118019</c:v>
                </c:pt>
                <c:pt idx="73">
                  <c:v>0.63240657298118019</c:v>
                </c:pt>
                <c:pt idx="74">
                  <c:v>0.63240657298118019</c:v>
                </c:pt>
                <c:pt idx="75">
                  <c:v>0.63240657298118019</c:v>
                </c:pt>
                <c:pt idx="76">
                  <c:v>0.63240657298118019</c:v>
                </c:pt>
                <c:pt idx="77">
                  <c:v>0.63240657298118019</c:v>
                </c:pt>
                <c:pt idx="78">
                  <c:v>0.63240657298118019</c:v>
                </c:pt>
                <c:pt idx="79">
                  <c:v>0.63240657298118019</c:v>
                </c:pt>
                <c:pt idx="80">
                  <c:v>0.63240657298118019</c:v>
                </c:pt>
                <c:pt idx="81">
                  <c:v>0.63240657298118019</c:v>
                </c:pt>
                <c:pt idx="82">
                  <c:v>0.63240657298118019</c:v>
                </c:pt>
                <c:pt idx="83">
                  <c:v>0.63240657298118019</c:v>
                </c:pt>
                <c:pt idx="84">
                  <c:v>0.63240657298118019</c:v>
                </c:pt>
                <c:pt idx="85">
                  <c:v>0.63240657298118019</c:v>
                </c:pt>
                <c:pt idx="86">
                  <c:v>0.63240657298118019</c:v>
                </c:pt>
                <c:pt idx="87">
                  <c:v>0.63240657298118019</c:v>
                </c:pt>
                <c:pt idx="88">
                  <c:v>0.63240657298118019</c:v>
                </c:pt>
                <c:pt idx="89">
                  <c:v>0.63240657298118019</c:v>
                </c:pt>
                <c:pt idx="90">
                  <c:v>0.63240657298118019</c:v>
                </c:pt>
                <c:pt idx="91">
                  <c:v>0.63240657298118019</c:v>
                </c:pt>
                <c:pt idx="92">
                  <c:v>0.63240657298118019</c:v>
                </c:pt>
                <c:pt idx="93">
                  <c:v>0.63240657298118019</c:v>
                </c:pt>
                <c:pt idx="94">
                  <c:v>0.63240657298118019</c:v>
                </c:pt>
                <c:pt idx="95">
                  <c:v>0.63240657298118019</c:v>
                </c:pt>
                <c:pt idx="96">
                  <c:v>0.63240657298118019</c:v>
                </c:pt>
                <c:pt idx="97">
                  <c:v>0.63240657298118019</c:v>
                </c:pt>
                <c:pt idx="98">
                  <c:v>0.63240657298118019</c:v>
                </c:pt>
                <c:pt idx="99">
                  <c:v>0.63240657298118019</c:v>
                </c:pt>
                <c:pt idx="100">
                  <c:v>0.63240657298118019</c:v>
                </c:pt>
                <c:pt idx="101">
                  <c:v>0.63240657298118019</c:v>
                </c:pt>
                <c:pt idx="102">
                  <c:v>0.63240657298118019</c:v>
                </c:pt>
                <c:pt idx="103">
                  <c:v>0.63240657298118019</c:v>
                </c:pt>
                <c:pt idx="104">
                  <c:v>0.63240657298118008</c:v>
                </c:pt>
                <c:pt idx="105">
                  <c:v>0.63240657298118019</c:v>
                </c:pt>
                <c:pt idx="106">
                  <c:v>0.63240657298118008</c:v>
                </c:pt>
                <c:pt idx="107">
                  <c:v>0.63240657298118019</c:v>
                </c:pt>
                <c:pt idx="108">
                  <c:v>0.63240657298118008</c:v>
                </c:pt>
                <c:pt idx="109">
                  <c:v>0.63240657298118019</c:v>
                </c:pt>
                <c:pt idx="110">
                  <c:v>0.63240657298118019</c:v>
                </c:pt>
                <c:pt idx="111">
                  <c:v>0.63240657298118019</c:v>
                </c:pt>
                <c:pt idx="112">
                  <c:v>0.63240657298118019</c:v>
                </c:pt>
                <c:pt idx="113">
                  <c:v>0.63240657298118019</c:v>
                </c:pt>
                <c:pt idx="114">
                  <c:v>0.63240657298118019</c:v>
                </c:pt>
                <c:pt idx="115">
                  <c:v>0.63240657298118019</c:v>
                </c:pt>
                <c:pt idx="116">
                  <c:v>0.63240657298118019</c:v>
                </c:pt>
                <c:pt idx="117">
                  <c:v>0.63240657298118019</c:v>
                </c:pt>
                <c:pt idx="118">
                  <c:v>0.63240657298118008</c:v>
                </c:pt>
                <c:pt idx="119">
                  <c:v>0.63240657298118008</c:v>
                </c:pt>
                <c:pt idx="120">
                  <c:v>0.63240657298118019</c:v>
                </c:pt>
                <c:pt idx="121">
                  <c:v>0.63240657298118019</c:v>
                </c:pt>
                <c:pt idx="122">
                  <c:v>0.63240657298118008</c:v>
                </c:pt>
                <c:pt idx="123">
                  <c:v>0.63240657298118008</c:v>
                </c:pt>
                <c:pt idx="124">
                  <c:v>0.63240657298118019</c:v>
                </c:pt>
                <c:pt idx="125">
                  <c:v>0.63240657298118008</c:v>
                </c:pt>
                <c:pt idx="126">
                  <c:v>0.63240657298118008</c:v>
                </c:pt>
                <c:pt idx="127">
                  <c:v>0.63240657298118019</c:v>
                </c:pt>
                <c:pt idx="128">
                  <c:v>0.63240657298118019</c:v>
                </c:pt>
                <c:pt idx="129">
                  <c:v>0.63240657298118019</c:v>
                </c:pt>
                <c:pt idx="130">
                  <c:v>0.63240657298118008</c:v>
                </c:pt>
                <c:pt idx="131">
                  <c:v>0.63240657298118008</c:v>
                </c:pt>
                <c:pt idx="132">
                  <c:v>0.63240657298117997</c:v>
                </c:pt>
                <c:pt idx="133">
                  <c:v>0.63240657298118019</c:v>
                </c:pt>
                <c:pt idx="134">
                  <c:v>0.63240657298118019</c:v>
                </c:pt>
                <c:pt idx="135">
                  <c:v>0.63240657298118019</c:v>
                </c:pt>
                <c:pt idx="136">
                  <c:v>0.6324065729811803</c:v>
                </c:pt>
                <c:pt idx="137">
                  <c:v>0.63240657298118019</c:v>
                </c:pt>
                <c:pt idx="138">
                  <c:v>0.63240657298118008</c:v>
                </c:pt>
                <c:pt idx="139">
                  <c:v>0.63240657298118019</c:v>
                </c:pt>
                <c:pt idx="140">
                  <c:v>0.63240657298118019</c:v>
                </c:pt>
                <c:pt idx="141">
                  <c:v>0.63240657298118019</c:v>
                </c:pt>
                <c:pt idx="142">
                  <c:v>0.63240657298118019</c:v>
                </c:pt>
                <c:pt idx="143">
                  <c:v>0.63240657298118019</c:v>
                </c:pt>
                <c:pt idx="144">
                  <c:v>0.63240657298118019</c:v>
                </c:pt>
                <c:pt idx="145">
                  <c:v>0.63240657298118019</c:v>
                </c:pt>
                <c:pt idx="146">
                  <c:v>0.63240657298118019</c:v>
                </c:pt>
                <c:pt idx="147">
                  <c:v>0.63240657298118008</c:v>
                </c:pt>
                <c:pt idx="148">
                  <c:v>0.63240657298118008</c:v>
                </c:pt>
                <c:pt idx="149">
                  <c:v>0.63240657298118019</c:v>
                </c:pt>
                <c:pt idx="150">
                  <c:v>0.63240657298118008</c:v>
                </c:pt>
                <c:pt idx="151">
                  <c:v>0.63240657298118019</c:v>
                </c:pt>
                <c:pt idx="152">
                  <c:v>0.63240657298118019</c:v>
                </c:pt>
                <c:pt idx="153">
                  <c:v>0.63240657298118019</c:v>
                </c:pt>
                <c:pt idx="154">
                  <c:v>0.6324065729811803</c:v>
                </c:pt>
                <c:pt idx="155">
                  <c:v>0.63240657298118019</c:v>
                </c:pt>
                <c:pt idx="156">
                  <c:v>0.63240657298118008</c:v>
                </c:pt>
                <c:pt idx="157">
                  <c:v>0.6324065729811803</c:v>
                </c:pt>
                <c:pt idx="158">
                  <c:v>0.63240657298117997</c:v>
                </c:pt>
                <c:pt idx="159">
                  <c:v>0.63240657298118008</c:v>
                </c:pt>
                <c:pt idx="160">
                  <c:v>0.63240657298118019</c:v>
                </c:pt>
                <c:pt idx="161">
                  <c:v>0.63240657298118019</c:v>
                </c:pt>
                <c:pt idx="162">
                  <c:v>0.63240657298118019</c:v>
                </c:pt>
                <c:pt idx="163">
                  <c:v>0.63240657298118019</c:v>
                </c:pt>
                <c:pt idx="164">
                  <c:v>0.63240657298118019</c:v>
                </c:pt>
                <c:pt idx="165">
                  <c:v>0.63240657298118019</c:v>
                </c:pt>
                <c:pt idx="166">
                  <c:v>0.63240657298118019</c:v>
                </c:pt>
                <c:pt idx="167">
                  <c:v>0.63240657298118008</c:v>
                </c:pt>
                <c:pt idx="168">
                  <c:v>0.63240657298118019</c:v>
                </c:pt>
                <c:pt idx="169">
                  <c:v>0.63240657298118019</c:v>
                </c:pt>
                <c:pt idx="170">
                  <c:v>0.63240657298118008</c:v>
                </c:pt>
                <c:pt idx="171">
                  <c:v>0.63240657298118019</c:v>
                </c:pt>
                <c:pt idx="172">
                  <c:v>0.63240657298118019</c:v>
                </c:pt>
                <c:pt idx="173">
                  <c:v>0.6324065729811803</c:v>
                </c:pt>
                <c:pt idx="174">
                  <c:v>0.63240657298118019</c:v>
                </c:pt>
                <c:pt idx="175">
                  <c:v>0.63541356972711194</c:v>
                </c:pt>
                <c:pt idx="176">
                  <c:v>0.64119625577698058</c:v>
                </c:pt>
                <c:pt idx="177">
                  <c:v>0.64933485095827703</c:v>
                </c:pt>
                <c:pt idx="178">
                  <c:v>0.65809949192275019</c:v>
                </c:pt>
                <c:pt idx="179">
                  <c:v>0.66505396622272406</c:v>
                </c:pt>
                <c:pt idx="180">
                  <c:v>0.67154737040336265</c:v>
                </c:pt>
                <c:pt idx="181">
                  <c:v>0.67762408554567166</c:v>
                </c:pt>
                <c:pt idx="182">
                  <c:v>0.68332297383975382</c:v>
                </c:pt>
                <c:pt idx="183">
                  <c:v>0.68867821057841416</c:v>
                </c:pt>
                <c:pt idx="184">
                  <c:v>0.69453170963499189</c:v>
                </c:pt>
                <c:pt idx="185">
                  <c:v>0.70000047166437684</c:v>
                </c:pt>
                <c:pt idx="186">
                  <c:v>0.70512122156461898</c:v>
                </c:pt>
                <c:pt idx="187">
                  <c:v>0.70992615429039685</c:v>
                </c:pt>
                <c:pt idx="188">
                  <c:v>0.7144436124086494</c:v>
                </c:pt>
                <c:pt idx="189">
                  <c:v>0.71869864557397467</c:v>
                </c:pt>
                <c:pt idx="190">
                  <c:v>0.72326859513535657</c:v>
                </c:pt>
                <c:pt idx="191">
                  <c:v>0.72703300182971764</c:v>
                </c:pt>
                <c:pt idx="192">
                  <c:v>0.73059702185593778</c:v>
                </c:pt>
                <c:pt idx="193">
                  <c:v>0.73206703656062999</c:v>
                </c:pt>
                <c:pt idx="194">
                  <c:v>0.73397624084376123</c:v>
                </c:pt>
                <c:pt idx="195">
                  <c:v>0.73937888275134533</c:v>
                </c:pt>
                <c:pt idx="196">
                  <c:v>0.74434049266647362</c:v>
                </c:pt>
                <c:pt idx="197">
                  <c:v>0.74510795993747592</c:v>
                </c:pt>
                <c:pt idx="198">
                  <c:v>0.73829637368653867</c:v>
                </c:pt>
                <c:pt idx="199">
                  <c:v>0.73420403728281347</c:v>
                </c:pt>
                <c:pt idx="200">
                  <c:v>0.72973967029693143</c:v>
                </c:pt>
                <c:pt idx="201">
                  <c:v>0.72445464761511524</c:v>
                </c:pt>
                <c:pt idx="202">
                  <c:v>0.71898894039716843</c:v>
                </c:pt>
                <c:pt idx="203">
                  <c:v>0.71476543936511883</c:v>
                </c:pt>
                <c:pt idx="204">
                  <c:v>0.71074796277365693</c:v>
                </c:pt>
                <c:pt idx="205">
                  <c:v>0.70650788193834091</c:v>
                </c:pt>
                <c:pt idx="206">
                  <c:v>0.70248580011769401</c:v>
                </c:pt>
                <c:pt idx="207">
                  <c:v>0.69829378534012498</c:v>
                </c:pt>
                <c:pt idx="208">
                  <c:v>0.69397597311998083</c:v>
                </c:pt>
                <c:pt idx="209">
                  <c:v>0.69056537894925119</c:v>
                </c:pt>
                <c:pt idx="210">
                  <c:v>0.68731268265679568</c:v>
                </c:pt>
                <c:pt idx="211">
                  <c:v>0.68360285066918447</c:v>
                </c:pt>
                <c:pt idx="212">
                  <c:v>0.67810649647529431</c:v>
                </c:pt>
                <c:pt idx="213">
                  <c:v>0.67125526833074778</c:v>
                </c:pt>
                <c:pt idx="214">
                  <c:v>0.66394729164323163</c:v>
                </c:pt>
                <c:pt idx="215">
                  <c:v>0.6535446105421242</c:v>
                </c:pt>
                <c:pt idx="216">
                  <c:v>0.64312822366881528</c:v>
                </c:pt>
                <c:pt idx="217">
                  <c:v>0.63694601731232126</c:v>
                </c:pt>
                <c:pt idx="218">
                  <c:v>0.63041657507698057</c:v>
                </c:pt>
                <c:pt idx="219">
                  <c:v>0.62304292212838364</c:v>
                </c:pt>
                <c:pt idx="220">
                  <c:v>0.61601595087357253</c:v>
                </c:pt>
                <c:pt idx="221">
                  <c:v>0.60931177335131459</c:v>
                </c:pt>
                <c:pt idx="222">
                  <c:v>0.60290864697858815</c:v>
                </c:pt>
                <c:pt idx="223">
                  <c:v>0.59495680366955683</c:v>
                </c:pt>
                <c:pt idx="224">
                  <c:v>0.58523285484071752</c:v>
                </c:pt>
                <c:pt idx="225">
                  <c:v>0.57643687881658601</c:v>
                </c:pt>
                <c:pt idx="226">
                  <c:v>0.56799935949563241</c:v>
                </c:pt>
                <c:pt idx="227">
                  <c:v>0.56112393632014868</c:v>
                </c:pt>
                <c:pt idx="228">
                  <c:v>0.55507272927647566</c:v>
                </c:pt>
                <c:pt idx="229">
                  <c:v>0.54633259566072534</c:v>
                </c:pt>
                <c:pt idx="230">
                  <c:v>0.53797301938673481</c:v>
                </c:pt>
                <c:pt idx="231">
                  <c:v>0.5304926057573961</c:v>
                </c:pt>
                <c:pt idx="232">
                  <c:v>0.52380844126438098</c:v>
                </c:pt>
                <c:pt idx="233">
                  <c:v>0.5173626694693334</c:v>
                </c:pt>
                <c:pt idx="234">
                  <c:v>0.51161346659763718</c:v>
                </c:pt>
                <c:pt idx="235">
                  <c:v>0.50650455061490973</c:v>
                </c:pt>
                <c:pt idx="236">
                  <c:v>0.50046632262665536</c:v>
                </c:pt>
                <c:pt idx="237">
                  <c:v>0.49449359191819148</c:v>
                </c:pt>
                <c:pt idx="238">
                  <c:v>0.48920927659982638</c:v>
                </c:pt>
                <c:pt idx="239">
                  <c:v>0.48456734210957042</c:v>
                </c:pt>
                <c:pt idx="240">
                  <c:v>0.4800295906876742</c:v>
                </c:pt>
                <c:pt idx="241">
                  <c:v>0.47804534096197049</c:v>
                </c:pt>
                <c:pt idx="242">
                  <c:v>0.47559255384727517</c:v>
                </c:pt>
                <c:pt idx="243">
                  <c:v>0.47413534518797934</c:v>
                </c:pt>
                <c:pt idx="244">
                  <c:v>0.4726888381834643</c:v>
                </c:pt>
                <c:pt idx="245">
                  <c:v>0.47220902697658784</c:v>
                </c:pt>
                <c:pt idx="246">
                  <c:v>0.47173038746984991</c:v>
                </c:pt>
                <c:pt idx="247">
                  <c:v>0.47220902697658784</c:v>
                </c:pt>
                <c:pt idx="248">
                  <c:v>0.47316982539820091</c:v>
                </c:pt>
                <c:pt idx="249">
                  <c:v>0.47461988648469483</c:v>
                </c:pt>
                <c:pt idx="250">
                  <c:v>0.47657003044279767</c:v>
                </c:pt>
                <c:pt idx="251">
                  <c:v>0.4800295906876742</c:v>
                </c:pt>
                <c:pt idx="252">
                  <c:v>0.4840580674607653</c:v>
                </c:pt>
                <c:pt idx="253">
                  <c:v>0.49342583335901669</c:v>
                </c:pt>
                <c:pt idx="254">
                  <c:v>0.50323850634478384</c:v>
                </c:pt>
                <c:pt idx="255">
                  <c:v>0.50880813266626734</c:v>
                </c:pt>
                <c:pt idx="256">
                  <c:v>0.51350906537351526</c:v>
                </c:pt>
                <c:pt idx="257">
                  <c:v>0.52080462645173053</c:v>
                </c:pt>
                <c:pt idx="258">
                  <c:v>0.52789272430531065</c:v>
                </c:pt>
                <c:pt idx="259">
                  <c:v>0.53634459325706152</c:v>
                </c:pt>
                <c:pt idx="260">
                  <c:v>0.54519655067990114</c:v>
                </c:pt>
                <c:pt idx="261">
                  <c:v>0.55152936082112791</c:v>
                </c:pt>
                <c:pt idx="262">
                  <c:v>0.55807520127291588</c:v>
                </c:pt>
                <c:pt idx="263">
                  <c:v>0.56736453951542343</c:v>
                </c:pt>
                <c:pt idx="264">
                  <c:v>0.57710048055805163</c:v>
                </c:pt>
                <c:pt idx="265">
                  <c:v>0.58592497180094438</c:v>
                </c:pt>
                <c:pt idx="266">
                  <c:v>0.59405101628495527</c:v>
                </c:pt>
                <c:pt idx="267">
                  <c:v>0.60052181246399161</c:v>
                </c:pt>
                <c:pt idx="268">
                  <c:v>0.60731047231498059</c:v>
                </c:pt>
                <c:pt idx="269">
                  <c:v>0.61444100712249428</c:v>
                </c:pt>
                <c:pt idx="270">
                  <c:v>0.62193990904183516</c:v>
                </c:pt>
                <c:pt idx="271">
                  <c:v>0.62983648000235326</c:v>
                </c:pt>
                <c:pt idx="272">
                  <c:v>0.63816321436149859</c:v>
                </c:pt>
                <c:pt idx="273">
                  <c:v>0.64760319949239376</c:v>
                </c:pt>
                <c:pt idx="274">
                  <c:v>0.65762830766859215</c:v>
                </c:pt>
                <c:pt idx="275">
                  <c:v>0.66538416655219368</c:v>
                </c:pt>
                <c:pt idx="276">
                  <c:v>0.67350935204929996</c:v>
                </c:pt>
                <c:pt idx="277">
                  <c:v>0.6821156129013225</c:v>
                </c:pt>
                <c:pt idx="278">
                  <c:v>0.6860533818903588</c:v>
                </c:pt>
                <c:pt idx="279">
                  <c:v>0.69023318868959604</c:v>
                </c:pt>
                <c:pt idx="280">
                  <c:v>0.69432616064797326</c:v>
                </c:pt>
                <c:pt idx="281">
                  <c:v>0.69792409734455152</c:v>
                </c:pt>
                <c:pt idx="282">
                  <c:v>0.70131919118145036</c:v>
                </c:pt>
                <c:pt idx="283">
                  <c:v>0.70609614777301677</c:v>
                </c:pt>
                <c:pt idx="284">
                  <c:v>0.71074796277365693</c:v>
                </c:pt>
                <c:pt idx="285">
                  <c:v>0.71568564350059316</c:v>
                </c:pt>
                <c:pt idx="286">
                  <c:v>0.72044532006339257</c:v>
                </c:pt>
                <c:pt idx="287">
                  <c:v>0.72445464761511524</c:v>
                </c:pt>
                <c:pt idx="288">
                  <c:v>0.72865719577174004</c:v>
                </c:pt>
                <c:pt idx="289">
                  <c:v>0.73477772930202723</c:v>
                </c:pt>
                <c:pt idx="290">
                  <c:v>0.74071756307009318</c:v>
                </c:pt>
                <c:pt idx="291">
                  <c:v>0.74639974179722623</c:v>
                </c:pt>
                <c:pt idx="292">
                  <c:v>0.74394254784392932</c:v>
                </c:pt>
                <c:pt idx="293">
                  <c:v>0.74065845583472067</c:v>
                </c:pt>
                <c:pt idx="294">
                  <c:v>0.73718466898021473</c:v>
                </c:pt>
                <c:pt idx="295">
                  <c:v>0.73350426283324743</c:v>
                </c:pt>
                <c:pt idx="296">
                  <c:v>0.72959823791865008</c:v>
                </c:pt>
                <c:pt idx="297">
                  <c:v>0.72490752049888785</c:v>
                </c:pt>
                <c:pt idx="298">
                  <c:v>0.72044749409977005</c:v>
                </c:pt>
                <c:pt idx="299">
                  <c:v>0.71629797586767918</c:v>
                </c:pt>
                <c:pt idx="300">
                  <c:v>0.71189587826493905</c:v>
                </c:pt>
                <c:pt idx="301">
                  <c:v>0.70721741579027875</c:v>
                </c:pt>
                <c:pt idx="302">
                  <c:v>0.70223571963670461</c:v>
                </c:pt>
                <c:pt idx="303">
                  <c:v>0.69692032134844151</c:v>
                </c:pt>
                <c:pt idx="304">
                  <c:v>0.69123652911940781</c:v>
                </c:pt>
                <c:pt idx="305">
                  <c:v>0.68604157616371653</c:v>
                </c:pt>
                <c:pt idx="306">
                  <c:v>0.680518520916087</c:v>
                </c:pt>
                <c:pt idx="307">
                  <c:v>0.67463526641317717</c:v>
                </c:pt>
                <c:pt idx="308">
                  <c:v>0.66943127034449523</c:v>
                </c:pt>
                <c:pt idx="309">
                  <c:v>0.66163737855791138</c:v>
                </c:pt>
                <c:pt idx="310">
                  <c:v>0.65443372986704107</c:v>
                </c:pt>
                <c:pt idx="311">
                  <c:v>0.64668980752435568</c:v>
                </c:pt>
                <c:pt idx="312">
                  <c:v>0.63977856500346419</c:v>
                </c:pt>
                <c:pt idx="313">
                  <c:v>0.63240657298118008</c:v>
                </c:pt>
                <c:pt idx="314">
                  <c:v>0.63240657298118019</c:v>
                </c:pt>
                <c:pt idx="315">
                  <c:v>0.6324065729811803</c:v>
                </c:pt>
                <c:pt idx="316">
                  <c:v>0.63240657298118019</c:v>
                </c:pt>
                <c:pt idx="317">
                  <c:v>0.63240657298118008</c:v>
                </c:pt>
                <c:pt idx="318">
                  <c:v>0.63240657298118008</c:v>
                </c:pt>
                <c:pt idx="319">
                  <c:v>0.63240657298118019</c:v>
                </c:pt>
                <c:pt idx="320">
                  <c:v>0.6324065729811803</c:v>
                </c:pt>
                <c:pt idx="321">
                  <c:v>0.63240657298118008</c:v>
                </c:pt>
                <c:pt idx="322">
                  <c:v>0.63240657298118019</c:v>
                </c:pt>
                <c:pt idx="323">
                  <c:v>0.63240657298118019</c:v>
                </c:pt>
                <c:pt idx="324">
                  <c:v>0.63240657298118019</c:v>
                </c:pt>
                <c:pt idx="325">
                  <c:v>0.63240657298118019</c:v>
                </c:pt>
                <c:pt idx="326">
                  <c:v>0.63240657298118008</c:v>
                </c:pt>
                <c:pt idx="327">
                  <c:v>0.63240657298118019</c:v>
                </c:pt>
                <c:pt idx="328">
                  <c:v>0.6324065729811803</c:v>
                </c:pt>
                <c:pt idx="329">
                  <c:v>0.63240657298118019</c:v>
                </c:pt>
                <c:pt idx="330">
                  <c:v>0.63240657298118019</c:v>
                </c:pt>
                <c:pt idx="331">
                  <c:v>0.63240657298117997</c:v>
                </c:pt>
                <c:pt idx="332">
                  <c:v>0.63240657298118008</c:v>
                </c:pt>
                <c:pt idx="333">
                  <c:v>0.63240657298118008</c:v>
                </c:pt>
                <c:pt idx="334">
                  <c:v>0.63240657298118008</c:v>
                </c:pt>
                <c:pt idx="335">
                  <c:v>0.63240657298118008</c:v>
                </c:pt>
                <c:pt idx="336">
                  <c:v>0.63240657298118008</c:v>
                </c:pt>
                <c:pt idx="337">
                  <c:v>0.63240657298118019</c:v>
                </c:pt>
                <c:pt idx="338">
                  <c:v>0.63240657298118019</c:v>
                </c:pt>
                <c:pt idx="339">
                  <c:v>0.63240657298118008</c:v>
                </c:pt>
                <c:pt idx="340">
                  <c:v>0.63240657298118019</c:v>
                </c:pt>
                <c:pt idx="341">
                  <c:v>0.63240657298118008</c:v>
                </c:pt>
                <c:pt idx="342">
                  <c:v>0.63240657298118019</c:v>
                </c:pt>
                <c:pt idx="343">
                  <c:v>0.63240657298118019</c:v>
                </c:pt>
                <c:pt idx="344">
                  <c:v>0.63240657298118008</c:v>
                </c:pt>
                <c:pt idx="345">
                  <c:v>0.63240657298118008</c:v>
                </c:pt>
                <c:pt idx="346">
                  <c:v>0.63240657298118008</c:v>
                </c:pt>
                <c:pt idx="347">
                  <c:v>0.63240657298118019</c:v>
                </c:pt>
                <c:pt idx="348">
                  <c:v>0.63240657298118019</c:v>
                </c:pt>
                <c:pt idx="349">
                  <c:v>0.63240657298118019</c:v>
                </c:pt>
                <c:pt idx="350">
                  <c:v>0.63240657298118019</c:v>
                </c:pt>
                <c:pt idx="351">
                  <c:v>0.63240657298118019</c:v>
                </c:pt>
                <c:pt idx="352">
                  <c:v>0.63240657298118019</c:v>
                </c:pt>
                <c:pt idx="353">
                  <c:v>0.63240657298118019</c:v>
                </c:pt>
                <c:pt idx="354">
                  <c:v>0.63240657298118019</c:v>
                </c:pt>
                <c:pt idx="355">
                  <c:v>0.63240657298118019</c:v>
                </c:pt>
                <c:pt idx="356">
                  <c:v>0.63240657298118019</c:v>
                </c:pt>
                <c:pt idx="357">
                  <c:v>0.63240657298118008</c:v>
                </c:pt>
                <c:pt idx="358">
                  <c:v>0.63240657298118019</c:v>
                </c:pt>
                <c:pt idx="359">
                  <c:v>0.6324065729811803</c:v>
                </c:pt>
                <c:pt idx="360">
                  <c:v>0.63240657298118019</c:v>
                </c:pt>
                <c:pt idx="361">
                  <c:v>0.63240657298118019</c:v>
                </c:pt>
                <c:pt idx="362">
                  <c:v>0.63240657298118019</c:v>
                </c:pt>
                <c:pt idx="363">
                  <c:v>0.63240657298117997</c:v>
                </c:pt>
                <c:pt idx="364">
                  <c:v>0.63240657298118008</c:v>
                </c:pt>
                <c:pt idx="365">
                  <c:v>0.63240657298118019</c:v>
                </c:pt>
                <c:pt idx="366">
                  <c:v>0.63240657298118019</c:v>
                </c:pt>
                <c:pt idx="367">
                  <c:v>0.63240657298118019</c:v>
                </c:pt>
                <c:pt idx="368">
                  <c:v>0.63240657298118008</c:v>
                </c:pt>
                <c:pt idx="369">
                  <c:v>0.63240657298118008</c:v>
                </c:pt>
                <c:pt idx="370">
                  <c:v>0.63240657298118019</c:v>
                </c:pt>
                <c:pt idx="371">
                  <c:v>0.63240657298118008</c:v>
                </c:pt>
                <c:pt idx="372">
                  <c:v>0.63240657298118008</c:v>
                </c:pt>
                <c:pt idx="373">
                  <c:v>0.63240657298118019</c:v>
                </c:pt>
                <c:pt idx="374">
                  <c:v>0.63240657298118019</c:v>
                </c:pt>
                <c:pt idx="375">
                  <c:v>0.63240657298118008</c:v>
                </c:pt>
                <c:pt idx="376">
                  <c:v>0.63240657298118019</c:v>
                </c:pt>
                <c:pt idx="377">
                  <c:v>0.63240657298118019</c:v>
                </c:pt>
                <c:pt idx="378">
                  <c:v>0.63240657298118019</c:v>
                </c:pt>
                <c:pt idx="379">
                  <c:v>0.63240657298118019</c:v>
                </c:pt>
                <c:pt idx="380">
                  <c:v>0.63240657298118019</c:v>
                </c:pt>
                <c:pt idx="381">
                  <c:v>0.63240657298118019</c:v>
                </c:pt>
                <c:pt idx="382">
                  <c:v>0.63240657298118019</c:v>
                </c:pt>
                <c:pt idx="383">
                  <c:v>0.63240657298118019</c:v>
                </c:pt>
                <c:pt idx="384">
                  <c:v>0.63240657298118008</c:v>
                </c:pt>
                <c:pt idx="385">
                  <c:v>0.63240657298118019</c:v>
                </c:pt>
                <c:pt idx="386">
                  <c:v>0.63240657298118019</c:v>
                </c:pt>
                <c:pt idx="387">
                  <c:v>0.63240657298118008</c:v>
                </c:pt>
                <c:pt idx="388">
                  <c:v>0.63240657298118019</c:v>
                </c:pt>
                <c:pt idx="389">
                  <c:v>0.63240657298118008</c:v>
                </c:pt>
                <c:pt idx="390">
                  <c:v>0.63240657298118019</c:v>
                </c:pt>
                <c:pt idx="391">
                  <c:v>0.63240657298118019</c:v>
                </c:pt>
                <c:pt idx="392">
                  <c:v>0.63240657298118019</c:v>
                </c:pt>
                <c:pt idx="393">
                  <c:v>0.63240657298118019</c:v>
                </c:pt>
                <c:pt idx="394">
                  <c:v>0.63240657298118019</c:v>
                </c:pt>
                <c:pt idx="395">
                  <c:v>0.63240657298118019</c:v>
                </c:pt>
                <c:pt idx="396">
                  <c:v>0.63240657298118008</c:v>
                </c:pt>
                <c:pt idx="397">
                  <c:v>0.63240657298118008</c:v>
                </c:pt>
                <c:pt idx="398">
                  <c:v>0.63240657298118008</c:v>
                </c:pt>
                <c:pt idx="399">
                  <c:v>0.63240657298118008</c:v>
                </c:pt>
                <c:pt idx="400">
                  <c:v>0.63240657298118008</c:v>
                </c:pt>
                <c:pt idx="401">
                  <c:v>0.63240657298118008</c:v>
                </c:pt>
                <c:pt idx="402">
                  <c:v>0.63240657298118019</c:v>
                </c:pt>
                <c:pt idx="403">
                  <c:v>0.63240657298118019</c:v>
                </c:pt>
                <c:pt idx="404">
                  <c:v>0.63240657298118019</c:v>
                </c:pt>
                <c:pt idx="405">
                  <c:v>0.63240657298118019</c:v>
                </c:pt>
                <c:pt idx="406">
                  <c:v>0.63240657298118019</c:v>
                </c:pt>
                <c:pt idx="407">
                  <c:v>0.63240657298118019</c:v>
                </c:pt>
                <c:pt idx="408">
                  <c:v>0.63240657298118019</c:v>
                </c:pt>
                <c:pt idx="409">
                  <c:v>0.63240657298118019</c:v>
                </c:pt>
                <c:pt idx="410">
                  <c:v>0.63240657298118019</c:v>
                </c:pt>
                <c:pt idx="411">
                  <c:v>0.63240657298118019</c:v>
                </c:pt>
                <c:pt idx="412">
                  <c:v>0.63240657298118019</c:v>
                </c:pt>
                <c:pt idx="413">
                  <c:v>0.63240657298118019</c:v>
                </c:pt>
                <c:pt idx="414">
                  <c:v>0.63240657298118019</c:v>
                </c:pt>
                <c:pt idx="415">
                  <c:v>0.63240657298118019</c:v>
                </c:pt>
                <c:pt idx="416">
                  <c:v>0.63240657298118019</c:v>
                </c:pt>
                <c:pt idx="417">
                  <c:v>0.63240657298118019</c:v>
                </c:pt>
                <c:pt idx="418">
                  <c:v>0.63240657298118008</c:v>
                </c:pt>
                <c:pt idx="419">
                  <c:v>0.63240657298118008</c:v>
                </c:pt>
                <c:pt idx="420">
                  <c:v>0.63240657298118008</c:v>
                </c:pt>
                <c:pt idx="421">
                  <c:v>0.63240657298118008</c:v>
                </c:pt>
                <c:pt idx="422">
                  <c:v>0.63240657298118008</c:v>
                </c:pt>
                <c:pt idx="423">
                  <c:v>0.63240657298118008</c:v>
                </c:pt>
                <c:pt idx="424">
                  <c:v>0.63240657298118008</c:v>
                </c:pt>
                <c:pt idx="425">
                  <c:v>0.63240657298118008</c:v>
                </c:pt>
                <c:pt idx="426">
                  <c:v>0.63240657298118008</c:v>
                </c:pt>
                <c:pt idx="427">
                  <c:v>0.63240657298118008</c:v>
                </c:pt>
                <c:pt idx="428">
                  <c:v>0.63240657298118008</c:v>
                </c:pt>
                <c:pt idx="429">
                  <c:v>0.63240657298118008</c:v>
                </c:pt>
                <c:pt idx="430">
                  <c:v>0.63240657298118008</c:v>
                </c:pt>
                <c:pt idx="431">
                  <c:v>0.63240657298118008</c:v>
                </c:pt>
                <c:pt idx="432">
                  <c:v>0.63240657298118008</c:v>
                </c:pt>
                <c:pt idx="433">
                  <c:v>0.63240657298118008</c:v>
                </c:pt>
                <c:pt idx="434">
                  <c:v>0.63240657298118008</c:v>
                </c:pt>
                <c:pt idx="435">
                  <c:v>0.63240657298118008</c:v>
                </c:pt>
                <c:pt idx="436">
                  <c:v>0.63240657298118008</c:v>
                </c:pt>
                <c:pt idx="437">
                  <c:v>0.63240657298118008</c:v>
                </c:pt>
                <c:pt idx="438">
                  <c:v>0.63240657298118008</c:v>
                </c:pt>
                <c:pt idx="439">
                  <c:v>0.63240657298118008</c:v>
                </c:pt>
                <c:pt idx="440">
                  <c:v>0.63240657298118019</c:v>
                </c:pt>
                <c:pt idx="441">
                  <c:v>0.63240657298118019</c:v>
                </c:pt>
                <c:pt idx="442">
                  <c:v>0.63240657298118019</c:v>
                </c:pt>
                <c:pt idx="443">
                  <c:v>0.63240657298118019</c:v>
                </c:pt>
                <c:pt idx="444">
                  <c:v>0.63240657298118019</c:v>
                </c:pt>
                <c:pt idx="445">
                  <c:v>0.63240657298118019</c:v>
                </c:pt>
                <c:pt idx="446">
                  <c:v>0.63240657298118019</c:v>
                </c:pt>
                <c:pt idx="447">
                  <c:v>0.63240657298118019</c:v>
                </c:pt>
                <c:pt idx="448">
                  <c:v>0.63240657298118019</c:v>
                </c:pt>
                <c:pt idx="449">
                  <c:v>0.63240657298118019</c:v>
                </c:pt>
                <c:pt idx="450">
                  <c:v>0.63240657298118019</c:v>
                </c:pt>
                <c:pt idx="451">
                  <c:v>0.63240657298118019</c:v>
                </c:pt>
                <c:pt idx="452">
                  <c:v>0.63240657298118008</c:v>
                </c:pt>
                <c:pt idx="453">
                  <c:v>0.63240657298118008</c:v>
                </c:pt>
                <c:pt idx="454">
                  <c:v>0.63240657298118008</c:v>
                </c:pt>
                <c:pt idx="455">
                  <c:v>0.63240657298118008</c:v>
                </c:pt>
                <c:pt idx="456">
                  <c:v>0.63240657298118008</c:v>
                </c:pt>
                <c:pt idx="457">
                  <c:v>0.63240657298118008</c:v>
                </c:pt>
                <c:pt idx="458">
                  <c:v>0.63240657298118008</c:v>
                </c:pt>
                <c:pt idx="459">
                  <c:v>0.63240657298118008</c:v>
                </c:pt>
                <c:pt idx="460">
                  <c:v>0.63240657298118008</c:v>
                </c:pt>
                <c:pt idx="461">
                  <c:v>0.63240657298118008</c:v>
                </c:pt>
                <c:pt idx="462">
                  <c:v>0.63240657298118008</c:v>
                </c:pt>
                <c:pt idx="463">
                  <c:v>0.63240657298118008</c:v>
                </c:pt>
                <c:pt idx="464">
                  <c:v>0.63240657298118008</c:v>
                </c:pt>
                <c:pt idx="465">
                  <c:v>0.63240657298118008</c:v>
                </c:pt>
                <c:pt idx="466">
                  <c:v>0.63240657298118008</c:v>
                </c:pt>
                <c:pt idx="467">
                  <c:v>0.63240657298118008</c:v>
                </c:pt>
                <c:pt idx="468">
                  <c:v>0.63240657298118008</c:v>
                </c:pt>
                <c:pt idx="469">
                  <c:v>0.63240657298118008</c:v>
                </c:pt>
                <c:pt idx="470">
                  <c:v>0.63240657298118008</c:v>
                </c:pt>
                <c:pt idx="471">
                  <c:v>0.63240657298118008</c:v>
                </c:pt>
                <c:pt idx="472">
                  <c:v>0.63240657298118008</c:v>
                </c:pt>
                <c:pt idx="473">
                  <c:v>0.63240657298118008</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0.63240657298118008</c:v>
                </c:pt>
                <c:pt idx="605">
                  <c:v>0.63240657298118008</c:v>
                </c:pt>
                <c:pt idx="606">
                  <c:v>0.63240657298118008</c:v>
                </c:pt>
                <c:pt idx="607">
                  <c:v>0.63240657298118008</c:v>
                </c:pt>
                <c:pt idx="608">
                  <c:v>0.63240657298118008</c:v>
                </c:pt>
                <c:pt idx="609">
                  <c:v>0.63240657298118008</c:v>
                </c:pt>
                <c:pt idx="610">
                  <c:v>0.63240657298118008</c:v>
                </c:pt>
                <c:pt idx="611">
                  <c:v>0.63240657298118008</c:v>
                </c:pt>
                <c:pt idx="612">
                  <c:v>0.63240657298118008</c:v>
                </c:pt>
                <c:pt idx="613">
                  <c:v>0.63240657298118008</c:v>
                </c:pt>
                <c:pt idx="614">
                  <c:v>0.63240657298118008</c:v>
                </c:pt>
                <c:pt idx="615">
                  <c:v>0.63240657298118008</c:v>
                </c:pt>
                <c:pt idx="616">
                  <c:v>0.63240657298118008</c:v>
                </c:pt>
                <c:pt idx="617">
                  <c:v>0.63240657298118008</c:v>
                </c:pt>
                <c:pt idx="618">
                  <c:v>0.63240657298118008</c:v>
                </c:pt>
                <c:pt idx="619">
                  <c:v>0.63240657298118008</c:v>
                </c:pt>
                <c:pt idx="620">
                  <c:v>0.63240657298118008</c:v>
                </c:pt>
                <c:pt idx="621">
                  <c:v>0.63240657298118008</c:v>
                </c:pt>
                <c:pt idx="622">
                  <c:v>0.63240657298118008</c:v>
                </c:pt>
                <c:pt idx="623">
                  <c:v>0.63240657298118008</c:v>
                </c:pt>
                <c:pt idx="624">
                  <c:v>0.63240657298118008</c:v>
                </c:pt>
                <c:pt idx="625">
                  <c:v>0.63240657298118008</c:v>
                </c:pt>
                <c:pt idx="626">
                  <c:v>0.63240657298118008</c:v>
                </c:pt>
                <c:pt idx="627">
                  <c:v>0.63240657298118008</c:v>
                </c:pt>
                <c:pt idx="628">
                  <c:v>0.63240657298118019</c:v>
                </c:pt>
                <c:pt idx="629">
                  <c:v>0.63240657298118019</c:v>
                </c:pt>
                <c:pt idx="630">
                  <c:v>0.63240657298118019</c:v>
                </c:pt>
                <c:pt idx="631">
                  <c:v>0.63240657298118019</c:v>
                </c:pt>
                <c:pt idx="632">
                  <c:v>0.63240657298118019</c:v>
                </c:pt>
                <c:pt idx="633">
                  <c:v>0.63240657298118019</c:v>
                </c:pt>
                <c:pt idx="634">
                  <c:v>0.63240657298118019</c:v>
                </c:pt>
                <c:pt idx="635">
                  <c:v>0.63240657298118019</c:v>
                </c:pt>
                <c:pt idx="636">
                  <c:v>0.63240657298118019</c:v>
                </c:pt>
                <c:pt idx="637">
                  <c:v>0.63240657298118019</c:v>
                </c:pt>
                <c:pt idx="638">
                  <c:v>0.63240657298118019</c:v>
                </c:pt>
                <c:pt idx="639">
                  <c:v>0.63240657298118019</c:v>
                </c:pt>
                <c:pt idx="640">
                  <c:v>0.63240657298118008</c:v>
                </c:pt>
                <c:pt idx="641">
                  <c:v>0.63240657298118008</c:v>
                </c:pt>
                <c:pt idx="642">
                  <c:v>0.63240657298118008</c:v>
                </c:pt>
                <c:pt idx="643">
                  <c:v>0.63240657298118008</c:v>
                </c:pt>
                <c:pt idx="644">
                  <c:v>0.63240657298118008</c:v>
                </c:pt>
                <c:pt idx="645">
                  <c:v>0.63240657298118008</c:v>
                </c:pt>
                <c:pt idx="646">
                  <c:v>0.63240657298118008</c:v>
                </c:pt>
                <c:pt idx="647">
                  <c:v>0.63240657298118008</c:v>
                </c:pt>
                <c:pt idx="648">
                  <c:v>0.63240657298118008</c:v>
                </c:pt>
                <c:pt idx="649">
                  <c:v>0.63240657298118008</c:v>
                </c:pt>
                <c:pt idx="650">
                  <c:v>0.63240657298118008</c:v>
                </c:pt>
                <c:pt idx="651">
                  <c:v>0.63240657298118008</c:v>
                </c:pt>
                <c:pt idx="652">
                  <c:v>0.63240657298118008</c:v>
                </c:pt>
                <c:pt idx="653">
                  <c:v>0.63240657298118008</c:v>
                </c:pt>
                <c:pt idx="654">
                  <c:v>0.63240657298118008</c:v>
                </c:pt>
                <c:pt idx="655">
                  <c:v>0.63240657298118008</c:v>
                </c:pt>
                <c:pt idx="656">
                  <c:v>0.63240657298118008</c:v>
                </c:pt>
                <c:pt idx="657">
                  <c:v>0.63240657298118008</c:v>
                </c:pt>
                <c:pt idx="658">
                  <c:v>0.63240657298118008</c:v>
                </c:pt>
                <c:pt idx="659">
                  <c:v>0.63240657298118008</c:v>
                </c:pt>
                <c:pt idx="660">
                  <c:v>0.63240657298118008</c:v>
                </c:pt>
                <c:pt idx="661">
                  <c:v>0.63240657298118008</c:v>
                </c:pt>
                <c:pt idx="662">
                  <c:v>0.63240657298118008</c:v>
                </c:pt>
                <c:pt idx="663">
                  <c:v>0.63240657298118008</c:v>
                </c:pt>
                <c:pt idx="664">
                  <c:v>0.63240657298118019</c:v>
                </c:pt>
                <c:pt idx="665">
                  <c:v>0.63240657298118019</c:v>
                </c:pt>
                <c:pt idx="666">
                  <c:v>0.63240657298118019</c:v>
                </c:pt>
                <c:pt idx="667">
                  <c:v>0.63240657298118019</c:v>
                </c:pt>
                <c:pt idx="668">
                  <c:v>0.63240657298118019</c:v>
                </c:pt>
                <c:pt idx="669">
                  <c:v>0.63240657298118019</c:v>
                </c:pt>
                <c:pt idx="670">
                  <c:v>0.63240657298118019</c:v>
                </c:pt>
                <c:pt idx="671">
                  <c:v>0.63240657298118019</c:v>
                </c:pt>
                <c:pt idx="672">
                  <c:v>0.63240657298118019</c:v>
                </c:pt>
                <c:pt idx="673">
                  <c:v>0.63240657298118019</c:v>
                </c:pt>
                <c:pt idx="674">
                  <c:v>0.63240657298118019</c:v>
                </c:pt>
                <c:pt idx="675">
                  <c:v>0.63240657298118019</c:v>
                </c:pt>
                <c:pt idx="676">
                  <c:v>0.63240657298118019</c:v>
                </c:pt>
                <c:pt idx="677">
                  <c:v>0.63240657298118019</c:v>
                </c:pt>
                <c:pt idx="678">
                  <c:v>0.63240657298118019</c:v>
                </c:pt>
                <c:pt idx="679">
                  <c:v>0.63240657298118019</c:v>
                </c:pt>
                <c:pt idx="680">
                  <c:v>0.63240657298118019</c:v>
                </c:pt>
                <c:pt idx="681">
                  <c:v>0.63240657298118019</c:v>
                </c:pt>
                <c:pt idx="682">
                  <c:v>0.63240657298118019</c:v>
                </c:pt>
                <c:pt idx="683">
                  <c:v>0.63240657298118019</c:v>
                </c:pt>
                <c:pt idx="684">
                  <c:v>0.63240657298118019</c:v>
                </c:pt>
                <c:pt idx="685">
                  <c:v>0.63240657298118019</c:v>
                </c:pt>
                <c:pt idx="686">
                  <c:v>0.63240657298118019</c:v>
                </c:pt>
                <c:pt idx="687">
                  <c:v>0.63240657298118019</c:v>
                </c:pt>
                <c:pt idx="688">
                  <c:v>0.63240657298118008</c:v>
                </c:pt>
                <c:pt idx="689">
                  <c:v>0.63240657298118008</c:v>
                </c:pt>
                <c:pt idx="690">
                  <c:v>0.63240657298118008</c:v>
                </c:pt>
                <c:pt idx="691">
                  <c:v>0.63240657298118008</c:v>
                </c:pt>
                <c:pt idx="692">
                  <c:v>0.63240657298118008</c:v>
                </c:pt>
                <c:pt idx="693">
                  <c:v>0.63240657298118008</c:v>
                </c:pt>
                <c:pt idx="694">
                  <c:v>0.63240657298118008</c:v>
                </c:pt>
                <c:pt idx="695">
                  <c:v>0.63240657298118008</c:v>
                </c:pt>
                <c:pt idx="696">
                  <c:v>0.63240657298118008</c:v>
                </c:pt>
                <c:pt idx="697">
                  <c:v>0.63240657298118008</c:v>
                </c:pt>
                <c:pt idx="698">
                  <c:v>0.63240657298118008</c:v>
                </c:pt>
                <c:pt idx="699">
                  <c:v>0.63240657298118008</c:v>
                </c:pt>
                <c:pt idx="700">
                  <c:v>0.63240657298118008</c:v>
                </c:pt>
                <c:pt idx="701">
                  <c:v>0.63240657298118008</c:v>
                </c:pt>
                <c:pt idx="702">
                  <c:v>0.63240657298118008</c:v>
                </c:pt>
                <c:pt idx="703">
                  <c:v>0.63240657298118008</c:v>
                </c:pt>
                <c:pt idx="704">
                  <c:v>0.63240657298118008</c:v>
                </c:pt>
                <c:pt idx="705">
                  <c:v>0.63240657298118008</c:v>
                </c:pt>
                <c:pt idx="706">
                  <c:v>0.63240657298118008</c:v>
                </c:pt>
                <c:pt idx="707">
                  <c:v>0.63240657298118008</c:v>
                </c:pt>
                <c:pt idx="708">
                  <c:v>0.63240657298118008</c:v>
                </c:pt>
                <c:pt idx="709">
                  <c:v>0.63240657298118008</c:v>
                </c:pt>
                <c:pt idx="710">
                  <c:v>0.63240657298118008</c:v>
                </c:pt>
                <c:pt idx="711">
                  <c:v>0.63240657298118008</c:v>
                </c:pt>
                <c:pt idx="712">
                  <c:v>0.63240657298118008</c:v>
                </c:pt>
                <c:pt idx="713">
                  <c:v>0.63240657298118008</c:v>
                </c:pt>
                <c:pt idx="714">
                  <c:v>0.63240657298118008</c:v>
                </c:pt>
                <c:pt idx="715">
                  <c:v>0.63240657298118008</c:v>
                </c:pt>
                <c:pt idx="716">
                  <c:v>0.63240657298118008</c:v>
                </c:pt>
                <c:pt idx="717">
                  <c:v>0.63240657298118008</c:v>
                </c:pt>
                <c:pt idx="718">
                  <c:v>0.63240657298118008</c:v>
                </c:pt>
                <c:pt idx="719">
                  <c:v>0.63240657298118008</c:v>
                </c:pt>
                <c:pt idx="720">
                  <c:v>0.63240657298118008</c:v>
                </c:pt>
              </c:numCache>
            </c:numRef>
          </c:yVal>
          <c:smooth val="1"/>
          <c:extLst>
            <c:ext xmlns:c16="http://schemas.microsoft.com/office/drawing/2014/chart" uri="{C3380CC4-5D6E-409C-BE32-E72D297353CC}">
              <c16:uniqueId val="{00000000-4A09-4737-B9FD-2871B3B5986F}"/>
            </c:ext>
          </c:extLst>
        </c:ser>
        <c:ser>
          <c:idx val="1"/>
          <c:order val="1"/>
          <c:tx>
            <c:v>Intake CF</c:v>
          </c:tx>
          <c:spPr>
            <a:ln w="25400" cap="rnd">
              <a:solidFill>
                <a:schemeClr val="accent2"/>
              </a:solidFill>
              <a:round/>
            </a:ln>
            <a:effectLst/>
          </c:spPr>
          <c:marker>
            <c:symbol val="circle"/>
            <c:size val="5"/>
            <c:spPr>
              <a:noFill/>
              <a:ln w="9525">
                <a:noFill/>
              </a:ln>
              <a:effectLst/>
            </c:spPr>
          </c:marker>
          <c:xVal>
            <c:numRef>
              <c:f>'Flow Bench Calculations'!$A$3:$A$723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'Flow Bench Calculations'!$G$3:$G$723</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0.7536184001945182</c:v>
                </c:pt>
                <c:pt idx="141">
                  <c:v>0.7536184001945182</c:v>
                </c:pt>
                <c:pt idx="142">
                  <c:v>0.7536184001945182</c:v>
                </c:pt>
                <c:pt idx="143">
                  <c:v>0.7536184001945182</c:v>
                </c:pt>
                <c:pt idx="144">
                  <c:v>0.7536184001945182</c:v>
                </c:pt>
                <c:pt idx="145">
                  <c:v>0.7536184001945182</c:v>
                </c:pt>
                <c:pt idx="146">
                  <c:v>0.7536184001945182</c:v>
                </c:pt>
                <c:pt idx="147">
                  <c:v>0.7536184001945182</c:v>
                </c:pt>
                <c:pt idx="148">
                  <c:v>0.7536184001945182</c:v>
                </c:pt>
                <c:pt idx="149">
                  <c:v>0.7536184001945182</c:v>
                </c:pt>
                <c:pt idx="150">
                  <c:v>0.7536184001945182</c:v>
                </c:pt>
                <c:pt idx="151">
                  <c:v>0.7536184001945182</c:v>
                </c:pt>
                <c:pt idx="152">
                  <c:v>0.7536184001945182</c:v>
                </c:pt>
                <c:pt idx="153">
                  <c:v>0.7536184001945182</c:v>
                </c:pt>
                <c:pt idx="154">
                  <c:v>0.7536184001945182</c:v>
                </c:pt>
                <c:pt idx="155">
                  <c:v>0.7536184001945182</c:v>
                </c:pt>
                <c:pt idx="156">
                  <c:v>0.7536184001945182</c:v>
                </c:pt>
                <c:pt idx="157">
                  <c:v>0.7536184001945182</c:v>
                </c:pt>
                <c:pt idx="158">
                  <c:v>0.7536184001945182</c:v>
                </c:pt>
                <c:pt idx="159">
                  <c:v>0.7536184001945182</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0.7536184001945182</c:v>
                </c:pt>
                <c:pt idx="261">
                  <c:v>0.7536184001945182</c:v>
                </c:pt>
                <c:pt idx="262">
                  <c:v>0.7536184001945182</c:v>
                </c:pt>
                <c:pt idx="263">
                  <c:v>0.7536184001945182</c:v>
                </c:pt>
                <c:pt idx="264">
                  <c:v>0.7536184001945182</c:v>
                </c:pt>
                <c:pt idx="265">
                  <c:v>0.7536184001945182</c:v>
                </c:pt>
                <c:pt idx="266">
                  <c:v>0.7536184001945182</c:v>
                </c:pt>
                <c:pt idx="267">
                  <c:v>0.7536184001945182</c:v>
                </c:pt>
                <c:pt idx="268">
                  <c:v>0.7536184001945182</c:v>
                </c:pt>
                <c:pt idx="269">
                  <c:v>0.7536184001945182</c:v>
                </c:pt>
                <c:pt idx="270">
                  <c:v>0.7536184001945182</c:v>
                </c:pt>
                <c:pt idx="271">
                  <c:v>0.7536184001945182</c:v>
                </c:pt>
                <c:pt idx="272">
                  <c:v>0.7536184001945182</c:v>
                </c:pt>
                <c:pt idx="273">
                  <c:v>0.7536184001945182</c:v>
                </c:pt>
                <c:pt idx="274">
                  <c:v>0.7536184001945182</c:v>
                </c:pt>
                <c:pt idx="275">
                  <c:v>0.7536184001945182</c:v>
                </c:pt>
                <c:pt idx="276">
                  <c:v>0.7536184001945182</c:v>
                </c:pt>
                <c:pt idx="277">
                  <c:v>0.7536184001945182</c:v>
                </c:pt>
                <c:pt idx="278">
                  <c:v>0.7536184001945182</c:v>
                </c:pt>
                <c:pt idx="279">
                  <c:v>0.7536184001945182</c:v>
                </c:pt>
                <c:pt idx="280">
                  <c:v>0.7536184001945182</c:v>
                </c:pt>
                <c:pt idx="281">
                  <c:v>0.7536184001945182</c:v>
                </c:pt>
                <c:pt idx="282">
                  <c:v>0.7536184001945182</c:v>
                </c:pt>
                <c:pt idx="283">
                  <c:v>0.7536184001945182</c:v>
                </c:pt>
                <c:pt idx="284">
                  <c:v>0.7536184001945182</c:v>
                </c:pt>
                <c:pt idx="285">
                  <c:v>0.7536184001945182</c:v>
                </c:pt>
                <c:pt idx="286">
                  <c:v>0.7536184001945182</c:v>
                </c:pt>
                <c:pt idx="287">
                  <c:v>0.7536184001945182</c:v>
                </c:pt>
                <c:pt idx="288">
                  <c:v>0.7536184001945182</c:v>
                </c:pt>
                <c:pt idx="289">
                  <c:v>0.7536184001945182</c:v>
                </c:pt>
                <c:pt idx="290">
                  <c:v>0.7536184001945182</c:v>
                </c:pt>
                <c:pt idx="291">
                  <c:v>0.7536184001945182</c:v>
                </c:pt>
                <c:pt idx="292">
                  <c:v>0.7536184001945182</c:v>
                </c:pt>
                <c:pt idx="293">
                  <c:v>0.7536184001945182</c:v>
                </c:pt>
                <c:pt idx="294">
                  <c:v>0.7536184001945182</c:v>
                </c:pt>
                <c:pt idx="295">
                  <c:v>0.7536184001945182</c:v>
                </c:pt>
                <c:pt idx="296">
                  <c:v>0.7536184001945182</c:v>
                </c:pt>
                <c:pt idx="297">
                  <c:v>0.7536184001945182</c:v>
                </c:pt>
                <c:pt idx="298">
                  <c:v>0.7536184001945182</c:v>
                </c:pt>
                <c:pt idx="299">
                  <c:v>0.7536184001945182</c:v>
                </c:pt>
                <c:pt idx="300">
                  <c:v>0.7536184001945182</c:v>
                </c:pt>
                <c:pt idx="301">
                  <c:v>0.7536184001945182</c:v>
                </c:pt>
                <c:pt idx="302">
                  <c:v>0.7536184001945182</c:v>
                </c:pt>
                <c:pt idx="303">
                  <c:v>0.7536184001945182</c:v>
                </c:pt>
                <c:pt idx="304">
                  <c:v>0.7536184001945182</c:v>
                </c:pt>
                <c:pt idx="305">
                  <c:v>0.7536184001945182</c:v>
                </c:pt>
                <c:pt idx="306">
                  <c:v>0.7536184001945182</c:v>
                </c:pt>
                <c:pt idx="307">
                  <c:v>0.7536184001945182</c:v>
                </c:pt>
                <c:pt idx="308">
                  <c:v>0.7536184001945182</c:v>
                </c:pt>
                <c:pt idx="309">
                  <c:v>0.7536184001945182</c:v>
                </c:pt>
                <c:pt idx="310">
                  <c:v>0.7536184001945182</c:v>
                </c:pt>
                <c:pt idx="311">
                  <c:v>0.7536184001945182</c:v>
                </c:pt>
                <c:pt idx="312">
                  <c:v>0.7536184001945182</c:v>
                </c:pt>
                <c:pt idx="313">
                  <c:v>0.7536184001945182</c:v>
                </c:pt>
                <c:pt idx="314">
                  <c:v>0.7536184001945182</c:v>
                </c:pt>
                <c:pt idx="315">
                  <c:v>0.7536184001945182</c:v>
                </c:pt>
                <c:pt idx="316">
                  <c:v>0.7536184001945182</c:v>
                </c:pt>
                <c:pt idx="317">
                  <c:v>0.7536184001945182</c:v>
                </c:pt>
                <c:pt idx="318">
                  <c:v>0.7536184001945182</c:v>
                </c:pt>
                <c:pt idx="319">
                  <c:v>0.7536184001945182</c:v>
                </c:pt>
                <c:pt idx="320">
                  <c:v>0.7536184001945182</c:v>
                </c:pt>
                <c:pt idx="321">
                  <c:v>0.7536184001945182</c:v>
                </c:pt>
                <c:pt idx="322">
                  <c:v>0.7536184001945182</c:v>
                </c:pt>
                <c:pt idx="323">
                  <c:v>0.7536184001945182</c:v>
                </c:pt>
                <c:pt idx="324">
                  <c:v>0.7536184001945182</c:v>
                </c:pt>
                <c:pt idx="325">
                  <c:v>0.7536184001945182</c:v>
                </c:pt>
                <c:pt idx="326">
                  <c:v>0.7536184001945182</c:v>
                </c:pt>
                <c:pt idx="327">
                  <c:v>0.7536184001945182</c:v>
                </c:pt>
                <c:pt idx="328">
                  <c:v>0.7536184001945182</c:v>
                </c:pt>
                <c:pt idx="329">
                  <c:v>0.7536184001945182</c:v>
                </c:pt>
                <c:pt idx="330">
                  <c:v>0.7536184001945182</c:v>
                </c:pt>
                <c:pt idx="331">
                  <c:v>0.7536184001945182</c:v>
                </c:pt>
                <c:pt idx="332">
                  <c:v>0.7536184001945182</c:v>
                </c:pt>
                <c:pt idx="333">
                  <c:v>0.7536184001945182</c:v>
                </c:pt>
                <c:pt idx="334">
                  <c:v>0.75361840019451831</c:v>
                </c:pt>
                <c:pt idx="335">
                  <c:v>0.7536184001945182</c:v>
                </c:pt>
                <c:pt idx="336">
                  <c:v>0.7536184001945182</c:v>
                </c:pt>
                <c:pt idx="337">
                  <c:v>0.7536184001945182</c:v>
                </c:pt>
                <c:pt idx="338">
                  <c:v>0.7536184001945182</c:v>
                </c:pt>
                <c:pt idx="339">
                  <c:v>0.7536184001945182</c:v>
                </c:pt>
                <c:pt idx="340">
                  <c:v>0.7536184001945182</c:v>
                </c:pt>
                <c:pt idx="341">
                  <c:v>0.75361840019451809</c:v>
                </c:pt>
                <c:pt idx="342">
                  <c:v>0.75361840019451831</c:v>
                </c:pt>
                <c:pt idx="343">
                  <c:v>0.75361840019451831</c:v>
                </c:pt>
                <c:pt idx="344">
                  <c:v>0.75361840019451831</c:v>
                </c:pt>
                <c:pt idx="345">
                  <c:v>0.7536184001945182</c:v>
                </c:pt>
                <c:pt idx="346">
                  <c:v>0.7536184001945182</c:v>
                </c:pt>
                <c:pt idx="347">
                  <c:v>0.7536184001945182</c:v>
                </c:pt>
                <c:pt idx="348">
                  <c:v>0.75361840019451809</c:v>
                </c:pt>
                <c:pt idx="349">
                  <c:v>0.75361840019451809</c:v>
                </c:pt>
                <c:pt idx="350">
                  <c:v>0.7536184001945182</c:v>
                </c:pt>
                <c:pt idx="351">
                  <c:v>0.75361840019451831</c:v>
                </c:pt>
                <c:pt idx="352">
                  <c:v>0.7536184001945182</c:v>
                </c:pt>
                <c:pt idx="353">
                  <c:v>0.75361840019451831</c:v>
                </c:pt>
                <c:pt idx="354">
                  <c:v>0.7536184001945182</c:v>
                </c:pt>
                <c:pt idx="355">
                  <c:v>0.7536184001945182</c:v>
                </c:pt>
                <c:pt idx="356">
                  <c:v>0.75361840019451809</c:v>
                </c:pt>
                <c:pt idx="357">
                  <c:v>0.75361840019451809</c:v>
                </c:pt>
                <c:pt idx="358">
                  <c:v>0.75361840019451831</c:v>
                </c:pt>
                <c:pt idx="359">
                  <c:v>0.75361840019451831</c:v>
                </c:pt>
                <c:pt idx="360">
                  <c:v>0.75361840019451809</c:v>
                </c:pt>
                <c:pt idx="361">
                  <c:v>0.75361840019451809</c:v>
                </c:pt>
                <c:pt idx="362">
                  <c:v>0.75361840019451831</c:v>
                </c:pt>
                <c:pt idx="363">
                  <c:v>0.75361840019451831</c:v>
                </c:pt>
                <c:pt idx="364">
                  <c:v>0.7536184001945182</c:v>
                </c:pt>
                <c:pt idx="365">
                  <c:v>0.75361840019451831</c:v>
                </c:pt>
                <c:pt idx="366">
                  <c:v>0.7536184001945182</c:v>
                </c:pt>
                <c:pt idx="367">
                  <c:v>0.75361840019451809</c:v>
                </c:pt>
                <c:pt idx="368">
                  <c:v>0.7536184001945182</c:v>
                </c:pt>
                <c:pt idx="369">
                  <c:v>0.7536184001945182</c:v>
                </c:pt>
                <c:pt idx="370">
                  <c:v>0.75361840019451809</c:v>
                </c:pt>
                <c:pt idx="371">
                  <c:v>0.7536184001945182</c:v>
                </c:pt>
                <c:pt idx="372">
                  <c:v>0.7536184001945182</c:v>
                </c:pt>
                <c:pt idx="373">
                  <c:v>0.75361840019451809</c:v>
                </c:pt>
                <c:pt idx="374">
                  <c:v>0.7536184001945182</c:v>
                </c:pt>
                <c:pt idx="375">
                  <c:v>0.75361840019451831</c:v>
                </c:pt>
                <c:pt idx="376">
                  <c:v>0.7536184001945182</c:v>
                </c:pt>
                <c:pt idx="377">
                  <c:v>0.7536184001945182</c:v>
                </c:pt>
                <c:pt idx="378">
                  <c:v>0.7536184001945182</c:v>
                </c:pt>
                <c:pt idx="379">
                  <c:v>0.75361840019451809</c:v>
                </c:pt>
                <c:pt idx="380">
                  <c:v>0.75361840019451831</c:v>
                </c:pt>
                <c:pt idx="381">
                  <c:v>0.7536184001945182</c:v>
                </c:pt>
                <c:pt idx="382">
                  <c:v>0.7536184001945182</c:v>
                </c:pt>
                <c:pt idx="383">
                  <c:v>0.7536184001945182</c:v>
                </c:pt>
                <c:pt idx="384">
                  <c:v>0.75361840019451831</c:v>
                </c:pt>
                <c:pt idx="385">
                  <c:v>0.7536184001945182</c:v>
                </c:pt>
                <c:pt idx="386">
                  <c:v>0.75361840019451842</c:v>
                </c:pt>
                <c:pt idx="387">
                  <c:v>0.7536184001945182</c:v>
                </c:pt>
                <c:pt idx="388">
                  <c:v>0.75361840019451809</c:v>
                </c:pt>
                <c:pt idx="389">
                  <c:v>0.75361840019451831</c:v>
                </c:pt>
                <c:pt idx="390">
                  <c:v>0.7536184001945182</c:v>
                </c:pt>
                <c:pt idx="391">
                  <c:v>0.7536184001945182</c:v>
                </c:pt>
                <c:pt idx="392">
                  <c:v>0.75361840019451831</c:v>
                </c:pt>
                <c:pt idx="393">
                  <c:v>0.75361840019451809</c:v>
                </c:pt>
                <c:pt idx="394">
                  <c:v>0.7536184001945182</c:v>
                </c:pt>
                <c:pt idx="395">
                  <c:v>0.7536184001945182</c:v>
                </c:pt>
                <c:pt idx="396">
                  <c:v>0.75361840019451842</c:v>
                </c:pt>
                <c:pt idx="397">
                  <c:v>0.75361840019451831</c:v>
                </c:pt>
                <c:pt idx="398">
                  <c:v>0.75361840019451809</c:v>
                </c:pt>
                <c:pt idx="399">
                  <c:v>0.75361840019451809</c:v>
                </c:pt>
                <c:pt idx="400">
                  <c:v>0.75361840019451831</c:v>
                </c:pt>
                <c:pt idx="401">
                  <c:v>0.7536184001945182</c:v>
                </c:pt>
                <c:pt idx="402">
                  <c:v>0.75361840019451831</c:v>
                </c:pt>
                <c:pt idx="403">
                  <c:v>0.7536184001945182</c:v>
                </c:pt>
                <c:pt idx="404">
                  <c:v>0.7536184001945182</c:v>
                </c:pt>
                <c:pt idx="405">
                  <c:v>0.75361840019451809</c:v>
                </c:pt>
                <c:pt idx="406">
                  <c:v>0.7536184001945182</c:v>
                </c:pt>
                <c:pt idx="407">
                  <c:v>0.7536184001945182</c:v>
                </c:pt>
                <c:pt idx="408">
                  <c:v>0.75361840019451809</c:v>
                </c:pt>
                <c:pt idx="409">
                  <c:v>0.75361840019451809</c:v>
                </c:pt>
                <c:pt idx="410">
                  <c:v>0.75319605713311322</c:v>
                </c:pt>
                <c:pt idx="411">
                  <c:v>0.75275088471703777</c:v>
                </c:pt>
                <c:pt idx="412">
                  <c:v>0.75224744366011465</c:v>
                </c:pt>
                <c:pt idx="413">
                  <c:v>0.75169865900631383</c:v>
                </c:pt>
                <c:pt idx="414">
                  <c:v>0.75111714517066319</c:v>
                </c:pt>
                <c:pt idx="415">
                  <c:v>0.75064415328321543</c:v>
                </c:pt>
                <c:pt idx="416">
                  <c:v>0.75020126087951433</c:v>
                </c:pt>
                <c:pt idx="417">
                  <c:v>0.7498434754863853</c:v>
                </c:pt>
                <c:pt idx="418">
                  <c:v>0.74950419623428</c:v>
                </c:pt>
                <c:pt idx="419">
                  <c:v>0.74902695280497023</c:v>
                </c:pt>
                <c:pt idx="420">
                  <c:v>0.74858407090257084</c:v>
                </c:pt>
                <c:pt idx="421">
                  <c:v>0.74821633778119856</c:v>
                </c:pt>
                <c:pt idx="422">
                  <c:v>0.74782897845391039</c:v>
                </c:pt>
                <c:pt idx="423">
                  <c:v>0.74754529193927866</c:v>
                </c:pt>
                <c:pt idx="424">
                  <c:v>0.7472757392723508</c:v>
                </c:pt>
                <c:pt idx="425">
                  <c:v>0.74694829253508788</c:v>
                </c:pt>
                <c:pt idx="426">
                  <c:v>0.74660750537519549</c:v>
                </c:pt>
                <c:pt idx="427">
                  <c:v>0.74631965602654859</c:v>
                </c:pt>
                <c:pt idx="428">
                  <c:v>0.74601887300810865</c:v>
                </c:pt>
                <c:pt idx="429">
                  <c:v>0.74576384935741324</c:v>
                </c:pt>
                <c:pt idx="430">
                  <c:v>0.74549641824442225</c:v>
                </c:pt>
                <c:pt idx="431">
                  <c:v>0.74526890912466748</c:v>
                </c:pt>
                <c:pt idx="432">
                  <c:v>0.74295328114100556</c:v>
                </c:pt>
                <c:pt idx="433">
                  <c:v>0.73869858990209858</c:v>
                </c:pt>
                <c:pt idx="434">
                  <c:v>0.73427912812714902</c:v>
                </c:pt>
                <c:pt idx="435">
                  <c:v>0.72974295703213177</c:v>
                </c:pt>
                <c:pt idx="436">
                  <c:v>0.72513438022104582</c:v>
                </c:pt>
                <c:pt idx="437">
                  <c:v>0.72211461091249041</c:v>
                </c:pt>
                <c:pt idx="438">
                  <c:v>0.71891073848694464</c:v>
                </c:pt>
                <c:pt idx="439">
                  <c:v>0.71585553763566989</c:v>
                </c:pt>
                <c:pt idx="440">
                  <c:v>0.71265448896095207</c:v>
                </c:pt>
                <c:pt idx="441">
                  <c:v>0.70933934604031934</c:v>
                </c:pt>
                <c:pt idx="442">
                  <c:v>0.70594020056887818</c:v>
                </c:pt>
                <c:pt idx="443">
                  <c:v>0.70296628945142015</c:v>
                </c:pt>
                <c:pt idx="444">
                  <c:v>0.70013774262483575</c:v>
                </c:pt>
                <c:pt idx="445">
                  <c:v>0.69700767083950987</c:v>
                </c:pt>
                <c:pt idx="446">
                  <c:v>0.69384105288636078</c:v>
                </c:pt>
                <c:pt idx="447">
                  <c:v>0.69242498780547768</c:v>
                </c:pt>
                <c:pt idx="448">
                  <c:v>0.68958401462619245</c:v>
                </c:pt>
                <c:pt idx="449">
                  <c:v>0.68223535421694914</c:v>
                </c:pt>
                <c:pt idx="450">
                  <c:v>0.67537489152720087</c:v>
                </c:pt>
                <c:pt idx="451">
                  <c:v>0.67060448537091988</c:v>
                </c:pt>
                <c:pt idx="452">
                  <c:v>0.6660566981685988</c:v>
                </c:pt>
                <c:pt idx="453">
                  <c:v>0.66201975539217361</c:v>
                </c:pt>
                <c:pt idx="454">
                  <c:v>0.65785949047719727</c:v>
                </c:pt>
                <c:pt idx="455">
                  <c:v>0.65360341171738323</c:v>
                </c:pt>
                <c:pt idx="456">
                  <c:v>0.64954167445345123</c:v>
                </c:pt>
                <c:pt idx="457">
                  <c:v>0.64540872099380686</c:v>
                </c:pt>
                <c:pt idx="458">
                  <c:v>0.64146771892851462</c:v>
                </c:pt>
                <c:pt idx="459">
                  <c:v>0.638397933754971</c:v>
                </c:pt>
                <c:pt idx="460">
                  <c:v>0.63274413234140292</c:v>
                </c:pt>
                <c:pt idx="461">
                  <c:v>0.62647073625237548</c:v>
                </c:pt>
                <c:pt idx="462">
                  <c:v>0.62044996014008724</c:v>
                </c:pt>
                <c:pt idx="463">
                  <c:v>0.61466684624275802</c:v>
                </c:pt>
                <c:pt idx="464">
                  <c:v>0.6087446196399946</c:v>
                </c:pt>
                <c:pt idx="465">
                  <c:v>0.60446077552378252</c:v>
                </c:pt>
                <c:pt idx="466">
                  <c:v>0.59996478931442465</c:v>
                </c:pt>
                <c:pt idx="467">
                  <c:v>0.59528336223923473</c:v>
                </c:pt>
                <c:pt idx="468">
                  <c:v>0.59076005332822512</c:v>
                </c:pt>
                <c:pt idx="469">
                  <c:v>0.58700279486468887</c:v>
                </c:pt>
                <c:pt idx="470">
                  <c:v>0.58335125059004478</c:v>
                </c:pt>
                <c:pt idx="471">
                  <c:v>0.58067931143548346</c:v>
                </c:pt>
                <c:pt idx="472">
                  <c:v>0.57777517777233267</c:v>
                </c:pt>
                <c:pt idx="473">
                  <c:v>0.5755337675231591</c:v>
                </c:pt>
                <c:pt idx="474">
                  <c:v>0.57133137502536624</c:v>
                </c:pt>
                <c:pt idx="475">
                  <c:v>0.5697749552196526</c:v>
                </c:pt>
                <c:pt idx="476">
                  <c:v>0.56771597778838068</c:v>
                </c:pt>
                <c:pt idx="477">
                  <c:v>0.56618379558617993</c:v>
                </c:pt>
                <c:pt idx="478">
                  <c:v>0.56516802184590009</c:v>
                </c:pt>
                <c:pt idx="479">
                  <c:v>0.56516802184590009</c:v>
                </c:pt>
                <c:pt idx="480">
                  <c:v>0.56466182793199382</c:v>
                </c:pt>
                <c:pt idx="481">
                  <c:v>0.56567534314046075</c:v>
                </c:pt>
                <c:pt idx="482">
                  <c:v>0.56618379558617993</c:v>
                </c:pt>
                <c:pt idx="483">
                  <c:v>0.5682289928818387</c:v>
                </c:pt>
                <c:pt idx="484">
                  <c:v>0.57081139994012398</c:v>
                </c:pt>
                <c:pt idx="485">
                  <c:v>0.57500428994566732</c:v>
                </c:pt>
                <c:pt idx="486">
                  <c:v>0.57777517777233267</c:v>
                </c:pt>
                <c:pt idx="487">
                  <c:v>0.58097343507709409</c:v>
                </c:pt>
                <c:pt idx="488">
                  <c:v>0.58455696269643487</c:v>
                </c:pt>
                <c:pt idx="489">
                  <c:v>0.58793202137610645</c:v>
                </c:pt>
                <c:pt idx="490">
                  <c:v>0.59171642571558403</c:v>
                </c:pt>
                <c:pt idx="491">
                  <c:v>0.596272935538116</c:v>
                </c:pt>
                <c:pt idx="492">
                  <c:v>0.60098932289828044</c:v>
                </c:pt>
                <c:pt idx="493">
                  <c:v>0.60587415266416522</c:v>
                </c:pt>
                <c:pt idx="494">
                  <c:v>0.61130527028423232</c:v>
                </c:pt>
                <c:pt idx="495">
                  <c:v>0.61733696036179941</c:v>
                </c:pt>
                <c:pt idx="496">
                  <c:v>0.62403297635908483</c:v>
                </c:pt>
                <c:pt idx="497">
                  <c:v>0.63020345043017412</c:v>
                </c:pt>
                <c:pt idx="498">
                  <c:v>0.63663612594904329</c:v>
                </c:pt>
                <c:pt idx="499">
                  <c:v>0.64122747487145471</c:v>
                </c:pt>
                <c:pt idx="500">
                  <c:v>0.64515692662965751</c:v>
                </c:pt>
                <c:pt idx="501">
                  <c:v>0.64875148193119536</c:v>
                </c:pt>
                <c:pt idx="502">
                  <c:v>0.65277595082361484</c:v>
                </c:pt>
                <c:pt idx="503">
                  <c:v>0.65756942651076411</c:v>
                </c:pt>
                <c:pt idx="504">
                  <c:v>0.66262964225251741</c:v>
                </c:pt>
                <c:pt idx="505">
                  <c:v>0.66669334491980781</c:v>
                </c:pt>
                <c:pt idx="506">
                  <c:v>0.6709376565945333</c:v>
                </c:pt>
                <c:pt idx="507">
                  <c:v>0.67678105752699003</c:v>
                </c:pt>
                <c:pt idx="508">
                  <c:v>0.68336191440600247</c:v>
                </c:pt>
                <c:pt idx="509">
                  <c:v>0.68918423014942787</c:v>
                </c:pt>
                <c:pt idx="510">
                  <c:v>0.69384105288636078</c:v>
                </c:pt>
                <c:pt idx="511">
                  <c:v>0.69679072204693582</c:v>
                </c:pt>
                <c:pt idx="512">
                  <c:v>0.70013774262483575</c:v>
                </c:pt>
                <c:pt idx="513">
                  <c:v>0.70296628945142015</c:v>
                </c:pt>
                <c:pt idx="514">
                  <c:v>0.70619494009413963</c:v>
                </c:pt>
                <c:pt idx="515">
                  <c:v>0.70960889960377027</c:v>
                </c:pt>
                <c:pt idx="516">
                  <c:v>0.71322459308442465</c:v>
                </c:pt>
                <c:pt idx="517">
                  <c:v>0.71675710741958587</c:v>
                </c:pt>
                <c:pt idx="518">
                  <c:v>0.72081453352342539</c:v>
                </c:pt>
                <c:pt idx="519">
                  <c:v>0.72445169310013469</c:v>
                </c:pt>
                <c:pt idx="520">
                  <c:v>0.72865230875227116</c:v>
                </c:pt>
                <c:pt idx="521">
                  <c:v>0.73311822644559521</c:v>
                </c:pt>
                <c:pt idx="522">
                  <c:v>0.73787539964065774</c:v>
                </c:pt>
                <c:pt idx="523">
                  <c:v>0.74295328114100556</c:v>
                </c:pt>
                <c:pt idx="524">
                  <c:v>0.7453434227704786</c:v>
                </c:pt>
                <c:pt idx="525">
                  <c:v>0.74560146902892654</c:v>
                </c:pt>
                <c:pt idx="526">
                  <c:v>0.74584728786466659</c:v>
                </c:pt>
                <c:pt idx="527">
                  <c:v>0.74619703649570868</c:v>
                </c:pt>
                <c:pt idx="528">
                  <c:v>0.74654205618554725</c:v>
                </c:pt>
                <c:pt idx="529">
                  <c:v>0.74684361388529141</c:v>
                </c:pt>
                <c:pt idx="530">
                  <c:v>0.74712765419818894</c:v>
                </c:pt>
                <c:pt idx="531">
                  <c:v>0.74742810117175928</c:v>
                </c:pt>
                <c:pt idx="532">
                  <c:v>0.74770559733484843</c:v>
                </c:pt>
                <c:pt idx="533">
                  <c:v>0.74808424973472865</c:v>
                </c:pt>
                <c:pt idx="534">
                  <c:v>0.74848994873460062</c:v>
                </c:pt>
                <c:pt idx="535">
                  <c:v>0.74897611695758748</c:v>
                </c:pt>
                <c:pt idx="536">
                  <c:v>0.74950419623428</c:v>
                </c:pt>
                <c:pt idx="537">
                  <c:v>0.7499017812541543</c:v>
                </c:pt>
                <c:pt idx="538">
                  <c:v>0.75032489925695633</c:v>
                </c:pt>
                <c:pt idx="539">
                  <c:v>0.75077609144003921</c:v>
                </c:pt>
                <c:pt idx="540">
                  <c:v>0.75118735232887002</c:v>
                </c:pt>
                <c:pt idx="541">
                  <c:v>0.75177466906351176</c:v>
                </c:pt>
                <c:pt idx="542">
                  <c:v>0.75241170573336102</c:v>
                </c:pt>
                <c:pt idx="543">
                  <c:v>0.75301505296393978</c:v>
                </c:pt>
                <c:pt idx="544">
                  <c:v>0.7536184001945182</c:v>
                </c:pt>
                <c:pt idx="545">
                  <c:v>0.75361840019451831</c:v>
                </c:pt>
                <c:pt idx="546">
                  <c:v>0.7536184001945182</c:v>
                </c:pt>
                <c:pt idx="547">
                  <c:v>0.7536184001945182</c:v>
                </c:pt>
                <c:pt idx="548">
                  <c:v>0.75361840019451831</c:v>
                </c:pt>
                <c:pt idx="549">
                  <c:v>0.7536184001945182</c:v>
                </c:pt>
                <c:pt idx="550">
                  <c:v>0.7536184001945182</c:v>
                </c:pt>
                <c:pt idx="551">
                  <c:v>0.75361840019451831</c:v>
                </c:pt>
                <c:pt idx="552">
                  <c:v>0.7536184001945182</c:v>
                </c:pt>
                <c:pt idx="553">
                  <c:v>0.7536184001945182</c:v>
                </c:pt>
                <c:pt idx="554">
                  <c:v>0.75361840019451809</c:v>
                </c:pt>
                <c:pt idx="555">
                  <c:v>0.75361840019451809</c:v>
                </c:pt>
                <c:pt idx="556">
                  <c:v>0.75361840019451842</c:v>
                </c:pt>
                <c:pt idx="557">
                  <c:v>0.7536184001945182</c:v>
                </c:pt>
                <c:pt idx="558">
                  <c:v>0.75361840019451831</c:v>
                </c:pt>
                <c:pt idx="559">
                  <c:v>0.75361840019451831</c:v>
                </c:pt>
                <c:pt idx="560">
                  <c:v>0.7536184001945182</c:v>
                </c:pt>
                <c:pt idx="561">
                  <c:v>0.75361840019451831</c:v>
                </c:pt>
                <c:pt idx="562">
                  <c:v>0.7536184001945182</c:v>
                </c:pt>
                <c:pt idx="563">
                  <c:v>0.75361840019451809</c:v>
                </c:pt>
                <c:pt idx="564">
                  <c:v>0.7536184001945182</c:v>
                </c:pt>
                <c:pt idx="565">
                  <c:v>0.75361840019451809</c:v>
                </c:pt>
                <c:pt idx="566">
                  <c:v>0.75361840019451831</c:v>
                </c:pt>
                <c:pt idx="567">
                  <c:v>0.7536184001945182</c:v>
                </c:pt>
                <c:pt idx="568">
                  <c:v>0.75361840019451831</c:v>
                </c:pt>
                <c:pt idx="569">
                  <c:v>0.7536184001945182</c:v>
                </c:pt>
                <c:pt idx="570">
                  <c:v>0.75361840019451831</c:v>
                </c:pt>
                <c:pt idx="571">
                  <c:v>0.75361840019451809</c:v>
                </c:pt>
                <c:pt idx="572">
                  <c:v>0.7536184001945182</c:v>
                </c:pt>
                <c:pt idx="573">
                  <c:v>0.75361840019451831</c:v>
                </c:pt>
                <c:pt idx="574">
                  <c:v>0.7536184001945182</c:v>
                </c:pt>
                <c:pt idx="575">
                  <c:v>0.75361840019451809</c:v>
                </c:pt>
                <c:pt idx="576">
                  <c:v>0.7536184001945182</c:v>
                </c:pt>
                <c:pt idx="577">
                  <c:v>0.7536184001945182</c:v>
                </c:pt>
                <c:pt idx="578">
                  <c:v>0.75361840019451809</c:v>
                </c:pt>
                <c:pt idx="579">
                  <c:v>0.75361840019451831</c:v>
                </c:pt>
                <c:pt idx="580">
                  <c:v>0.7536184001945182</c:v>
                </c:pt>
                <c:pt idx="581">
                  <c:v>0.75361840019451831</c:v>
                </c:pt>
                <c:pt idx="582">
                  <c:v>0.75361840019451809</c:v>
                </c:pt>
                <c:pt idx="583">
                  <c:v>0.75361840019451831</c:v>
                </c:pt>
                <c:pt idx="584">
                  <c:v>0.75361840019451809</c:v>
                </c:pt>
                <c:pt idx="585">
                  <c:v>0.7536184001945182</c:v>
                </c:pt>
                <c:pt idx="586">
                  <c:v>0.7536184001945182</c:v>
                </c:pt>
                <c:pt idx="587">
                  <c:v>0.7536184001945182</c:v>
                </c:pt>
                <c:pt idx="588">
                  <c:v>0.75361840019451831</c:v>
                </c:pt>
                <c:pt idx="589">
                  <c:v>0.7536184001945182</c:v>
                </c:pt>
                <c:pt idx="590">
                  <c:v>0.7536184001945182</c:v>
                </c:pt>
                <c:pt idx="591">
                  <c:v>0.75361840019451809</c:v>
                </c:pt>
                <c:pt idx="592">
                  <c:v>0.7536184001945182</c:v>
                </c:pt>
                <c:pt idx="593">
                  <c:v>0.7536184001945182</c:v>
                </c:pt>
                <c:pt idx="594">
                  <c:v>0.7536184001945182</c:v>
                </c:pt>
                <c:pt idx="595">
                  <c:v>0.75361840019451831</c:v>
                </c:pt>
                <c:pt idx="596">
                  <c:v>0.75361840019451831</c:v>
                </c:pt>
                <c:pt idx="597">
                  <c:v>0.75361840019451809</c:v>
                </c:pt>
                <c:pt idx="598">
                  <c:v>0.7536184001945182</c:v>
                </c:pt>
                <c:pt idx="599">
                  <c:v>0.7536184001945182</c:v>
                </c:pt>
                <c:pt idx="600">
                  <c:v>0.7536184001945182</c:v>
                </c:pt>
                <c:pt idx="601">
                  <c:v>0.7536184001945182</c:v>
                </c:pt>
                <c:pt idx="602">
                  <c:v>0.7536184001945182</c:v>
                </c:pt>
                <c:pt idx="603">
                  <c:v>0.7536184001945182</c:v>
                </c:pt>
                <c:pt idx="604">
                  <c:v>0.75361840019451831</c:v>
                </c:pt>
                <c:pt idx="605">
                  <c:v>0.7536184001945182</c:v>
                </c:pt>
                <c:pt idx="606">
                  <c:v>0.7536184001945182</c:v>
                </c:pt>
                <c:pt idx="607">
                  <c:v>0.7536184001945182</c:v>
                </c:pt>
                <c:pt idx="608">
                  <c:v>0.7536184001945182</c:v>
                </c:pt>
                <c:pt idx="609">
                  <c:v>0.7536184001945182</c:v>
                </c:pt>
                <c:pt idx="610">
                  <c:v>0.7536184001945182</c:v>
                </c:pt>
                <c:pt idx="611">
                  <c:v>0.7536184001945182</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1-4A09-4737-B9FD-2871B3B5986F}"/>
            </c:ext>
          </c:extLst>
        </c:ser>
        <c:dLbls>
          <c:showLegendKey val="0"/>
          <c:showVal val="0"/>
          <c:showCatName val="0"/>
          <c:showSerName val="0"/>
          <c:showPercent val="0"/>
          <c:showBubbleSize val="0"/>
        </c:dLbls>
        <c:axId val="796052111"/>
        <c:axId val="796063631"/>
      </c:scatterChart>
      <c:valAx>
        <c:axId val="79605211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layout>
            <c:manualLayout>
              <c:xMode val="edge"/>
              <c:yMode val="edge"/>
              <c:x val="0.41490127654497733"/>
              <c:y val="0.936290325913985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63631"/>
        <c:crosses val="autoZero"/>
        <c:crossBetween val="midCat"/>
      </c:valAx>
      <c:valAx>
        <c:axId val="7960636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Coefficient</a:t>
                </a:r>
              </a:p>
            </c:rich>
          </c:tx>
          <c:layout>
            <c:manualLayout>
              <c:xMode val="edge"/>
              <c:yMode val="edge"/>
              <c:x val="6.7836700298815229E-3"/>
              <c:y val="0.46136469245661627"/>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6052111"/>
        <c:crosses val="autoZero"/>
        <c:crossBetween val="midCat"/>
      </c:valAx>
      <c:spPr>
        <a:noFill/>
        <a:ln>
          <a:noFill/>
        </a:ln>
        <a:effectLst/>
      </c:spPr>
    </c:plotArea>
    <c:legend>
      <c:legendPos val="r"/>
      <c:layout>
        <c:manualLayout>
          <c:xMode val="edge"/>
          <c:yMode val="edge"/>
          <c:x val="0.82882695060844669"/>
          <c:y val="0.13169031261344383"/>
          <c:w val="0.13329426151276544"/>
          <c:h val="0.1506550657545759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14.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15.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16.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17.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0.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1.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23.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109661B0-5502-4F7C-9E51-B42344703B26}">
  <sheetPr/>
  <sheetViews>
    <sheetView workbookViewId="0"/>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91B0549B-5CC4-41D4-9E69-DB30FCC514B6}">
  <sheetPr/>
  <sheetViews>
    <sheetView zoomScale="113"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C4536A6F-C373-4C98-A00A-CBE20A479F9B}">
  <sheetPr/>
  <sheetViews>
    <sheetView zoomScale="113"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F975A1D2-615C-4FDE-BB98-ADBAE35AAEF9}">
  <sheetPr/>
  <sheetViews>
    <sheetView workbookViewId="0"/>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B706C783-56E0-4A8F-B893-22FF134E086D}">
  <sheetPr/>
  <sheetViews>
    <sheetView zoomScale="113"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A923522A-1F0D-4E6C-96BA-1B3B6CAD0A30}">
  <sheetPr/>
  <sheetViews>
    <sheetView zoomScale="113"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A3E82FA-99AA-4015-9692-B8480ED48788}">
  <sheetPr/>
  <sheetViews>
    <sheetView zoomScale="113"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CF077F60-D567-45AF-AEC7-EE26678E5176}">
  <sheetPr/>
  <sheetViews>
    <sheetView zoomScale="113"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85194596-57FB-4DB1-84C9-8B337BED23F0}">
  <sheetPr/>
  <sheetViews>
    <sheetView zoomScale="113"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9D2AF4C0-8507-4AFC-A9C7-93E7113795EF}">
  <sheetPr/>
  <sheetViews>
    <sheetView zoomScale="113"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F784715F-AEF3-47B9-8F9C-E73F14E621F2}">
  <sheetPr/>
  <sheetViews>
    <sheetView zoomScale="113"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DB61AA74-D0AA-4819-8353-BE1780FBF27A}">
  <sheetPr/>
  <sheetViews>
    <sheetView zoomScale="113"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9.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chart" Target="../charts/chart8.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8.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6" Type="http://schemas.openxmlformats.org/officeDocument/2006/relationships/image" Target="../media/image6.png"/><Relationship Id="rId5" Type="http://schemas.openxmlformats.org/officeDocument/2006/relationships/chart" Target="../charts/chart17.xml"/><Relationship Id="rId4" Type="http://schemas.openxmlformats.org/officeDocument/2006/relationships/chart" Target="../charts/chart16.xml"/></Relationships>
</file>

<file path=xl/drawings/_rels/drawing1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0.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3" Type="http://schemas.openxmlformats.org/officeDocument/2006/relationships/chart" Target="../charts/chart24.xml"/><Relationship Id="rId2" Type="http://schemas.openxmlformats.org/officeDocument/2006/relationships/chart" Target="../charts/chart23.xml"/><Relationship Id="rId1" Type="http://schemas.openxmlformats.org/officeDocument/2006/relationships/chart" Target="../charts/chart22.xml"/><Relationship Id="rId4" Type="http://schemas.openxmlformats.org/officeDocument/2006/relationships/chart" Target="../charts/chart25.xml"/></Relationships>
</file>

<file path=xl/drawings/drawing1.xml><?xml version="1.0" encoding="utf-8"?>
<xdr:wsDr xmlns:xdr="http://schemas.openxmlformats.org/drawingml/2006/spreadsheetDrawing" xmlns:a="http://schemas.openxmlformats.org/drawingml/2006/main">
  <xdr:twoCellAnchor editAs="oneCell">
    <xdr:from>
      <xdr:col>0</xdr:col>
      <xdr:colOff>11206</xdr:colOff>
      <xdr:row>0</xdr:row>
      <xdr:rowOff>0</xdr:rowOff>
    </xdr:from>
    <xdr:to>
      <xdr:col>25</xdr:col>
      <xdr:colOff>11206</xdr:colOff>
      <xdr:row>45</xdr:row>
      <xdr:rowOff>0</xdr:rowOff>
    </xdr:to>
    <xdr:pic>
      <xdr:nvPicPr>
        <xdr:cNvPr id="2" name="Graphic 1">
          <a:extLst>
            <a:ext uri="{FF2B5EF4-FFF2-40B4-BE49-F238E27FC236}">
              <a16:creationId xmlns:a16="http://schemas.microsoft.com/office/drawing/2014/main" id="{7A84EF9E-309A-62CA-7F88-51E3A51EEB8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11206" y="0"/>
          <a:ext cx="15127941" cy="8572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xdr:colOff>
      <xdr:row>1</xdr:row>
      <xdr:rowOff>9525</xdr:rowOff>
    </xdr:from>
    <xdr:to>
      <xdr:col>13</xdr:col>
      <xdr:colOff>0</xdr:colOff>
      <xdr:row>30</xdr:row>
      <xdr:rowOff>9525</xdr:rowOff>
    </xdr:to>
    <xdr:pic>
      <xdr:nvPicPr>
        <xdr:cNvPr id="3" name="Picture 2">
          <a:extLst>
            <a:ext uri="{FF2B5EF4-FFF2-40B4-BE49-F238E27FC236}">
              <a16:creationId xmlns:a16="http://schemas.microsoft.com/office/drawing/2014/main" id="{9299B414-2B6F-CBD1-E4B9-D454222EEB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34125" y="390525"/>
          <a:ext cx="6086475" cy="5905500"/>
        </a:xfrm>
        <a:prstGeom prst="rect">
          <a:avLst/>
        </a:prstGeom>
        <a:noFill/>
        <a:ln>
          <a:noFill/>
        </a:ln>
      </xdr:spPr>
    </xdr:pic>
    <xdr:clientData/>
  </xdr:twoCellAnchor>
  <xdr:twoCellAnchor editAs="oneCell">
    <xdr:from>
      <xdr:col>0</xdr:col>
      <xdr:colOff>0</xdr:colOff>
      <xdr:row>23</xdr:row>
      <xdr:rowOff>13608</xdr:rowOff>
    </xdr:from>
    <xdr:to>
      <xdr:col>2</xdr:col>
      <xdr:colOff>0</xdr:colOff>
      <xdr:row>41</xdr:row>
      <xdr:rowOff>9525</xdr:rowOff>
    </xdr:to>
    <xdr:pic>
      <xdr:nvPicPr>
        <xdr:cNvPr id="2" name="Picture 1">
          <a:extLst>
            <a:ext uri="{FF2B5EF4-FFF2-40B4-BE49-F238E27FC236}">
              <a16:creationId xmlns:a16="http://schemas.microsoft.com/office/drawing/2014/main" id="{06908904-B086-78A2-F3BE-081216C1C5A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4776108"/>
          <a:ext cx="5715000" cy="7806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14901</xdr:colOff>
      <xdr:row>0</xdr:row>
      <xdr:rowOff>0</xdr:rowOff>
    </xdr:from>
    <xdr:to>
      <xdr:col>20</xdr:col>
      <xdr:colOff>605116</xdr:colOff>
      <xdr:row>28</xdr:row>
      <xdr:rowOff>11206</xdr:rowOff>
    </xdr:to>
    <xdr:pic>
      <xdr:nvPicPr>
        <xdr:cNvPr id="4" name="Picture 3">
          <a:extLst>
            <a:ext uri="{FF2B5EF4-FFF2-40B4-BE49-F238E27FC236}">
              <a16:creationId xmlns:a16="http://schemas.microsoft.com/office/drawing/2014/main" id="{437D8797-8527-9ABB-67A0-DF3E6576883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5400000">
          <a:off x="12143421" y="847892"/>
          <a:ext cx="5916706" cy="42209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absoluteAnchor>
    <xdr:pos x="0" y="0"/>
    <xdr:ext cx="8667750" cy="6296025"/>
    <xdr:graphicFrame macro="">
      <xdr:nvGraphicFramePr>
        <xdr:cNvPr id="2" name="Chart 1">
          <a:extLst>
            <a:ext uri="{FF2B5EF4-FFF2-40B4-BE49-F238E27FC236}">
              <a16:creationId xmlns:a16="http://schemas.microsoft.com/office/drawing/2014/main" id="{E9C18718-E5D7-FB06-06E9-C75C303F0A1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c:userShapes xmlns:c="http://schemas.openxmlformats.org/drawingml/2006/chart">
  <cdr:relSizeAnchor xmlns:cdr="http://schemas.openxmlformats.org/drawingml/2006/chartDrawing">
    <cdr:from>
      <cdr:x>0.69247</cdr:x>
      <cdr:y>0.07795</cdr:y>
    </cdr:from>
    <cdr:to>
      <cdr:x>0.69247</cdr:x>
      <cdr:y>0.95207</cdr:y>
    </cdr:to>
    <cdr:cxnSp macro="">
      <cdr:nvCxnSpPr>
        <cdr:cNvPr id="3" name="Straight Connector 2">
          <a:extLst xmlns:a="http://schemas.openxmlformats.org/drawingml/2006/main">
            <a:ext uri="{FF2B5EF4-FFF2-40B4-BE49-F238E27FC236}">
              <a16:creationId xmlns:a16="http://schemas.microsoft.com/office/drawing/2014/main" id="{F2CA5D04-D077-DB4E-A2F7-6C0804604C0F}"/>
            </a:ext>
          </a:extLst>
        </cdr:cNvPr>
        <cdr:cNvCxnSpPr/>
      </cdr:nvCxnSpPr>
      <cdr:spPr>
        <a:xfrm xmlns:a="http://schemas.openxmlformats.org/drawingml/2006/main" flipV="1">
          <a:off x="6444041" y="473682"/>
          <a:ext cx="0" cy="531198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0.31684</cdr:x>
      <cdr:y>0.07638</cdr:y>
    </cdr:from>
    <cdr:to>
      <cdr:x>0.31776</cdr:x>
      <cdr:y>0.9505</cdr:y>
    </cdr:to>
    <cdr:cxnSp macro="">
      <cdr:nvCxnSpPr>
        <cdr:cNvPr id="5" name="Straight Connector 4">
          <a:extLst xmlns:a="http://schemas.openxmlformats.org/drawingml/2006/main">
            <a:ext uri="{FF2B5EF4-FFF2-40B4-BE49-F238E27FC236}">
              <a16:creationId xmlns:a16="http://schemas.microsoft.com/office/drawing/2014/main" id="{A7241C2A-6FB9-D94B-9E8E-EAE94E8B73C3}"/>
            </a:ext>
          </a:extLst>
        </cdr:cNvPr>
        <cdr:cNvCxnSpPr/>
      </cdr:nvCxnSpPr>
      <cdr:spPr>
        <a:xfrm xmlns:a="http://schemas.openxmlformats.org/drawingml/2006/main">
          <a:off x="2948534" y="464157"/>
          <a:ext cx="8561" cy="531198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5.xml><?xml version="1.0" encoding="utf-8"?>
<xdr:wsDr xmlns:xdr="http://schemas.openxmlformats.org/drawingml/2006/spreadsheetDrawing" xmlns:a="http://schemas.openxmlformats.org/drawingml/2006/main">
  <xdr:absoluteAnchor>
    <xdr:pos x="0" y="0"/>
    <xdr:ext cx="8665221" cy="6288186"/>
    <xdr:graphicFrame macro="">
      <xdr:nvGraphicFramePr>
        <xdr:cNvPr id="2" name="Chart 1">
          <a:extLst>
            <a:ext uri="{FF2B5EF4-FFF2-40B4-BE49-F238E27FC236}">
              <a16:creationId xmlns:a16="http://schemas.microsoft.com/office/drawing/2014/main" id="{12FB16B4-F8EC-7234-4C24-6731813E119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c:userShapes xmlns:c="http://schemas.openxmlformats.org/drawingml/2006/chart">
  <cdr:relSizeAnchor xmlns:cdr="http://schemas.openxmlformats.org/drawingml/2006/chartDrawing">
    <cdr:from>
      <cdr:x>0.64268</cdr:x>
      <cdr:y>0.07525</cdr:y>
    </cdr:from>
    <cdr:to>
      <cdr:x>0.64434</cdr:x>
      <cdr:y>0.94894</cdr:y>
    </cdr:to>
    <cdr:cxnSp macro="">
      <cdr:nvCxnSpPr>
        <cdr:cNvPr id="3" name="Straight Connector 2">
          <a:extLst xmlns:a="http://schemas.openxmlformats.org/drawingml/2006/main">
            <a:ext uri="{FF2B5EF4-FFF2-40B4-BE49-F238E27FC236}">
              <a16:creationId xmlns:a16="http://schemas.microsoft.com/office/drawing/2014/main" id="{8BF43681-1EC3-E344-9D1C-68193B42872B}"/>
            </a:ext>
          </a:extLst>
        </cdr:cNvPr>
        <cdr:cNvCxnSpPr/>
      </cdr:nvCxnSpPr>
      <cdr:spPr>
        <a:xfrm xmlns:a="http://schemas.openxmlformats.org/drawingml/2006/main" flipH="1">
          <a:off x="5578120" y="474361"/>
          <a:ext cx="14408" cy="550741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0.29087</cdr:x>
      <cdr:y>0.07638</cdr:y>
    </cdr:from>
    <cdr:to>
      <cdr:x>0.29179</cdr:x>
      <cdr:y>0.9505</cdr:y>
    </cdr:to>
    <cdr:cxnSp macro="">
      <cdr:nvCxnSpPr>
        <cdr:cNvPr id="5" name="Straight Connector 4">
          <a:extLst xmlns:a="http://schemas.openxmlformats.org/drawingml/2006/main">
            <a:ext uri="{FF2B5EF4-FFF2-40B4-BE49-F238E27FC236}">
              <a16:creationId xmlns:a16="http://schemas.microsoft.com/office/drawing/2014/main" id="{F769F09E-106E-A845-8552-1F11F5FCFFA0}"/>
            </a:ext>
          </a:extLst>
        </cdr:cNvPr>
        <cdr:cNvCxnSpPr/>
      </cdr:nvCxnSpPr>
      <cdr:spPr>
        <a:xfrm xmlns:a="http://schemas.openxmlformats.org/drawingml/2006/main">
          <a:off x="2708926" y="464804"/>
          <a:ext cx="8569" cy="5319385"/>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7.xml><?xml version="1.0" encoding="utf-8"?>
<xdr:wsDr xmlns:xdr="http://schemas.openxmlformats.org/drawingml/2006/spreadsheetDrawing" xmlns:a="http://schemas.openxmlformats.org/drawingml/2006/main">
  <xdr:absoluteAnchor>
    <xdr:pos x="0" y="0"/>
    <xdr:ext cx="8665221" cy="6288186"/>
    <xdr:graphicFrame macro="">
      <xdr:nvGraphicFramePr>
        <xdr:cNvPr id="2" name="Chart 1">
          <a:extLst>
            <a:ext uri="{FF2B5EF4-FFF2-40B4-BE49-F238E27FC236}">
              <a16:creationId xmlns:a16="http://schemas.microsoft.com/office/drawing/2014/main" id="{2637DC4C-6698-7B87-7A98-E7BE00074B3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c:userShapes xmlns:c="http://schemas.openxmlformats.org/drawingml/2006/chart">
  <cdr:relSizeAnchor xmlns:cdr="http://schemas.openxmlformats.org/drawingml/2006/chartDrawing">
    <cdr:from>
      <cdr:x>0.63495</cdr:x>
      <cdr:y>0.07836</cdr:y>
    </cdr:from>
    <cdr:to>
      <cdr:x>0.63496</cdr:x>
      <cdr:y>0.96097</cdr:y>
    </cdr:to>
    <cdr:cxnSp macro="">
      <cdr:nvCxnSpPr>
        <cdr:cNvPr id="3" name="Straight Connector 2">
          <a:extLst xmlns:a="http://schemas.openxmlformats.org/drawingml/2006/main">
            <a:ext uri="{FF2B5EF4-FFF2-40B4-BE49-F238E27FC236}">
              <a16:creationId xmlns:a16="http://schemas.microsoft.com/office/drawing/2014/main" id="{33715185-6A75-6343-9858-848201C976F9}"/>
            </a:ext>
          </a:extLst>
        </cdr:cNvPr>
        <cdr:cNvCxnSpPr/>
      </cdr:nvCxnSpPr>
      <cdr:spPr>
        <a:xfrm xmlns:a="http://schemas.openxmlformats.org/drawingml/2006/main" flipH="1">
          <a:off x="5511028" y="493952"/>
          <a:ext cx="87" cy="5563642"/>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0.28748</cdr:x>
      <cdr:y>0.07536</cdr:y>
    </cdr:from>
    <cdr:to>
      <cdr:x>0.28748</cdr:x>
      <cdr:y>0.95072</cdr:y>
    </cdr:to>
    <cdr:cxnSp macro="">
      <cdr:nvCxnSpPr>
        <cdr:cNvPr id="8" name="Straight Connector 7">
          <a:extLst xmlns:a="http://schemas.openxmlformats.org/drawingml/2006/main">
            <a:ext uri="{FF2B5EF4-FFF2-40B4-BE49-F238E27FC236}">
              <a16:creationId xmlns:a16="http://schemas.microsoft.com/office/drawing/2014/main" id="{C319017F-7B86-F84E-9F47-21F6FE68E8D2}"/>
            </a:ext>
          </a:extLst>
        </cdr:cNvPr>
        <cdr:cNvCxnSpPr/>
      </cdr:nvCxnSpPr>
      <cdr:spPr>
        <a:xfrm xmlns:a="http://schemas.openxmlformats.org/drawingml/2006/main">
          <a:off x="2675901" y="457689"/>
          <a:ext cx="0" cy="5316382"/>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9.xml><?xml version="1.0" encoding="utf-8"?>
<xdr:wsDr xmlns:xdr="http://schemas.openxmlformats.org/drawingml/2006/spreadsheetDrawing" xmlns:a="http://schemas.openxmlformats.org/drawingml/2006/main">
  <xdr:absoluteAnchor>
    <xdr:pos x="0" y="0"/>
    <xdr:ext cx="8665221" cy="6288186"/>
    <xdr:graphicFrame macro="">
      <xdr:nvGraphicFramePr>
        <xdr:cNvPr id="2" name="Chart 1">
          <a:extLst>
            <a:ext uri="{FF2B5EF4-FFF2-40B4-BE49-F238E27FC236}">
              <a16:creationId xmlns:a16="http://schemas.microsoft.com/office/drawing/2014/main" id="{872186CA-3172-8C32-52BF-47275AFFBA1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absoluteAnchor>
    <xdr:pos x="609600" y="190500"/>
    <xdr:ext cx="6046694" cy="3619500"/>
    <xdr:graphicFrame macro="">
      <xdr:nvGraphicFramePr>
        <xdr:cNvPr id="4" name="Chart 3">
          <a:extLst>
            <a:ext uri="{FF2B5EF4-FFF2-40B4-BE49-F238E27FC236}">
              <a16:creationId xmlns:a16="http://schemas.microsoft.com/office/drawing/2014/main" id="{82F3C433-41DC-41B2-B6D2-31CDDFB5674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1</xdr:col>
      <xdr:colOff>1</xdr:colOff>
      <xdr:row>19</xdr:row>
      <xdr:rowOff>186773</xdr:rowOff>
    </xdr:from>
    <xdr:to>
      <xdr:col>11</xdr:col>
      <xdr:colOff>1</xdr:colOff>
      <xdr:row>27</xdr:row>
      <xdr:rowOff>0</xdr:rowOff>
    </xdr:to>
    <xdr:sp macro="" textlink="">
      <xdr:nvSpPr>
        <xdr:cNvPr id="5" name="TextBox 4">
          <a:extLst>
            <a:ext uri="{FF2B5EF4-FFF2-40B4-BE49-F238E27FC236}">
              <a16:creationId xmlns:a16="http://schemas.microsoft.com/office/drawing/2014/main" id="{B0377190-0942-F2CF-5B54-564FD2BB15BB}"/>
            </a:ext>
          </a:extLst>
        </xdr:cNvPr>
        <xdr:cNvSpPr txBox="1"/>
      </xdr:nvSpPr>
      <xdr:spPr>
        <a:xfrm>
          <a:off x="605119" y="3806273"/>
          <a:ext cx="6051176" cy="13372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This graph shows the relationship between the piston position and the crank angle. As the crankshaft rotates, the piston moves up and down within the cylinder in a periodic motion. The graph indicates that when the crank angle is around 0°, the piston is at its lowest position (bottom dead centre), and as the crank angle increases toward ±180°, the piston reaches its highest position (top dead centre). The smooth, sinusoidal-like curve reflects the harmonic motion caused by the rotating crankshaft and connecting rod mechanism. This pattern repeats every 360° of crankshaft rotation, representing one full piston stroke cycle.</a:t>
          </a:r>
        </a:p>
        <a:p>
          <a:endParaRPr lang="en-GB" sz="1100"/>
        </a:p>
      </xdr:txBody>
    </xdr:sp>
    <xdr:clientData/>
  </xdr:twoCellAnchor>
  <xdr:twoCellAnchor>
    <xdr:from>
      <xdr:col>11</xdr:col>
      <xdr:colOff>601707</xdr:colOff>
      <xdr:row>19</xdr:row>
      <xdr:rowOff>67235</xdr:rowOff>
    </xdr:from>
    <xdr:to>
      <xdr:col>22</xdr:col>
      <xdr:colOff>601706</xdr:colOff>
      <xdr:row>32</xdr:row>
      <xdr:rowOff>1</xdr:rowOff>
    </xdr:to>
    <xdr:sp macro="" textlink="">
      <xdr:nvSpPr>
        <xdr:cNvPr id="8" name="TextBox 7">
          <a:extLst>
            <a:ext uri="{FF2B5EF4-FFF2-40B4-BE49-F238E27FC236}">
              <a16:creationId xmlns:a16="http://schemas.microsoft.com/office/drawing/2014/main" id="{5B56D2C8-DF89-1499-1C09-8C72CEC28CEA}"/>
            </a:ext>
          </a:extLst>
        </xdr:cNvPr>
        <xdr:cNvSpPr txBox="1"/>
      </xdr:nvSpPr>
      <xdr:spPr>
        <a:xfrm>
          <a:off x="7258001" y="3686735"/>
          <a:ext cx="6656293" cy="24092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This graph illustrates the relationship between piston position and piston velocity as a function of crank angle. The blue curve represents the piston position (mm), showing how the piston moves up and down in the cylinder as the crankshaft rotates through ±180°. The piston reaches its lowest position (bottom dead centre) near 0° and its highest position (top dead centre) near ±180°.</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The green curve represents the piston velocity (m/s), which changes direction as the piston moves between the top and bottom of its stroke. Velocity is zero at the extremes of piston travel (top and bottom dead centres) and reaches maximum positive or negative values midway through the stroke, when the piston is moving fastest.</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The gray horizontal line indicates the mean piston speed, a constant value representing the average piston speed over a full cycle, while the orange line marks the peak piston speed, showing the maximum instantaneous speed the piston attains. Together, these curves provide a clear picture of the dynamic motion of the piston and how its position and velocity vary cyclically with the crankshaft’s rotation.</a:t>
          </a:r>
        </a:p>
        <a:p>
          <a:endParaRPr lang="en-GB" sz="1100"/>
        </a:p>
      </xdr:txBody>
    </xdr:sp>
    <xdr:clientData/>
  </xdr:twoCellAnchor>
  <xdr:absoluteAnchor>
    <xdr:pos x="612914" y="5334001"/>
    <xdr:ext cx="6043380" cy="3810000"/>
    <xdr:graphicFrame macro="">
      <xdr:nvGraphicFramePr>
        <xdr:cNvPr id="10" name="Chart 9">
          <a:extLst>
            <a:ext uri="{FF2B5EF4-FFF2-40B4-BE49-F238E27FC236}">
              <a16:creationId xmlns:a16="http://schemas.microsoft.com/office/drawing/2014/main" id="{89E3F4F1-642C-4948-B195-A805E510C7A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twoCellAnchor>
    <xdr:from>
      <xdr:col>1</xdr:col>
      <xdr:colOff>1</xdr:colOff>
      <xdr:row>48</xdr:row>
      <xdr:rowOff>0</xdr:rowOff>
    </xdr:from>
    <xdr:to>
      <xdr:col>11</xdr:col>
      <xdr:colOff>1</xdr:colOff>
      <xdr:row>61</xdr:row>
      <xdr:rowOff>0</xdr:rowOff>
    </xdr:to>
    <xdr:sp macro="" textlink="">
      <xdr:nvSpPr>
        <xdr:cNvPr id="11" name="TextBox 10">
          <a:extLst>
            <a:ext uri="{FF2B5EF4-FFF2-40B4-BE49-F238E27FC236}">
              <a16:creationId xmlns:a16="http://schemas.microsoft.com/office/drawing/2014/main" id="{9184679C-6229-9F76-7B20-B7B8C3037710}"/>
            </a:ext>
          </a:extLst>
        </xdr:cNvPr>
        <xdr:cNvSpPr txBox="1"/>
      </xdr:nvSpPr>
      <xdr:spPr>
        <a:xfrm>
          <a:off x="612914" y="9144000"/>
          <a:ext cx="6129130" cy="247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This graph shows the relationship between piston position and piston acceleration as a function of crank angle in an internal combustion engine. The blue curve represents the piston position (mm), which varies sinusoidally as the crankshaft rotates, reaching its lowest point (bottom dead centre) around 0° and highest points (top dead centre) near ±180°. The red curve shows the piston acceleration (m/s²), which is the rate of change of piston velocity during the cycle.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The acceleration curve reveals that the piston experiences its maximum positive acceleration near bottom dead centre and its maximum negative acceleration near top dead centre. These high acceleration values occur because the piston must rapidly change direction at these points. The shapes of the two curves are closely related: when the piston’s position curve reaches its turning points (where velocity is zero), the acceleration curve crosses its extreme values. This plot effectively demonstrates how the piston’s motion involves not just position changes, but also significant accelerations that influence engine forces and stresses during operation.</a:t>
          </a:r>
        </a:p>
        <a:p>
          <a:endParaRPr lang="en-GB" sz="1100"/>
        </a:p>
      </xdr:txBody>
    </xdr:sp>
    <xdr:clientData/>
  </xdr:twoCellAnchor>
  <xdr:absoluteAnchor>
    <xdr:pos x="7259171" y="6297706"/>
    <xdr:ext cx="6647329" cy="4000500"/>
    <xdr:graphicFrame macro="">
      <xdr:nvGraphicFramePr>
        <xdr:cNvPr id="12" name="Chart 11">
          <a:extLst>
            <a:ext uri="{FF2B5EF4-FFF2-40B4-BE49-F238E27FC236}">
              <a16:creationId xmlns:a16="http://schemas.microsoft.com/office/drawing/2014/main" id="{92849EE7-584F-4092-8CD1-28420492A794}"/>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absoluteAnchor>
  <xdr:twoCellAnchor>
    <xdr:from>
      <xdr:col>12</xdr:col>
      <xdr:colOff>0</xdr:colOff>
      <xdr:row>54</xdr:row>
      <xdr:rowOff>22411</xdr:rowOff>
    </xdr:from>
    <xdr:to>
      <xdr:col>23</xdr:col>
      <xdr:colOff>1</xdr:colOff>
      <xdr:row>64</xdr:row>
      <xdr:rowOff>22412</xdr:rowOff>
    </xdr:to>
    <xdr:sp macro="" textlink="">
      <xdr:nvSpPr>
        <xdr:cNvPr id="13" name="TextBox 12">
          <a:extLst>
            <a:ext uri="{FF2B5EF4-FFF2-40B4-BE49-F238E27FC236}">
              <a16:creationId xmlns:a16="http://schemas.microsoft.com/office/drawing/2014/main" id="{53E626F0-0E45-6F9B-DA02-909CD10535C5}"/>
            </a:ext>
          </a:extLst>
        </xdr:cNvPr>
        <xdr:cNvSpPr txBox="1"/>
      </xdr:nvSpPr>
      <xdr:spPr>
        <a:xfrm>
          <a:off x="7261412" y="10309411"/>
          <a:ext cx="6656295" cy="19050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The graph shows how the volume inside a cylinder change as the crankshaft rotates through its cycle. At crank angles near ±180 degrees, the cylinder volume is at its maximum, around a little over 2000 cubic centimetres, indicating the piston is at or near bottom dead centre. As the crank angle moves toward 0 degrees, the volume decreases smoothly and reaches its minimum at 0 degrees, where the piston is at top dead centre and the cylinder volume is close to zero. </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The curve is symmetric, illustrating the repetitive up-and-down motion of the piston: decreasing volume as the piston moves upward, reaching minimum volume at TDC, and then increasing again as the piston moves downward toward BDC. Overall, the graph visualizes the sinusoidal relationship between crank angle and cylinder volume in a typical reciprocating engine.</a:t>
          </a:r>
        </a:p>
        <a:p>
          <a:endParaRPr lang="en-GB" sz="1100"/>
        </a:p>
      </xdr:txBody>
    </xdr:sp>
    <xdr:clientData/>
  </xdr:twoCellAnchor>
  <xdr:absoluteAnchor>
    <xdr:pos x="7259911" y="188926"/>
    <xdr:ext cx="6657795" cy="3499636"/>
    <xdr:graphicFrame macro="">
      <xdr:nvGraphicFramePr>
        <xdr:cNvPr id="14" name="Chart 13">
          <a:extLst>
            <a:ext uri="{FF2B5EF4-FFF2-40B4-BE49-F238E27FC236}">
              <a16:creationId xmlns:a16="http://schemas.microsoft.com/office/drawing/2014/main" id="{DC0C6858-CE89-4379-8046-3BA05DAE8FF1}"/>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wsDr>
</file>

<file path=xl/drawings/drawing11.xml><?xml version="1.0" encoding="utf-8"?>
<c:userShapes xmlns:c="http://schemas.openxmlformats.org/drawingml/2006/chart">
  <cdr:relSizeAnchor xmlns:cdr="http://schemas.openxmlformats.org/drawingml/2006/chartDrawing">
    <cdr:from>
      <cdr:x>0.69247</cdr:x>
      <cdr:y>0.07795</cdr:y>
    </cdr:from>
    <cdr:to>
      <cdr:x>0.69247</cdr:x>
      <cdr:y>0.95207</cdr:y>
    </cdr:to>
    <cdr:cxnSp macro="">
      <cdr:nvCxnSpPr>
        <cdr:cNvPr id="3" name="Straight Connector 2">
          <a:extLst xmlns:a="http://schemas.openxmlformats.org/drawingml/2006/main">
            <a:ext uri="{FF2B5EF4-FFF2-40B4-BE49-F238E27FC236}">
              <a16:creationId xmlns:a16="http://schemas.microsoft.com/office/drawing/2014/main" id="{F2CA5D04-D077-DB4E-A2F7-6C0804604C0F}"/>
            </a:ext>
          </a:extLst>
        </cdr:cNvPr>
        <cdr:cNvCxnSpPr/>
      </cdr:nvCxnSpPr>
      <cdr:spPr>
        <a:xfrm xmlns:a="http://schemas.openxmlformats.org/drawingml/2006/main" flipV="1">
          <a:off x="6444041" y="473682"/>
          <a:ext cx="0" cy="531198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0.31684</cdr:x>
      <cdr:y>0.07638</cdr:y>
    </cdr:from>
    <cdr:to>
      <cdr:x>0.31776</cdr:x>
      <cdr:y>0.9505</cdr:y>
    </cdr:to>
    <cdr:cxnSp macro="">
      <cdr:nvCxnSpPr>
        <cdr:cNvPr id="5" name="Straight Connector 4">
          <a:extLst xmlns:a="http://schemas.openxmlformats.org/drawingml/2006/main">
            <a:ext uri="{FF2B5EF4-FFF2-40B4-BE49-F238E27FC236}">
              <a16:creationId xmlns:a16="http://schemas.microsoft.com/office/drawing/2014/main" id="{A7241C2A-6FB9-D94B-9E8E-EAE94E8B73C3}"/>
            </a:ext>
          </a:extLst>
        </cdr:cNvPr>
        <cdr:cNvCxnSpPr/>
      </cdr:nvCxnSpPr>
      <cdr:spPr>
        <a:xfrm xmlns:a="http://schemas.openxmlformats.org/drawingml/2006/main">
          <a:off x="2948534" y="464157"/>
          <a:ext cx="8561" cy="531198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12.xml><?xml version="1.0" encoding="utf-8"?>
<c:userShapes xmlns:c="http://schemas.openxmlformats.org/drawingml/2006/chart">
  <cdr:relSizeAnchor xmlns:cdr="http://schemas.openxmlformats.org/drawingml/2006/chartDrawing">
    <cdr:from>
      <cdr:x>0.63495</cdr:x>
      <cdr:y>0.07836</cdr:y>
    </cdr:from>
    <cdr:to>
      <cdr:x>0.63496</cdr:x>
      <cdr:y>0.96097</cdr:y>
    </cdr:to>
    <cdr:cxnSp macro="">
      <cdr:nvCxnSpPr>
        <cdr:cNvPr id="3" name="Straight Connector 2">
          <a:extLst xmlns:a="http://schemas.openxmlformats.org/drawingml/2006/main">
            <a:ext uri="{FF2B5EF4-FFF2-40B4-BE49-F238E27FC236}">
              <a16:creationId xmlns:a16="http://schemas.microsoft.com/office/drawing/2014/main" id="{33715185-6A75-6343-9858-848201C976F9}"/>
            </a:ext>
          </a:extLst>
        </cdr:cNvPr>
        <cdr:cNvCxnSpPr/>
      </cdr:nvCxnSpPr>
      <cdr:spPr>
        <a:xfrm xmlns:a="http://schemas.openxmlformats.org/drawingml/2006/main" flipH="1">
          <a:off x="5511028" y="493952"/>
          <a:ext cx="87" cy="5563642"/>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0.28748</cdr:x>
      <cdr:y>0.07536</cdr:y>
    </cdr:from>
    <cdr:to>
      <cdr:x>0.28748</cdr:x>
      <cdr:y>0.95072</cdr:y>
    </cdr:to>
    <cdr:cxnSp macro="">
      <cdr:nvCxnSpPr>
        <cdr:cNvPr id="8" name="Straight Connector 7">
          <a:extLst xmlns:a="http://schemas.openxmlformats.org/drawingml/2006/main">
            <a:ext uri="{FF2B5EF4-FFF2-40B4-BE49-F238E27FC236}">
              <a16:creationId xmlns:a16="http://schemas.microsoft.com/office/drawing/2014/main" id="{C319017F-7B86-F84E-9F47-21F6FE68E8D2}"/>
            </a:ext>
          </a:extLst>
        </cdr:cNvPr>
        <cdr:cNvCxnSpPr/>
      </cdr:nvCxnSpPr>
      <cdr:spPr>
        <a:xfrm xmlns:a="http://schemas.openxmlformats.org/drawingml/2006/main">
          <a:off x="2675901" y="457689"/>
          <a:ext cx="0" cy="5316382"/>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13.xml><?xml version="1.0" encoding="utf-8"?>
<c:userShapes xmlns:c="http://schemas.openxmlformats.org/drawingml/2006/chart">
  <cdr:relSizeAnchor xmlns:cdr="http://schemas.openxmlformats.org/drawingml/2006/chartDrawing">
    <cdr:from>
      <cdr:x>0.64268</cdr:x>
      <cdr:y>0.07525</cdr:y>
    </cdr:from>
    <cdr:to>
      <cdr:x>0.64434</cdr:x>
      <cdr:y>0.94894</cdr:y>
    </cdr:to>
    <cdr:cxnSp macro="">
      <cdr:nvCxnSpPr>
        <cdr:cNvPr id="3" name="Straight Connector 2">
          <a:extLst xmlns:a="http://schemas.openxmlformats.org/drawingml/2006/main">
            <a:ext uri="{FF2B5EF4-FFF2-40B4-BE49-F238E27FC236}">
              <a16:creationId xmlns:a16="http://schemas.microsoft.com/office/drawing/2014/main" id="{8BF43681-1EC3-E344-9D1C-68193B42872B}"/>
            </a:ext>
          </a:extLst>
        </cdr:cNvPr>
        <cdr:cNvCxnSpPr/>
      </cdr:nvCxnSpPr>
      <cdr:spPr>
        <a:xfrm xmlns:a="http://schemas.openxmlformats.org/drawingml/2006/main" flipH="1">
          <a:off x="5578120" y="474361"/>
          <a:ext cx="14408" cy="550741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0.29087</cdr:x>
      <cdr:y>0.07638</cdr:y>
    </cdr:from>
    <cdr:to>
      <cdr:x>0.29179</cdr:x>
      <cdr:y>0.9505</cdr:y>
    </cdr:to>
    <cdr:cxnSp macro="">
      <cdr:nvCxnSpPr>
        <cdr:cNvPr id="5" name="Straight Connector 4">
          <a:extLst xmlns:a="http://schemas.openxmlformats.org/drawingml/2006/main">
            <a:ext uri="{FF2B5EF4-FFF2-40B4-BE49-F238E27FC236}">
              <a16:creationId xmlns:a16="http://schemas.microsoft.com/office/drawing/2014/main" id="{F769F09E-106E-A845-8552-1F11F5FCFFA0}"/>
            </a:ext>
          </a:extLst>
        </cdr:cNvPr>
        <cdr:cNvCxnSpPr/>
      </cdr:nvCxnSpPr>
      <cdr:spPr>
        <a:xfrm xmlns:a="http://schemas.openxmlformats.org/drawingml/2006/main">
          <a:off x="2708926" y="464804"/>
          <a:ext cx="8569" cy="5319385"/>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14.xml><?xml version="1.0" encoding="utf-8"?>
<xdr:wsDr xmlns:xdr="http://schemas.openxmlformats.org/drawingml/2006/spreadsheetDrawing" xmlns:a="http://schemas.openxmlformats.org/drawingml/2006/main">
  <xdr:absoluteAnchor>
    <xdr:pos x="0" y="0"/>
    <xdr:ext cx="8665221" cy="6288186"/>
    <xdr:graphicFrame macro="">
      <xdr:nvGraphicFramePr>
        <xdr:cNvPr id="2" name="Chart 1">
          <a:extLst>
            <a:ext uri="{FF2B5EF4-FFF2-40B4-BE49-F238E27FC236}">
              <a16:creationId xmlns:a16="http://schemas.microsoft.com/office/drawing/2014/main" id="{24DB4252-1F86-8EF8-73BD-888745EE2DC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5.xml><?xml version="1.0" encoding="utf-8"?>
<xdr:wsDr xmlns:xdr="http://schemas.openxmlformats.org/drawingml/2006/spreadsheetDrawing" xmlns:a="http://schemas.openxmlformats.org/drawingml/2006/main">
  <xdr:absoluteAnchor>
    <xdr:pos x="0" y="0"/>
    <xdr:ext cx="8665221" cy="6288186"/>
    <xdr:graphicFrame macro="">
      <xdr:nvGraphicFramePr>
        <xdr:cNvPr id="2" name="Chart 1">
          <a:extLst>
            <a:ext uri="{FF2B5EF4-FFF2-40B4-BE49-F238E27FC236}">
              <a16:creationId xmlns:a16="http://schemas.microsoft.com/office/drawing/2014/main" id="{0803D8A9-0547-0B87-6723-BF554B2A04A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6.xml><?xml version="1.0" encoding="utf-8"?>
<xdr:wsDr xmlns:xdr="http://schemas.openxmlformats.org/drawingml/2006/spreadsheetDrawing" xmlns:a="http://schemas.openxmlformats.org/drawingml/2006/main">
  <xdr:absoluteAnchor>
    <xdr:pos x="0" y="0"/>
    <xdr:ext cx="8665221" cy="6288186"/>
    <xdr:graphicFrame macro="">
      <xdr:nvGraphicFramePr>
        <xdr:cNvPr id="2" name="Chart 1">
          <a:extLst>
            <a:ext uri="{FF2B5EF4-FFF2-40B4-BE49-F238E27FC236}">
              <a16:creationId xmlns:a16="http://schemas.microsoft.com/office/drawing/2014/main" id="{F9557CFC-441C-8005-41DB-A6B651A8875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7.xml><?xml version="1.0" encoding="utf-8"?>
<xdr:wsDr xmlns:xdr="http://schemas.openxmlformats.org/drawingml/2006/spreadsheetDrawing" xmlns:a="http://schemas.openxmlformats.org/drawingml/2006/main">
  <xdr:absoluteAnchor>
    <xdr:pos x="0" y="0"/>
    <xdr:ext cx="8665221" cy="6288186"/>
    <xdr:graphicFrame macro="">
      <xdr:nvGraphicFramePr>
        <xdr:cNvPr id="2" name="Chart 1">
          <a:extLst>
            <a:ext uri="{FF2B5EF4-FFF2-40B4-BE49-F238E27FC236}">
              <a16:creationId xmlns:a16="http://schemas.microsoft.com/office/drawing/2014/main" id="{02DA2B8A-AB73-C75D-0D49-E0EE9AB1F04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8.xml><?xml version="1.0" encoding="utf-8"?>
<xdr:wsDr xmlns:xdr="http://schemas.openxmlformats.org/drawingml/2006/spreadsheetDrawing" xmlns:a="http://schemas.openxmlformats.org/drawingml/2006/main">
  <xdr:absoluteAnchor>
    <xdr:pos x="609600" y="190501"/>
    <xdr:ext cx="5451763" cy="3428999"/>
    <xdr:graphicFrame macro="">
      <xdr:nvGraphicFramePr>
        <xdr:cNvPr id="3" name="Chart 2">
          <a:extLst>
            <a:ext uri="{FF2B5EF4-FFF2-40B4-BE49-F238E27FC236}">
              <a16:creationId xmlns:a16="http://schemas.microsoft.com/office/drawing/2014/main" id="{D9000ED7-98B2-4DC8-AD80-DB0AF0BBD95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1</xdr:col>
      <xdr:colOff>1</xdr:colOff>
      <xdr:row>19</xdr:row>
      <xdr:rowOff>0</xdr:rowOff>
    </xdr:from>
    <xdr:to>
      <xdr:col>10</xdr:col>
      <xdr:colOff>1</xdr:colOff>
      <xdr:row>31</xdr:row>
      <xdr:rowOff>0</xdr:rowOff>
    </xdr:to>
    <xdr:sp macro="" textlink="">
      <xdr:nvSpPr>
        <xdr:cNvPr id="4" name="TextBox 3">
          <a:extLst>
            <a:ext uri="{FF2B5EF4-FFF2-40B4-BE49-F238E27FC236}">
              <a16:creationId xmlns:a16="http://schemas.microsoft.com/office/drawing/2014/main" id="{7F7B5C64-2B02-988A-CBBE-3F888CD8DECC}"/>
            </a:ext>
          </a:extLst>
        </xdr:cNvPr>
        <xdr:cNvSpPr txBox="1"/>
      </xdr:nvSpPr>
      <xdr:spPr>
        <a:xfrm>
          <a:off x="609601" y="3619500"/>
          <a:ext cx="5486400" cy="2286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This graph shows how the intake and exhaust valves open and close relative to the crank angle during an engine cycle. The exhaust valve (shown in blue) begins to open well before top dead centre during the exhaust stroke, rising to a peak lift of just over 8 mm around 160° crank angle, then closing as the piston moves toward the end of the exhaust event. The intake valve (shown in orange) opens later, beginning slightly after the exhaust valve has nearly closed, and reaches its maximum lift of about 9 mm near 140° crank angle. </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The two curves overlap slightly around 0° to 40°, indicating a period of valve overlap where both intake and exhaust valves are open at the same time, a normal feature of engine breathing meant to improve cylinder scavenging. Overall, the plot illustrates the timing and magnitude of valve lift for both valves, emphasizing how their opening profiles are staggered to coordinate the engine’s gas-exchange process.</a:t>
          </a:r>
        </a:p>
        <a:p>
          <a:endParaRPr lang="en-GB" sz="1100"/>
        </a:p>
      </xdr:txBody>
    </xdr:sp>
    <xdr:clientData/>
  </xdr:twoCellAnchor>
  <xdr:twoCellAnchor>
    <xdr:from>
      <xdr:col>11</xdr:col>
      <xdr:colOff>1</xdr:colOff>
      <xdr:row>19</xdr:row>
      <xdr:rowOff>0</xdr:rowOff>
    </xdr:from>
    <xdr:to>
      <xdr:col>20</xdr:col>
      <xdr:colOff>1</xdr:colOff>
      <xdr:row>32</xdr:row>
      <xdr:rowOff>0</xdr:rowOff>
    </xdr:to>
    <xdr:sp macro="" textlink="">
      <xdr:nvSpPr>
        <xdr:cNvPr id="6" name="TextBox 5">
          <a:extLst>
            <a:ext uri="{FF2B5EF4-FFF2-40B4-BE49-F238E27FC236}">
              <a16:creationId xmlns:a16="http://schemas.microsoft.com/office/drawing/2014/main" id="{AF7ACE62-736B-508D-67BE-E55FF5E26D3C}"/>
            </a:ext>
          </a:extLst>
        </xdr:cNvPr>
        <xdr:cNvSpPr txBox="1"/>
      </xdr:nvSpPr>
      <xdr:spPr>
        <a:xfrm>
          <a:off x="6705601" y="3619500"/>
          <a:ext cx="5486400" cy="247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This graph illustrates how quickly the intake and exhaust valves move (their velocity) as the crankshaft rotates. The blue curve represents the exhaust valve, and the orange curve represents the intake valve. When either curve rises above zero, the corresponding valve is opening; when the curve falls below zero, the valve is closing. The exhaust valve shows its greatest positive velocity, its fastest opening around –180° to –160°, followed by a steep negative peak near –100°, marking its rapid closing. </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Likewise, the intake valve experiences its strongest opening velocity between about 60° and 120°, reaching a sharp peak, then transitions to a strong negative velocity around 160° as it closes. The sharpness and height of these peaks reflect how aggressively the cam profile accelerates the valves. Overall, the graph highlights the dynamic nature of valve motion, showing that both valves accelerate rapidly during opening and closing events, with the timing aligned to the engine’s intake and exhaust cycles.</a:t>
          </a:r>
        </a:p>
        <a:p>
          <a:endParaRPr lang="en-GB" sz="1100"/>
        </a:p>
      </xdr:txBody>
    </xdr:sp>
    <xdr:clientData/>
  </xdr:twoCellAnchor>
  <xdr:absoluteAnchor>
    <xdr:pos x="609600" y="6096001"/>
    <xdr:ext cx="5451764" cy="3619500"/>
    <xdr:graphicFrame macro="">
      <xdr:nvGraphicFramePr>
        <xdr:cNvPr id="7" name="Chart 6">
          <a:extLst>
            <a:ext uri="{FF2B5EF4-FFF2-40B4-BE49-F238E27FC236}">
              <a16:creationId xmlns:a16="http://schemas.microsoft.com/office/drawing/2014/main" id="{BCA093C5-D86B-498D-A77C-38F0848E884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twoCellAnchor>
    <xdr:from>
      <xdr:col>1</xdr:col>
      <xdr:colOff>1</xdr:colOff>
      <xdr:row>51</xdr:row>
      <xdr:rowOff>1</xdr:rowOff>
    </xdr:from>
    <xdr:to>
      <xdr:col>10</xdr:col>
      <xdr:colOff>1</xdr:colOff>
      <xdr:row>63</xdr:row>
      <xdr:rowOff>1</xdr:rowOff>
    </xdr:to>
    <xdr:sp macro="" textlink="">
      <xdr:nvSpPr>
        <xdr:cNvPr id="8" name="TextBox 7">
          <a:extLst>
            <a:ext uri="{FF2B5EF4-FFF2-40B4-BE49-F238E27FC236}">
              <a16:creationId xmlns:a16="http://schemas.microsoft.com/office/drawing/2014/main" id="{C0DEBB72-6922-8595-09D1-7664CF371AB7}"/>
            </a:ext>
          </a:extLst>
        </xdr:cNvPr>
        <xdr:cNvSpPr txBox="1"/>
      </xdr:nvSpPr>
      <xdr:spPr>
        <a:xfrm>
          <a:off x="609601" y="9715501"/>
          <a:ext cx="5486400" cy="2286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This graph shows how the intake and exhaust valves in an engine move over a full cycle by plotting their velocities against crank angle. The intake valve (orange) begins to open just after top dead centre, accelerating to a peak opening velocity of roughly 4000–4500 mm/s before slowing, reversing direction, and then closing with a similarly high peak negative velocity. The exhaust valve (blue) shows a mirrored behaviour earlier in the cycle: it opens before the intake event, reaching its own peak positive velocity around –200 to –100 degrees and then closing rapidly with a strong negative velocity spike near –100 degrees. </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Outside the main opening and closing periods, both valves stay essentially stationary, with velocity hovering near zero. Overall, the graph illustrates the dynamic, high-speed motion of both valves and highlights how their timing and peak velocities are phased to support the four-stroke combustion process.</a:t>
          </a:r>
        </a:p>
        <a:p>
          <a:endParaRPr lang="en-GB" sz="1100"/>
        </a:p>
      </xdr:txBody>
    </xdr:sp>
    <xdr:clientData/>
  </xdr:twoCellAnchor>
  <xdr:absoluteAnchor>
    <xdr:pos x="6667500" y="6286500"/>
    <xdr:ext cx="7966364" cy="4381500"/>
    <xdr:graphicFrame macro="">
      <xdr:nvGraphicFramePr>
        <xdr:cNvPr id="10" name="Chart 9">
          <a:extLst>
            <a:ext uri="{FF2B5EF4-FFF2-40B4-BE49-F238E27FC236}">
              <a16:creationId xmlns:a16="http://schemas.microsoft.com/office/drawing/2014/main" id="{247C0539-9044-4184-A9F0-686A0A09D24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absoluteAnchor>
  <xdr:twoCellAnchor>
    <xdr:from>
      <xdr:col>11</xdr:col>
      <xdr:colOff>1</xdr:colOff>
      <xdr:row>56</xdr:row>
      <xdr:rowOff>0</xdr:rowOff>
    </xdr:from>
    <xdr:to>
      <xdr:col>22</xdr:col>
      <xdr:colOff>1</xdr:colOff>
      <xdr:row>70</xdr:row>
      <xdr:rowOff>0</xdr:rowOff>
    </xdr:to>
    <xdr:sp macro="" textlink="">
      <xdr:nvSpPr>
        <xdr:cNvPr id="11" name="TextBox 10">
          <a:extLst>
            <a:ext uri="{FF2B5EF4-FFF2-40B4-BE49-F238E27FC236}">
              <a16:creationId xmlns:a16="http://schemas.microsoft.com/office/drawing/2014/main" id="{E286C08F-DAAE-F4F8-86F3-D1665F66FA9D}"/>
            </a:ext>
          </a:extLst>
        </xdr:cNvPr>
        <xdr:cNvSpPr txBox="1"/>
      </xdr:nvSpPr>
      <xdr:spPr>
        <a:xfrm>
          <a:off x="6705601" y="10668000"/>
          <a:ext cx="6705600" cy="2667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This graph illustrates how rapidly the intake and exhaust valves accelerate and decelerate throughout the engine cycle, showing the sharp dynamic forces involved in valve motion. The exhaust valve (blue) experiences significant spikes in both positive and negative acceleration between roughly –250 and –50 degrees of crank angle, corresponding to the periods when it opens and closes. </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These fluctuations indicate the intense mechanical forces needed to reverse the valve’s direction at high speed. The intake valve (orange) shows similar behaviour later in the cycle, with substantial acceleration events occurring between about 0 and 200 degrees. </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A very large positive acceleration spike near roughly 100 degrees suggests a moment when the valve motion changes rapidly, likely at peak lift or during a transition in cam profile. Outside of their active motion periods, both valves show near-zero acceleration, indicating they are stationary and not undergoing significant force changes. Overall, the plot reveals just how abruptly valves must accelerate during opening and closing, highlighting the demanding dynamics placed on the valvetrain.</a:t>
          </a:r>
        </a:p>
        <a:p>
          <a:endParaRPr lang="en-GB" sz="1100"/>
        </a:p>
      </xdr:txBody>
    </xdr:sp>
    <xdr:clientData/>
  </xdr:twoCellAnchor>
  <xdr:absoluteAnchor>
    <xdr:pos x="6670964" y="13525500"/>
    <xdr:ext cx="7962900" cy="4381500"/>
    <xdr:graphicFrame macro="">
      <xdr:nvGraphicFramePr>
        <xdr:cNvPr id="14" name="Chart 13">
          <a:extLst>
            <a:ext uri="{FF2B5EF4-FFF2-40B4-BE49-F238E27FC236}">
              <a16:creationId xmlns:a16="http://schemas.microsoft.com/office/drawing/2014/main" id="{121B1F33-1AA8-41E9-89D2-BD57BF343C0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11</xdr:col>
      <xdr:colOff>1</xdr:colOff>
      <xdr:row>94</xdr:row>
      <xdr:rowOff>0</xdr:rowOff>
    </xdr:from>
    <xdr:to>
      <xdr:col>22</xdr:col>
      <xdr:colOff>1</xdr:colOff>
      <xdr:row>109</xdr:row>
      <xdr:rowOff>0</xdr:rowOff>
    </xdr:to>
    <xdr:sp macro="" textlink="">
      <xdr:nvSpPr>
        <xdr:cNvPr id="15" name="TextBox 14">
          <a:extLst>
            <a:ext uri="{FF2B5EF4-FFF2-40B4-BE49-F238E27FC236}">
              <a16:creationId xmlns:a16="http://schemas.microsoft.com/office/drawing/2014/main" id="{4FF2EACE-30B1-F004-20E4-E84D648BBE4E}"/>
            </a:ext>
          </a:extLst>
        </xdr:cNvPr>
        <xdr:cNvSpPr txBox="1"/>
      </xdr:nvSpPr>
      <xdr:spPr>
        <a:xfrm>
          <a:off x="6705601" y="17907000"/>
          <a:ext cx="6705600" cy="285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This graph presents the jerk and the rate of change of acceleration of the intake and exhaust valves throughout the engine cycle, highlighting the sharpness and abruptness of their motion transitions. Both valves experience intense and rapidly fluctuating jerk values during the periods when they open and close, indicating moments where acceleration changes extremely quickly due to the cam profile geometry and valvetrain dynamics. The exhaust valve (blue) shows significant oscillations roughly between –250 and –50 degrees, with both positive and negative spikes.</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Likewise, the intake valve (orange) displays similarly large fluctuations between about 0 and 200 degrees, including a particularly large positive spike near its opening event and a deep negative spike shortly afterward. Outside of these active events, jerk values settle near zero, showing that the valves experience very little dynamic excitation when stationary.</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Overall, the plot reveals that valve jerk reaches extremely high magnitudes during opening and closing, underscoring how aggressively acceleration changes during these transitions and how sensitive the valvetrain is to cam profile shape and dynamic loading.</a:t>
          </a:r>
        </a:p>
        <a:p>
          <a:endParaRPr lang="en-GB" sz="1100"/>
        </a:p>
      </xdr:txBody>
    </xdr:sp>
    <xdr:clientData/>
  </xdr:twoCellAnchor>
  <xdr:absoluteAnchor>
    <xdr:pos x="6667501" y="190500"/>
    <xdr:ext cx="5455226" cy="3430685"/>
    <xdr:graphicFrame macro="">
      <xdr:nvGraphicFramePr>
        <xdr:cNvPr id="17" name="Chart 16">
          <a:extLst>
            <a:ext uri="{FF2B5EF4-FFF2-40B4-BE49-F238E27FC236}">
              <a16:creationId xmlns:a16="http://schemas.microsoft.com/office/drawing/2014/main" id="{7467DC4F-0D88-4D7D-972F-12995C93328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absoluteAnchor>
  <xdr:twoCellAnchor>
    <xdr:from>
      <xdr:col>1</xdr:col>
      <xdr:colOff>0</xdr:colOff>
      <xdr:row>64</xdr:row>
      <xdr:rowOff>8659</xdr:rowOff>
    </xdr:from>
    <xdr:to>
      <xdr:col>10</xdr:col>
      <xdr:colOff>0</xdr:colOff>
      <xdr:row>95</xdr:row>
      <xdr:rowOff>1</xdr:rowOff>
    </xdr:to>
    <xdr:sp macro="" textlink="">
      <xdr:nvSpPr>
        <xdr:cNvPr id="18" name="TextBox 17">
          <a:extLst>
            <a:ext uri="{FF2B5EF4-FFF2-40B4-BE49-F238E27FC236}">
              <a16:creationId xmlns:a16="http://schemas.microsoft.com/office/drawing/2014/main" id="{D146CE5F-51B0-C2DA-974B-1DB9F0F13AB6}"/>
            </a:ext>
          </a:extLst>
        </xdr:cNvPr>
        <xdr:cNvSpPr txBox="1"/>
      </xdr:nvSpPr>
      <xdr:spPr>
        <a:xfrm>
          <a:off x="606136" y="12200659"/>
          <a:ext cx="5455228" cy="589684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Dynamic System Assessment</a:t>
          </a:r>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r>
            <a:rPr lang="en-GB"/>
            <a:t>The total measured weight of the valve assembly is 67.3 g (0.0673 kg). From my calculations, I was able to deduce that valve float would theoretically occur at around 15,085 rpm. However, this figure does not take into account important scaling factors or real-world engine variables. Applying a more realistic efficiency factor of 60% brings the estimated valve float speed down to roughly 9,000 rpm, which is closer to expectations, though still not entirely accurate. </a:t>
          </a:r>
          <a:r>
            <a:rPr lang="en-GB" sz="1100" b="0" i="0">
              <a:solidFill>
                <a:schemeClr val="dk1"/>
              </a:solidFill>
              <a:effectLst/>
              <a:latin typeface="+mn-lt"/>
              <a:ea typeface="+mn-ea"/>
              <a:cs typeface="+mn-cs"/>
            </a:rPr>
            <a:t>(Retroford, 2025)</a:t>
          </a:r>
        </a:p>
        <a:p>
          <a:endParaRPr lang="en-GB" sz="1100" b="0" i="0">
            <a:solidFill>
              <a:schemeClr val="dk1"/>
            </a:solidFill>
            <a:effectLst/>
            <a:latin typeface="+mn-lt"/>
            <a:ea typeface="+mn-ea"/>
            <a:cs typeface="+mn-cs"/>
          </a:endParaRPr>
        </a:p>
        <a:p>
          <a:endParaRPr lang="en-GB" sz="1100" b="0" i="0">
            <a:solidFill>
              <a:schemeClr val="dk1"/>
            </a:solidFill>
            <a:effectLst/>
            <a:latin typeface="+mn-lt"/>
            <a:ea typeface="+mn-ea"/>
            <a:cs typeface="+mn-cs"/>
          </a:endParaRPr>
        </a:p>
        <a:p>
          <a:endParaRPr lang="en-GB" sz="1100"/>
        </a:p>
      </xdr:txBody>
    </xdr:sp>
    <xdr:clientData/>
  </xdr:twoCellAnchor>
  <xdr:twoCellAnchor editAs="oneCell">
    <xdr:from>
      <xdr:col>1</xdr:col>
      <xdr:colOff>171450</xdr:colOff>
      <xdr:row>65</xdr:row>
      <xdr:rowOff>104776</xdr:rowOff>
    </xdr:from>
    <xdr:to>
      <xdr:col>8</xdr:col>
      <xdr:colOff>108245</xdr:colOff>
      <xdr:row>87</xdr:row>
      <xdr:rowOff>123826</xdr:rowOff>
    </xdr:to>
    <xdr:pic>
      <xdr:nvPicPr>
        <xdr:cNvPr id="19" name="Picture 18">
          <a:extLst>
            <a:ext uri="{FF2B5EF4-FFF2-40B4-BE49-F238E27FC236}">
              <a16:creationId xmlns:a16="http://schemas.microsoft.com/office/drawing/2014/main" id="{6EC0335E-327C-7117-B4A2-FFBD9F525EFE}"/>
            </a:ext>
          </a:extLst>
        </xdr:cNvPr>
        <xdr:cNvPicPr>
          <a:picLocks noChangeAspect="1"/>
        </xdr:cNvPicPr>
      </xdr:nvPicPr>
      <xdr:blipFill>
        <a:blip xmlns:r="http://schemas.openxmlformats.org/officeDocument/2006/relationships" r:embed="rId6"/>
        <a:stretch>
          <a:fillRect/>
        </a:stretch>
      </xdr:blipFill>
      <xdr:spPr>
        <a:xfrm>
          <a:off x="781050" y="12487276"/>
          <a:ext cx="4203995" cy="421005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5</xdr:col>
      <xdr:colOff>465992</xdr:colOff>
      <xdr:row>1</xdr:row>
      <xdr:rowOff>56728</xdr:rowOff>
    </xdr:from>
    <xdr:to>
      <xdr:col>9</xdr:col>
      <xdr:colOff>354632</xdr:colOff>
      <xdr:row>2</xdr:row>
      <xdr:rowOff>190499</xdr:rowOff>
    </xdr:to>
    <xdr:pic>
      <xdr:nvPicPr>
        <xdr:cNvPr id="2" name="Picture 1" descr="See the source image">
          <a:extLst>
            <a:ext uri="{FF2B5EF4-FFF2-40B4-BE49-F238E27FC236}">
              <a16:creationId xmlns:a16="http://schemas.microsoft.com/office/drawing/2014/main" id="{F7484F90-6DCB-4AF1-97BC-52F0E1E15AD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4047392" y="304378"/>
          <a:ext cx="1793640" cy="381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323118</xdr:colOff>
      <xdr:row>56</xdr:row>
      <xdr:rowOff>180554</xdr:rowOff>
    </xdr:from>
    <xdr:to>
      <xdr:col>9</xdr:col>
      <xdr:colOff>327159</xdr:colOff>
      <xdr:row>58</xdr:row>
      <xdr:rowOff>103512</xdr:rowOff>
    </xdr:to>
    <xdr:pic>
      <xdr:nvPicPr>
        <xdr:cNvPr id="3" name="Picture 2" descr="See the source image">
          <a:extLst>
            <a:ext uri="{FF2B5EF4-FFF2-40B4-BE49-F238E27FC236}">
              <a16:creationId xmlns:a16="http://schemas.microsoft.com/office/drawing/2014/main" id="{F3CBDEEE-ECAA-4F6E-833A-9031012C4CF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4380768" y="13991804"/>
          <a:ext cx="1432791" cy="303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absoluteAnchor>
    <xdr:pos x="0" y="0"/>
    <xdr:ext cx="8665221" cy="6288186"/>
    <xdr:graphicFrame macro="">
      <xdr:nvGraphicFramePr>
        <xdr:cNvPr id="2" name="Chart 1">
          <a:extLst>
            <a:ext uri="{FF2B5EF4-FFF2-40B4-BE49-F238E27FC236}">
              <a16:creationId xmlns:a16="http://schemas.microsoft.com/office/drawing/2014/main" id="{14BC0B14-2782-0694-9CC7-229691357AE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1.xml><?xml version="1.0" encoding="utf-8"?>
<xdr:wsDr xmlns:xdr="http://schemas.openxmlformats.org/drawingml/2006/spreadsheetDrawing" xmlns:a="http://schemas.openxmlformats.org/drawingml/2006/main">
  <xdr:absoluteAnchor>
    <xdr:pos x="0" y="0"/>
    <xdr:ext cx="8665221" cy="6288186"/>
    <xdr:graphicFrame macro="">
      <xdr:nvGraphicFramePr>
        <xdr:cNvPr id="2" name="Chart 1">
          <a:extLst>
            <a:ext uri="{FF2B5EF4-FFF2-40B4-BE49-F238E27FC236}">
              <a16:creationId xmlns:a16="http://schemas.microsoft.com/office/drawing/2014/main" id="{169669C9-CDD5-0A88-18F8-5DDFE7B396D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2.xml><?xml version="1.0" encoding="utf-8"?>
<xdr:wsDr xmlns:xdr="http://schemas.openxmlformats.org/drawingml/2006/spreadsheetDrawing" xmlns:a="http://schemas.openxmlformats.org/drawingml/2006/main">
  <xdr:absoluteAnchor>
    <xdr:pos x="0" y="0"/>
    <xdr:ext cx="8665221" cy="6288186"/>
    <xdr:graphicFrame macro="">
      <xdr:nvGraphicFramePr>
        <xdr:cNvPr id="2" name="Chart 1">
          <a:extLst>
            <a:ext uri="{FF2B5EF4-FFF2-40B4-BE49-F238E27FC236}">
              <a16:creationId xmlns:a16="http://schemas.microsoft.com/office/drawing/2014/main" id="{0029116B-7FD2-09E6-F057-A91ED0BB9FB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absoluteAnchor>
    <xdr:pos x="0" y="0"/>
    <xdr:ext cx="8665221" cy="6288186"/>
    <xdr:graphicFrame macro="">
      <xdr:nvGraphicFramePr>
        <xdr:cNvPr id="2" name="Chart 1">
          <a:extLst>
            <a:ext uri="{FF2B5EF4-FFF2-40B4-BE49-F238E27FC236}">
              <a16:creationId xmlns:a16="http://schemas.microsoft.com/office/drawing/2014/main" id="{D5CEF6B0-FF87-3997-1682-E7F55766B82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4.xml><?xml version="1.0" encoding="utf-8"?>
<xdr:wsDr xmlns:xdr="http://schemas.openxmlformats.org/drawingml/2006/spreadsheetDrawing" xmlns:a="http://schemas.openxmlformats.org/drawingml/2006/main">
  <xdr:absoluteAnchor>
    <xdr:pos x="609600" y="190500"/>
    <xdr:ext cx="6705600" cy="4190999"/>
    <xdr:graphicFrame macro="">
      <xdr:nvGraphicFramePr>
        <xdr:cNvPr id="3" name="Chart 2">
          <a:extLst>
            <a:ext uri="{FF2B5EF4-FFF2-40B4-BE49-F238E27FC236}">
              <a16:creationId xmlns:a16="http://schemas.microsoft.com/office/drawing/2014/main" id="{1A50C091-62C6-4F64-8E90-11E50DE36CF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absoluteAnchor>
    <xdr:pos x="7924801" y="190500"/>
    <xdr:ext cx="6096000" cy="4190999"/>
    <xdr:graphicFrame macro="">
      <xdr:nvGraphicFramePr>
        <xdr:cNvPr id="5" name="Chart 4">
          <a:extLst>
            <a:ext uri="{FF2B5EF4-FFF2-40B4-BE49-F238E27FC236}">
              <a16:creationId xmlns:a16="http://schemas.microsoft.com/office/drawing/2014/main" id="{DD90FD5A-9B31-4C47-B951-A29D868A299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absoluteAnchor>
    <xdr:pos x="7924799" y="6476999"/>
    <xdr:ext cx="6093471" cy="3619501"/>
    <xdr:graphicFrame macro="">
      <xdr:nvGraphicFramePr>
        <xdr:cNvPr id="7" name="Chart 6">
          <a:extLst>
            <a:ext uri="{FF2B5EF4-FFF2-40B4-BE49-F238E27FC236}">
              <a16:creationId xmlns:a16="http://schemas.microsoft.com/office/drawing/2014/main" id="{68053D9D-01DD-48A9-86FB-C15939EEF3F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absoluteAnchor>
  <xdr:absoluteAnchor>
    <xdr:pos x="609601" y="6286500"/>
    <xdr:ext cx="6705600" cy="3629025"/>
    <xdr:graphicFrame macro="">
      <xdr:nvGraphicFramePr>
        <xdr:cNvPr id="12" name="Chart 11">
          <a:extLst>
            <a:ext uri="{FF2B5EF4-FFF2-40B4-BE49-F238E27FC236}">
              <a16:creationId xmlns:a16="http://schemas.microsoft.com/office/drawing/2014/main" id="{50FB89EA-857E-40FB-B724-BAA4396B7E8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1</xdr:col>
      <xdr:colOff>9525</xdr:colOff>
      <xdr:row>23</xdr:row>
      <xdr:rowOff>0</xdr:rowOff>
    </xdr:from>
    <xdr:to>
      <xdr:col>12</xdr:col>
      <xdr:colOff>0</xdr:colOff>
      <xdr:row>32</xdr:row>
      <xdr:rowOff>0</xdr:rowOff>
    </xdr:to>
    <xdr:sp macro="" textlink="">
      <xdr:nvSpPr>
        <xdr:cNvPr id="13" name="TextBox 12">
          <a:extLst>
            <a:ext uri="{FF2B5EF4-FFF2-40B4-BE49-F238E27FC236}">
              <a16:creationId xmlns:a16="http://schemas.microsoft.com/office/drawing/2014/main" id="{14D572DC-60C6-B45B-0C6C-DEC1FCD96A4B}"/>
            </a:ext>
          </a:extLst>
        </xdr:cNvPr>
        <xdr:cNvSpPr txBox="1"/>
      </xdr:nvSpPr>
      <xdr:spPr>
        <a:xfrm>
          <a:off x="619125" y="4381500"/>
          <a:ext cx="6696075" cy="171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graph compares intake and exhaust flow rates as valve lift increases, showing that both flows rise rapidly at low lifts and then begin to plateau at higher lifts. The intake flow rate is consistently higher than the exhaust flow rate across the entire lift range. Intake flow starts around 28 L/s at low lift, climbs steeply through mid-range lifts, and then levels off near 118 L/s at the highest lifts. Exhaust flow begins lower, around 18 L/s, increases steadily but less aggressively, and approaches a plateau near 75 L/s. </a:t>
          </a:r>
        </a:p>
        <a:p>
          <a:endParaRPr lang="en-GB"/>
        </a:p>
        <a:p>
          <a:r>
            <a:rPr lang="en-GB"/>
            <a:t>Overall, the graph indicates that the intake port flows significantly more air than the exhaust port at any given valve lift, and both systems exhibit diminishing gains in flow as the valve approaches maximum lift.</a:t>
          </a:r>
          <a:endParaRPr lang="en-GB" sz="1100"/>
        </a:p>
      </xdr:txBody>
    </xdr:sp>
    <xdr:clientData/>
  </xdr:twoCellAnchor>
  <xdr:twoCellAnchor>
    <xdr:from>
      <xdr:col>13</xdr:col>
      <xdr:colOff>0</xdr:colOff>
      <xdr:row>23</xdr:row>
      <xdr:rowOff>1</xdr:rowOff>
    </xdr:from>
    <xdr:to>
      <xdr:col>23</xdr:col>
      <xdr:colOff>9525</xdr:colOff>
      <xdr:row>33</xdr:row>
      <xdr:rowOff>1</xdr:rowOff>
    </xdr:to>
    <xdr:sp macro="" textlink="">
      <xdr:nvSpPr>
        <xdr:cNvPr id="14" name="TextBox 13">
          <a:extLst>
            <a:ext uri="{FF2B5EF4-FFF2-40B4-BE49-F238E27FC236}">
              <a16:creationId xmlns:a16="http://schemas.microsoft.com/office/drawing/2014/main" id="{0EC5D561-CD88-12C2-B67D-62BF49DA5409}"/>
            </a:ext>
          </a:extLst>
        </xdr:cNvPr>
        <xdr:cNvSpPr txBox="1"/>
      </xdr:nvSpPr>
      <xdr:spPr>
        <a:xfrm>
          <a:off x="7924800" y="4381501"/>
          <a:ext cx="6105525"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graph shows how intake and exhaust flow rates, normalized by valve curtain area, change as valve lift increases. At low valve lifts, both intake and exhaust exhibit similar flow efficiency, with the exhaust slightly outperforming the intake. As lift increases through the mid-range, the exhaust maintains a small advantage up to around 6–7 mm, indicating that the exhaust port flows more efficiently per unit area in that region. Beyond this point, however, the intake curve overtakes the exhaust, rising to a higher peak efficiency of just over 6 L/s/cm², while the exhaust plateaus around 5.4–5.5 L/s/cm². </a:t>
          </a:r>
        </a:p>
        <a:p>
          <a:endParaRPr lang="en-GB"/>
        </a:p>
        <a:p>
          <a:r>
            <a:rPr lang="en-GB"/>
            <a:t>Overall, the chart suggests that while the exhaust port is more effective at low and mid lifts, the intake port ultimately delivers higher flow per unit area at higher valve lifts, highlighting differences in port geometry, flow potential, and how each port responds to increased valve opening.</a:t>
          </a:r>
          <a:endParaRPr lang="en-GB" sz="1100"/>
        </a:p>
      </xdr:txBody>
    </xdr:sp>
    <xdr:clientData/>
  </xdr:twoCellAnchor>
  <xdr:twoCellAnchor>
    <xdr:from>
      <xdr:col>13</xdr:col>
      <xdr:colOff>1</xdr:colOff>
      <xdr:row>53</xdr:row>
      <xdr:rowOff>1</xdr:rowOff>
    </xdr:from>
    <xdr:to>
      <xdr:col>23</xdr:col>
      <xdr:colOff>1</xdr:colOff>
      <xdr:row>64</xdr:row>
      <xdr:rowOff>1</xdr:rowOff>
    </xdr:to>
    <xdr:sp macro="" textlink="">
      <xdr:nvSpPr>
        <xdr:cNvPr id="15" name="TextBox 14">
          <a:extLst>
            <a:ext uri="{FF2B5EF4-FFF2-40B4-BE49-F238E27FC236}">
              <a16:creationId xmlns:a16="http://schemas.microsoft.com/office/drawing/2014/main" id="{4AEDC812-4714-C8FB-A95E-31A1E711DD27}"/>
            </a:ext>
          </a:extLst>
        </xdr:cNvPr>
        <xdr:cNvSpPr txBox="1"/>
      </xdr:nvSpPr>
      <xdr:spPr>
        <a:xfrm>
          <a:off x="7924801" y="10096501"/>
          <a:ext cx="6096000" cy="2095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graph illustrates how the flow coefficients of the intake and exhaust ports change with valve lift, revealing important differences in their efficiency across the lift range. Both ports begin with relatively high flow coefficients at low lift, with the intake starting slightly higher. The exhaust briefly surpasses the intake around 3–4 mm of lift, reaching its peak efficiency in that region. After this point, both curves begin a steady downward trend, indicating that as valve lift increases, the ports become progressively less efficient relative to their theoretical flow capacity. The intake maintains a consistently higher flow coefficient than the exhaust across most of the lift range, although both decline substantially,</a:t>
          </a:r>
          <a:r>
            <a:rPr lang="en-GB" baseline="0"/>
            <a:t> </a:t>
          </a:r>
          <a:r>
            <a:rPr lang="en-GB"/>
            <a:t>falling from roughly 1.5 at low lift to under 0.8 for the intake and about 0.6 for the exhaust at the highest lifts. </a:t>
          </a:r>
        </a:p>
        <a:p>
          <a:endParaRPr lang="en-GB"/>
        </a:p>
        <a:p>
          <a:r>
            <a:rPr lang="en-GB"/>
            <a:t>Overall, the chart shows that both ports are most efficient at low to moderate lifts and lose efficiency as lift increases, with the intake exhibiting better high-lift performance than the exhaust.</a:t>
          </a:r>
          <a:endParaRPr lang="en-GB" sz="1100"/>
        </a:p>
      </xdr:txBody>
    </xdr:sp>
    <xdr:clientData/>
  </xdr:twoCellAnchor>
  <xdr:twoCellAnchor>
    <xdr:from>
      <xdr:col>1</xdr:col>
      <xdr:colOff>0</xdr:colOff>
      <xdr:row>52</xdr:row>
      <xdr:rowOff>0</xdr:rowOff>
    </xdr:from>
    <xdr:to>
      <xdr:col>12</xdr:col>
      <xdr:colOff>0</xdr:colOff>
      <xdr:row>64</xdr:row>
      <xdr:rowOff>0</xdr:rowOff>
    </xdr:to>
    <xdr:sp macro="" textlink="">
      <xdr:nvSpPr>
        <xdr:cNvPr id="16" name="TextBox 15">
          <a:extLst>
            <a:ext uri="{FF2B5EF4-FFF2-40B4-BE49-F238E27FC236}">
              <a16:creationId xmlns:a16="http://schemas.microsoft.com/office/drawing/2014/main" id="{89C4519C-EE28-D986-0CA8-B26F6671566C}"/>
            </a:ext>
          </a:extLst>
        </xdr:cNvPr>
        <xdr:cNvSpPr txBox="1"/>
      </xdr:nvSpPr>
      <xdr:spPr>
        <a:xfrm>
          <a:off x="609600" y="9906000"/>
          <a:ext cx="6705600" cy="2286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b="0"/>
            <a:t>This graph shows how the intake and exhaust flow coefficients (CF) vary with crank angle over a full engine cycle. The blue curve represents the exhaust valve flow coefficient, while the orange curve represents the intake valve flow coefficient. Each curve rises when its corresponding valve is open and drops to zero when the valve is closed. The graph illustrates the timing and duration of valve events, as well as how effectively the valves flow during those events. </a:t>
          </a:r>
        </a:p>
        <a:p>
          <a:endParaRPr lang="en-GB" b="0"/>
        </a:p>
        <a:p>
          <a:r>
            <a:rPr lang="en-GB" b="0"/>
            <a:t>For example, the exhaust CF increases around the exhaust stroke, peaking during the main blowdown and decreasing as the valve closes. Similarly, the intake CF increases during the intake stroke, reaching its peak near maximum valve lift and tapering off during closing. The regions where both curves briefly overlap indicate valve overlap,</a:t>
          </a:r>
          <a:r>
            <a:rPr lang="en-GB" b="0" baseline="0"/>
            <a:t> </a:t>
          </a:r>
          <a:r>
            <a:rPr lang="en-GB" b="0"/>
            <a:t>the period when both intake and exhaust valves are slightly open. Overall, the plot provides a clear visualization of valve timing, valve lift–dependent flow behavior, and the breathing characteristics of the engine across the full crank-angle domain.</a:t>
          </a:r>
          <a:endParaRPr lang="en-GB" sz="1100" b="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0</xdr:colOff>
      <xdr:row>0</xdr:row>
      <xdr:rowOff>190499</xdr:rowOff>
    </xdr:from>
    <xdr:to>
      <xdr:col>16</xdr:col>
      <xdr:colOff>0</xdr:colOff>
      <xdr:row>38</xdr:row>
      <xdr:rowOff>0</xdr:rowOff>
    </xdr:to>
    <xdr:sp macro="" textlink="">
      <xdr:nvSpPr>
        <xdr:cNvPr id="2" name="TextBox 1">
          <a:extLst>
            <a:ext uri="{FF2B5EF4-FFF2-40B4-BE49-F238E27FC236}">
              <a16:creationId xmlns:a16="http://schemas.microsoft.com/office/drawing/2014/main" id="{D3B939E3-872C-5BA4-0E79-4DF7F522A45C}"/>
            </a:ext>
          </a:extLst>
        </xdr:cNvPr>
        <xdr:cNvSpPr txBox="1"/>
      </xdr:nvSpPr>
      <xdr:spPr>
        <a:xfrm>
          <a:off x="609600" y="190499"/>
          <a:ext cx="9144000" cy="70485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Flow Potential and Tuning</a:t>
          </a:r>
        </a:p>
        <a:p>
          <a:endParaRPr lang="en-GB" sz="1100"/>
        </a:p>
        <a:p>
          <a:r>
            <a:rPr lang="en-GB" sz="1100">
              <a:solidFill>
                <a:schemeClr val="dk1"/>
              </a:solidFill>
              <a:effectLst/>
              <a:latin typeface="+mn-lt"/>
              <a:ea typeface="+mn-ea"/>
              <a:cs typeface="+mn-cs"/>
            </a:rPr>
            <a:t>The Duratec’s breathing looks biased toward mid-to-high rpm rather than being a low-rpm torquer. The intake CF (orange) climbs to a relatively high, sustained plateau (around ~0.7–0.8 CF on the plot) for a long crank-angle window while the exhaust CF (blue) shows a somewhat lower average with pronounced transient peaks and troughs during valve events. </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That combination, a large intake flow that is sustained over a long duration plus significant exhaust transients, is the signature of a head/valve timing package that will fill the cylinder well at higher piston speeds (higher rpm) but will be less effective at producing very large low-rpm volumetric efficiency where you want very strong, concentrated intake velocity and long runner tuning.</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Velocity stacks increase intake air velocity into the port and can create a beneficial pressure-wave/ram suction effect at certain frequencies:</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Short, large-diameter trumpets or a short/straight intake tract tend to favor high-RPM power by lowering flow restriction at high mass-flow and shifting the runner</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Longer, narrower stacks or longer intake runners favor low- to mid-RPM torque by boosting air velocity and using inertial ram.</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Given the flow profile here (broad high intake CF and moderate overlap), adding appropriately-sized short trumpets or a short runner manifold will likely increase peak high-rpm flow and peak horsepower, but poorly chosen (too long/too small diameter) trumpets could create extra pressure drop at the top end and actually restrict flow there. </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The intake CF saturating near ~0.7–0.8 means the head and valve geometry are a significant airflow limit at high mass-flow demands, at some RPM the engine will be airflow-limited before it is volumetrically limited by cam timing or inertial effects. The dips and oscillations in the exhaust CF indicate pressure-wave interactions and possible reversion/scavenging losses at some crank angles; that points to room for improvement in header tuning or exhaust sizing if you want to recover lost high-rpm performance. Also, the finite valve overlap shown by both curves being open briefly implies scavenging helps at higher RPM, but overlap that is too small or too large will cap volumetric efficiency in their respective ranges. </a:t>
          </a:r>
          <a:r>
            <a:rPr lang="en-GB" sz="1100" b="0" i="0">
              <a:solidFill>
                <a:schemeClr val="dk1"/>
              </a:solidFill>
              <a:effectLst/>
              <a:latin typeface="+mn-lt"/>
              <a:ea typeface="+mn-ea"/>
              <a:cs typeface="+mn-cs"/>
            </a:rPr>
            <a:t>(ChatGPT, 2025)</a:t>
          </a:r>
          <a:endParaRPr lang="en-GB" sz="1100">
            <a:solidFill>
              <a:schemeClr val="dk1"/>
            </a:solidFill>
            <a:effectLst/>
            <a:latin typeface="+mn-lt"/>
            <a:ea typeface="+mn-ea"/>
            <a:cs typeface="+mn-cs"/>
          </a:endParaRPr>
        </a:p>
        <a:p>
          <a:endParaRPr lang="en-GB" sz="1100"/>
        </a:p>
        <a:p>
          <a:r>
            <a:rPr lang="en-GB" sz="1100"/>
            <a:t>Refrences:</a:t>
          </a:r>
          <a:r>
            <a:rPr lang="en-GB" sz="1100" baseline="0"/>
            <a:t> </a:t>
          </a:r>
        </a:p>
        <a:p>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Arrowprecision.com. (2016). </a:t>
          </a:r>
          <a:r>
            <a:rPr lang="en-GB" sz="1100" i="1">
              <a:solidFill>
                <a:schemeClr val="dk1"/>
              </a:solidFill>
              <a:effectLst/>
              <a:latin typeface="+mn-lt"/>
              <a:ea typeface="+mn-ea"/>
              <a:cs typeface="+mn-cs"/>
            </a:rPr>
            <a:t>Arrow Precision // Online Shop</a:t>
          </a:r>
          <a:r>
            <a:rPr lang="en-GB" sz="1100">
              <a:solidFill>
                <a:schemeClr val="dk1"/>
              </a:solidFill>
              <a:effectLst/>
              <a:latin typeface="+mn-lt"/>
              <a:ea typeface="+mn-ea"/>
              <a:cs typeface="+mn-cs"/>
            </a:rPr>
            <a:t>. [online] Available at: </a:t>
          </a:r>
          <a:r>
            <a:rPr lang="en-GB" sz="1100" u="sng">
              <a:solidFill>
                <a:schemeClr val="dk1"/>
              </a:solidFill>
              <a:effectLst/>
              <a:latin typeface="+mn-lt"/>
              <a:ea typeface="+mn-ea"/>
              <a:cs typeface="+mn-cs"/>
            </a:rPr>
            <a:t>https://shop.arrowprecision.com/connecting-rods/ford-duratec-2-0ltr.html</a:t>
          </a:r>
          <a:r>
            <a:rPr lang="en-GB" sz="1100">
              <a:solidFill>
                <a:schemeClr val="dk1"/>
              </a:solidFill>
              <a:effectLst/>
              <a:latin typeface="+mn-lt"/>
              <a:ea typeface="+mn-ea"/>
              <a:cs typeface="+mn-cs"/>
            </a:rPr>
            <a:t> [Accessed 2 Dec. 2025].</a:t>
          </a:r>
        </a:p>
        <a:p>
          <a:pPr marL="0" marR="0" lvl="0" indent="0" defTabSz="914400" eaLnBrk="1" fontAlgn="auto" latinLnBrk="0" hangingPunct="1">
            <a:lnSpc>
              <a:spcPct val="100000"/>
            </a:lnSpc>
            <a:spcBef>
              <a:spcPts val="0"/>
            </a:spcBef>
            <a:spcAft>
              <a:spcPts val="0"/>
            </a:spcAft>
            <a:buClrTx/>
            <a:buSzTx/>
            <a:buFontTx/>
            <a:buNone/>
            <a:tabLst/>
            <a:defRPr/>
          </a:pPr>
          <a:endParaRPr lang="en-GB"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ChatGPT. (2025). </a:t>
          </a:r>
          <a:r>
            <a:rPr lang="en-GB" sz="1100" b="0" i="1">
              <a:solidFill>
                <a:schemeClr val="dk1"/>
              </a:solidFill>
              <a:effectLst/>
              <a:latin typeface="+mn-lt"/>
              <a:ea typeface="+mn-ea"/>
              <a:cs typeface="+mn-cs"/>
            </a:rPr>
            <a:t>ChatGPT - Owen’s Thermo &amp; Combustion</a:t>
          </a:r>
          <a:r>
            <a:rPr lang="en-GB" sz="1100" b="0" i="0">
              <a:solidFill>
                <a:schemeClr val="dk1"/>
              </a:solidFill>
              <a:effectLst/>
              <a:latin typeface="+mn-lt"/>
              <a:ea typeface="+mn-ea"/>
              <a:cs typeface="+mn-cs"/>
            </a:rPr>
            <a:t>. [online] Available at: https://chatgpt.com/g/g-sFfo8QfWB-owen-s-thermo-combustion.</a:t>
          </a:r>
          <a:endParaRPr lang="en-GB">
            <a:effectLst/>
          </a:endParaRPr>
        </a:p>
        <a:p>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Raceline.co.uk. (2025). </a:t>
          </a:r>
          <a:r>
            <a:rPr lang="en-GB" sz="1100" i="1">
              <a:solidFill>
                <a:schemeClr val="dk1"/>
              </a:solidFill>
              <a:effectLst/>
              <a:latin typeface="+mn-lt"/>
              <a:ea typeface="+mn-ea"/>
              <a:cs typeface="+mn-cs"/>
            </a:rPr>
            <a:t>RACELINE - Specialists</a:t>
          </a:r>
          <a:r>
            <a:rPr lang="en-GB" sz="1100">
              <a:solidFill>
                <a:schemeClr val="dk1"/>
              </a:solidFill>
              <a:effectLst/>
              <a:latin typeface="+mn-lt"/>
              <a:ea typeface="+mn-ea"/>
              <a:cs typeface="+mn-cs"/>
            </a:rPr>
            <a:t>. [online] Available at: </a:t>
          </a:r>
          <a:r>
            <a:rPr lang="en-GB" sz="1100" u="sng">
              <a:solidFill>
                <a:schemeClr val="dk1"/>
              </a:solidFill>
              <a:effectLst/>
              <a:latin typeface="+mn-lt"/>
              <a:ea typeface="+mn-ea"/>
              <a:cs typeface="+mn-cs"/>
            </a:rPr>
            <a:t>https://www.raceline.co.uk/products/part_section.asp?SectionID=97&amp;CategoryID=1</a:t>
          </a:r>
          <a:r>
            <a:rPr lang="en-GB" sz="1100">
              <a:solidFill>
                <a:schemeClr val="dk1"/>
              </a:solidFill>
              <a:effectLst/>
              <a:latin typeface="+mn-lt"/>
              <a:ea typeface="+mn-ea"/>
              <a:cs typeface="+mn-cs"/>
            </a:rPr>
            <a:t> [Accessed 2 Dec. 2025].</a:t>
          </a:r>
          <a:endParaRPr lang="en-GB" sz="1100" baseline="0"/>
        </a:p>
        <a:p>
          <a:endParaRPr lang="en-GB" sz="1100" baseline="0"/>
        </a:p>
        <a:p>
          <a:r>
            <a:rPr lang="en-GB" sz="1100">
              <a:solidFill>
                <a:schemeClr val="dk1"/>
              </a:solidFill>
              <a:effectLst/>
              <a:latin typeface="+mn-lt"/>
              <a:ea typeface="+mn-ea"/>
              <a:cs typeface="+mn-cs"/>
            </a:rPr>
            <a:t>Retroford. (2025). </a:t>
          </a:r>
          <a:r>
            <a:rPr lang="en-GB" sz="1100" i="1">
              <a:solidFill>
                <a:schemeClr val="dk1"/>
              </a:solidFill>
              <a:effectLst/>
              <a:latin typeface="+mn-lt"/>
              <a:ea typeface="+mn-ea"/>
              <a:cs typeface="+mn-cs"/>
            </a:rPr>
            <a:t>Ford Duratec Single Valve Spring Kit Inc Caps (VSSDUR)</a:t>
          </a:r>
          <a:r>
            <a:rPr lang="en-GB" sz="1100">
              <a:solidFill>
                <a:schemeClr val="dk1"/>
              </a:solidFill>
              <a:effectLst/>
              <a:latin typeface="+mn-lt"/>
              <a:ea typeface="+mn-ea"/>
              <a:cs typeface="+mn-cs"/>
            </a:rPr>
            <a:t>. [online] Available at: </a:t>
          </a:r>
          <a:r>
            <a:rPr lang="en-GB" sz="1100" u="sng">
              <a:solidFill>
                <a:schemeClr val="dk1"/>
              </a:solidFill>
              <a:effectLst/>
              <a:latin typeface="+mn-lt"/>
              <a:ea typeface="+mn-ea"/>
              <a:cs typeface="+mn-cs"/>
              <a:hlinkClick xmlns:r="http://schemas.openxmlformats.org/officeDocument/2006/relationships" r:id=""/>
            </a:rPr>
            <a:t>https://www.retroford.co.uk/product/ford-duratec-single-valve-spring-kit-inc-caps-vssdur/</a:t>
          </a:r>
          <a:r>
            <a:rPr lang="en-GB" sz="1100">
              <a:solidFill>
                <a:schemeClr val="dk1"/>
              </a:solidFill>
              <a:effectLst/>
              <a:latin typeface="+mn-lt"/>
              <a:ea typeface="+mn-ea"/>
              <a:cs typeface="+mn-cs"/>
            </a:rPr>
            <a:t> [Accessed 4 Dec. 2025].</a:t>
          </a:r>
        </a:p>
        <a:p>
          <a:endParaRPr lang="en-GB" sz="1100">
            <a:solidFill>
              <a:schemeClr val="dk1"/>
            </a:solidFill>
            <a:effectLst/>
            <a:latin typeface="+mn-lt"/>
            <a:ea typeface="+mn-ea"/>
            <a:cs typeface="+mn-cs"/>
          </a:endParaRPr>
        </a:p>
        <a:p>
          <a:endParaRPr lang="en-GB" sz="1100">
            <a:solidFill>
              <a:schemeClr val="dk1"/>
            </a:solidFill>
            <a:effectLst/>
            <a:latin typeface="+mn-lt"/>
            <a:ea typeface="+mn-ea"/>
            <a:cs typeface="+mn-cs"/>
          </a:endParaRPr>
        </a:p>
        <a:p>
          <a:endParaRPr lang="en-GB"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University\Year%202\Owen%20Williams%20-%20Thermodynamics\Piston%20Dynamics%20-%20Robbie%20Sandford.xlsx" TargetMode="External"/><Relationship Id="rId1" Type="http://schemas.openxmlformats.org/officeDocument/2006/relationships/externalLinkPath" Target="Piston%20Dynamics%20-%20Robbie%20Sandford.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University\Year%202\Owen%20Williams%20-%20Thermodynamics\Flow%20Bench%20Testing%20Test%20Data%20-%20Excel.xlsx" TargetMode="External"/><Relationship Id="rId1" Type="http://schemas.openxmlformats.org/officeDocument/2006/relationships/externalLinkPath" Target="Flow%20Bench%20Testing%20Test%20Data%20-%20Exc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lculations"/>
      <sheetName val="Piston"/>
      <sheetName val="Velocity"/>
      <sheetName val="Acceleration"/>
      <sheetName val="Volume"/>
    </sheetNames>
    <sheetDataSet>
      <sheetData sheetId="0">
        <row r="1">
          <cell r="N1" t="str">
            <v>Volume (CC)</v>
          </cell>
        </row>
        <row r="3">
          <cell r="H3">
            <v>-180</v>
          </cell>
          <cell r="I3">
            <v>83.1</v>
          </cell>
          <cell r="L3">
            <v>-9.2071630511712334E-16</v>
          </cell>
          <cell r="M3">
            <v>-3147.9347868494701</v>
          </cell>
          <cell r="N3">
            <v>2033.0255605689258</v>
          </cell>
        </row>
        <row r="4">
          <cell r="H4">
            <v>-179</v>
          </cell>
          <cell r="I4">
            <v>83.095469484553163</v>
          </cell>
          <cell r="L4">
            <v>-0.13118357698005992</v>
          </cell>
          <cell r="M4">
            <v>-3149.3478776441093</v>
          </cell>
          <cell r="N4">
            <v>2032.9167134054865</v>
          </cell>
        </row>
        <row r="5">
          <cell r="H5">
            <v>-178</v>
          </cell>
          <cell r="I5">
            <v>83.081877808084755</v>
          </cell>
          <cell r="L5">
            <v>-0.26248487352179994</v>
          </cell>
          <cell r="M5">
            <v>-3153.5844138226676</v>
          </cell>
          <cell r="N5">
            <v>2032.5901687887997</v>
          </cell>
        </row>
        <row r="6">
          <cell r="H6">
            <v>-177</v>
          </cell>
          <cell r="I6">
            <v>83.059224581534465</v>
          </cell>
          <cell r="L6">
            <v>-0.3940213812203871</v>
          </cell>
          <cell r="M6">
            <v>-3160.636190411758</v>
          </cell>
          <cell r="N6">
            <v>2032.0459173715617</v>
          </cell>
        </row>
        <row r="7">
          <cell r="H7">
            <v>-176</v>
          </cell>
          <cell r="I7">
            <v>83.027509160878935</v>
          </cell>
          <cell r="L7">
            <v>-0.52591013604143932</v>
          </cell>
          <cell r="M7">
            <v>-3170.489544593519</v>
          </cell>
          <cell r="N7">
            <v>2031.2839436808933</v>
          </cell>
        </row>
        <row r="8">
          <cell r="H8">
            <v>-175</v>
          </cell>
          <cell r="I8">
            <v>82.986730653748907</v>
          </cell>
          <cell r="L8">
            <v>-0.65826749126462447</v>
          </cell>
          <cell r="M8">
            <v>-3183.1253738964169</v>
          </cell>
          <cell r="N8">
            <v>2030.3042262773217</v>
          </cell>
        </row>
        <row r="9">
          <cell r="H9">
            <v>-174</v>
          </cell>
          <cell r="I9">
            <v>82.936887928694702</v>
          </cell>
          <cell r="L9">
            <v>-0.79120889133621741</v>
          </cell>
          <cell r="M9">
            <v>-3198.5191616306906</v>
          </cell>
          <cell r="N9">
            <v>2029.106737977386</v>
          </cell>
        </row>
        <row r="10">
          <cell r="H10">
            <v>-173</v>
          </cell>
          <cell r="I10">
            <v>82.87797962710205</v>
          </cell>
          <cell r="L10">
            <v>-0.92484864693187863</v>
          </cell>
          <cell r="M10">
            <v>-3216.641009536776</v>
          </cell>
          <cell r="N10">
            <v>2027.691446139921</v>
          </cell>
        </row>
        <row r="11">
          <cell r="H11">
            <v>-172</v>
          </cell>
          <cell r="I11">
            <v>82.810004177760732</v>
          </cell>
          <cell r="L11">
            <v>-1.059299711529349</v>
          </cell>
          <cell r="M11">
            <v>-3237.4556776060849</v>
          </cell>
          <cell r="N11">
            <v>2026.0583130160685</v>
          </cell>
        </row>
        <row r="12">
          <cell r="H12">
            <v>-171</v>
          </cell>
          <cell r="I12">
            <v>82.73295981408792</v>
          </cell>
          <cell r="L12">
            <v>-1.1946734597889173</v>
          </cell>
          <cell r="M12">
            <v>-3260.9226310245904</v>
          </cell>
          <cell r="N12">
            <v>2024.2072961630813</v>
          </cell>
        </row>
        <row r="13">
          <cell r="H13">
            <v>-170</v>
          </cell>
          <cell r="I13">
            <v>82.646844594009664</v>
          </cell>
          <cell r="L13">
            <v>-1.331079468037297</v>
          </cell>
          <cell r="M13">
            <v>-3286.9960941808199</v>
          </cell>
          <cell r="N13">
            <v>2022.1383489219754</v>
          </cell>
        </row>
        <row r="14">
          <cell r="H14">
            <v>-169</v>
          </cell>
          <cell r="I14">
            <v>82.551656422503228</v>
          </cell>
          <cell r="L14">
            <v>-1.468625297147828</v>
          </cell>
          <cell r="M14">
            <v>-3315.625111671025</v>
          </cell>
          <cell r="N14">
            <v>2019.8514209591233</v>
          </cell>
        </row>
        <row r="15">
          <cell r="H15">
            <v>-168</v>
          </cell>
          <cell r="I15">
            <v>82.44739307680311</v>
          </cell>
          <cell r="L15">
            <v>-1.6074162781070298</v>
          </cell>
          <cell r="M15">
            <v>-3346.7536162256069</v>
          </cell>
          <cell r="N15">
            <v>2017.3464588718336</v>
          </cell>
        </row>
        <row r="16">
          <cell r="H16">
            <v>-167</v>
          </cell>
          <cell r="I16">
            <v>82.334052234274239</v>
          </cell>
          <cell r="L16">
            <v>-1.7475553005541951</v>
          </cell>
          <cell r="M16">
            <v>-3380.3205034722982</v>
          </cell>
          <cell r="N16">
            <v>2014.6234068580138</v>
          </cell>
        </row>
        <row r="17">
          <cell r="H17">
            <v>-166</v>
          </cell>
          <cell r="I17">
            <v>82.211631502954702</v>
          </cell>
          <cell r="L17">
            <v>-1.889142604576918</v>
          </cell>
          <cell r="M17">
            <v>-3416.2597134429893</v>
          </cell>
          <cell r="N17">
            <v>2011.6822074499705</v>
          </cell>
        </row>
        <row r="18">
          <cell r="H18">
            <v>-165</v>
          </cell>
          <cell r="I18">
            <v>82.08012845477073</v>
          </cell>
          <cell r="L18">
            <v>-2.0322755760414863</v>
          </cell>
          <cell r="M18">
            <v>-3454.5003187227908</v>
          </cell>
          <cell r="N18">
            <v>2008.522802312413</v>
          </cell>
        </row>
        <row r="19">
          <cell r="H19">
            <v>-164</v>
          </cell>
          <cell r="I19">
            <v>81.939540661425738</v>
          </cell>
          <cell r="L19">
            <v>-2.1770485457326578</v>
          </cell>
          <cell r="M19">
            <v>-3494.9666191315828</v>
          </cell>
          <cell r="N19">
            <v>2005.145133104694</v>
          </cell>
        </row>
        <row r="20">
          <cell r="H20">
            <v>-163</v>
          </cell>
          <cell r="I20">
            <v>81.789865732964813</v>
          </cell>
          <cell r="L20">
            <v>-2.3235525925725504</v>
          </cell>
          <cell r="M20">
            <v>-3537.5782428201783</v>
          </cell>
          <cell r="N20">
            <v>2001.5491424073418</v>
          </cell>
        </row>
        <row r="21">
          <cell r="H21">
            <v>-162</v>
          </cell>
          <cell r="I21">
            <v>81.631101359015105</v>
          </cell>
          <cell r="L21">
            <v>-2.4718753511833427</v>
          </cell>
          <cell r="M21">
            <v>-3582.2502536552342</v>
          </cell>
          <cell r="N21">
            <v>1997.7347747128674</v>
          </cell>
        </row>
        <row r="22">
          <cell r="H22">
            <v>-161</v>
          </cell>
          <cell r="I22">
            <v>81.46324535270108</v>
          </cell>
          <cell r="L22">
            <v>-2.6221008240530588</v>
          </cell>
          <cell r="M22">
            <v>-3628.8932647591851</v>
          </cell>
          <cell r="N22">
            <v>1993.7019774808473</v>
          </cell>
        </row>
        <row r="23">
          <cell r="H23">
            <v>-160</v>
          </cell>
          <cell r="I23">
            <v>81.286295697233399</v>
          </cell>
          <cell r="L23">
            <v>-2.7743091985579387</v>
          </cell>
          <cell r="M23">
            <v>-3677.4135580638231</v>
          </cell>
          <cell r="N23">
            <v>1989.4507022572373</v>
          </cell>
        </row>
        <row r="24">
          <cell r="H24">
            <v>-159</v>
          </cell>
          <cell r="I24">
            <v>81.100250595167054</v>
          </cell>
          <cell r="L24">
            <v>-2.9285766690889803</v>
          </cell>
          <cell r="M24">
            <v>-3727.7132097286021</v>
          </cell>
          <cell r="N24">
            <v>1984.9809058578139</v>
          </cell>
        </row>
        <row r="25">
          <cell r="H25">
            <v>-158</v>
          </cell>
          <cell r="I25">
            <v>80.905108520324347</v>
          </cell>
          <cell r="L25">
            <v>-3.0849752645236728</v>
          </cell>
          <cell r="M25">
            <v>-3779.6902212674577</v>
          </cell>
          <cell r="N25">
            <v>1980.2925516156433</v>
          </cell>
        </row>
        <row r="26">
          <cell r="H26">
            <v>-157</v>
          </cell>
          <cell r="I26">
            <v>80.700868272374663</v>
          </cell>
          <cell r="L26">
            <v>-3.2435726812774668</v>
          </cell>
          <cell r="M26">
            <v>-3833.2386562207666</v>
          </cell>
          <cell r="N26">
            <v>1975.3856106923758</v>
          </cell>
        </row>
        <row r="27">
          <cell r="H27">
            <v>-156</v>
          </cell>
          <cell r="I27">
            <v>80.487529034062391</v>
          </cell>
          <cell r="L27">
            <v>-3.4044321221624974</v>
          </cell>
          <cell r="M27">
            <v>-3888.2487822021722</v>
          </cell>
          <cell r="N27">
            <v>1970.2600634531702</v>
          </cell>
        </row>
        <row r="28">
          <cell r="H28">
            <v>-155</v>
          </cell>
          <cell r="I28">
            <v>80.265090431070263</v>
          </cell>
          <cell r="L28">
            <v>-3.5676121412738424</v>
          </cell>
          <cell r="M28">
            <v>-3944.6072181432455</v>
          </cell>
          <cell r="N28">
            <v>1964.9159009049274</v>
          </cell>
        </row>
        <row r="29">
          <cell r="H29">
            <v>-154</v>
          </cell>
          <cell r="I29">
            <v>80.033552594503334</v>
          </cell>
          <cell r="L29">
            <v>-3.7331664951160675</v>
          </cell>
          <cell r="M29">
            <v>-4002.1970865524722</v>
          </cell>
          <cell r="N29">
            <v>1959.3531261974911</v>
          </cell>
        </row>
        <row r="30">
          <cell r="H30">
            <v>-153</v>
          </cell>
          <cell r="I30">
            <v>79.792916225976001</v>
          </cell>
          <cell r="L30">
            <v>-3.9011440001750972</v>
          </cell>
          <cell r="M30">
            <v>-4060.8981705987417</v>
          </cell>
          <cell r="N30">
            <v>1953.5717561873835</v>
          </cell>
        </row>
        <row r="31">
          <cell r="H31">
            <v>-152</v>
          </cell>
          <cell r="I31">
            <v>79.543182665280355</v>
          </cell>
          <cell r="L31">
            <v>-4.0715883971323308</v>
          </cell>
          <cell r="M31">
            <v>-4120.5870758234951</v>
          </cell>
          <cell r="N31">
            <v>1947.5718230635625</v>
          </cell>
        </row>
        <row r="32">
          <cell r="H32">
            <v>-151</v>
          </cell>
          <cell r="I32">
            <v>79.28435396061073</v>
          </cell>
          <cell r="L32">
            <v>-4.2445382219097212</v>
          </cell>
          <cell r="M32">
            <v>-4181.1373962798798</v>
          </cell>
          <cell r="N32">
            <v>1941.3533760345881</v>
          </cell>
        </row>
        <row r="33">
          <cell r="H33">
            <v>-150</v>
          </cell>
          <cell r="I33">
            <v>79.016432941315657</v>
          </cell>
          <cell r="L33">
            <v>-4.420026683725963</v>
          </cell>
          <cell r="M33">
            <v>-4242.4198848916385</v>
          </cell>
          <cell r="N33">
            <v>1934.9164830765146</v>
          </cell>
        </row>
        <row r="34">
          <cell r="H34">
            <v>-149</v>
          </cell>
          <cell r="I34">
            <v>78.739423293143687</v>
          </cell>
          <cell r="L34">
            <v>-4.598081550335186</v>
          </cell>
          <cell r="M34">
            <v>-4304.3026278192583</v>
          </cell>
          <cell r="N34">
            <v>1928.2612327406953</v>
          </cell>
        </row>
        <row r="35">
          <cell r="H35">
            <v>-148</v>
          </cell>
          <cell r="I35">
            <v>78.453329635944854</v>
          </cell>
          <cell r="L35">
            <v>-4.778725040610599</v>
          </cell>
          <cell r="M35">
            <v>-4366.6512226157229</v>
          </cell>
          <cell r="N35">
            <v>1921.3877360205879</v>
          </cell>
        </row>
        <row r="36">
          <cell r="H36">
            <v>-147</v>
          </cell>
          <cell r="I36">
            <v>78.158157603785355</v>
          </cell>
          <cell r="L36">
            <v>-4.9619737246264517</v>
          </cell>
          <cell r="M36">
            <v>-4429.3289599495729</v>
          </cell>
          <cell r="N36">
            <v>1914.2961282765336</v>
          </cell>
        </row>
        <row r="37">
          <cell r="H37">
            <v>-146</v>
          </cell>
          <cell r="I37">
            <v>77.853913927426561</v>
          </cell>
          <cell r="L37">
            <v>-5.1478384313821106</v>
          </cell>
          <cell r="M37">
            <v>-4492.1970086683332</v>
          </cell>
          <cell r="N37">
            <v>1906.9865712173487</v>
          </cell>
        </row>
        <row r="38">
          <cell r="H38">
            <v>-145</v>
          </cell>
          <cell r="I38">
            <v>77.540606519115386</v>
          </cell>
          <cell r="L38">
            <v>-5.3363241643027264</v>
          </cell>
          <cell r="M38">
            <v>-4555.1146039712476</v>
          </cell>
          <cell r="N38">
            <v>1899.4592549374368</v>
          </cell>
        </row>
        <row r="39">
          <cell r="H39">
            <v>-144</v>
          </cell>
          <cell r="I39">
            <v>77.218244559625887</v>
          </cell>
          <cell r="L39">
            <v>-5.5274300246411343</v>
          </cell>
          <cell r="M39">
            <v>-4617.9392384562325</v>
          </cell>
          <cell r="N39">
            <v>1891.7144000079936</v>
          </cell>
        </row>
        <row r="40">
          <cell r="H40">
            <v>-143</v>
          </cell>
          <cell r="I40">
            <v>76.88683858748648</v>
          </cell>
          <cell r="L40">
            <v>-5.7211491428958015</v>
          </cell>
          <cell r="M40">
            <v>-4680.5268558023572</v>
          </cell>
          <cell r="N40">
            <v>1883.7522596207245</v>
          </cell>
        </row>
        <row r="41">
          <cell r="H41">
            <v>-142</v>
          </cell>
          <cell r="I41">
            <v>76.546400590320715</v>
          </cell>
          <cell r="L41">
            <v>-5.9174686183495551</v>
          </cell>
          <cell r="M41">
            <v>-4742.7320468457538</v>
          </cell>
          <cell r="N41">
            <v>1875.5731217823322</v>
          </cell>
        </row>
        <row r="42">
          <cell r="H42">
            <v>-141</v>
          </cell>
          <cell r="I42">
            <v>76.196944098222872</v>
          </cell>
          <cell r="L42">
            <v>-6.1163694668237545</v>
          </cell>
          <cell r="M42">
            <v>-4804.4082478038026</v>
          </cell>
          <cell r="N42">
            <v>1867.177311557901</v>
          </cell>
        </row>
        <row r="43">
          <cell r="H43">
            <v>-140</v>
          </cell>
          <cell r="I43">
            <v>75.838484279082095</v>
          </cell>
          <cell r="L43">
            <v>-6.3178265767322896</v>
          </cell>
          <cell r="M43">
            <v>-4865.4079403996993</v>
          </cell>
          <cell r="N43">
            <v>1858.5651933610884</v>
          </cell>
        </row>
        <row r="44">
          <cell r="H44">
            <v>-139</v>
          </cell>
          <cell r="I44">
            <v>75.471038035762589</v>
          </cell>
          <cell r="L44">
            <v>-6.5218086735093381</v>
          </cell>
          <cell r="M44">
            <v>-4925.5828536369563</v>
          </cell>
          <cell r="N44">
            <v>1849.7371732889158</v>
          </cell>
        </row>
        <row r="45">
          <cell r="H45">
            <v>-138</v>
          </cell>
          <cell r="I45">
            <v>75.094624105038662</v>
          </cell>
          <cell r="L45">
            <v>-6.7282782924743758</v>
          </cell>
          <cell r="M45">
            <v>-4984.7841669713689</v>
          </cell>
          <cell r="N45">
            <v>1840.6937014987125</v>
          </cell>
        </row>
        <row r="46">
          <cell r="H46">
            <v>-137</v>
          </cell>
          <cell r="I46">
            <v>74.70926315817745</v>
          </cell>
          <cell r="L46">
            <v>-6.9371917601873765</v>
          </cell>
          <cell r="M46">
            <v>-5042.8627146259787</v>
          </cell>
          <cell r="N46">
            <v>1831.4352746246511</v>
          </cell>
        </row>
        <row r="47">
          <cell r="H47">
            <v>-136</v>
          </cell>
          <cell r="I47">
            <v>74.314977903052181</v>
          </cell>
          <cell r="L47">
            <v>-7.1484991843365444</v>
          </cell>
          <cell r="M47">
            <v>-5099.669190793149</v>
          </cell>
          <cell r="N47">
            <v>1821.9624382310535</v>
          </cell>
        </row>
        <row r="48">
          <cell r="H48">
            <v>-135</v>
          </cell>
          <cell r="I48">
            <v>73.911793187662823</v>
          </cell>
          <cell r="L48">
            <v>-7.3621444521901358</v>
          </cell>
          <cell r="M48">
            <v>-5155.0543554665846</v>
          </cell>
          <cell r="N48">
            <v>1812.2757892995103</v>
          </cell>
        </row>
        <row r="49">
          <cell r="H49">
            <v>-134</v>
          </cell>
          <cell r="I49">
            <v>73.499736104931543</v>
          </cell>
          <cell r="L49">
            <v>-7.5780652376332203</v>
          </cell>
          <cell r="M49">
            <v>-5208.8692406452101</v>
          </cell>
          <cell r="N49">
            <v>1802.3759787466242</v>
          </cell>
        </row>
        <row r="50">
          <cell r="H50">
            <v>-133</v>
          </cell>
          <cell r="I50">
            <v>73.078836098632593</v>
          </cell>
          <cell r="L50">
            <v>-7.7961930167995765</v>
          </cell>
          <cell r="M50">
            <v>-5260.9653566503039</v>
          </cell>
          <cell r="N50">
            <v>1792.2637139690148</v>
          </cell>
        </row>
        <row r="51">
          <cell r="H51">
            <v>-132</v>
          </cell>
          <cell r="I51">
            <v>72.649125070308045</v>
          </cell>
          <cell r="L51">
            <v>-8.0164530922980113</v>
          </cell>
          <cell r="M51">
            <v>-5311.1948982968997</v>
          </cell>
          <cell r="N51">
            <v>1781.9397614120019</v>
          </cell>
        </row>
        <row r="52">
          <cell r="H52">
            <v>-131</v>
          </cell>
          <cell r="I52">
            <v>72.210637487012221</v>
          </cell>
          <cell r="L52">
            <v>-8.2387646260215543</v>
          </cell>
          <cell r="M52">
            <v>-5359.4109506606319</v>
          </cell>
          <cell r="N52">
            <v>1771.4049491582048</v>
          </cell>
        </row>
        <row r="53">
          <cell r="H53">
            <v>-130</v>
          </cell>
          <cell r="I53">
            <v>71.763410489719035</v>
          </cell>
          <cell r="L53">
            <v>-8.4630406805174268</v>
          </cell>
          <cell r="M53">
            <v>-5405.467694181445</v>
          </cell>
          <cell r="N53">
            <v>1760.6601695320633</v>
          </cell>
        </row>
        <row r="54">
          <cell r="H54">
            <v>-129</v>
          </cell>
          <cell r="I54">
            <v>71.307484002219084</v>
          </cell>
          <cell r="L54">
            <v>-8.689188268884644</v>
          </cell>
          <cell r="M54">
            <v>-5449.2206088463972</v>
          </cell>
          <cell r="N54">
            <v>1749.7063817161263</v>
          </cell>
        </row>
        <row r="55">
          <cell r="H55">
            <v>-128</v>
          </cell>
          <cell r="I55">
            <v>70.84290084032375</v>
          </cell>
          <cell r="L55">
            <v>-8.9171084131556348</v>
          </cell>
          <cell r="M55">
            <v>-5490.5266771946353</v>
          </cell>
          <cell r="N55">
            <v>1738.5446143747222</v>
          </cell>
        </row>
        <row r="56">
          <cell r="H56">
            <v>-127</v>
          </cell>
          <cell r="I56">
            <v>70.369706821187009</v>
          </cell>
          <cell r="L56">
            <v>-9.1466962111074075</v>
          </cell>
          <cell r="M56">
            <v>-5529.2445858890715</v>
          </cell>
          <cell r="N56">
            <v>1727.1759682804445</v>
          </cell>
        </row>
        <row r="57">
          <cell r="H57">
            <v>-126</v>
          </cell>
          <cell r="I57">
            <v>69.887950872545801</v>
          </cell>
          <cell r="L57">
            <v>-9.3778409114372732</v>
          </cell>
          <cell r="M57">
            <v>-5565.2349256008229</v>
          </cell>
          <cell r="N57">
            <v>1715.6016189386953</v>
          </cell>
        </row>
        <row r="58">
          <cell r="H58">
            <v>-125</v>
          </cell>
          <cell r="I58">
            <v>69.397685141674302</v>
          </cell>
          <cell r="L58">
            <v>-9.6104259972275123</v>
          </cell>
          <cell r="M58">
            <v>-5598.3603889544383</v>
          </cell>
          <cell r="N58">
            <v>1703.8228192053459</v>
          </cell>
        </row>
        <row r="59">
          <cell r="H59">
            <v>-124</v>
          </cell>
          <cell r="I59">
            <v>68.898965103837838</v>
          </cell>
          <cell r="L59">
            <v>-9.8443292776130757</v>
          </cell>
          <cell r="M59">
            <v>-5628.4859662842182</v>
          </cell>
          <cell r="N59">
            <v>1691.8409018923783</v>
          </cell>
        </row>
        <row r="60">
          <cell r="H60">
            <v>-123</v>
          </cell>
          <cell r="I60">
            <v>68.391849670026602</v>
          </cell>
          <cell r="L60">
            <v>-10.079422987555908</v>
          </cell>
          <cell r="M60">
            <v>-5655.4791389544152</v>
          </cell>
          <cell r="N60">
            <v>1679.6572823562235</v>
          </cell>
        </row>
        <row r="61">
          <cell r="H61">
            <v>-122</v>
          </cell>
          <cell r="I61">
            <v>67.876401293741949</v>
          </cell>
          <cell r="L61">
            <v>-10.315573895619217</v>
          </cell>
          <cell r="M61">
            <v>-5679.2100699990469</v>
          </cell>
          <cell r="N61">
            <v>1667.2734610633408</v>
          </cell>
        </row>
        <row r="62">
          <cell r="H62">
            <v>-121</v>
          </cell>
          <cell r="I62">
            <v>67.352686076601287</v>
          </cell>
          <cell r="L62">
            <v>-10.552643419625063</v>
          </cell>
          <cell r="M62">
            <v>-5699.5517918401192</v>
          </cell>
          <cell r="N62">
            <v>1654.6910261274097</v>
          </cell>
        </row>
        <row r="63">
          <cell r="H63">
            <v>-120</v>
          </cell>
          <cell r="I63">
            <v>66.820773872522579</v>
          </cell>
          <cell r="L63">
            <v>-10.790487750068587</v>
          </cell>
          <cell r="M63">
            <v>-5716.3803908466025</v>
          </cell>
          <cell r="N63">
            <v>1641.9116558123965</v>
          </cell>
        </row>
        <row r="64">
          <cell r="H64">
            <v>-119</v>
          </cell>
          <cell r="I64">
            <v>66.280738390243613</v>
          </cell>
          <cell r="L64">
            <v>-11.028957981152235</v>
          </cell>
          <cell r="M64">
            <v>-5729.5751885001728</v>
          </cell>
          <cell r="N64">
            <v>1628.9371209956155</v>
          </cell>
        </row>
        <row r="65">
          <cell r="H65">
            <v>-118</v>
          </cell>
          <cell r="I65">
            <v>65.732657293925996</v>
          </cell>
          <cell r="L65">
            <v>-11.267900249293923</v>
          </cell>
          <cell r="M65">
            <v>-5739.0189189378134</v>
          </cell>
          <cell r="N65">
            <v>1615.7692875847754</v>
          </cell>
        </row>
        <row r="66">
          <cell r="H66">
            <v>-117</v>
          </cell>
          <cell r="I66">
            <v>65.176612301590424</v>
          </cell>
          <cell r="L66">
            <v>-11.507155878953359</v>
          </cell>
          <cell r="M66">
            <v>-5744.5979026456735</v>
          </cell>
          <cell r="N66">
            <v>1602.4101188829165</v>
          </cell>
        </row>
        <row r="67">
          <cell r="H67">
            <v>-116</v>
          </cell>
          <cell r="I67">
            <v>64.612689281126279</v>
          </cell>
          <cell r="L67">
            <v>-11.746561535611631</v>
          </cell>
          <cell r="M67">
            <v>-5746.2022160831648</v>
          </cell>
          <cell r="N67">
            <v>1588.8616778950766</v>
          </cell>
        </row>
        <row r="68">
          <cell r="H68">
            <v>-115</v>
          </cell>
          <cell r="I68">
            <v>64.04097834361437</v>
          </cell>
          <cell r="L68">
            <v>-11.985949385729876</v>
          </cell>
          <cell r="M68">
            <v>-5743.7258570211661</v>
          </cell>
          <cell r="N68">
            <v>1575.1261295704001</v>
          </cell>
        </row>
        <row r="69">
          <cell r="H69">
            <v>-114</v>
          </cell>
          <cell r="I69">
            <v>63.461573933701942</v>
          </cell>
          <cell r="L69">
            <v>-12.225147263504072</v>
          </cell>
          <cell r="M69">
            <v>-5737.0669053833308</v>
          </cell>
          <cell r="N69">
            <v>1561.2057429734289</v>
          </cell>
        </row>
        <row r="70">
          <cell r="H70">
            <v>-113</v>
          </cell>
          <cell r="I70">
            <v>62.874574916765809</v>
          </cell>
          <cell r="L70">
            <v>-12.463978844224341</v>
          </cell>
          <cell r="M70">
            <v>-5726.127679384861</v>
          </cell>
          <cell r="N70">
            <v>1547.102893378225</v>
          </cell>
        </row>
        <row r="71">
          <cell r="H71">
            <v>-112</v>
          </cell>
          <cell r="I71">
            <v>62.280084662600217</v>
          </cell>
          <cell r="L71">
            <v>-12.702263824038537</v>
          </cell>
          <cell r="M71">
            <v>-5710.8148867688069</v>
          </cell>
          <cell r="N71">
            <v>1532.8200642789991</v>
          </cell>
        </row>
        <row r="72">
          <cell r="H72">
            <v>-111</v>
          </cell>
          <cell r="I72">
            <v>61.678211125365785</v>
          </cell>
          <cell r="L72">
            <v>-12.939818105911842</v>
          </cell>
          <cell r="M72">
            <v>-5691.0397709458057</v>
          </cell>
          <cell r="N72">
            <v>1518.3598493109143</v>
          </cell>
        </row>
        <row r="73">
          <cell r="H73">
            <v>-110</v>
          </cell>
          <cell r="I73">
            <v>61.069066919538322</v>
          </cell>
          <cell r="L73">
            <v>-13.176453991566063</v>
          </cell>
          <cell r="M73">
            <v>-5666.7182518493055</v>
          </cell>
          <cell r="N73">
            <v>1503.7249540747789</v>
          </cell>
        </row>
        <row r="74">
          <cell r="H74">
            <v>-109</v>
          </cell>
          <cell r="I74">
            <v>60.452769391597194</v>
          </cell>
          <cell r="L74">
            <v>-13.411980379174658</v>
          </cell>
          <cell r="M74">
            <v>-5637.7710613247255</v>
          </cell>
          <cell r="N74">
            <v>1488.9181978593836</v>
          </cell>
        </row>
        <row r="75">
          <cell r="H75">
            <v>-108</v>
          </cell>
          <cell r="I75">
            <v>59.82944068719771</v>
          </cell>
          <cell r="L75">
            <v>-13.646202966582019</v>
          </cell>
          <cell r="M75">
            <v>-5604.1238728775425</v>
          </cell>
          <cell r="N75">
            <v>1473.9425152553429</v>
          </cell>
        </row>
        <row r="76">
          <cell r="H76">
            <v>-107</v>
          </cell>
          <cell r="I76">
            <v>59.199207813574901</v>
          </cell>
          <cell r="L76">
            <v>-13.878924459808506</v>
          </cell>
          <cell r="M76">
            <v>-5565.7074256121159</v>
          </cell>
          <cell r="N76">
            <v>1458.8009576543645</v>
          </cell>
        </row>
        <row r="77">
          <cell r="H77">
            <v>-106</v>
          </cell>
          <cell r="I77">
            <v>58.562202696932289</v>
          </cell>
          <cell r="L77">
            <v>-14.109944786595735</v>
          </cell>
          <cell r="M77">
            <v>-5522.4576422001182</v>
          </cell>
          <cell r="N77">
            <v>1443.4966946280372</v>
          </cell>
        </row>
        <row r="78">
          <cell r="H78">
            <v>-105</v>
          </cell>
          <cell r="I78">
            <v>57.918562234575056</v>
          </cell>
          <cell r="L78">
            <v>-14.339061314740157</v>
          </cell>
          <cell r="M78">
            <v>-5474.3157407245653</v>
          </cell>
          <cell r="N78">
            <v>1428.033015180343</v>
          </cell>
        </row>
        <row r="79">
          <cell r="H79">
            <v>-104</v>
          </cell>
          <cell r="I79">
            <v>57.268428341553992</v>
          </cell>
          <cell r="L79">
            <v>-14.566069074956664</v>
          </cell>
          <cell r="M79">
            <v>-5421.2283402529301</v>
          </cell>
          <cell r="N79">
            <v>1412.4133288682988</v>
          </cell>
        </row>
        <row r="80">
          <cell r="H80">
            <v>-103</v>
          </cell>
          <cell r="I80">
            <v>56.611947991595486</v>
          </cell>
          <cell r="L80">
            <v>-14.790760988007998</v>
          </cell>
          <cell r="M80">
            <v>-5363.1475600003587</v>
          </cell>
          <cell r="N80">
            <v>1396.6411667853095</v>
          </cell>
        </row>
        <row r="81">
          <cell r="H81">
            <v>-102</v>
          </cell>
          <cell r="I81">
            <v>55.949273252101364</v>
          </cell>
          <cell r="L81">
            <v>-15.012928095830118</v>
          </cell>
          <cell r="M81">
            <v>-5300.0311119517764</v>
          </cell>
          <cell r="N81">
            <v>1380.7201824020535</v>
          </cell>
        </row>
        <row r="82">
          <cell r="H82">
            <v>-101</v>
          </cell>
          <cell r="I82">
            <v>55.280561313012548</v>
          </cell>
          <cell r="L82">
            <v>-15.232359796378407</v>
          </cell>
          <cell r="M82">
            <v>-5231.8423868196005</v>
          </cell>
          <cell r="N82">
            <v>1364.65415225994</v>
          </cell>
        </row>
        <row r="83">
          <cell r="H83">
            <v>-100</v>
          </cell>
          <cell r="I83">
            <v>54.605974509342253</v>
          </cell>
          <cell r="L83">
            <v>-15.448844081914618</v>
          </cell>
          <cell r="M83">
            <v>-5158.5505332218263</v>
          </cell>
          <cell r="N83">
            <v>1348.4469765124768</v>
          </cell>
        </row>
        <row r="84">
          <cell r="H84">
            <v>-99</v>
          </cell>
          <cell r="I84">
            <v>53.925680337195324</v>
          </cell>
          <cell r="L84">
            <v>-15.662167780449732</v>
          </cell>
          <cell r="M84">
            <v>-5080.130529973525</v>
          </cell>
          <cell r="N84">
            <v>1332.102679310143</v>
          </cell>
        </row>
        <row r="85">
          <cell r="H85">
            <v>-98</v>
          </cell>
          <cell r="I85">
            <v>53.239851463103989</v>
          </cell>
          <cell r="L85">
            <v>-15.872116800053828</v>
          </cell>
          <cell r="M85">
            <v>-4996.5632513930623</v>
          </cell>
          <cell r="N85">
            <v>1315.6254090246782</v>
          </cell>
        </row>
        <row r="86">
          <cell r="H86">
            <v>-97</v>
          </cell>
          <cell r="I86">
            <v>52.548665726523396</v>
          </cell>
          <cell r="L86">
            <v>-16.078476375739871</v>
          </cell>
          <cell r="M86">
            <v>-4907.835525532897</v>
          </cell>
          <cell r="N86">
            <v>1299.0194383090461</v>
          </cell>
        </row>
        <row r="87">
          <cell r="H87">
            <v>-96</v>
          </cell>
          <cell r="I87">
            <v>51.852306135345238</v>
          </cell>
          <cell r="L87">
            <v>-16.28103131862504</v>
          </cell>
          <cell r="M87">
            <v>-4813.9401852533565</v>
          </cell>
          <cell r="N87">
            <v>1282.2891639896388</v>
          </cell>
        </row>
        <row r="88">
          <cell r="H88">
            <v>-95</v>
          </cell>
          <cell r="I88">
            <v>51.150960854302049</v>
          </cell>
          <cell r="L88">
            <v>-16.479566267069643</v>
          </cell>
          <cell r="M88">
            <v>-4714.8761120665067</v>
          </cell>
          <cell r="N88">
            <v>1265.4391067876952</v>
          </cell>
        </row>
        <row r="89">
          <cell r="H89">
            <v>-94</v>
          </cell>
          <cell r="I89">
            <v>50.444823186151453</v>
          </cell>
          <cell r="L89">
            <v>-16.673865939491183</v>
          </cell>
          <cell r="M89">
            <v>-4610.6482726859967</v>
          </cell>
          <cell r="N89">
            <v>1248.4739108672404</v>
          </cell>
        </row>
        <row r="90">
          <cell r="H90">
            <v>-93</v>
          </cell>
          <cell r="I90">
            <v>49.734091545545049</v>
          </cell>
          <cell r="L90">
            <v>-16.863715388548371</v>
          </cell>
          <cell r="M90">
            <v>-4501.2677482276331</v>
          </cell>
          <cell r="N90">
            <v>1231.3983432072769</v>
          </cell>
        </row>
        <row r="91">
          <cell r="H91">
            <v>-92</v>
          </cell>
          <cell r="I91">
            <v>49.018969425504487</v>
          </cell>
          <cell r="L91">
            <v>-17.048900256387881</v>
          </cell>
          <cell r="M91">
            <v>-4386.7517560143588</v>
          </cell>
          <cell r="N91">
            <v>1214.217292796365</v>
          </cell>
        </row>
        <row r="92">
          <cell r="H92">
            <v>-91</v>
          </cell>
          <cell r="I92">
            <v>48.299665356443505</v>
          </cell>
          <cell r="L92">
            <v>-17.229207030644957</v>
          </cell>
          <cell r="M92">
            <v>-4267.1236639483441</v>
          </cell>
          <cell r="N92">
            <v>1196.9357696481081</v>
          </cell>
        </row>
        <row r="93">
          <cell r="H93">
            <v>-90</v>
          </cell>
          <cell r="I93">
            <v>47.576392857693158</v>
          </cell>
          <cell r="L93">
            <v>-17.404423300887451</v>
          </cell>
          <cell r="M93">
            <v>-4142.4129974218658</v>
          </cell>
          <cell r="N93">
            <v>1179.5589036365357</v>
          </cell>
        </row>
        <row r="94">
          <cell r="H94">
            <v>-89</v>
          </cell>
          <cell r="I94">
            <v>46.849370381505246</v>
          </cell>
          <cell r="L94">
            <v>-17.574338015192062</v>
          </cell>
          <cell r="M94">
            <v>-4012.6554387478377</v>
          </cell>
          <cell r="N94">
            <v>1162.0919431507627</v>
          </cell>
        </row>
        <row r="95">
          <cell r="H95">
            <v>-88</v>
          </cell>
          <cell r="I95">
            <v>46.118821249526654</v>
          </cell>
          <cell r="L95">
            <v>-17.738741736540785</v>
          </cell>
          <cell r="M95">
            <v>-3877.8928190998331</v>
          </cell>
          <cell r="N95">
            <v>1144.5402535687649</v>
          </cell>
        </row>
        <row r="96">
          <cell r="H96">
            <v>-87</v>
          </cell>
          <cell r="I96">
            <v>45.384973581756412</v>
          </cell>
          <cell r="L96">
            <v>-17.897426898725431</v>
          </cell>
          <cell r="M96">
            <v>-3738.1731029606976</v>
          </cell>
          <cell r="N96">
            <v>1126.9093155505473</v>
          </cell>
        </row>
        <row r="97">
          <cell r="H97">
            <v>-86</v>
          </cell>
          <cell r="I97">
            <v>44.648060218014642</v>
          </cell>
          <cell r="L97">
            <v>-18.050188061448306</v>
          </cell>
          <cell r="M97">
            <v>-3593.5503650878672</v>
          </cell>
          <cell r="N97">
            <v>1109.2047231514139</v>
          </cell>
        </row>
        <row r="98">
          <cell r="H98">
            <v>-85</v>
          </cell>
          <cell r="I98">
            <v>43.90831863197166</v>
          </cell>
          <cell r="L98">
            <v>-18.196822164307388</v>
          </cell>
          <cell r="M98">
            <v>-3444.0847600126817</v>
          </cell>
          <cell r="N98">
            <v>1091.4321817564814</v>
          </cell>
        </row>
        <row r="99">
          <cell r="H99">
            <v>-84</v>
          </cell>
          <cell r="I99">
            <v>43.165990837803236</v>
          </cell>
          <cell r="L99">
            <v>-18.337128779355616</v>
          </cell>
          <cell r="M99">
            <v>-3289.8424841001065</v>
          </cell>
          <cell r="N99">
            <v>1073.5975058380443</v>
          </cell>
        </row>
        <row r="100">
          <cell r="H100">
            <v>-83</v>
          </cell>
          <cell r="I100">
            <v>42.421323289555616</v>
          </cell>
          <cell r="L100">
            <v>-18.470910361924918</v>
          </cell>
          <cell r="M100">
            <v>-3130.8957302042586</v>
          </cell>
          <cell r="N100">
            <v>1055.7066165377846</v>
          </cell>
        </row>
        <row r="101">
          <cell r="H101">
            <v>-82</v>
          </cell>
          <cell r="I101">
            <v>41.674566773322553</v>
          </cell>
          <cell r="L101">
            <v>-18.597972499407383</v>
          </cell>
          <cell r="M101">
            <v>-2967.3226349642946</v>
          </cell>
          <cell r="N101">
            <v>1037.765539076287</v>
          </cell>
        </row>
        <row r="102">
          <cell r="H102">
            <v>-81</v>
          </cell>
          <cell r="I102">
            <v>40.925976292352146</v>
          </cell>
          <cell r="L102">
            <v>-18.718124157688017</v>
          </cell>
          <cell r="M102">
            <v>-2799.2072187940857</v>
          </cell>
          <cell r="N102">
            <v>1019.7803999926967</v>
          </cell>
        </row>
        <row r="103">
          <cell r="H103">
            <v>-80</v>
          </cell>
          <cell r="I103">
            <v>40.175810945220341</v>
          </cell>
          <cell r="L103">
            <v>-18.831177924925957</v>
          </cell>
          <cell r="M103">
            <v>-2626.6393186281025</v>
          </cell>
          <cell r="N103">
            <v>1001.7574242177899</v>
          </cell>
        </row>
        <row r="104">
          <cell r="H104">
            <v>-79</v>
          </cell>
          <cell r="I104">
            <v>39.424333797221671</v>
          </cell>
          <cell r="L104">
            <v>-18.936950252383681</v>
          </cell>
          <cell r="M104">
            <v>-2449.7145134947314</v>
          </cell>
          <cell r="N104">
            <v>983.70293198409729</v>
          </cell>
        </row>
        <row r="105">
          <cell r="H105">
            <v>-78</v>
          </cell>
          <cell r="I105">
            <v>38.671811745145561</v>
          </cell>
          <cell r="L105">
            <v>-19.035261692007094</v>
          </cell>
          <cell r="M105">
            <v>-2268.5340429970574</v>
          </cell>
          <cell r="N105">
            <v>965.62333557710974</v>
          </cell>
        </row>
        <row r="106">
          <cell r="H106">
            <v>-77</v>
          </cell>
          <cell r="I106">
            <v>37.918515375620309</v>
          </cell>
          <cell r="L106">
            <v>-19.125937130462731</v>
          </cell>
          <cell r="M106">
            <v>-2083.2047187897638</v>
          </cell>
          <cell r="N106">
            <v>947.52513593194033</v>
          </cell>
        </row>
        <row r="107">
          <cell r="H107">
            <v>-76</v>
          </cell>
          <cell r="I107">
            <v>37.164718817221605</v>
          </cell>
          <cell r="L107">
            <v>-19.208806019342266</v>
          </cell>
          <cell r="M107">
            <v>-1893.8388291494114</v>
          </cell>
          <cell r="N107">
            <v>929.41491908018668</v>
          </cell>
        </row>
        <row r="108">
          <cell r="H108">
            <v>-75</v>
          </cell>
          <cell r="I108">
            <v>36.410699586555587</v>
          </cell>
          <cell r="L108">
            <v>-19.283702601248692</v>
          </cell>
          <cell r="M108">
            <v>-1700.5540367437941</v>
          </cell>
          <cell r="N108">
            <v>911.29935245202057</v>
          </cell>
        </row>
        <row r="109">
          <cell r="H109">
            <v>-74</v>
          </cell>
          <cell r="I109">
            <v>35.656738428539668</v>
          </cell>
          <cell r="L109">
            <v>-19.350466131483198</v>
          </cell>
          <cell r="M109">
            <v>-1503.4732697143781</v>
          </cell>
          <cell r="N109">
            <v>893.18518103888243</v>
          </cell>
        </row>
        <row r="110">
          <cell r="H110">
            <v>-73</v>
          </cell>
          <cell r="I110">
            <v>34.903119151115476</v>
          </cell>
          <cell r="L110">
            <v>-19.40894109505658</v>
          </cell>
          <cell r="M110">
            <v>-1302.7246061940407</v>
          </cell>
          <cell r="N110">
            <v>875.07922342240454</v>
          </cell>
        </row>
        <row r="111">
          <cell r="H111">
            <v>-72</v>
          </cell>
          <cell r="I111">
            <v>34.150128454639578</v>
          </cell>
          <cell r="L111">
            <v>-19.458977418754419</v>
          </cell>
          <cell r="M111">
            <v>-1098.4411523903691</v>
          </cell>
          <cell r="N111">
            <v>856.98836767546345</v>
          </cell>
        </row>
        <row r="112">
          <cell r="H112">
            <v>-71</v>
          </cell>
          <cell r="I112">
            <v>33.398055756207476</v>
          </cell>
          <cell r="L112">
            <v>-19.500430677990668</v>
          </cell>
          <cell r="M112">
            <v>-890.76091437264404</v>
          </cell>
          <cell r="N112">
            <v>838.91956714150706</v>
          </cell>
        </row>
        <row r="113">
          <cell r="H113">
            <v>-70</v>
          </cell>
          <cell r="I113">
            <v>32.647193009175254</v>
          </cell>
          <cell r="L113">
            <v>-19.533162298190458</v>
          </cell>
          <cell r="M113">
            <v>-679.82666370839536</v>
          </cell>
          <cell r="N113">
            <v>820.87983609850016</v>
          </cell>
        </row>
        <row r="114">
          <cell r="H114">
            <v>-69</v>
          </cell>
          <cell r="I114">
            <v>31.897834518151331</v>
          </cell>
          <cell r="L114">
            <v>-19.557039750448844</v>
          </cell>
          <cell r="M114">
            <v>-465.78579710291922</v>
          </cell>
          <cell r="N114">
            <v>802.87624531403821</v>
          </cell>
        </row>
        <row r="115">
          <cell r="H115">
            <v>-68</v>
          </cell>
          <cell r="I115">
            <v>31.150276749737937</v>
          </cell>
          <cell r="L115">
            <v>-19.571936741219137</v>
          </cell>
          <cell r="M115">
            <v>-248.79019020255188</v>
          </cell>
          <cell r="N115">
            <v>784.91591749834811</v>
          </cell>
        </row>
        <row r="116">
          <cell r="H116">
            <v>-67</v>
          </cell>
          <cell r="I116">
            <v>30.404818139307189</v>
          </cell>
          <cell r="L116">
            <v>-19.577733395790943</v>
          </cell>
          <cell r="M116">
            <v>-28.996045729629408</v>
          </cell>
          <cell r="N116">
            <v>767.00602266201804</v>
          </cell>
        </row>
        <row r="117">
          <cell r="H117">
            <v>-66</v>
          </cell>
          <cell r="I117">
            <v>29.661758894102949</v>
          </cell>
          <cell r="L117">
            <v>-19.574316435325478</v>
          </cell>
          <cell r="M117">
            <v>193.43626387591226</v>
          </cell>
          <cell r="N117">
            <v>749.15377338545522</v>
          </cell>
        </row>
        <row r="118">
          <cell r="H118">
            <v>-65</v>
          </cell>
          <cell r="I118">
            <v>28.921400792962224</v>
          </cell>
          <cell r="L118">
            <v>-19.561579347222949</v>
          </cell>
          <cell r="M118">
            <v>418.3423591266577</v>
          </cell>
          <cell r="N118">
            <v>731.36642000711959</v>
          </cell>
        </row>
        <row r="119">
          <cell r="H119">
            <v>-64</v>
          </cell>
          <cell r="I119">
            <v>28.184046982953955</v>
          </cell>
          <cell r="L119">
            <v>-19.539422548604641</v>
          </cell>
          <cell r="M119">
            <v>645.55402128130697</v>
          </cell>
          <cell r="N119">
            <v>713.65124573770686</v>
          </cell>
        </row>
        <row r="120">
          <cell r="H120">
            <v>-63</v>
          </cell>
          <cell r="I120">
            <v>27.450001773234092</v>
          </cell>
          <cell r="L120">
            <v>-19.507753542700176</v>
          </cell>
          <cell r="M120">
            <v>874.89936506721062</v>
          </cell>
          <cell r="N120">
            <v>696.01556170744607</v>
          </cell>
        </row>
        <row r="121">
          <cell r="H121">
            <v>-62</v>
          </cell>
          <cell r="I121">
            <v>26.719570426418457</v>
          </cell>
          <cell r="L121">
            <v>-19.466487067938871</v>
          </cell>
          <cell r="M121">
            <v>1106.2030161312287</v>
          </cell>
          <cell r="N121">
            <v>678.46670195375987</v>
          </cell>
        </row>
        <row r="122">
          <cell r="H122">
            <v>-61</v>
          </cell>
          <cell r="I122">
            <v>25.993058947773012</v>
          </cell>
          <cell r="L122">
            <v>-19.415545239552287</v>
          </cell>
          <cell r="M122">
            <v>1339.2862930124522</v>
          </cell>
          <cell r="N122">
            <v>661.01201835649465</v>
          </cell>
        </row>
        <row r="123">
          <cell r="H123">
            <v>-60</v>
          </cell>
          <cell r="I123">
            <v>25.270773872522586</v>
          </cell>
          <cell r="L123">
            <v>-19.354857683504108</v>
          </cell>
          <cell r="M123">
            <v>1573.9673934247367</v>
          </cell>
          <cell r="N123">
            <v>643.65887552793367</v>
          </cell>
        </row>
        <row r="124">
          <cell r="H124">
            <v>-59</v>
          </cell>
          <cell r="I124">
            <v>24.553022051575777</v>
          </cell>
          <cell r="L124">
            <v>-19.284361662572227</v>
          </cell>
          <cell r="M124">
            <v>1810.0615846316578</v>
          </cell>
          <cell r="N124">
            <v>626.41464566477111</v>
          </cell>
        </row>
        <row r="125">
          <cell r="H125">
            <v>-58</v>
          </cell>
          <cell r="I125">
            <v>23.840110435962632</v>
          </cell>
          <cell r="L125">
            <v>-19.204002194417068</v>
          </cell>
          <cell r="M125">
            <v>2047.3813976914389</v>
          </cell>
          <cell r="N125">
            <v>609.28670336915366</v>
          </cell>
        </row>
        <row r="126">
          <cell r="H126">
            <v>-57</v>
          </cell>
          <cell r="I126">
            <v>23.132345860277859</v>
          </cell>
          <cell r="L126">
            <v>-19.113732161479792</v>
          </cell>
          <cell r="M126">
            <v>2285.7368253445484</v>
          </cell>
          <cell r="N126">
            <v>592.28242044582828</v>
          </cell>
        </row>
        <row r="127">
          <cell r="H127">
            <v>-56</v>
          </cell>
          <cell r="I127">
            <v>22.43003482541879</v>
          </cell>
          <cell r="L127">
            <v>-19.013512412563202</v>
          </cell>
          <cell r="M127">
            <v>2524.9355233122119</v>
          </cell>
          <cell r="N127">
            <v>575.40916068235015</v>
          </cell>
        </row>
        <row r="128">
          <cell r="H128">
            <v>-55</v>
          </cell>
          <cell r="I128">
            <v>21.733483280902373</v>
          </cell>
          <cell r="L128">
            <v>-18.903311855958332</v>
          </cell>
          <cell r="M128">
            <v>2764.7830147697591</v>
          </cell>
          <cell r="N128">
            <v>558.67427461917384</v>
          </cell>
        </row>
        <row r="129">
          <cell r="H129">
            <v>-54</v>
          </cell>
          <cell r="I129">
            <v>21.042996407041301</v>
          </cell>
          <cell r="L129">
            <v>-18.783107543989264</v>
          </cell>
          <cell r="M129">
            <v>3005.082897754779</v>
          </cell>
          <cell r="N129">
            <v>542.08509431636446</v>
          </cell>
        </row>
        <row r="130">
          <cell r="H130">
            <v>-53</v>
          </cell>
          <cell r="I130">
            <v>20.358878397251782</v>
          </cell>
          <cell r="L130">
            <v>-18.652884748859062</v>
          </cell>
          <cell r="M130">
            <v>3245.6370552664066</v>
          </cell>
          <cell r="N130">
            <v>525.64892812346261</v>
          </cell>
        </row>
        <row r="131">
          <cell r="H131">
            <v>-52</v>
          </cell>
          <cell r="I131">
            <v>19.681432240761552</v>
          </cell>
          <cell r="L131">
            <v>-18.512637029689788</v>
          </cell>
          <cell r="M131">
            <v>3486.2458678086359</v>
          </cell>
          <cell r="N131">
            <v>509.37305545897681</v>
          </cell>
        </row>
        <row r="132">
          <cell r="H132">
            <v>-51</v>
          </cell>
          <cell r="I132">
            <v>19.010959505977596</v>
          </cell>
          <cell r="L132">
            <v>-18.362366290659928</v>
          </cell>
          <cell r="M132">
            <v>3726.7084281275115</v>
          </cell>
          <cell r="N132">
            <v>493.26472160571507</v>
          </cell>
        </row>
        <row r="133">
          <cell r="H133">
            <v>-50</v>
          </cell>
          <cell r="I133">
            <v>18.347760124767625</v>
          </cell>
          <cell r="L133">
            <v>-18.202082830153159</v>
          </cell>
          <cell r="M133">
            <v>3966.8227578892179</v>
          </cell>
          <cell r="N133">
            <v>477.33113252807925</v>
          </cell>
        </row>
        <row r="134">
          <cell r="H134">
            <v>-49</v>
          </cell>
          <cell r="I134">
            <v>17.692132177901065</v>
          </cell>
          <cell r="L134">
            <v>-18.031805380842844</v>
          </cell>
          <cell r="M134">
            <v>4206.3860260436695</v>
          </cell>
          <cell r="N134">
            <v>461.57944971720713</v>
          </cell>
        </row>
        <row r="135">
          <cell r="H135">
            <v>-48</v>
          </cell>
          <cell r="I135">
            <v>17.044371681886936</v>
          </cell>
          <cell r="L135">
            <v>-17.851561140647384</v>
          </cell>
          <cell r="M135">
            <v>4445.1947686159765</v>
          </cell>
          <cell r="N135">
            <v>446.0167850696846</v>
          </cell>
        </row>
        <row r="136">
          <cell r="H136">
            <v>-47</v>
          </cell>
          <cell r="I136">
            <v>16.404772377438974</v>
          </cell>
          <cell r="L136">
            <v>-17.661385794502383</v>
          </cell>
          <cell r="M136">
            <v>4683.0451096663392</v>
          </cell>
          <cell r="N136">
            <v>430.65019580534812</v>
          </cell>
        </row>
        <row r="137">
          <cell r="H137">
            <v>-46</v>
          </cell>
          <cell r="I137">
            <v>15.773625519788878</v>
          </cell>
          <cell r="L137">
            <v>-17.461323526906277</v>
          </cell>
          <cell r="M137">
            <v>4919.732983157367</v>
          </cell>
          <cell r="N137">
            <v>415.48667942948754</v>
          </cell>
        </row>
        <row r="138">
          <cell r="H138">
            <v>-45</v>
          </cell>
          <cell r="I138">
            <v>15.151219671060733</v>
          </cell>
          <cell r="L138">
            <v>-17.251427025207207</v>
          </cell>
          <cell r="M138">
            <v>5155.0543554665846</v>
          </cell>
          <cell r="N138">
            <v>400.53316874457363</v>
          </cell>
        </row>
        <row r="139">
          <cell r="H139">
            <v>-44</v>
          </cell>
          <cell r="I139">
            <v>14.537840494910277</v>
          </cell>
          <cell r="L139">
            <v>-17.031757473609613</v>
          </cell>
          <cell r="M139">
            <v>5388.8054482809939</v>
          </cell>
          <cell r="N139">
            <v>385.79652691639581</v>
          </cell>
        </row>
        <row r="140">
          <cell r="H140">
            <v>-43</v>
          </cell>
          <cell r="I140">
            <v>13.933770553624393</v>
          </cell>
          <cell r="L140">
            <v>-16.80238453789018</v>
          </cell>
          <cell r="M140">
            <v>5620.7829616099416</v>
          </cell>
          <cell r="N140">
            <v>371.28354259930978</v>
          </cell>
        </row>
        <row r="141">
          <cell r="H141">
            <v>-42</v>
          </cell>
          <cell r="I141">
            <v>13.339289107867211</v>
          </cell>
          <cell r="L141">
            <v>-16.563386340823751</v>
          </cell>
          <cell r="M141">
            <v>5850.7842966522931</v>
          </cell>
          <cell r="N141">
            <v>357.00092512507103</v>
          </cell>
        </row>
        <row r="142">
          <cell r="H142">
            <v>-41</v>
          </cell>
          <cell r="I142">
            <v>12.75467191925024</v>
          </cell>
          <cell r="L142">
            <v>-16.314849428330621</v>
          </cell>
          <cell r="M142">
            <v>6078.6077782539178</v>
          </cell>
          <cell r="N142">
            <v>342.9552997595116</v>
          </cell>
        </row>
        <row r="143">
          <cell r="H143">
            <v>-40</v>
          </cell>
          <cell r="I143">
            <v>12.180191055895031</v>
          </cell>
          <cell r="L143">
            <v>-16.056868726368016</v>
          </cell>
          <cell r="M143">
            <v>6304.052876691926</v>
          </cell>
          <cell r="N143">
            <v>329.15320303112281</v>
          </cell>
        </row>
        <row r="144">
          <cell r="H144">
            <v>-39</v>
          </cell>
          <cell r="I144">
            <v>11.616114701148598</v>
          </cell>
          <cell r="L144">
            <v>-15.789547488599036</v>
          </cell>
          <cell r="M144">
            <v>6526.9204285226897</v>
          </cell>
          <cell r="N144">
            <v>315.60107813537468</v>
          </cell>
        </row>
        <row r="145">
          <cell r="H145">
            <v>-38</v>
          </cell>
          <cell r="I145">
            <v>11.062706965602137</v>
          </cell>
          <cell r="L145">
            <v>-15.512997234883709</v>
          </cell>
          <cell r="M145">
            <v>6747.0128562317514</v>
          </cell>
          <cell r="N145">
            <v>302.30527041840247</v>
          </cell>
        </row>
        <row r="146">
          <cell r="H146">
            <v>-37</v>
          </cell>
          <cell r="I146">
            <v>10.520227702556452</v>
          </cell>
          <cell r="L146">
            <v>-15.227337680647455</v>
          </cell>
          <cell r="M146">
            <v>6964.1343864250239</v>
          </cell>
          <cell r="N146">
            <v>289.27202294350411</v>
          </cell>
        </row>
        <row r="147">
          <cell r="H147">
            <v>-36</v>
          </cell>
          <cell r="I147">
            <v>9.9889323270677579</v>
          </cell>
          <cell r="L147">
            <v>-14.932696657193123</v>
          </cell>
          <cell r="M147">
            <v>7178.0912663022773</v>
          </cell>
          <cell r="N147">
            <v>276.50747214365163</v>
          </cell>
        </row>
        <row r="148">
          <cell r="H148">
            <v>-35</v>
          </cell>
          <cell r="I148">
            <v>9.4690716387001714</v>
          </cell>
          <cell r="L148">
            <v>-14.629210023033547</v>
          </cell>
          <cell r="M148">
            <v>7388.6919781559291</v>
          </cell>
          <cell r="N148">
            <v>264.01764356306143</v>
          </cell>
        </row>
        <row r="149">
          <cell r="H149">
            <v>-34</v>
          </cell>
          <cell r="I149">
            <v>8.9608916481026046</v>
          </cell>
          <cell r="L149">
            <v>-14.317021566332238</v>
          </cell>
          <cell r="M149">
            <v>7595.747451640339</v>
          </cell>
          <cell r="N149">
            <v>251.80844769064376</v>
          </cell>
        </row>
        <row r="150">
          <cell r="H150">
            <v>-33</v>
          </cell>
          <cell r="I150">
            <v>8.4646334075206155</v>
          </cell>
          <cell r="L150">
            <v>-13.996282898550334</v>
          </cell>
          <cell r="M150">
            <v>7799.0712735594389</v>
          </cell>
          <cell r="N150">
            <v>239.88567588799509</v>
          </cell>
        </row>
        <row r="151">
          <cell r="H151">
            <v>-32</v>
          </cell>
          <cell r="I151">
            <v>7.9805328453458699</v>
          </cell>
          <cell r="L151">
            <v>-13.667153339408452</v>
          </cell>
          <cell r="M151">
            <v>7998.4798949233291</v>
          </cell>
          <cell r="N151">
            <v>228.25499641439191</v>
          </cell>
        </row>
        <row r="152">
          <cell r="H152">
            <v>-31</v>
          </cell>
          <cell r="I152">
            <v>7.5088206047981734</v>
          </cell>
          <cell r="L152">
            <v>-13.329799793282342</v>
          </cell>
          <cell r="M152">
            <v>8193.792835027718</v>
          </cell>
          <cell r="N152">
            <v>216.92195055107166</v>
          </cell>
        </row>
        <row r="153">
          <cell r="H153">
            <v>-30</v>
          </cell>
          <cell r="I153">
            <v>7.0497218868287979</v>
          </cell>
          <cell r="L153">
            <v>-12.984396617161487</v>
          </cell>
          <cell r="M153">
            <v>8384.8328823135071</v>
          </cell>
          <cell r="N153">
            <v>205.89194882693315</v>
          </cell>
        </row>
        <row r="154">
          <cell r="H154">
            <v>-29</v>
          </cell>
          <cell r="I154">
            <v>6.6034562973269457</v>
          </cell>
          <cell r="L154">
            <v>-12.631125480309771</v>
          </cell>
          <cell r="M154">
            <v>8571.4262917676006</v>
          </cell>
          <cell r="N154">
            <v>195.17026734761896</v>
          </cell>
        </row>
        <row r="155">
          <cell r="H155">
            <v>-28</v>
          </cell>
          <cell r="I155">
            <v>6.170237698703529</v>
          </cell>
          <cell r="L155">
            <v>-12.270175215777281</v>
          </cell>
          <cell r="M155">
            <v>8753.4029786300816</v>
          </cell>
          <cell r="N155">
            <v>184.76204422976636</v>
          </cell>
        </row>
        <row r="156">
          <cell r="H156">
            <v>-27</v>
          </cell>
          <cell r="I156">
            <v>5.7502740659226363</v>
          </cell>
          <cell r="L156">
            <v>-11.901741663921916</v>
          </cell>
          <cell r="M156">
            <v>8930.5967081772051</v>
          </cell>
          <cell r="N156">
            <v>174.67227614211598</v>
          </cell>
        </row>
        <row r="157">
          <cell r="H157">
            <v>-26</v>
          </cell>
          <cell r="I157">
            <v>5.343767347042558</v>
          </cell>
          <cell r="L157">
            <v>-11.526027508109076</v>
          </cell>
          <cell r="M157">
            <v>9102.8452813543317</v>
          </cell>
          <cell r="N157">
            <v>164.9058149549594</v>
          </cell>
        </row>
        <row r="158">
          <cell r="H158">
            <v>-25</v>
          </cell>
          <cell r="I158">
            <v>4.9509133283246518</v>
          </cell>
          <cell r="L158">
            <v>-11.143242102766921</v>
          </cell>
          <cell r="M158">
            <v>9269.9907160377552</v>
          </cell>
          <cell r="N158">
            <v>155.46736449933772</v>
          </cell>
        </row>
        <row r="159">
          <cell r="H159">
            <v>-24</v>
          </cell>
          <cell r="I159">
            <v>4.5719015039622644</v>
          </cell>
          <cell r="L159">
            <v>-10.753601293983902</v>
          </cell>
          <cell r="M159">
            <v>9431.8794237095899</v>
          </cell>
          <cell r="N159">
            <v>146.36147743723345</v>
          </cell>
        </row>
        <row r="160">
          <cell r="H160">
            <v>-23</v>
          </cell>
          <cell r="I160">
            <v>4.2069149504768655</v>
          </cell>
          <cell r="L160">
            <v>-10.357327232844066</v>
          </cell>
          <cell r="M160">
            <v>9588.3623813352551</v>
          </cell>
          <cell r="N160">
            <v>137.59255224389403</v>
          </cell>
        </row>
        <row r="161">
          <cell r="H161">
            <v>-22</v>
          </cell>
          <cell r="I161">
            <v>3.8561302058243161</v>
          </cell>
          <cell r="L161">
            <v>-9.95464818170427</v>
          </cell>
          <cell r="M161">
            <v>9739.295298238816</v>
          </cell>
          <cell r="N161">
            <v>129.16483030332179</v>
          </cell>
        </row>
        <row r="162">
          <cell r="H162">
            <v>-21</v>
          </cell>
          <cell r="I162">
            <v>3.5197171532495979</v>
          </cell>
          <cell r="L162">
            <v>-9.5457983136259852</v>
          </cell>
          <cell r="M162">
            <v>9884.5387777773267</v>
          </cell>
          <cell r="N162">
            <v>121.08239311784155</v>
          </cell>
        </row>
        <row r="163">
          <cell r="H163">
            <v>-20</v>
          </cell>
          <cell r="I163">
            <v>3.197838909924414</v>
          </cell>
          <cell r="L163">
            <v>-9.1310175051823315</v>
          </cell>
          <cell r="M163">
            <v>10023.958473621526</v>
          </cell>
          <cell r="N163">
            <v>113.34915963258408</v>
          </cell>
        </row>
        <row r="164">
          <cell r="H164">
            <v>-19</v>
          </cell>
          <cell r="I164">
            <v>2.8906517203978481</v>
          </cell>
          <cell r="L164">
            <v>-8.7105511228690684</v>
          </cell>
          <cell r="M164">
            <v>10157.425240456556</v>
          </cell>
          <cell r="N164">
            <v>105.96888367560075</v>
          </cell>
        </row>
        <row r="165">
          <cell r="H165">
            <v>-18</v>
          </cell>
          <cell r="I165">
            <v>2.5983048548878402</v>
          </cell>
          <cell r="L165">
            <v>-8.284649803355741</v>
          </cell>
          <cell r="M165">
            <v>10284.815278923146</v>
          </cell>
          <cell r="N165">
            <v>98.945151514281434</v>
          </cell>
        </row>
        <row r="166">
          <cell r="H166">
            <v>-17</v>
          </cell>
          <cell r="I166">
            <v>2.3209405124365761</v>
          </cell>
          <cell r="L166">
            <v>-7.8535692278206231</v>
          </cell>
          <cell r="M166">
            <v>10406.010274626336</v>
          </cell>
          <cell r="N166">
            <v>92.281379528632044</v>
          </cell>
        </row>
        <row r="167">
          <cell r="H167">
            <v>-16</v>
          </cell>
          <cell r="I167">
            <v>2.0586937289514413</v>
          </cell>
          <cell r="L167">
            <v>-7.4175698906201166</v>
          </cell>
          <cell r="M167">
            <v>10520.897531046079</v>
          </cell>
          <cell r="N167">
            <v>85.980812001924846</v>
          </cell>
        </row>
        <row r="168">
          <cell r="H168">
            <v>-15</v>
          </cell>
          <cell r="I168">
            <v>1.811692290149163</v>
          </cell>
          <cell r="L168">
            <v>-6.9769168625500209</v>
          </cell>
          <cell r="M168">
            <v>10629.370096191149</v>
          </cell>
          <cell r="N168">
            <v>80.046519029153274</v>
          </cell>
        </row>
        <row r="169">
          <cell r="H169">
            <v>-14</v>
          </cell>
          <cell r="I169">
            <v>1.5800566494194099</v>
          </cell>
          <cell r="L169">
            <v>-6.531879548962519</v>
          </cell>
          <cell r="M169">
            <v>10731.326882845329</v>
          </cell>
          <cell r="N169">
            <v>74.481394543679613</v>
          </cell>
        </row>
        <row r="170">
          <cell r="H170">
            <v>-13</v>
          </cell>
          <cell r="I170">
            <v>1.3638998506211952</v>
          </cell>
          <cell r="L170">
            <v>-6.0827314430089299</v>
          </cell>
          <cell r="M170">
            <v>10826.672782262422</v>
          </cell>
          <cell r="N170">
            <v>69.288154462387141</v>
          </cell>
        </row>
        <row r="171">
          <cell r="H171">
            <v>-12</v>
          </cell>
          <cell r="I171">
            <v>1.1633274558238618</v>
          </cell>
          <cell r="L171">
            <v>-5.6297498742840055</v>
          </cell>
          <cell r="M171">
            <v>10915.318771174443</v>
          </cell>
          <cell r="N171">
            <v>64.469334949637073</v>
          </cell>
        </row>
        <row r="172">
          <cell r="H172">
            <v>-11</v>
          </cell>
          <cell r="I172">
            <v>0.97843747800236003</v>
          </cell>
          <cell r="L172">
            <v>-5.173215753153098</v>
          </cell>
          <cell r="M172">
            <v>10997.182011985356</v>
          </cell>
          <cell r="N172">
            <v>60.027290800249403</v>
          </cell>
        </row>
        <row r="173">
          <cell r="H173">
            <v>-10</v>
          </cell>
          <cell r="I173">
            <v>0.80932031869518439</v>
          </cell>
          <cell r="L173">
            <v>-4.7134133110486349</v>
          </cell>
          <cell r="M173">
            <v>11072.18594603075</v>
          </cell>
          <cell r="N173">
            <v>55.964193941712693</v>
          </cell>
        </row>
        <row r="174">
          <cell r="H174">
            <v>-9</v>
          </cell>
          <cell r="I174">
            <v>0.65605871063197208</v>
          </cell>
          <cell r="L174">
            <v>-4.2506298370271987</v>
          </cell>
          <cell r="M174">
            <v>11140.260379792202</v>
          </cell>
          <cell r="N174">
            <v>52.282032055793394</v>
          </cell>
        </row>
        <row r="175">
          <cell r="H175">
            <v>-8</v>
          </cell>
          <cell r="I175">
            <v>0.51872766533623449</v>
          </cell>
          <cell r="L175">
            <v>-3.7851554108829024</v>
          </cell>
          <cell r="M175">
            <v>11201.341563963444</v>
          </cell>
          <cell r="N175">
            <v>48.9826073196717</v>
          </cell>
        </row>
        <row r="176">
          <cell r="H176">
            <v>-7</v>
          </cell>
          <cell r="I176">
            <v>0.39739442570819217</v>
          </cell>
          <cell r="L176">
            <v>-3.3172826331169283</v>
          </cell>
          <cell r="M176">
            <v>11255.372265273932</v>
          </cell>
          <cell r="N176">
            <v>46.067535266733046</v>
          </cell>
        </row>
        <row r="177">
          <cell r="H177">
            <v>-6</v>
          </cell>
          <cell r="I177">
            <v>0.29211842359119411</v>
          </cell>
          <cell r="L177">
            <v>-2.8473063520667967</v>
          </cell>
          <cell r="M177">
            <v>11302.301830984154</v>
          </cell>
          <cell r="N177">
            <v>43.538243767081468</v>
          </cell>
        </row>
        <row r="178">
          <cell r="H178">
            <v>-5</v>
          </cell>
          <cell r="I178">
            <v>0.20295124232486489</v>
          </cell>
          <cell r="L178">
            <v>-2.3755233885023674</v>
          </cell>
          <cell r="M178">
            <v>11342.086245975604</v>
          </cell>
          <cell r="N178">
            <v>41.395972127869776</v>
          </cell>
        </row>
        <row r="179">
          <cell r="H179">
            <v>-4</v>
          </cell>
          <cell r="I179">
            <v>0.12993658428754951</v>
          </cell>
          <cell r="L179">
            <v>-1.9022322579985587</v>
          </cell>
          <cell r="M179">
            <v>11374.688182367383</v>
          </cell>
          <cell r="N179">
            <v>39.641770313494881</v>
          </cell>
        </row>
        <row r="180">
          <cell r="H180">
            <v>-3</v>
          </cell>
          <cell r="I180">
            <v>7.3110243429391431E-2</v>
          </cell>
          <cell r="L180">
            <v>-1.4277328913974479</v>
          </cell>
          <cell r="M180">
            <v>11400.077041600089</v>
          </cell>
          <cell r="N180">
            <v>38.276498285696029</v>
          </cell>
        </row>
        <row r="181">
          <cell r="H181">
            <v>-2</v>
          </cell>
          <cell r="I181">
            <v>3.250008279789917E-2</v>
          </cell>
          <cell r="L181">
            <v>-0.95232635367470342</v>
          </cell>
          <cell r="M181">
            <v>11418.22898893686</v>
          </cell>
          <cell r="N181">
            <v>37.300825463597462</v>
          </cell>
        </row>
        <row r="182">
          <cell r="H182">
            <v>-1</v>
          </cell>
          <cell r="I182">
            <v>8.1260170570531028E-3</v>
          </cell>
          <cell r="L182">
            <v>-0.47631456152717011</v>
          </cell>
          <cell r="M182">
            <v>11429.126980340292</v>
          </cell>
          <cell r="N182">
            <v>36.715230303726955</v>
          </cell>
        </row>
        <row r="183">
          <cell r="H183">
            <v>0</v>
          </cell>
          <cell r="I183">
            <v>0</v>
          </cell>
          <cell r="L183">
            <v>0</v>
          </cell>
          <cell r="M183">
            <v>11432.760781693205</v>
          </cell>
          <cell r="N183">
            <v>36.520000000000003</v>
          </cell>
        </row>
        <row r="184">
          <cell r="H184">
            <v>1</v>
          </cell>
          <cell r="I184">
            <v>8.1260170570531028E-3</v>
          </cell>
          <cell r="L184">
            <v>0.47631456152717011</v>
          </cell>
          <cell r="M184">
            <v>11429.126980340292</v>
          </cell>
          <cell r="N184">
            <v>36.715230303726955</v>
          </cell>
        </row>
        <row r="185">
          <cell r="H185">
            <v>2</v>
          </cell>
          <cell r="I185">
            <v>3.250008279789917E-2</v>
          </cell>
          <cell r="L185">
            <v>0.95232635367470342</v>
          </cell>
          <cell r="M185">
            <v>11418.22898893686</v>
          </cell>
          <cell r="N185">
            <v>37.300825463597462</v>
          </cell>
        </row>
        <row r="186">
          <cell r="H186">
            <v>3</v>
          </cell>
          <cell r="I186">
            <v>7.3110243429391431E-2</v>
          </cell>
          <cell r="L186">
            <v>1.4277328913974479</v>
          </cell>
          <cell r="M186">
            <v>11400.077041600089</v>
          </cell>
          <cell r="N186">
            <v>38.276498285696029</v>
          </cell>
        </row>
        <row r="187">
          <cell r="H187">
            <v>4</v>
          </cell>
          <cell r="I187">
            <v>0.12993658428754951</v>
          </cell>
          <cell r="L187">
            <v>1.9022322579985587</v>
          </cell>
          <cell r="M187">
            <v>11374.688182367383</v>
          </cell>
          <cell r="N187">
            <v>39.641770313494881</v>
          </cell>
        </row>
        <row r="188">
          <cell r="H188">
            <v>5</v>
          </cell>
          <cell r="I188">
            <v>0.20295124232486489</v>
          </cell>
          <cell r="L188">
            <v>2.3755233885023674</v>
          </cell>
          <cell r="M188">
            <v>11342.086245975604</v>
          </cell>
          <cell r="N188">
            <v>41.395972127869776</v>
          </cell>
        </row>
        <row r="189">
          <cell r="H189">
            <v>6</v>
          </cell>
          <cell r="I189">
            <v>0.29211842359119411</v>
          </cell>
          <cell r="L189">
            <v>2.8473063520667967</v>
          </cell>
          <cell r="M189">
            <v>11302.301830984154</v>
          </cell>
          <cell r="N189">
            <v>43.538243767081468</v>
          </cell>
        </row>
        <row r="190">
          <cell r="H190">
            <v>7</v>
          </cell>
          <cell r="I190">
            <v>0.39739442570819217</v>
          </cell>
          <cell r="L190">
            <v>3.3172826331169283</v>
          </cell>
          <cell r="M190">
            <v>11255.372265273932</v>
          </cell>
          <cell r="N190">
            <v>46.067535266733046</v>
          </cell>
        </row>
        <row r="191">
          <cell r="H191">
            <v>8</v>
          </cell>
          <cell r="I191">
            <v>0.51872766533623449</v>
          </cell>
          <cell r="L191">
            <v>3.7851554108829024</v>
          </cell>
          <cell r="M191">
            <v>11201.341563963444</v>
          </cell>
          <cell r="N191">
            <v>48.9826073196717</v>
          </cell>
        </row>
        <row r="192">
          <cell r="H192">
            <v>9</v>
          </cell>
          <cell r="I192">
            <v>0.65605871063197208</v>
          </cell>
          <cell r="L192">
            <v>4.2506298370271987</v>
          </cell>
          <cell r="M192">
            <v>11140.260379792202</v>
          </cell>
          <cell r="N192">
            <v>52.282032055793394</v>
          </cell>
        </row>
        <row r="193">
          <cell r="H193">
            <v>10</v>
          </cell>
          <cell r="I193">
            <v>0.80932031869518439</v>
          </cell>
          <cell r="L193">
            <v>4.7134133110486349</v>
          </cell>
          <cell r="M193">
            <v>11072.18594603075</v>
          </cell>
          <cell r="N193">
            <v>55.964193941712693</v>
          </cell>
        </row>
        <row r="194">
          <cell r="H194">
            <v>11</v>
          </cell>
          <cell r="I194">
            <v>0.97843747800236003</v>
          </cell>
          <cell r="L194">
            <v>5.173215753153098</v>
          </cell>
          <cell r="M194">
            <v>10997.182011985356</v>
          </cell>
          <cell r="N194">
            <v>60.027290800249403</v>
          </cell>
        </row>
        <row r="195">
          <cell r="H195">
            <v>12</v>
          </cell>
          <cell r="I195">
            <v>1.1633274558238618</v>
          </cell>
          <cell r="L195">
            <v>5.6297498742840055</v>
          </cell>
          <cell r="M195">
            <v>10915.318771174443</v>
          </cell>
          <cell r="N195">
            <v>64.469334949637073</v>
          </cell>
        </row>
        <row r="196">
          <cell r="H196">
            <v>13</v>
          </cell>
          <cell r="I196">
            <v>1.3638998506211952</v>
          </cell>
          <cell r="L196">
            <v>6.0827314430089299</v>
          </cell>
          <cell r="M196">
            <v>10826.672782262422</v>
          </cell>
          <cell r="N196">
            <v>69.288154462387141</v>
          </cell>
        </row>
        <row r="197">
          <cell r="H197">
            <v>14</v>
          </cell>
          <cell r="I197">
            <v>1.5800566494194099</v>
          </cell>
          <cell r="L197">
            <v>6.531879548962519</v>
          </cell>
          <cell r="M197">
            <v>10731.326882845329</v>
          </cell>
          <cell r="N197">
            <v>74.481394543679613</v>
          </cell>
        </row>
        <row r="198">
          <cell r="H198">
            <v>15</v>
          </cell>
          <cell r="I198">
            <v>1.811692290149163</v>
          </cell>
          <cell r="L198">
            <v>6.9769168625500209</v>
          </cell>
          <cell r="M198">
            <v>10629.370096191149</v>
          </cell>
          <cell r="N198">
            <v>80.046519029153274</v>
          </cell>
        </row>
        <row r="199">
          <cell r="H199">
            <v>16</v>
          </cell>
          <cell r="I199">
            <v>2.0586937289514413</v>
          </cell>
          <cell r="L199">
            <v>7.4175698906201166</v>
          </cell>
          <cell r="M199">
            <v>10520.897531046079</v>
          </cell>
          <cell r="N199">
            <v>85.980812001924846</v>
          </cell>
        </row>
        <row r="200">
          <cell r="H200">
            <v>17</v>
          </cell>
          <cell r="I200">
            <v>2.3209405124365761</v>
          </cell>
          <cell r="L200">
            <v>7.8535692278206231</v>
          </cell>
          <cell r="M200">
            <v>10406.010274626336</v>
          </cell>
          <cell r="N200">
            <v>92.281379528632044</v>
          </cell>
        </row>
        <row r="201">
          <cell r="H201">
            <v>18</v>
          </cell>
          <cell r="I201">
            <v>2.5983048548878402</v>
          </cell>
          <cell r="L201">
            <v>8.284649803355741</v>
          </cell>
          <cell r="M201">
            <v>10284.815278923146</v>
          </cell>
          <cell r="N201">
            <v>98.945151514281434</v>
          </cell>
        </row>
        <row r="202">
          <cell r="H202">
            <v>19</v>
          </cell>
          <cell r="I202">
            <v>2.8906517203978481</v>
          </cell>
          <cell r="L202">
            <v>8.7105511228690684</v>
          </cell>
          <cell r="M202">
            <v>10157.425240456556</v>
          </cell>
          <cell r="N202">
            <v>105.96888367560075</v>
          </cell>
        </row>
        <row r="203">
          <cell r="H203">
            <v>20</v>
          </cell>
          <cell r="I203">
            <v>3.197838909924414</v>
          </cell>
          <cell r="L203">
            <v>9.1310175051823315</v>
          </cell>
          <cell r="M203">
            <v>10023.958473621526</v>
          </cell>
          <cell r="N203">
            <v>113.34915963258408</v>
          </cell>
        </row>
        <row r="204">
          <cell r="H204">
            <v>21</v>
          </cell>
          <cell r="I204">
            <v>3.5197171532495979</v>
          </cell>
          <cell r="L204">
            <v>9.5457983136259852</v>
          </cell>
          <cell r="M204">
            <v>9884.5387777773267</v>
          </cell>
          <cell r="N204">
            <v>121.08239311784155</v>
          </cell>
        </row>
        <row r="205">
          <cell r="H205">
            <v>22</v>
          </cell>
          <cell r="I205">
            <v>3.8561302058243161</v>
          </cell>
          <cell r="L205">
            <v>9.95464818170427</v>
          </cell>
          <cell r="M205">
            <v>9739.295298238816</v>
          </cell>
          <cell r="N205">
            <v>129.16483030332179</v>
          </cell>
        </row>
        <row r="206">
          <cell r="H206">
            <v>23</v>
          </cell>
          <cell r="I206">
            <v>4.2069149504768655</v>
          </cell>
          <cell r="L206">
            <v>10.357327232844066</v>
          </cell>
          <cell r="M206">
            <v>9588.3623813352551</v>
          </cell>
          <cell r="N206">
            <v>137.59255224389403</v>
          </cell>
        </row>
        <row r="207">
          <cell r="H207">
            <v>24</v>
          </cell>
          <cell r="I207">
            <v>4.5719015039622644</v>
          </cell>
          <cell r="L207">
            <v>10.753601293983902</v>
          </cell>
          <cell r="M207">
            <v>9431.8794237095899</v>
          </cell>
          <cell r="N207">
            <v>146.36147743723345</v>
          </cell>
        </row>
        <row r="208">
          <cell r="H208">
            <v>25</v>
          </cell>
          <cell r="I208">
            <v>4.9509133283246518</v>
          </cell>
          <cell r="L208">
            <v>11.143242102766921</v>
          </cell>
          <cell r="M208">
            <v>9269.9907160377552</v>
          </cell>
          <cell r="N208">
            <v>155.46736449933772</v>
          </cell>
        </row>
        <row r="209">
          <cell r="H209">
            <v>26</v>
          </cell>
          <cell r="I209">
            <v>5.343767347042558</v>
          </cell>
          <cell r="L209">
            <v>11.526027508109076</v>
          </cell>
          <cell r="M209">
            <v>9102.8452813543317</v>
          </cell>
          <cell r="N209">
            <v>164.9058149549594</v>
          </cell>
        </row>
        <row r="210">
          <cell r="H210">
            <v>27</v>
          </cell>
          <cell r="I210">
            <v>5.7502740659226363</v>
          </cell>
          <cell r="L210">
            <v>11.901741663921916</v>
          </cell>
          <cell r="M210">
            <v>8930.5967081772051</v>
          </cell>
          <cell r="N210">
            <v>174.67227614211598</v>
          </cell>
        </row>
        <row r="211">
          <cell r="H211">
            <v>28</v>
          </cell>
          <cell r="I211">
            <v>6.170237698703529</v>
          </cell>
          <cell r="L211">
            <v>12.270175215777281</v>
          </cell>
          <cell r="M211">
            <v>8753.4029786300816</v>
          </cell>
          <cell r="N211">
            <v>184.76204422976636</v>
          </cell>
        </row>
        <row r="212">
          <cell r="H212">
            <v>29</v>
          </cell>
          <cell r="I212">
            <v>6.6034562973269457</v>
          </cell>
          <cell r="L212">
            <v>12.631125480309771</v>
          </cell>
          <cell r="M212">
            <v>8571.4262917676006</v>
          </cell>
          <cell r="N212">
            <v>195.17026734761896</v>
          </cell>
        </row>
        <row r="213">
          <cell r="H213">
            <v>30</v>
          </cell>
          <cell r="I213">
            <v>7.0497218868287979</v>
          </cell>
          <cell r="L213">
            <v>12.984396617161487</v>
          </cell>
          <cell r="M213">
            <v>8384.8328823135071</v>
          </cell>
          <cell r="N213">
            <v>205.89194882693315</v>
          </cell>
        </row>
        <row r="214">
          <cell r="H214">
            <v>31</v>
          </cell>
          <cell r="I214">
            <v>7.5088206047981734</v>
          </cell>
          <cell r="L214">
            <v>13.329799793282342</v>
          </cell>
          <cell r="M214">
            <v>8193.792835027718</v>
          </cell>
          <cell r="N214">
            <v>216.92195055107166</v>
          </cell>
        </row>
        <row r="215">
          <cell r="H215">
            <v>32</v>
          </cell>
          <cell r="I215">
            <v>7.9805328453458699</v>
          </cell>
          <cell r="L215">
            <v>13.667153339408452</v>
          </cell>
          <cell r="M215">
            <v>7998.4798949233291</v>
          </cell>
          <cell r="N215">
            <v>228.25499641439191</v>
          </cell>
        </row>
        <row r="216">
          <cell r="H216">
            <v>33</v>
          </cell>
          <cell r="I216">
            <v>8.4646334075206155</v>
          </cell>
          <cell r="L216">
            <v>13.996282898550334</v>
          </cell>
          <cell r="M216">
            <v>7799.0712735594389</v>
          </cell>
          <cell r="N216">
            <v>239.88567588799509</v>
          </cell>
        </row>
        <row r="217">
          <cell r="H217">
            <v>34</v>
          </cell>
          <cell r="I217">
            <v>8.9608916481026046</v>
          </cell>
          <cell r="L217">
            <v>14.317021566332238</v>
          </cell>
          <cell r="M217">
            <v>7595.747451640339</v>
          </cell>
          <cell r="N217">
            <v>251.80844769064376</v>
          </cell>
        </row>
        <row r="218">
          <cell r="H218">
            <v>35</v>
          </cell>
          <cell r="I218">
            <v>9.4690716387001714</v>
          </cell>
          <cell r="L218">
            <v>14.629210023033547</v>
          </cell>
          <cell r="M218">
            <v>7388.6919781559291</v>
          </cell>
          <cell r="N218">
            <v>264.01764356306143</v>
          </cell>
        </row>
        <row r="219">
          <cell r="H219">
            <v>36</v>
          </cell>
          <cell r="I219">
            <v>9.9889323270677579</v>
          </cell>
          <cell r="L219">
            <v>14.932696657193123</v>
          </cell>
          <cell r="M219">
            <v>7178.0912663022773</v>
          </cell>
          <cell r="N219">
            <v>276.50747214365163</v>
          </cell>
        </row>
        <row r="220">
          <cell r="H220">
            <v>37</v>
          </cell>
          <cell r="I220">
            <v>10.520227702556452</v>
          </cell>
          <cell r="L220">
            <v>15.227337680647455</v>
          </cell>
          <cell r="M220">
            <v>6964.1343864250239</v>
          </cell>
          <cell r="N220">
            <v>289.27202294350411</v>
          </cell>
        </row>
        <row r="221">
          <cell r="H221">
            <v>38</v>
          </cell>
          <cell r="I221">
            <v>11.062706965602137</v>
          </cell>
          <cell r="L221">
            <v>15.512997234883709</v>
          </cell>
          <cell r="M221">
            <v>6747.0128562317514</v>
          </cell>
          <cell r="N221">
            <v>302.30527041840247</v>
          </cell>
        </row>
        <row r="222">
          <cell r="H222">
            <v>39</v>
          </cell>
          <cell r="I222">
            <v>11.616114701148598</v>
          </cell>
          <cell r="L222">
            <v>15.789547488599036</v>
          </cell>
          <cell r="M222">
            <v>6526.9204285226897</v>
          </cell>
          <cell r="N222">
            <v>315.60107813537468</v>
          </cell>
        </row>
        <row r="223">
          <cell r="H223">
            <v>40</v>
          </cell>
          <cell r="I223">
            <v>12.180191055895031</v>
          </cell>
          <cell r="L223">
            <v>16.056868726368016</v>
          </cell>
          <cell r="M223">
            <v>6304.052876691926</v>
          </cell>
          <cell r="N223">
            <v>329.15320303112281</v>
          </cell>
        </row>
        <row r="224">
          <cell r="H224">
            <v>41</v>
          </cell>
          <cell r="I224">
            <v>12.75467191925024</v>
          </cell>
          <cell r="L224">
            <v>16.314849428330621</v>
          </cell>
          <cell r="M224">
            <v>6078.6077782539178</v>
          </cell>
          <cell r="N224">
            <v>342.9552997595116</v>
          </cell>
        </row>
        <row r="225">
          <cell r="H225">
            <v>42</v>
          </cell>
          <cell r="I225">
            <v>13.339289107867211</v>
          </cell>
          <cell r="L225">
            <v>16.563386340823751</v>
          </cell>
          <cell r="M225">
            <v>5850.7842966522931</v>
          </cell>
          <cell r="N225">
            <v>357.00092512507103</v>
          </cell>
        </row>
        <row r="226">
          <cell r="H226">
            <v>43</v>
          </cell>
          <cell r="I226">
            <v>13.933770553624393</v>
          </cell>
          <cell r="L226">
            <v>16.80238453789018</v>
          </cell>
          <cell r="M226">
            <v>5620.7829616099416</v>
          </cell>
          <cell r="N226">
            <v>371.28354259930978</v>
          </cell>
        </row>
        <row r="227">
          <cell r="H227">
            <v>44</v>
          </cell>
          <cell r="I227">
            <v>14.537840494910277</v>
          </cell>
          <cell r="L227">
            <v>17.031757473609613</v>
          </cell>
          <cell r="M227">
            <v>5388.8054482809939</v>
          </cell>
          <cell r="N227">
            <v>385.79652691639581</v>
          </cell>
        </row>
        <row r="228">
          <cell r="H228">
            <v>45</v>
          </cell>
          <cell r="I228">
            <v>15.151219671060733</v>
          </cell>
          <cell r="L228">
            <v>17.251427025207207</v>
          </cell>
          <cell r="M228">
            <v>5155.0543554665846</v>
          </cell>
          <cell r="N228">
            <v>400.53316874457363</v>
          </cell>
        </row>
        <row r="229">
          <cell r="H229">
            <v>46</v>
          </cell>
          <cell r="I229">
            <v>15.773625519788878</v>
          </cell>
          <cell r="L229">
            <v>17.461323526906277</v>
          </cell>
          <cell r="M229">
            <v>4919.732983157367</v>
          </cell>
          <cell r="N229">
            <v>415.48667942948754</v>
          </cell>
        </row>
        <row r="230">
          <cell r="H230">
            <v>47</v>
          </cell>
          <cell r="I230">
            <v>16.404772377438974</v>
          </cell>
          <cell r="L230">
            <v>17.661385794502383</v>
          </cell>
          <cell r="M230">
            <v>4683.0451096663392</v>
          </cell>
          <cell r="N230">
            <v>430.65019580534812</v>
          </cell>
        </row>
        <row r="231">
          <cell r="H231">
            <v>48</v>
          </cell>
          <cell r="I231">
            <v>17.044371681886936</v>
          </cell>
          <cell r="L231">
            <v>17.851561140647384</v>
          </cell>
          <cell r="M231">
            <v>4445.1947686159765</v>
          </cell>
          <cell r="N231">
            <v>446.0167850696846</v>
          </cell>
        </row>
        <row r="232">
          <cell r="H232">
            <v>49</v>
          </cell>
          <cell r="I232">
            <v>17.692132177901065</v>
          </cell>
          <cell r="L232">
            <v>18.031805380842844</v>
          </cell>
          <cell r="M232">
            <v>4206.3860260436695</v>
          </cell>
          <cell r="N232">
            <v>461.57944971720713</v>
          </cell>
        </row>
        <row r="233">
          <cell r="H233">
            <v>50</v>
          </cell>
          <cell r="I233">
            <v>18.347760124767625</v>
          </cell>
          <cell r="L233">
            <v>18.202082830153159</v>
          </cell>
          <cell r="M233">
            <v>3966.8227578892179</v>
          </cell>
          <cell r="N233">
            <v>477.33113252807925</v>
          </cell>
        </row>
        <row r="234">
          <cell r="H234">
            <v>51</v>
          </cell>
          <cell r="I234">
            <v>19.010959505977596</v>
          </cell>
          <cell r="L234">
            <v>18.362366290659928</v>
          </cell>
          <cell r="M234">
            <v>3726.7084281275115</v>
          </cell>
          <cell r="N234">
            <v>493.26472160571507</v>
          </cell>
        </row>
        <row r="235">
          <cell r="H235">
            <v>52</v>
          </cell>
          <cell r="I235">
            <v>19.681432240761552</v>
          </cell>
          <cell r="L235">
            <v>18.512637029689788</v>
          </cell>
          <cell r="M235">
            <v>3486.2458678086359</v>
          </cell>
          <cell r="N235">
            <v>509.37305545897681</v>
          </cell>
        </row>
        <row r="236">
          <cell r="H236">
            <v>53</v>
          </cell>
          <cell r="I236">
            <v>20.358878397251782</v>
          </cell>
          <cell r="L236">
            <v>18.652884748859062</v>
          </cell>
          <cell r="M236">
            <v>3245.6370552664066</v>
          </cell>
          <cell r="N236">
            <v>525.64892812346261</v>
          </cell>
        </row>
        <row r="237">
          <cell r="H237">
            <v>54</v>
          </cell>
          <cell r="I237">
            <v>21.042996407041301</v>
          </cell>
          <cell r="L237">
            <v>18.783107543989264</v>
          </cell>
          <cell r="M237">
            <v>3005.082897754779</v>
          </cell>
          <cell r="N237">
            <v>542.08509431636446</v>
          </cell>
        </row>
        <row r="238">
          <cell r="H238">
            <v>55</v>
          </cell>
          <cell r="I238">
            <v>21.733483280902373</v>
          </cell>
          <cell r="L238">
            <v>18.903311855958332</v>
          </cell>
          <cell r="M238">
            <v>2764.7830147697591</v>
          </cell>
          <cell r="N238">
            <v>558.67427461917384</v>
          </cell>
        </row>
        <row r="239">
          <cell r="H239">
            <v>56</v>
          </cell>
          <cell r="I239">
            <v>22.43003482541879</v>
          </cell>
          <cell r="L239">
            <v>19.013512412563202</v>
          </cell>
          <cell r="M239">
            <v>2524.9355233122119</v>
          </cell>
          <cell r="N239">
            <v>575.40916068235015</v>
          </cell>
        </row>
        <row r="240">
          <cell r="H240">
            <v>57</v>
          </cell>
          <cell r="I240">
            <v>23.132345860277859</v>
          </cell>
          <cell r="L240">
            <v>19.113732161479792</v>
          </cell>
          <cell r="M240">
            <v>2285.7368253445484</v>
          </cell>
          <cell r="N240">
            <v>592.28242044582828</v>
          </cell>
        </row>
        <row r="241">
          <cell r="H241">
            <v>58</v>
          </cell>
          <cell r="I241">
            <v>23.840110435962632</v>
          </cell>
          <cell r="L241">
            <v>19.204002194417068</v>
          </cell>
          <cell r="M241">
            <v>2047.3813976914389</v>
          </cell>
          <cell r="N241">
            <v>609.28670336915366</v>
          </cell>
        </row>
        <row r="242">
          <cell r="H242">
            <v>59</v>
          </cell>
          <cell r="I242">
            <v>24.553022051575777</v>
          </cell>
          <cell r="L242">
            <v>19.284361662572227</v>
          </cell>
          <cell r="M242">
            <v>1810.0615846316578</v>
          </cell>
          <cell r="N242">
            <v>626.41464566477111</v>
          </cell>
        </row>
        <row r="243">
          <cell r="H243">
            <v>60</v>
          </cell>
          <cell r="I243">
            <v>25.270773872522586</v>
          </cell>
          <cell r="L243">
            <v>19.354857683504108</v>
          </cell>
          <cell r="M243">
            <v>1573.9673934247367</v>
          </cell>
          <cell r="N243">
            <v>643.65887552793367</v>
          </cell>
        </row>
        <row r="244">
          <cell r="H244">
            <v>61</v>
          </cell>
          <cell r="I244">
            <v>25.993058947773012</v>
          </cell>
          <cell r="L244">
            <v>19.415545239552287</v>
          </cell>
          <cell r="M244">
            <v>1339.2862930124522</v>
          </cell>
          <cell r="N244">
            <v>661.01201835649465</v>
          </cell>
        </row>
        <row r="245">
          <cell r="H245">
            <v>62</v>
          </cell>
          <cell r="I245">
            <v>26.719570426418457</v>
          </cell>
          <cell r="L245">
            <v>19.466487067938871</v>
          </cell>
          <cell r="M245">
            <v>1106.2030161312287</v>
          </cell>
          <cell r="N245">
            <v>678.46670195375987</v>
          </cell>
        </row>
        <row r="246">
          <cell r="H246">
            <v>63</v>
          </cell>
          <cell r="I246">
            <v>27.450001773234092</v>
          </cell>
          <cell r="L246">
            <v>19.507753542700176</v>
          </cell>
          <cell r="M246">
            <v>874.89936506721062</v>
          </cell>
          <cell r="N246">
            <v>696.01556170744607</v>
          </cell>
        </row>
        <row r="247">
          <cell r="H247">
            <v>64</v>
          </cell>
          <cell r="I247">
            <v>28.184046982953955</v>
          </cell>
          <cell r="L247">
            <v>19.539422548604641</v>
          </cell>
          <cell r="M247">
            <v>645.55402128130697</v>
          </cell>
          <cell r="N247">
            <v>713.65124573770686</v>
          </cell>
        </row>
        <row r="248">
          <cell r="H248">
            <v>65</v>
          </cell>
          <cell r="I248">
            <v>28.921400792962224</v>
          </cell>
          <cell r="L248">
            <v>19.561579347222949</v>
          </cell>
          <cell r="M248">
            <v>418.3423591266577</v>
          </cell>
          <cell r="N248">
            <v>731.36642000711959</v>
          </cell>
        </row>
        <row r="249">
          <cell r="H249">
            <v>66</v>
          </cell>
          <cell r="I249">
            <v>29.661758894102949</v>
          </cell>
          <cell r="L249">
            <v>19.574316435325478</v>
          </cell>
          <cell r="M249">
            <v>193.43626387591226</v>
          </cell>
          <cell r="N249">
            <v>749.15377338545522</v>
          </cell>
        </row>
        <row r="250">
          <cell r="H250">
            <v>67</v>
          </cell>
          <cell r="I250">
            <v>30.404818139307189</v>
          </cell>
          <cell r="L250">
            <v>19.577733395790943</v>
          </cell>
          <cell r="M250">
            <v>-28.996045729629408</v>
          </cell>
          <cell r="N250">
            <v>767.00602266201804</v>
          </cell>
        </row>
        <row r="251">
          <cell r="H251">
            <v>68</v>
          </cell>
          <cell r="I251">
            <v>31.150276749737937</v>
          </cell>
          <cell r="L251">
            <v>19.571936741219137</v>
          </cell>
          <cell r="M251">
            <v>-248.79019020255188</v>
          </cell>
          <cell r="N251">
            <v>784.91591749834811</v>
          </cell>
        </row>
        <row r="252">
          <cell r="H252">
            <v>69</v>
          </cell>
          <cell r="I252">
            <v>31.897834518151331</v>
          </cell>
          <cell r="L252">
            <v>19.557039750448844</v>
          </cell>
          <cell r="M252">
            <v>-465.78579710291922</v>
          </cell>
          <cell r="N252">
            <v>802.87624531403821</v>
          </cell>
        </row>
        <row r="253">
          <cell r="H253">
            <v>70</v>
          </cell>
          <cell r="I253">
            <v>32.647193009175254</v>
          </cell>
          <cell r="L253">
            <v>19.533162298190458</v>
          </cell>
          <cell r="M253">
            <v>-679.82666370839536</v>
          </cell>
          <cell r="N253">
            <v>820.87983609850016</v>
          </cell>
        </row>
        <row r="254">
          <cell r="H254">
            <v>71</v>
          </cell>
          <cell r="I254">
            <v>33.398055756207476</v>
          </cell>
          <cell r="L254">
            <v>19.500430677990668</v>
          </cell>
          <cell r="M254">
            <v>-890.76091437264404</v>
          </cell>
          <cell r="N254">
            <v>838.91956714150706</v>
          </cell>
        </row>
        <row r="255">
          <cell r="H255">
            <v>72</v>
          </cell>
          <cell r="I255">
            <v>34.150128454639578</v>
          </cell>
          <cell r="L255">
            <v>19.458977418754419</v>
          </cell>
          <cell r="M255">
            <v>-1098.4411523903691</v>
          </cell>
          <cell r="N255">
            <v>856.98836767546345</v>
          </cell>
        </row>
        <row r="256">
          <cell r="H256">
            <v>73</v>
          </cell>
          <cell r="I256">
            <v>34.903119151115476</v>
          </cell>
          <cell r="L256">
            <v>19.40894109505658</v>
          </cell>
          <cell r="M256">
            <v>-1302.7246061940407</v>
          </cell>
          <cell r="N256">
            <v>875.07922342240454</v>
          </cell>
        </row>
        <row r="257">
          <cell r="H257">
            <v>74</v>
          </cell>
          <cell r="I257">
            <v>35.656738428539668</v>
          </cell>
          <cell r="L257">
            <v>19.350466131483198</v>
          </cell>
          <cell r="M257">
            <v>-1503.4732697143781</v>
          </cell>
          <cell r="N257">
            <v>893.18518103888243</v>
          </cell>
        </row>
        <row r="258">
          <cell r="H258">
            <v>75</v>
          </cell>
          <cell r="I258">
            <v>36.410699586555587</v>
          </cell>
          <cell r="L258">
            <v>19.283702601248692</v>
          </cell>
          <cell r="M258">
            <v>-1700.5540367437941</v>
          </cell>
          <cell r="N258">
            <v>911.29935245202057</v>
          </cell>
        </row>
        <row r="259">
          <cell r="H259">
            <v>76</v>
          </cell>
          <cell r="I259">
            <v>37.164718817221605</v>
          </cell>
          <cell r="L259">
            <v>19.208806019342266</v>
          </cell>
          <cell r="M259">
            <v>-1893.8388291494114</v>
          </cell>
          <cell r="N259">
            <v>929.41491908018668</v>
          </cell>
        </row>
        <row r="260">
          <cell r="H260">
            <v>77</v>
          </cell>
          <cell r="I260">
            <v>37.918515375620309</v>
          </cell>
          <cell r="L260">
            <v>19.125937130462731</v>
          </cell>
          <cell r="M260">
            <v>-2083.2047187897638</v>
          </cell>
          <cell r="N260">
            <v>947.52513593194033</v>
          </cell>
        </row>
        <row r="261">
          <cell r="H261">
            <v>78</v>
          </cell>
          <cell r="I261">
            <v>38.671811745145561</v>
          </cell>
          <cell r="L261">
            <v>19.035261692007094</v>
          </cell>
          <cell r="M261">
            <v>-2268.5340429970574</v>
          </cell>
          <cell r="N261">
            <v>965.62333557710974</v>
          </cell>
        </row>
        <row r="262">
          <cell r="H262">
            <v>79</v>
          </cell>
          <cell r="I262">
            <v>39.424333797221671</v>
          </cell>
          <cell r="L262">
            <v>18.936950252383681</v>
          </cell>
          <cell r="M262">
            <v>-2449.7145134947314</v>
          </cell>
          <cell r="N262">
            <v>983.70293198409729</v>
          </cell>
        </row>
        <row r="263">
          <cell r="H263">
            <v>80</v>
          </cell>
          <cell r="I263">
            <v>40.175810945220341</v>
          </cell>
          <cell r="L263">
            <v>18.831177924925957</v>
          </cell>
          <cell r="M263">
            <v>-2626.6393186281025</v>
          </cell>
          <cell r="N263">
            <v>1001.7574242177899</v>
          </cell>
        </row>
        <row r="264">
          <cell r="H264">
            <v>81</v>
          </cell>
          <cell r="I264">
            <v>40.925976292352146</v>
          </cell>
          <cell r="L264">
            <v>18.718124157688017</v>
          </cell>
          <cell r="M264">
            <v>-2799.2072187940857</v>
          </cell>
          <cell r="N264">
            <v>1019.7803999926967</v>
          </cell>
        </row>
        <row r="265">
          <cell r="H265">
            <v>82</v>
          </cell>
          <cell r="I265">
            <v>41.674566773322553</v>
          </cell>
          <cell r="L265">
            <v>18.597972499407383</v>
          </cell>
          <cell r="M265">
            <v>-2967.3226349642946</v>
          </cell>
          <cell r="N265">
            <v>1037.765539076287</v>
          </cell>
        </row>
        <row r="266">
          <cell r="H266">
            <v>83</v>
          </cell>
          <cell r="I266">
            <v>42.421323289555616</v>
          </cell>
          <cell r="L266">
            <v>18.470910361924918</v>
          </cell>
          <cell r="M266">
            <v>-3130.8957302042586</v>
          </cell>
          <cell r="N266">
            <v>1055.7066165377846</v>
          </cell>
        </row>
        <row r="267">
          <cell r="H267">
            <v>84</v>
          </cell>
          <cell r="I267">
            <v>43.165990837803236</v>
          </cell>
          <cell r="L267">
            <v>18.337128779355616</v>
          </cell>
          <cell r="M267">
            <v>-3289.8424841001065</v>
          </cell>
          <cell r="N267">
            <v>1073.5975058380443</v>
          </cell>
        </row>
        <row r="268">
          <cell r="H268">
            <v>85</v>
          </cell>
          <cell r="I268">
            <v>43.90831863197166</v>
          </cell>
          <cell r="L268">
            <v>18.196822164307388</v>
          </cell>
          <cell r="M268">
            <v>-3444.0847600126817</v>
          </cell>
          <cell r="N268">
            <v>1091.4321817564814</v>
          </cell>
        </row>
        <row r="269">
          <cell r="H269">
            <v>86</v>
          </cell>
          <cell r="I269">
            <v>44.648060218014642</v>
          </cell>
          <cell r="L269">
            <v>18.050188061448306</v>
          </cell>
          <cell r="M269">
            <v>-3593.5503650878672</v>
          </cell>
          <cell r="N269">
            <v>1109.2047231514139</v>
          </cell>
        </row>
        <row r="270">
          <cell r="H270">
            <v>87</v>
          </cell>
          <cell r="I270">
            <v>45.384973581756412</v>
          </cell>
          <cell r="L270">
            <v>17.897426898725431</v>
          </cell>
          <cell r="M270">
            <v>-3738.1731029606976</v>
          </cell>
          <cell r="N270">
            <v>1126.9093155505473</v>
          </cell>
        </row>
        <row r="271">
          <cell r="H271">
            <v>88</v>
          </cell>
          <cell r="I271">
            <v>46.118821249526654</v>
          </cell>
          <cell r="L271">
            <v>17.738741736540785</v>
          </cell>
          <cell r="M271">
            <v>-3877.8928190998331</v>
          </cell>
          <cell r="N271">
            <v>1144.5402535687649</v>
          </cell>
        </row>
        <row r="272">
          <cell r="H272">
            <v>89</v>
          </cell>
          <cell r="I272">
            <v>46.849370381505246</v>
          </cell>
          <cell r="L272">
            <v>17.574338015192062</v>
          </cell>
          <cell r="M272">
            <v>-4012.6554387478377</v>
          </cell>
          <cell r="N272">
            <v>1162.0919431507627</v>
          </cell>
        </row>
        <row r="273">
          <cell r="H273">
            <v>90</v>
          </cell>
          <cell r="I273">
            <v>47.576392857693158</v>
          </cell>
          <cell r="L273">
            <v>17.404423300887451</v>
          </cell>
          <cell r="M273">
            <v>-4142.4129974218658</v>
          </cell>
          <cell r="N273">
            <v>1179.5589036365357</v>
          </cell>
        </row>
        <row r="274">
          <cell r="H274">
            <v>91</v>
          </cell>
          <cell r="I274">
            <v>48.299665356443505</v>
          </cell>
          <cell r="L274">
            <v>17.229207030644957</v>
          </cell>
          <cell r="M274">
            <v>-4267.1236639483441</v>
          </cell>
          <cell r="N274">
            <v>1196.9357696481081</v>
          </cell>
        </row>
        <row r="275">
          <cell r="H275">
            <v>92</v>
          </cell>
          <cell r="I275">
            <v>49.018969425504487</v>
          </cell>
          <cell r="L275">
            <v>17.048900256387881</v>
          </cell>
          <cell r="M275">
            <v>-4386.7517560143588</v>
          </cell>
          <cell r="N275">
            <v>1214.217292796365</v>
          </cell>
        </row>
        <row r="276">
          <cell r="H276">
            <v>93</v>
          </cell>
          <cell r="I276">
            <v>49.734091545545049</v>
          </cell>
          <cell r="L276">
            <v>16.863715388548371</v>
          </cell>
          <cell r="M276">
            <v>-4501.2677482276331</v>
          </cell>
          <cell r="N276">
            <v>1231.3983432072769</v>
          </cell>
        </row>
        <row r="277">
          <cell r="H277">
            <v>94</v>
          </cell>
          <cell r="I277">
            <v>50.444823186151453</v>
          </cell>
          <cell r="L277">
            <v>16.673865939491183</v>
          </cell>
          <cell r="M277">
            <v>-4610.6482726859967</v>
          </cell>
          <cell r="N277">
            <v>1248.4739108672404</v>
          </cell>
        </row>
        <row r="278">
          <cell r="H278">
            <v>95</v>
          </cell>
          <cell r="I278">
            <v>51.150960854302049</v>
          </cell>
          <cell r="L278">
            <v>16.479566267069643</v>
          </cell>
          <cell r="M278">
            <v>-4714.8761120665067</v>
          </cell>
          <cell r="N278">
            <v>1265.4391067876952</v>
          </cell>
        </row>
        <row r="279">
          <cell r="H279">
            <v>96</v>
          </cell>
          <cell r="I279">
            <v>51.852306135345238</v>
          </cell>
          <cell r="L279">
            <v>16.28103131862504</v>
          </cell>
          <cell r="M279">
            <v>-4813.9401852533565</v>
          </cell>
          <cell r="N279">
            <v>1282.2891639896388</v>
          </cell>
        </row>
        <row r="280">
          <cell r="H280">
            <v>97</v>
          </cell>
          <cell r="I280">
            <v>52.548665726523396</v>
          </cell>
          <cell r="L280">
            <v>16.078476375739871</v>
          </cell>
          <cell r="M280">
            <v>-4907.835525532897</v>
          </cell>
          <cell r="N280">
            <v>1299.0194383090461</v>
          </cell>
        </row>
        <row r="281">
          <cell r="H281">
            <v>98</v>
          </cell>
          <cell r="I281">
            <v>53.239851463103989</v>
          </cell>
          <cell r="L281">
            <v>15.872116800053828</v>
          </cell>
          <cell r="M281">
            <v>-4996.5632513930623</v>
          </cell>
          <cell r="N281">
            <v>1315.6254090246782</v>
          </cell>
        </row>
        <row r="282">
          <cell r="H282">
            <v>99</v>
          </cell>
          <cell r="I282">
            <v>53.925680337195324</v>
          </cell>
          <cell r="L282">
            <v>15.662167780449732</v>
          </cell>
          <cell r="M282">
            <v>-5080.130529973525</v>
          </cell>
          <cell r="N282">
            <v>1332.102679310143</v>
          </cell>
        </row>
        <row r="283">
          <cell r="H283">
            <v>100</v>
          </cell>
          <cell r="I283">
            <v>54.605974509342253</v>
          </cell>
          <cell r="L283">
            <v>15.448844081914618</v>
          </cell>
          <cell r="M283">
            <v>-5158.5505332218263</v>
          </cell>
          <cell r="N283">
            <v>1348.4469765124768</v>
          </cell>
        </row>
        <row r="284">
          <cell r="H284">
            <v>101</v>
          </cell>
          <cell r="I284">
            <v>55.280561313012548</v>
          </cell>
          <cell r="L284">
            <v>15.232359796378407</v>
          </cell>
          <cell r="M284">
            <v>-5231.8423868196005</v>
          </cell>
          <cell r="N284">
            <v>1364.65415225994</v>
          </cell>
        </row>
        <row r="285">
          <cell r="H285">
            <v>102</v>
          </cell>
          <cell r="I285">
            <v>55.949273252101364</v>
          </cell>
          <cell r="L285">
            <v>15.012928095830118</v>
          </cell>
          <cell r="M285">
            <v>-5300.0311119517764</v>
          </cell>
          <cell r="N285">
            <v>1380.7201824020535</v>
          </cell>
        </row>
        <row r="286">
          <cell r="H286">
            <v>103</v>
          </cell>
          <cell r="I286">
            <v>56.611947991595486</v>
          </cell>
          <cell r="L286">
            <v>14.790760988007998</v>
          </cell>
          <cell r="M286">
            <v>-5363.1475600003587</v>
          </cell>
          <cell r="N286">
            <v>1396.6411667853095</v>
          </cell>
        </row>
        <row r="287">
          <cell r="H287">
            <v>104</v>
          </cell>
          <cell r="I287">
            <v>57.268428341553992</v>
          </cell>
          <cell r="L287">
            <v>14.566069074956664</v>
          </cell>
          <cell r="M287">
            <v>-5421.2283402529301</v>
          </cell>
          <cell r="N287">
            <v>1412.4133288682988</v>
          </cell>
        </row>
        <row r="288">
          <cell r="H288">
            <v>105</v>
          </cell>
          <cell r="I288">
            <v>57.918562234575056</v>
          </cell>
          <cell r="L288">
            <v>14.339061314740157</v>
          </cell>
          <cell r="M288">
            <v>-5474.3157407245653</v>
          </cell>
          <cell r="N288">
            <v>1428.033015180343</v>
          </cell>
        </row>
        <row r="289">
          <cell r="H289">
            <v>106</v>
          </cell>
          <cell r="I289">
            <v>58.562202696932289</v>
          </cell>
          <cell r="L289">
            <v>14.109944786595735</v>
          </cell>
          <cell r="M289">
            <v>-5522.4576422001182</v>
          </cell>
          <cell r="N289">
            <v>1443.4966946280372</v>
          </cell>
        </row>
        <row r="290">
          <cell r="H290">
            <v>107</v>
          </cell>
          <cell r="I290">
            <v>59.199207813574901</v>
          </cell>
          <cell r="L290">
            <v>13.878924459808506</v>
          </cell>
          <cell r="M290">
            <v>-5565.7074256121159</v>
          </cell>
          <cell r="N290">
            <v>1458.8009576543645</v>
          </cell>
        </row>
        <row r="291">
          <cell r="H291">
            <v>108</v>
          </cell>
          <cell r="I291">
            <v>59.82944068719771</v>
          </cell>
          <cell r="L291">
            <v>13.646202966582019</v>
          </cell>
          <cell r="M291">
            <v>-5604.1238728775425</v>
          </cell>
          <cell r="N291">
            <v>1473.9425152553429</v>
          </cell>
        </row>
        <row r="292">
          <cell r="H292">
            <v>109</v>
          </cell>
          <cell r="I292">
            <v>60.452769391597194</v>
          </cell>
          <cell r="L292">
            <v>13.411980379174658</v>
          </cell>
          <cell r="M292">
            <v>-5637.7710613247255</v>
          </cell>
          <cell r="N292">
            <v>1488.9181978593836</v>
          </cell>
        </row>
        <row r="293">
          <cell r="H293">
            <v>110</v>
          </cell>
          <cell r="I293">
            <v>61.069066919538322</v>
          </cell>
          <cell r="L293">
            <v>13.176453991566063</v>
          </cell>
          <cell r="M293">
            <v>-5666.7182518493055</v>
          </cell>
          <cell r="N293">
            <v>1503.7249540747789</v>
          </cell>
        </row>
        <row r="294">
          <cell r="H294">
            <v>111</v>
          </cell>
          <cell r="I294">
            <v>61.678211125365785</v>
          </cell>
          <cell r="L294">
            <v>12.939818105911842</v>
          </cell>
          <cell r="M294">
            <v>-5691.0397709458057</v>
          </cell>
          <cell r="N294">
            <v>1518.3598493109143</v>
          </cell>
        </row>
        <row r="295">
          <cell r="H295">
            <v>112</v>
          </cell>
          <cell r="I295">
            <v>62.280084662600217</v>
          </cell>
          <cell r="L295">
            <v>12.702263824038537</v>
          </cell>
          <cell r="M295">
            <v>-5710.8148867688069</v>
          </cell>
          <cell r="N295">
            <v>1532.8200642789991</v>
          </cell>
        </row>
        <row r="296">
          <cell r="H296">
            <v>113</v>
          </cell>
          <cell r="I296">
            <v>62.874574916765809</v>
          </cell>
          <cell r="L296">
            <v>12.463978844224341</v>
          </cell>
          <cell r="M296">
            <v>-5726.127679384861</v>
          </cell>
          <cell r="N296">
            <v>1547.102893378225</v>
          </cell>
        </row>
        <row r="297">
          <cell r="H297">
            <v>114</v>
          </cell>
          <cell r="I297">
            <v>63.461573933701942</v>
          </cell>
          <cell r="L297">
            <v>12.225147263504072</v>
          </cell>
          <cell r="M297">
            <v>-5737.0669053833308</v>
          </cell>
          <cell r="N297">
            <v>1561.2057429734289</v>
          </cell>
        </row>
        <row r="298">
          <cell r="H298">
            <v>115</v>
          </cell>
          <cell r="I298">
            <v>64.04097834361437</v>
          </cell>
          <cell r="L298">
            <v>11.985949385729876</v>
          </cell>
          <cell r="M298">
            <v>-5743.7258570211661</v>
          </cell>
          <cell r="N298">
            <v>1575.1261295704001</v>
          </cell>
        </row>
        <row r="299">
          <cell r="H299">
            <v>116</v>
          </cell>
          <cell r="I299">
            <v>64.612689281126279</v>
          </cell>
          <cell r="L299">
            <v>11.746561535611631</v>
          </cell>
          <cell r="M299">
            <v>-5746.2022160831648</v>
          </cell>
          <cell r="N299">
            <v>1588.8616778950766</v>
          </cell>
        </row>
        <row r="300">
          <cell r="H300">
            <v>117</v>
          </cell>
          <cell r="I300">
            <v>65.176612301590424</v>
          </cell>
          <cell r="L300">
            <v>11.507155878953359</v>
          </cell>
          <cell r="M300">
            <v>-5744.5979026456735</v>
          </cell>
          <cell r="N300">
            <v>1602.4101188829165</v>
          </cell>
        </row>
        <row r="301">
          <cell r="H301">
            <v>118</v>
          </cell>
          <cell r="I301">
            <v>65.732657293925996</v>
          </cell>
          <cell r="L301">
            <v>11.267900249293923</v>
          </cell>
          <cell r="M301">
            <v>-5739.0189189378134</v>
          </cell>
          <cell r="N301">
            <v>1615.7692875847754</v>
          </cell>
        </row>
        <row r="302">
          <cell r="H302">
            <v>119</v>
          </cell>
          <cell r="I302">
            <v>66.280738390243613</v>
          </cell>
          <cell r="L302">
            <v>11.028957981152235</v>
          </cell>
          <cell r="M302">
            <v>-5729.5751885001728</v>
          </cell>
          <cell r="N302">
            <v>1628.9371209956155</v>
          </cell>
        </row>
        <row r="303">
          <cell r="H303">
            <v>120</v>
          </cell>
          <cell r="I303">
            <v>66.820773872522579</v>
          </cell>
          <cell r="L303">
            <v>10.790487750068587</v>
          </cell>
          <cell r="M303">
            <v>-5716.3803908466025</v>
          </cell>
          <cell r="N303">
            <v>1641.9116558123965</v>
          </cell>
        </row>
        <row r="304">
          <cell r="H304">
            <v>121</v>
          </cell>
          <cell r="I304">
            <v>67.352686076601287</v>
          </cell>
          <cell r="L304">
            <v>10.552643419625063</v>
          </cell>
          <cell r="M304">
            <v>-5699.5517918401192</v>
          </cell>
          <cell r="N304">
            <v>1654.6910261274097</v>
          </cell>
        </row>
        <row r="305">
          <cell r="H305">
            <v>122</v>
          </cell>
          <cell r="I305">
            <v>67.876401293741949</v>
          </cell>
          <cell r="L305">
            <v>10.315573895619217</v>
          </cell>
          <cell r="M305">
            <v>-5679.2100699990469</v>
          </cell>
          <cell r="N305">
            <v>1667.2734610633408</v>
          </cell>
        </row>
        <row r="306">
          <cell r="H306">
            <v>123</v>
          </cell>
          <cell r="I306">
            <v>68.391849670026602</v>
          </cell>
          <cell r="L306">
            <v>10.079422987555908</v>
          </cell>
          <cell r="M306">
            <v>-5655.4791389544152</v>
          </cell>
          <cell r="N306">
            <v>1679.6572823562235</v>
          </cell>
        </row>
        <row r="307">
          <cell r="H307">
            <v>124</v>
          </cell>
          <cell r="I307">
            <v>68.898965103837838</v>
          </cell>
          <cell r="L307">
            <v>9.8443292776130757</v>
          </cell>
          <cell r="M307">
            <v>-5628.4859662842182</v>
          </cell>
          <cell r="N307">
            <v>1691.8409018923783</v>
          </cell>
        </row>
        <row r="308">
          <cell r="H308">
            <v>125</v>
          </cell>
          <cell r="I308">
            <v>69.397685141674302</v>
          </cell>
          <cell r="L308">
            <v>9.6104259972275123</v>
          </cell>
          <cell r="M308">
            <v>-5598.3603889544383</v>
          </cell>
          <cell r="N308">
            <v>1703.8228192053459</v>
          </cell>
        </row>
        <row r="309">
          <cell r="H309">
            <v>126</v>
          </cell>
          <cell r="I309">
            <v>69.887950872545801</v>
          </cell>
          <cell r="L309">
            <v>9.3778409114372732</v>
          </cell>
          <cell r="M309">
            <v>-5565.2349256008229</v>
          </cell>
          <cell r="N309">
            <v>1715.6016189386953</v>
          </cell>
        </row>
        <row r="310">
          <cell r="H310">
            <v>127</v>
          </cell>
          <cell r="I310">
            <v>70.369706821187009</v>
          </cell>
          <cell r="L310">
            <v>9.1466962111074075</v>
          </cell>
          <cell r="M310">
            <v>-5529.2445858890715</v>
          </cell>
          <cell r="N310">
            <v>1727.1759682804445</v>
          </cell>
        </row>
        <row r="311">
          <cell r="H311">
            <v>128</v>
          </cell>
          <cell r="I311">
            <v>70.84290084032375</v>
          </cell>
          <cell r="L311">
            <v>8.9171084131556348</v>
          </cell>
          <cell r="M311">
            <v>-5490.5266771946353</v>
          </cell>
          <cell r="N311">
            <v>1738.5446143747222</v>
          </cell>
        </row>
        <row r="312">
          <cell r="H312">
            <v>129</v>
          </cell>
          <cell r="I312">
            <v>71.307484002219084</v>
          </cell>
          <cell r="L312">
            <v>8.689188268884644</v>
          </cell>
          <cell r="M312">
            <v>-5449.2206088463972</v>
          </cell>
          <cell r="N312">
            <v>1749.7063817161263</v>
          </cell>
        </row>
        <row r="313">
          <cell r="H313">
            <v>130</v>
          </cell>
          <cell r="I313">
            <v>71.763410489719035</v>
          </cell>
          <cell r="L313">
            <v>8.4630406805174268</v>
          </cell>
          <cell r="M313">
            <v>-5405.467694181445</v>
          </cell>
          <cell r="N313">
            <v>1760.6601695320633</v>
          </cell>
        </row>
        <row r="314">
          <cell r="H314">
            <v>131</v>
          </cell>
          <cell r="I314">
            <v>72.210637487012221</v>
          </cell>
          <cell r="L314">
            <v>8.2387646260215543</v>
          </cell>
          <cell r="M314">
            <v>-5359.4109506606319</v>
          </cell>
          <cell r="N314">
            <v>1771.4049491582048</v>
          </cell>
        </row>
        <row r="315">
          <cell r="H315">
            <v>132</v>
          </cell>
          <cell r="I315">
            <v>72.649125070308045</v>
          </cell>
          <cell r="L315">
            <v>8.0164530922980113</v>
          </cell>
          <cell r="M315">
            <v>-5311.1948982968997</v>
          </cell>
          <cell r="N315">
            <v>1781.9397614120019</v>
          </cell>
        </row>
        <row r="316">
          <cell r="H316">
            <v>133</v>
          </cell>
          <cell r="I316">
            <v>73.078836098632593</v>
          </cell>
          <cell r="L316">
            <v>7.7961930167995765</v>
          </cell>
          <cell r="M316">
            <v>-5260.9653566503039</v>
          </cell>
          <cell r="N316">
            <v>1792.2637139690148</v>
          </cell>
        </row>
        <row r="317">
          <cell r="H317">
            <v>134</v>
          </cell>
          <cell r="I317">
            <v>73.499736104931543</v>
          </cell>
          <cell r="L317">
            <v>7.5780652376332203</v>
          </cell>
          <cell r="M317">
            <v>-5208.8692406452101</v>
          </cell>
          <cell r="N317">
            <v>1802.3759787466242</v>
          </cell>
        </row>
        <row r="318">
          <cell r="H318">
            <v>135</v>
          </cell>
          <cell r="I318">
            <v>73.911793187662823</v>
          </cell>
          <cell r="L318">
            <v>7.3621444521901358</v>
          </cell>
          <cell r="M318">
            <v>-5155.0543554665846</v>
          </cell>
          <cell r="N318">
            <v>1812.2757892995103</v>
          </cell>
        </row>
        <row r="319">
          <cell r="H319">
            <v>136</v>
          </cell>
          <cell r="I319">
            <v>74.314977903052181</v>
          </cell>
          <cell r="L319">
            <v>7.1484991843365444</v>
          </cell>
          <cell r="M319">
            <v>-5099.669190793149</v>
          </cell>
          <cell r="N319">
            <v>1821.9624382310535</v>
          </cell>
        </row>
        <row r="320">
          <cell r="H320">
            <v>137</v>
          </cell>
          <cell r="I320">
            <v>74.70926315817745</v>
          </cell>
          <cell r="L320">
            <v>6.9371917601873765</v>
          </cell>
          <cell r="M320">
            <v>-5042.8627146259787</v>
          </cell>
          <cell r="N320">
            <v>1831.4352746246511</v>
          </cell>
        </row>
        <row r="321">
          <cell r="H321">
            <v>138</v>
          </cell>
          <cell r="I321">
            <v>75.094624105038662</v>
          </cell>
          <cell r="L321">
            <v>6.7282782924743758</v>
          </cell>
          <cell r="M321">
            <v>-4984.7841669713689</v>
          </cell>
          <cell r="N321">
            <v>1840.6937014987125</v>
          </cell>
        </row>
        <row r="322">
          <cell r="H322">
            <v>139</v>
          </cell>
          <cell r="I322">
            <v>75.471038035762589</v>
          </cell>
          <cell r="L322">
            <v>6.5218086735093381</v>
          </cell>
          <cell r="M322">
            <v>-4925.5828536369563</v>
          </cell>
          <cell r="N322">
            <v>1849.7371732889158</v>
          </cell>
        </row>
        <row r="323">
          <cell r="H323">
            <v>140</v>
          </cell>
          <cell r="I323">
            <v>75.838484279082095</v>
          </cell>
          <cell r="L323">
            <v>6.3178265767322896</v>
          </cell>
          <cell r="M323">
            <v>-4865.4079403996993</v>
          </cell>
          <cell r="N323">
            <v>1858.5651933610884</v>
          </cell>
        </row>
        <row r="324">
          <cell r="H324">
            <v>141</v>
          </cell>
          <cell r="I324">
            <v>76.196944098222872</v>
          </cell>
          <cell r="L324">
            <v>6.1163694668237545</v>
          </cell>
          <cell r="M324">
            <v>-4804.4082478038026</v>
          </cell>
          <cell r="N324">
            <v>1867.177311557901</v>
          </cell>
        </row>
        <row r="325">
          <cell r="H325">
            <v>142</v>
          </cell>
          <cell r="I325">
            <v>76.546400590320715</v>
          </cell>
          <cell r="L325">
            <v>5.9174686183495551</v>
          </cell>
          <cell r="M325">
            <v>-4742.7320468457538</v>
          </cell>
          <cell r="N325">
            <v>1875.5731217823322</v>
          </cell>
        </row>
        <row r="326">
          <cell r="H326">
            <v>143</v>
          </cell>
          <cell r="I326">
            <v>76.88683858748648</v>
          </cell>
          <cell r="L326">
            <v>5.7211491428958015</v>
          </cell>
          <cell r="M326">
            <v>-4680.5268558023572</v>
          </cell>
          <cell r="N326">
            <v>1883.7522596207245</v>
          </cell>
        </row>
        <row r="327">
          <cell r="H327">
            <v>144</v>
          </cell>
          <cell r="I327">
            <v>77.218244559625887</v>
          </cell>
          <cell r="L327">
            <v>5.5274300246411343</v>
          </cell>
          <cell r="M327">
            <v>-4617.9392384562325</v>
          </cell>
          <cell r="N327">
            <v>1891.7144000079936</v>
          </cell>
        </row>
        <row r="328">
          <cell r="H328">
            <v>145</v>
          </cell>
          <cell r="I328">
            <v>77.540606519115386</v>
          </cell>
          <cell r="L328">
            <v>5.3363241643027264</v>
          </cell>
          <cell r="M328">
            <v>-4555.1146039712476</v>
          </cell>
          <cell r="N328">
            <v>1899.4592549374368</v>
          </cell>
        </row>
        <row r="329">
          <cell r="H329">
            <v>146</v>
          </cell>
          <cell r="I329">
            <v>77.853913927426561</v>
          </cell>
          <cell r="L329">
            <v>5.1478384313821106</v>
          </cell>
          <cell r="M329">
            <v>-4492.1970086683332</v>
          </cell>
          <cell r="N329">
            <v>1906.9865712173487</v>
          </cell>
        </row>
        <row r="330">
          <cell r="H330">
            <v>147</v>
          </cell>
          <cell r="I330">
            <v>78.158157603785355</v>
          </cell>
          <cell r="L330">
            <v>4.9619737246264517</v>
          </cell>
          <cell r="M330">
            <v>-4429.3289599495729</v>
          </cell>
          <cell r="N330">
            <v>1914.2961282765336</v>
          </cell>
        </row>
        <row r="331">
          <cell r="H331">
            <v>148</v>
          </cell>
          <cell r="I331">
            <v>78.453329635944854</v>
          </cell>
          <cell r="L331">
            <v>4.778725040610599</v>
          </cell>
          <cell r="M331">
            <v>-4366.6512226157229</v>
          </cell>
          <cell r="N331">
            <v>1921.3877360205879</v>
          </cell>
        </row>
        <row r="332">
          <cell r="H332">
            <v>149</v>
          </cell>
          <cell r="I332">
            <v>78.739423293143687</v>
          </cell>
          <cell r="L332">
            <v>4.598081550335186</v>
          </cell>
          <cell r="M332">
            <v>-4304.3026278192583</v>
          </cell>
          <cell r="N332">
            <v>1928.2612327406953</v>
          </cell>
        </row>
        <row r="333">
          <cell r="H333">
            <v>150</v>
          </cell>
          <cell r="I333">
            <v>79.016432941315657</v>
          </cell>
          <cell r="L333">
            <v>4.420026683725963</v>
          </cell>
          <cell r="M333">
            <v>-4242.4198848916385</v>
          </cell>
          <cell r="N333">
            <v>1934.9164830765146</v>
          </cell>
        </row>
        <row r="334">
          <cell r="H334">
            <v>151</v>
          </cell>
          <cell r="I334">
            <v>79.28435396061073</v>
          </cell>
          <cell r="L334">
            <v>4.2445382219097212</v>
          </cell>
          <cell r="M334">
            <v>-4181.1373962798798</v>
          </cell>
          <cell r="N334">
            <v>1941.3533760345881</v>
          </cell>
        </row>
        <row r="335">
          <cell r="H335">
            <v>152</v>
          </cell>
          <cell r="I335">
            <v>79.543182665280355</v>
          </cell>
          <cell r="L335">
            <v>4.0715883971323308</v>
          </cell>
          <cell r="M335">
            <v>-4120.5870758234951</v>
          </cell>
          <cell r="N335">
            <v>1947.5718230635625</v>
          </cell>
        </row>
        <row r="336">
          <cell r="H336">
            <v>153</v>
          </cell>
          <cell r="I336">
            <v>79.792916225976001</v>
          </cell>
          <cell r="L336">
            <v>3.9011440001750972</v>
          </cell>
          <cell r="M336">
            <v>-4060.8981705987417</v>
          </cell>
          <cell r="N336">
            <v>1953.5717561873835</v>
          </cell>
        </row>
        <row r="337">
          <cell r="H337">
            <v>154</v>
          </cell>
          <cell r="I337">
            <v>80.033552594503334</v>
          </cell>
          <cell r="L337">
            <v>3.7331664951160675</v>
          </cell>
          <cell r="M337">
            <v>-4002.1970865524722</v>
          </cell>
          <cell r="N337">
            <v>1959.3531261974911</v>
          </cell>
        </row>
        <row r="338">
          <cell r="H338">
            <v>155</v>
          </cell>
          <cell r="I338">
            <v>80.265090431070263</v>
          </cell>
          <cell r="L338">
            <v>3.5676121412738424</v>
          </cell>
          <cell r="M338">
            <v>-3944.6072181432455</v>
          </cell>
          <cell r="N338">
            <v>1964.9159009049274</v>
          </cell>
        </row>
        <row r="339">
          <cell r="H339">
            <v>156</v>
          </cell>
          <cell r="I339">
            <v>80.487529034062391</v>
          </cell>
          <cell r="L339">
            <v>3.4044321221624974</v>
          </cell>
          <cell r="M339">
            <v>-3888.2487822021722</v>
          </cell>
          <cell r="N339">
            <v>1970.2600634531702</v>
          </cell>
        </row>
        <row r="340">
          <cell r="H340">
            <v>157</v>
          </cell>
          <cell r="I340">
            <v>80.700868272374663</v>
          </cell>
          <cell r="L340">
            <v>3.2435726812774668</v>
          </cell>
          <cell r="M340">
            <v>-3833.2386562207666</v>
          </cell>
          <cell r="N340">
            <v>1975.3856106923758</v>
          </cell>
        </row>
        <row r="341">
          <cell r="H341">
            <v>158</v>
          </cell>
          <cell r="I341">
            <v>80.905108520324347</v>
          </cell>
          <cell r="L341">
            <v>3.0849752645236728</v>
          </cell>
          <cell r="M341">
            <v>-3779.6902212674577</v>
          </cell>
          <cell r="N341">
            <v>1980.2925516156433</v>
          </cell>
        </row>
        <row r="342">
          <cell r="H342">
            <v>159</v>
          </cell>
          <cell r="I342">
            <v>81.100250595167054</v>
          </cell>
          <cell r="L342">
            <v>2.9285766690889803</v>
          </cell>
          <cell r="M342">
            <v>-3727.7132097286021</v>
          </cell>
          <cell r="N342">
            <v>1984.9809058578139</v>
          </cell>
        </row>
        <row r="343">
          <cell r="H343">
            <v>160</v>
          </cell>
          <cell r="I343">
            <v>81.286295697233399</v>
          </cell>
          <cell r="L343">
            <v>2.7743091985579387</v>
          </cell>
          <cell r="M343">
            <v>-3677.4135580638231</v>
          </cell>
          <cell r="N343">
            <v>1989.4507022572373</v>
          </cell>
        </row>
        <row r="344">
          <cell r="H344">
            <v>161</v>
          </cell>
          <cell r="I344">
            <v>81.46324535270108</v>
          </cell>
          <cell r="L344">
            <v>2.6221008240530588</v>
          </cell>
          <cell r="M344">
            <v>-3628.8932647591851</v>
          </cell>
          <cell r="N344">
            <v>1993.7019774808473</v>
          </cell>
        </row>
        <row r="345">
          <cell r="H345">
            <v>162</v>
          </cell>
          <cell r="I345">
            <v>81.631101359015105</v>
          </cell>
          <cell r="L345">
            <v>2.4718753511833427</v>
          </cell>
          <cell r="M345">
            <v>-3582.2502536552342</v>
          </cell>
          <cell r="N345">
            <v>1997.7347747128674</v>
          </cell>
        </row>
        <row r="346">
          <cell r="H346">
            <v>163</v>
          </cell>
          <cell r="I346">
            <v>81.789865732964813</v>
          </cell>
          <cell r="L346">
            <v>2.3235525925725504</v>
          </cell>
          <cell r="M346">
            <v>-3537.5782428201783</v>
          </cell>
          <cell r="N346">
            <v>2001.5491424073418</v>
          </cell>
        </row>
        <row r="347">
          <cell r="H347">
            <v>164</v>
          </cell>
          <cell r="I347">
            <v>81.939540661425738</v>
          </cell>
          <cell r="L347">
            <v>2.1770485457326578</v>
          </cell>
          <cell r="M347">
            <v>-3494.9666191315828</v>
          </cell>
          <cell r="N347">
            <v>2005.145133104694</v>
          </cell>
        </row>
        <row r="348">
          <cell r="H348">
            <v>165</v>
          </cell>
          <cell r="I348">
            <v>82.08012845477073</v>
          </cell>
          <cell r="L348">
            <v>2.0322755760414863</v>
          </cell>
          <cell r="M348">
            <v>-3454.5003187227908</v>
          </cell>
          <cell r="N348">
            <v>2008.522802312413</v>
          </cell>
        </row>
        <row r="349">
          <cell r="H349">
            <v>166</v>
          </cell>
          <cell r="I349">
            <v>82.211631502954702</v>
          </cell>
          <cell r="L349">
            <v>1.889142604576918</v>
          </cell>
          <cell r="M349">
            <v>-3416.2597134429893</v>
          </cell>
          <cell r="N349">
            <v>2011.6822074499705</v>
          </cell>
        </row>
        <row r="350">
          <cell r="H350">
            <v>167</v>
          </cell>
          <cell r="I350">
            <v>82.334052234274239</v>
          </cell>
          <cell r="L350">
            <v>1.7475553005541951</v>
          </cell>
          <cell r="M350">
            <v>-3380.3205034722982</v>
          </cell>
          <cell r="N350">
            <v>2014.6234068580138</v>
          </cell>
        </row>
        <row r="351">
          <cell r="H351">
            <v>168</v>
          </cell>
          <cell r="I351">
            <v>82.44739307680311</v>
          </cell>
          <cell r="L351">
            <v>1.6074162781070298</v>
          </cell>
          <cell r="M351">
            <v>-3346.7536162256069</v>
          </cell>
          <cell r="N351">
            <v>2017.3464588718336</v>
          </cell>
        </row>
        <row r="352">
          <cell r="H352">
            <v>169</v>
          </cell>
          <cell r="I352">
            <v>82.551656422503228</v>
          </cell>
          <cell r="L352">
            <v>1.468625297147828</v>
          </cell>
          <cell r="M352">
            <v>-3315.625111671025</v>
          </cell>
          <cell r="N352">
            <v>2019.8514209591233</v>
          </cell>
        </row>
        <row r="353">
          <cell r="H353">
            <v>170</v>
          </cell>
          <cell r="I353">
            <v>82.646844594009664</v>
          </cell>
          <cell r="L353">
            <v>1.331079468037297</v>
          </cell>
          <cell r="M353">
            <v>-3286.9960941808199</v>
          </cell>
          <cell r="N353">
            <v>2022.1383489219754</v>
          </cell>
        </row>
        <row r="354">
          <cell r="H354">
            <v>171</v>
          </cell>
          <cell r="I354">
            <v>82.73295981408792</v>
          </cell>
          <cell r="L354">
            <v>1.1946734597889173</v>
          </cell>
          <cell r="M354">
            <v>-3260.9226310245904</v>
          </cell>
          <cell r="N354">
            <v>2024.2072961630813</v>
          </cell>
        </row>
        <row r="355">
          <cell r="H355">
            <v>172</v>
          </cell>
          <cell r="I355">
            <v>82.810004177760732</v>
          </cell>
          <cell r="L355">
            <v>1.059299711529349</v>
          </cell>
          <cell r="M355">
            <v>-3237.4556776060849</v>
          </cell>
          <cell r="N355">
            <v>2026.0583130160685</v>
          </cell>
        </row>
        <row r="356">
          <cell r="H356">
            <v>173</v>
          </cell>
          <cell r="I356">
            <v>82.87797962710205</v>
          </cell>
          <cell r="L356">
            <v>0.92484864693187863</v>
          </cell>
          <cell r="M356">
            <v>-3216.641009536776</v>
          </cell>
          <cell r="N356">
            <v>2027.691446139921</v>
          </cell>
        </row>
        <row r="357">
          <cell r="H357">
            <v>174</v>
          </cell>
          <cell r="I357">
            <v>82.936887928694702</v>
          </cell>
          <cell r="L357">
            <v>0.79120889133621741</v>
          </cell>
          <cell r="M357">
            <v>-3198.5191616306906</v>
          </cell>
          <cell r="N357">
            <v>2029.106737977386</v>
          </cell>
        </row>
        <row r="358">
          <cell r="H358">
            <v>175</v>
          </cell>
          <cell r="I358">
            <v>82.986730653748907</v>
          </cell>
          <cell r="L358">
            <v>0.65826749126462447</v>
          </cell>
          <cell r="M358">
            <v>-3183.1253738964169</v>
          </cell>
          <cell r="N358">
            <v>2030.3042262773217</v>
          </cell>
        </row>
        <row r="359">
          <cell r="H359">
            <v>176</v>
          </cell>
          <cell r="I359">
            <v>83.027509160878935</v>
          </cell>
          <cell r="L359">
            <v>0.52591013604143932</v>
          </cell>
          <cell r="M359">
            <v>-3170.489544593519</v>
          </cell>
          <cell r="N359">
            <v>2031.2839436808933</v>
          </cell>
        </row>
        <row r="360">
          <cell r="H360">
            <v>177</v>
          </cell>
          <cell r="I360">
            <v>83.059224581534465</v>
          </cell>
          <cell r="L360">
            <v>0.3940213812203871</v>
          </cell>
          <cell r="M360">
            <v>-3160.636190411758</v>
          </cell>
          <cell r="N360">
            <v>2032.0459173715617</v>
          </cell>
        </row>
        <row r="361">
          <cell r="H361">
            <v>178</v>
          </cell>
          <cell r="I361">
            <v>83.081877808084755</v>
          </cell>
          <cell r="L361">
            <v>0.26248487352179994</v>
          </cell>
          <cell r="M361">
            <v>-3153.5844138226676</v>
          </cell>
          <cell r="N361">
            <v>2032.5901687887997</v>
          </cell>
        </row>
        <row r="362">
          <cell r="H362">
            <v>179</v>
          </cell>
          <cell r="I362">
            <v>83.095469484553163</v>
          </cell>
          <cell r="L362">
            <v>0.13118357698005992</v>
          </cell>
          <cell r="M362">
            <v>-3149.3478776441093</v>
          </cell>
          <cell r="N362">
            <v>2032.9167134054865</v>
          </cell>
        </row>
        <row r="363">
          <cell r="H363">
            <v>180</v>
          </cell>
          <cell r="I363">
            <v>83.1</v>
          </cell>
          <cell r="L363">
            <v>9.2071630511712334E-16</v>
          </cell>
          <cell r="M363">
            <v>-3147.9347868494701</v>
          </cell>
          <cell r="N363">
            <v>2033.0255605689258</v>
          </cell>
        </row>
      </sheetData>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low Bench Data"/>
      <sheetName val="Flow Bench Calculations"/>
    </sheetNames>
    <sheetDataSet>
      <sheetData sheetId="0">
        <row r="3">
          <cell r="X3">
            <v>1.5072368003890364</v>
          </cell>
          <cell r="Y3">
            <v>1.4903430779328373</v>
          </cell>
          <cell r="Z3">
            <v>1.3848499756109554</v>
          </cell>
          <cell r="AA3">
            <v>1.276795867509942</v>
          </cell>
          <cell r="AB3">
            <v>1.1521289023998327</v>
          </cell>
          <cell r="AC3">
            <v>0.99708157746693293</v>
          </cell>
          <cell r="AD3">
            <v>0.88557955846005154</v>
          </cell>
          <cell r="AE3">
            <v>0.77519749098817914</v>
          </cell>
        </row>
        <row r="7">
          <cell r="X7">
            <v>1.2648131459623602</v>
          </cell>
          <cell r="Y7">
            <v>1.4942836123252712</v>
          </cell>
          <cell r="Z7">
            <v>1.3624781278320326</v>
          </cell>
          <cell r="AA7">
            <v>1.1845149941564725</v>
          </cell>
          <cell r="AB7">
            <v>1.0121237069510671</v>
          </cell>
          <cell r="AC7">
            <v>0.87067834469461103</v>
          </cell>
          <cell r="AD7">
            <v>0.76111269430025696</v>
          </cell>
          <cell r="AE7">
            <v>0.66691783610385624</v>
          </cell>
          <cell r="AF7">
            <v>0.60391959885677682</v>
          </cell>
        </row>
        <row r="30">
          <cell r="D30">
            <v>1.7549999999999999</v>
          </cell>
          <cell r="E30">
            <v>3.51</v>
          </cell>
          <cell r="F30">
            <v>5.27</v>
          </cell>
          <cell r="G30">
            <v>7.02</v>
          </cell>
          <cell r="H30">
            <v>8.7799999999999994</v>
          </cell>
          <cell r="I30">
            <v>10.53</v>
          </cell>
          <cell r="J30">
            <v>12.29</v>
          </cell>
          <cell r="K30">
            <v>14.04</v>
          </cell>
        </row>
        <row r="36">
          <cell r="D36">
            <v>28.552000000000003</v>
          </cell>
          <cell r="E36">
            <v>56.457000000000008</v>
          </cell>
          <cell r="F36">
            <v>78.773999999999987</v>
          </cell>
          <cell r="G36">
            <v>96.739999999999981</v>
          </cell>
          <cell r="H36">
            <v>109.178</v>
          </cell>
          <cell r="I36">
            <v>113.32399999999998</v>
          </cell>
          <cell r="J36">
            <v>117.46999999999998</v>
          </cell>
          <cell r="K36">
            <v>117.46999999999998</v>
          </cell>
        </row>
        <row r="37">
          <cell r="D37">
            <v>1.5114875595553203</v>
          </cell>
          <cell r="E37">
            <v>2.9887241926945478</v>
          </cell>
          <cell r="F37">
            <v>4.1701429327686599</v>
          </cell>
          <cell r="G37">
            <v>5.1212281630492313</v>
          </cell>
          <cell r="H37">
            <v>5.779671784012705</v>
          </cell>
          <cell r="I37">
            <v>5.9991529910005283</v>
          </cell>
          <cell r="J37">
            <v>6.2186341979883526</v>
          </cell>
          <cell r="K37">
            <v>6.2186341979883526</v>
          </cell>
        </row>
        <row r="43">
          <cell r="D43">
            <v>1.5</v>
          </cell>
          <cell r="E43">
            <v>3.01</v>
          </cell>
          <cell r="F43">
            <v>4.5199999999999996</v>
          </cell>
          <cell r="G43">
            <v>6.02</v>
          </cell>
          <cell r="H43">
            <v>7.53</v>
          </cell>
          <cell r="I43">
            <v>9.0299999999999994</v>
          </cell>
          <cell r="J43">
            <v>10.54</v>
          </cell>
          <cell r="K43">
            <v>12.04</v>
          </cell>
          <cell r="L43">
            <v>13.55</v>
          </cell>
        </row>
        <row r="49">
          <cell r="D49">
            <v>17.559750000000001</v>
          </cell>
          <cell r="E49">
            <v>41.625000000000007</v>
          </cell>
          <cell r="F49">
            <v>57</v>
          </cell>
          <cell r="G49">
            <v>66</v>
          </cell>
          <cell r="H49">
            <v>70.537499999999994</v>
          </cell>
          <cell r="I49">
            <v>72.765000000000001</v>
          </cell>
          <cell r="J49">
            <v>74.25</v>
          </cell>
          <cell r="K49">
            <v>74.324249999999992</v>
          </cell>
          <cell r="L49">
            <v>75.734999999999999</v>
          </cell>
        </row>
        <row r="50">
          <cell r="D50">
            <v>1.2752178649237473</v>
          </cell>
          <cell r="E50">
            <v>3.0228758169934649</v>
          </cell>
          <cell r="F50">
            <v>4.1394335511982572</v>
          </cell>
          <cell r="G50">
            <v>4.7930283224400876</v>
          </cell>
          <cell r="H50">
            <v>5.1225490196078427</v>
          </cell>
          <cell r="I50">
            <v>5.284313725490196</v>
          </cell>
          <cell r="J50">
            <v>5.3921568627450984</v>
          </cell>
          <cell r="K50">
            <v>5.3975490196078431</v>
          </cell>
          <cell r="L50">
            <v>5.5</v>
          </cell>
        </row>
      </sheetData>
      <sheetData sheetId="1">
        <row r="3">
          <cell r="A3">
            <v>-360</v>
          </cell>
          <cell r="D3">
            <v>0.63240657298118008</v>
          </cell>
          <cell r="G3">
            <v>0</v>
          </cell>
        </row>
        <row r="4">
          <cell r="A4">
            <v>-359</v>
          </cell>
          <cell r="D4">
            <v>0.63240657298118008</v>
          </cell>
          <cell r="G4">
            <v>0</v>
          </cell>
        </row>
        <row r="5">
          <cell r="A5">
            <v>-358</v>
          </cell>
          <cell r="D5">
            <v>0.63240657298118008</v>
          </cell>
          <cell r="G5">
            <v>0</v>
          </cell>
        </row>
        <row r="6">
          <cell r="A6">
            <v>-357</v>
          </cell>
          <cell r="D6">
            <v>0.63240657298118008</v>
          </cell>
          <cell r="G6">
            <v>0</v>
          </cell>
        </row>
        <row r="7">
          <cell r="A7">
            <v>-356</v>
          </cell>
          <cell r="D7">
            <v>0.63240657298118008</v>
          </cell>
          <cell r="G7">
            <v>0</v>
          </cell>
        </row>
        <row r="8">
          <cell r="A8">
            <v>-355</v>
          </cell>
          <cell r="D8">
            <v>0.63240657298118008</v>
          </cell>
          <cell r="G8">
            <v>0</v>
          </cell>
        </row>
        <row r="9">
          <cell r="A9">
            <v>-354</v>
          </cell>
          <cell r="D9">
            <v>0.63240657298118008</v>
          </cell>
          <cell r="G9">
            <v>0</v>
          </cell>
        </row>
        <row r="10">
          <cell r="A10">
            <v>-353</v>
          </cell>
          <cell r="D10">
            <v>0.63240657298118008</v>
          </cell>
          <cell r="G10">
            <v>0</v>
          </cell>
        </row>
        <row r="11">
          <cell r="A11">
            <v>-352</v>
          </cell>
          <cell r="D11">
            <v>0.63240657298118008</v>
          </cell>
          <cell r="G11">
            <v>0</v>
          </cell>
        </row>
        <row r="12">
          <cell r="A12">
            <v>-351</v>
          </cell>
          <cell r="D12">
            <v>0.63240657298118008</v>
          </cell>
          <cell r="G12">
            <v>0</v>
          </cell>
        </row>
        <row r="13">
          <cell r="A13">
            <v>-350</v>
          </cell>
          <cell r="D13">
            <v>0.63240657298118008</v>
          </cell>
          <cell r="G13">
            <v>0</v>
          </cell>
        </row>
        <row r="14">
          <cell r="A14">
            <v>-349</v>
          </cell>
          <cell r="D14">
            <v>0.63240657298118008</v>
          </cell>
          <cell r="G14">
            <v>0</v>
          </cell>
        </row>
        <row r="15">
          <cell r="A15">
            <v>-348</v>
          </cell>
          <cell r="D15">
            <v>0.63240657298118008</v>
          </cell>
          <cell r="G15">
            <v>0</v>
          </cell>
        </row>
        <row r="16">
          <cell r="A16">
            <v>-347</v>
          </cell>
          <cell r="D16">
            <v>0.63240657298118008</v>
          </cell>
          <cell r="G16">
            <v>0</v>
          </cell>
        </row>
        <row r="17">
          <cell r="A17">
            <v>-346</v>
          </cell>
          <cell r="D17">
            <v>0.63240657298118008</v>
          </cell>
          <cell r="G17">
            <v>0</v>
          </cell>
        </row>
        <row r="18">
          <cell r="A18">
            <v>-345</v>
          </cell>
          <cell r="D18">
            <v>0.63240657298118008</v>
          </cell>
          <cell r="G18">
            <v>0</v>
          </cell>
        </row>
        <row r="19">
          <cell r="A19">
            <v>-344</v>
          </cell>
          <cell r="D19">
            <v>0.63240657298118008</v>
          </cell>
          <cell r="G19">
            <v>0</v>
          </cell>
        </row>
        <row r="20">
          <cell r="A20">
            <v>-343</v>
          </cell>
          <cell r="D20">
            <v>0.63240657298118008</v>
          </cell>
          <cell r="G20">
            <v>0</v>
          </cell>
        </row>
        <row r="21">
          <cell r="A21">
            <v>-342</v>
          </cell>
          <cell r="D21">
            <v>0.63240657298118008</v>
          </cell>
          <cell r="G21">
            <v>0</v>
          </cell>
        </row>
        <row r="22">
          <cell r="A22">
            <v>-341</v>
          </cell>
          <cell r="D22">
            <v>0.63240657298118008</v>
          </cell>
          <cell r="G22">
            <v>0</v>
          </cell>
        </row>
        <row r="23">
          <cell r="A23">
            <v>-340</v>
          </cell>
          <cell r="D23">
            <v>0.63240657298118008</v>
          </cell>
          <cell r="G23">
            <v>0</v>
          </cell>
        </row>
        <row r="24">
          <cell r="A24">
            <v>-339</v>
          </cell>
          <cell r="D24">
            <v>0.63240657298118008</v>
          </cell>
          <cell r="G24">
            <v>0</v>
          </cell>
        </row>
        <row r="25">
          <cell r="A25">
            <v>-338</v>
          </cell>
          <cell r="D25">
            <v>0.63240657298118008</v>
          </cell>
          <cell r="G25">
            <v>0</v>
          </cell>
        </row>
        <row r="26">
          <cell r="A26">
            <v>-337</v>
          </cell>
          <cell r="D26">
            <v>0.63240657298118008</v>
          </cell>
          <cell r="G26">
            <v>0</v>
          </cell>
        </row>
        <row r="27">
          <cell r="A27">
            <v>-336</v>
          </cell>
          <cell r="D27">
            <v>0.63240657298118008</v>
          </cell>
          <cell r="G27">
            <v>0</v>
          </cell>
        </row>
        <row r="28">
          <cell r="A28">
            <v>-335</v>
          </cell>
          <cell r="D28">
            <v>0.63240657298118008</v>
          </cell>
          <cell r="G28">
            <v>0</v>
          </cell>
        </row>
        <row r="29">
          <cell r="A29">
            <v>-334</v>
          </cell>
          <cell r="D29">
            <v>0.63240657298118008</v>
          </cell>
          <cell r="G29">
            <v>0</v>
          </cell>
        </row>
        <row r="30">
          <cell r="A30">
            <v>-333</v>
          </cell>
          <cell r="D30">
            <v>0.63240657298118008</v>
          </cell>
          <cell r="G30">
            <v>0</v>
          </cell>
        </row>
        <row r="31">
          <cell r="A31">
            <v>-332</v>
          </cell>
          <cell r="D31">
            <v>0.63240657298118008</v>
          </cell>
          <cell r="G31">
            <v>0</v>
          </cell>
        </row>
        <row r="32">
          <cell r="A32">
            <v>-331</v>
          </cell>
          <cell r="D32">
            <v>0.63240657298118008</v>
          </cell>
          <cell r="G32">
            <v>0</v>
          </cell>
        </row>
        <row r="33">
          <cell r="A33">
            <v>-330</v>
          </cell>
          <cell r="D33">
            <v>0.63240657298118008</v>
          </cell>
          <cell r="G33">
            <v>0</v>
          </cell>
        </row>
        <row r="34">
          <cell r="A34">
            <v>-329</v>
          </cell>
          <cell r="D34">
            <v>0.63240657298118019</v>
          </cell>
          <cell r="G34">
            <v>0</v>
          </cell>
        </row>
        <row r="35">
          <cell r="A35">
            <v>-328</v>
          </cell>
          <cell r="D35">
            <v>0.63240657298118019</v>
          </cell>
          <cell r="G35">
            <v>0</v>
          </cell>
        </row>
        <row r="36">
          <cell r="A36">
            <v>-327</v>
          </cell>
          <cell r="D36">
            <v>0.63240657298118019</v>
          </cell>
          <cell r="G36">
            <v>0</v>
          </cell>
        </row>
        <row r="37">
          <cell r="A37">
            <v>-326</v>
          </cell>
          <cell r="D37">
            <v>0.63240657298118019</v>
          </cell>
          <cell r="G37">
            <v>0</v>
          </cell>
        </row>
        <row r="38">
          <cell r="A38">
            <v>-325</v>
          </cell>
          <cell r="D38">
            <v>0.63240657298118019</v>
          </cell>
          <cell r="G38">
            <v>0</v>
          </cell>
        </row>
        <row r="39">
          <cell r="A39">
            <v>-324</v>
          </cell>
          <cell r="D39">
            <v>0.63240657298118019</v>
          </cell>
          <cell r="G39">
            <v>0</v>
          </cell>
        </row>
        <row r="40">
          <cell r="A40">
            <v>-323</v>
          </cell>
          <cell r="D40">
            <v>0.63240657298118019</v>
          </cell>
          <cell r="G40">
            <v>0</v>
          </cell>
        </row>
        <row r="41">
          <cell r="A41">
            <v>-322</v>
          </cell>
          <cell r="D41">
            <v>0.63240657298118019</v>
          </cell>
          <cell r="G41">
            <v>0</v>
          </cell>
        </row>
        <row r="42">
          <cell r="A42">
            <v>-321</v>
          </cell>
          <cell r="D42">
            <v>0.63240657298118019</v>
          </cell>
          <cell r="G42">
            <v>0</v>
          </cell>
        </row>
        <row r="43">
          <cell r="A43">
            <v>-320</v>
          </cell>
          <cell r="D43">
            <v>0.63240657298118019</v>
          </cell>
          <cell r="G43">
            <v>0</v>
          </cell>
        </row>
        <row r="44">
          <cell r="A44">
            <v>-319</v>
          </cell>
          <cell r="D44">
            <v>0.63240657298118019</v>
          </cell>
          <cell r="G44">
            <v>0</v>
          </cell>
        </row>
        <row r="45">
          <cell r="A45">
            <v>-318</v>
          </cell>
          <cell r="D45">
            <v>0.63240657298118019</v>
          </cell>
          <cell r="G45">
            <v>0</v>
          </cell>
        </row>
        <row r="46">
          <cell r="A46">
            <v>-317</v>
          </cell>
          <cell r="D46">
            <v>0.63240657298118019</v>
          </cell>
          <cell r="G46">
            <v>0</v>
          </cell>
        </row>
        <row r="47">
          <cell r="A47">
            <v>-316</v>
          </cell>
          <cell r="D47">
            <v>0.63240657298118019</v>
          </cell>
          <cell r="G47">
            <v>0</v>
          </cell>
        </row>
        <row r="48">
          <cell r="A48">
            <v>-315</v>
          </cell>
          <cell r="D48">
            <v>0.63240657298118019</v>
          </cell>
          <cell r="G48">
            <v>0</v>
          </cell>
        </row>
        <row r="49">
          <cell r="A49">
            <v>-314</v>
          </cell>
          <cell r="D49">
            <v>0.63240657298118019</v>
          </cell>
          <cell r="G49">
            <v>0</v>
          </cell>
        </row>
        <row r="50">
          <cell r="A50">
            <v>-313</v>
          </cell>
          <cell r="D50">
            <v>0.63240657298118019</v>
          </cell>
          <cell r="G50">
            <v>0</v>
          </cell>
        </row>
        <row r="51">
          <cell r="A51">
            <v>-312</v>
          </cell>
          <cell r="D51">
            <v>0.63240657298118019</v>
          </cell>
          <cell r="G51">
            <v>0</v>
          </cell>
        </row>
        <row r="52">
          <cell r="A52">
            <v>-311</v>
          </cell>
          <cell r="D52">
            <v>0.63240657298118019</v>
          </cell>
          <cell r="G52">
            <v>0</v>
          </cell>
        </row>
        <row r="53">
          <cell r="A53">
            <v>-310</v>
          </cell>
          <cell r="D53">
            <v>0.63240657298118019</v>
          </cell>
          <cell r="G53">
            <v>0</v>
          </cell>
        </row>
        <row r="54">
          <cell r="A54">
            <v>-309</v>
          </cell>
          <cell r="D54">
            <v>0.63240657298118019</v>
          </cell>
          <cell r="G54">
            <v>0</v>
          </cell>
        </row>
        <row r="55">
          <cell r="A55">
            <v>-308</v>
          </cell>
          <cell r="D55">
            <v>0.63240657298118019</v>
          </cell>
          <cell r="G55">
            <v>0</v>
          </cell>
        </row>
        <row r="56">
          <cell r="A56">
            <v>-307</v>
          </cell>
          <cell r="D56">
            <v>0.63240657298118019</v>
          </cell>
          <cell r="G56">
            <v>0</v>
          </cell>
        </row>
        <row r="57">
          <cell r="A57">
            <v>-306</v>
          </cell>
          <cell r="D57">
            <v>0.63240657298118019</v>
          </cell>
          <cell r="G57">
            <v>0</v>
          </cell>
        </row>
        <row r="58">
          <cell r="A58">
            <v>-305</v>
          </cell>
          <cell r="D58">
            <v>0.63240657298118019</v>
          </cell>
          <cell r="G58">
            <v>0</v>
          </cell>
        </row>
        <row r="59">
          <cell r="A59">
            <v>-304</v>
          </cell>
          <cell r="D59">
            <v>0.63240657298118019</v>
          </cell>
          <cell r="G59">
            <v>0</v>
          </cell>
        </row>
        <row r="60">
          <cell r="A60">
            <v>-303</v>
          </cell>
          <cell r="D60">
            <v>0.63240657298118019</v>
          </cell>
          <cell r="G60">
            <v>0</v>
          </cell>
        </row>
        <row r="61">
          <cell r="A61">
            <v>-302</v>
          </cell>
          <cell r="D61">
            <v>0.63240657298118019</v>
          </cell>
          <cell r="G61">
            <v>0</v>
          </cell>
        </row>
        <row r="62">
          <cell r="A62">
            <v>-301</v>
          </cell>
          <cell r="D62">
            <v>0.63240657298118019</v>
          </cell>
          <cell r="G62">
            <v>0</v>
          </cell>
        </row>
        <row r="63">
          <cell r="A63">
            <v>-300</v>
          </cell>
          <cell r="D63">
            <v>0.63240657298118019</v>
          </cell>
          <cell r="G63">
            <v>0</v>
          </cell>
        </row>
        <row r="64">
          <cell r="A64">
            <v>-299</v>
          </cell>
          <cell r="D64">
            <v>0.63240657298118019</v>
          </cell>
          <cell r="G64">
            <v>0</v>
          </cell>
        </row>
        <row r="65">
          <cell r="A65">
            <v>-298</v>
          </cell>
          <cell r="D65">
            <v>0.63240657298118019</v>
          </cell>
          <cell r="G65">
            <v>0</v>
          </cell>
        </row>
        <row r="66">
          <cell r="A66">
            <v>-297</v>
          </cell>
          <cell r="D66">
            <v>0.63240657298118019</v>
          </cell>
          <cell r="G66">
            <v>0</v>
          </cell>
        </row>
        <row r="67">
          <cell r="A67">
            <v>-296</v>
          </cell>
          <cell r="D67">
            <v>0.63240657298118019</v>
          </cell>
          <cell r="G67">
            <v>0</v>
          </cell>
        </row>
        <row r="68">
          <cell r="A68">
            <v>-295</v>
          </cell>
          <cell r="D68">
            <v>0.63240657298118019</v>
          </cell>
          <cell r="G68">
            <v>0</v>
          </cell>
        </row>
        <row r="69">
          <cell r="A69">
            <v>-294</v>
          </cell>
          <cell r="D69">
            <v>0.63240657298118019</v>
          </cell>
          <cell r="G69">
            <v>0</v>
          </cell>
        </row>
        <row r="70">
          <cell r="A70">
            <v>-293</v>
          </cell>
          <cell r="D70">
            <v>0.63240657298118019</v>
          </cell>
          <cell r="G70">
            <v>0</v>
          </cell>
        </row>
        <row r="71">
          <cell r="A71">
            <v>-292</v>
          </cell>
          <cell r="D71">
            <v>0.63240657298118019</v>
          </cell>
          <cell r="G71">
            <v>0</v>
          </cell>
        </row>
        <row r="72">
          <cell r="A72">
            <v>-291</v>
          </cell>
          <cell r="D72">
            <v>0.63240657298118019</v>
          </cell>
          <cell r="G72">
            <v>0</v>
          </cell>
        </row>
        <row r="73">
          <cell r="A73">
            <v>-290</v>
          </cell>
          <cell r="D73">
            <v>0.63240657298118019</v>
          </cell>
          <cell r="G73">
            <v>0</v>
          </cell>
        </row>
        <row r="74">
          <cell r="A74">
            <v>-289</v>
          </cell>
          <cell r="D74">
            <v>0.63240657298118019</v>
          </cell>
          <cell r="G74">
            <v>0</v>
          </cell>
        </row>
        <row r="75">
          <cell r="A75">
            <v>-288</v>
          </cell>
          <cell r="D75">
            <v>0.63240657298118019</v>
          </cell>
          <cell r="G75">
            <v>0</v>
          </cell>
        </row>
        <row r="76">
          <cell r="A76">
            <v>-287</v>
          </cell>
          <cell r="D76">
            <v>0.63240657298118019</v>
          </cell>
          <cell r="G76">
            <v>0</v>
          </cell>
        </row>
        <row r="77">
          <cell r="A77">
            <v>-286</v>
          </cell>
          <cell r="D77">
            <v>0.63240657298118019</v>
          </cell>
          <cell r="G77">
            <v>0</v>
          </cell>
        </row>
        <row r="78">
          <cell r="A78">
            <v>-285</v>
          </cell>
          <cell r="D78">
            <v>0.63240657298118019</v>
          </cell>
          <cell r="G78">
            <v>0</v>
          </cell>
        </row>
        <row r="79">
          <cell r="A79">
            <v>-284</v>
          </cell>
          <cell r="D79">
            <v>0.63240657298118019</v>
          </cell>
          <cell r="G79">
            <v>0</v>
          </cell>
        </row>
        <row r="80">
          <cell r="A80">
            <v>-283</v>
          </cell>
          <cell r="D80">
            <v>0.63240657298118019</v>
          </cell>
          <cell r="G80">
            <v>0</v>
          </cell>
        </row>
        <row r="81">
          <cell r="A81">
            <v>-282</v>
          </cell>
          <cell r="D81">
            <v>0.63240657298118019</v>
          </cell>
          <cell r="G81">
            <v>0</v>
          </cell>
        </row>
        <row r="82">
          <cell r="A82">
            <v>-281</v>
          </cell>
          <cell r="D82">
            <v>0.63240657298118019</v>
          </cell>
          <cell r="G82">
            <v>0</v>
          </cell>
        </row>
        <row r="83">
          <cell r="A83">
            <v>-280</v>
          </cell>
          <cell r="D83">
            <v>0.63240657298118019</v>
          </cell>
          <cell r="G83">
            <v>0</v>
          </cell>
        </row>
        <row r="84">
          <cell r="A84">
            <v>-279</v>
          </cell>
          <cell r="D84">
            <v>0.63240657298118019</v>
          </cell>
          <cell r="G84">
            <v>0</v>
          </cell>
        </row>
        <row r="85">
          <cell r="A85">
            <v>-278</v>
          </cell>
          <cell r="D85">
            <v>0.63240657298118019</v>
          </cell>
          <cell r="G85">
            <v>0</v>
          </cell>
        </row>
        <row r="86">
          <cell r="A86">
            <v>-277</v>
          </cell>
          <cell r="D86">
            <v>0.63240657298118019</v>
          </cell>
          <cell r="G86">
            <v>0</v>
          </cell>
        </row>
        <row r="87">
          <cell r="A87">
            <v>-276</v>
          </cell>
          <cell r="D87">
            <v>0.63240657298118019</v>
          </cell>
          <cell r="G87">
            <v>0</v>
          </cell>
        </row>
        <row r="88">
          <cell r="A88">
            <v>-275</v>
          </cell>
          <cell r="D88">
            <v>0.63240657298118019</v>
          </cell>
          <cell r="G88">
            <v>0</v>
          </cell>
        </row>
        <row r="89">
          <cell r="A89">
            <v>-274</v>
          </cell>
          <cell r="D89">
            <v>0.63240657298118019</v>
          </cell>
          <cell r="G89">
            <v>0</v>
          </cell>
        </row>
        <row r="90">
          <cell r="A90">
            <v>-273</v>
          </cell>
          <cell r="D90">
            <v>0.63240657298118019</v>
          </cell>
          <cell r="G90">
            <v>0</v>
          </cell>
        </row>
        <row r="91">
          <cell r="A91">
            <v>-272</v>
          </cell>
          <cell r="D91">
            <v>0.63240657298118019</v>
          </cell>
          <cell r="G91">
            <v>0</v>
          </cell>
        </row>
        <row r="92">
          <cell r="A92">
            <v>-271</v>
          </cell>
          <cell r="D92">
            <v>0.63240657298118019</v>
          </cell>
          <cell r="G92">
            <v>0</v>
          </cell>
        </row>
        <row r="93">
          <cell r="A93">
            <v>-270</v>
          </cell>
          <cell r="D93">
            <v>0.63240657298118019</v>
          </cell>
          <cell r="G93">
            <v>0</v>
          </cell>
        </row>
        <row r="94">
          <cell r="A94">
            <v>-269</v>
          </cell>
          <cell r="D94">
            <v>0.63240657298118019</v>
          </cell>
          <cell r="G94">
            <v>0</v>
          </cell>
        </row>
        <row r="95">
          <cell r="A95">
            <v>-268</v>
          </cell>
          <cell r="D95">
            <v>0.63240657298118019</v>
          </cell>
          <cell r="G95">
            <v>0</v>
          </cell>
        </row>
        <row r="96">
          <cell r="A96">
            <v>-267</v>
          </cell>
          <cell r="D96">
            <v>0.63240657298118019</v>
          </cell>
          <cell r="G96">
            <v>0</v>
          </cell>
        </row>
        <row r="97">
          <cell r="A97">
            <v>-266</v>
          </cell>
          <cell r="D97">
            <v>0.63240657298118019</v>
          </cell>
          <cell r="G97">
            <v>0</v>
          </cell>
        </row>
        <row r="98">
          <cell r="A98">
            <v>-265</v>
          </cell>
          <cell r="D98">
            <v>0.63240657298118019</v>
          </cell>
          <cell r="G98">
            <v>0</v>
          </cell>
        </row>
        <row r="99">
          <cell r="A99">
            <v>-264</v>
          </cell>
          <cell r="D99">
            <v>0.63240657298118019</v>
          </cell>
          <cell r="G99">
            <v>0</v>
          </cell>
        </row>
        <row r="100">
          <cell r="A100">
            <v>-263</v>
          </cell>
          <cell r="D100">
            <v>0.63240657298118019</v>
          </cell>
          <cell r="G100">
            <v>0</v>
          </cell>
        </row>
        <row r="101">
          <cell r="A101">
            <v>-262</v>
          </cell>
          <cell r="D101">
            <v>0.63240657298118019</v>
          </cell>
          <cell r="G101">
            <v>0</v>
          </cell>
        </row>
        <row r="102">
          <cell r="A102">
            <v>-261</v>
          </cell>
          <cell r="D102">
            <v>0.63240657298118019</v>
          </cell>
          <cell r="G102">
            <v>0</v>
          </cell>
        </row>
        <row r="103">
          <cell r="A103">
            <v>-260</v>
          </cell>
          <cell r="D103">
            <v>0.63240657298118019</v>
          </cell>
          <cell r="G103">
            <v>0</v>
          </cell>
        </row>
        <row r="104">
          <cell r="A104">
            <v>-259</v>
          </cell>
          <cell r="D104">
            <v>0.63240657298118019</v>
          </cell>
          <cell r="G104">
            <v>0</v>
          </cell>
        </row>
        <row r="105">
          <cell r="A105">
            <v>-258</v>
          </cell>
          <cell r="D105">
            <v>0.63240657298118019</v>
          </cell>
          <cell r="G105">
            <v>0</v>
          </cell>
        </row>
        <row r="106">
          <cell r="A106">
            <v>-257</v>
          </cell>
          <cell r="D106">
            <v>0.63240657298118019</v>
          </cell>
          <cell r="G106">
            <v>0</v>
          </cell>
        </row>
        <row r="107">
          <cell r="A107">
            <v>-256</v>
          </cell>
          <cell r="D107">
            <v>0.63240657298118008</v>
          </cell>
          <cell r="G107">
            <v>0</v>
          </cell>
        </row>
        <row r="108">
          <cell r="A108">
            <v>-255</v>
          </cell>
          <cell r="D108">
            <v>0.63240657298118019</v>
          </cell>
          <cell r="G108">
            <v>0</v>
          </cell>
        </row>
        <row r="109">
          <cell r="A109">
            <v>-254</v>
          </cell>
          <cell r="D109">
            <v>0.63240657298118008</v>
          </cell>
          <cell r="G109">
            <v>0</v>
          </cell>
        </row>
        <row r="110">
          <cell r="A110">
            <v>-253</v>
          </cell>
          <cell r="D110">
            <v>0.63240657298118019</v>
          </cell>
          <cell r="G110">
            <v>0</v>
          </cell>
        </row>
        <row r="111">
          <cell r="A111">
            <v>-252</v>
          </cell>
          <cell r="D111">
            <v>0.63240657298118008</v>
          </cell>
          <cell r="G111">
            <v>0</v>
          </cell>
        </row>
        <row r="112">
          <cell r="A112">
            <v>-251</v>
          </cell>
          <cell r="D112">
            <v>0.63240657298118019</v>
          </cell>
          <cell r="G112">
            <v>0</v>
          </cell>
        </row>
        <row r="113">
          <cell r="A113">
            <v>-250</v>
          </cell>
          <cell r="D113">
            <v>0.63240657298118019</v>
          </cell>
          <cell r="G113">
            <v>0</v>
          </cell>
        </row>
        <row r="114">
          <cell r="A114">
            <v>-249</v>
          </cell>
          <cell r="D114">
            <v>0.63240657298118019</v>
          </cell>
          <cell r="G114">
            <v>0</v>
          </cell>
        </row>
        <row r="115">
          <cell r="A115">
            <v>-248</v>
          </cell>
          <cell r="D115">
            <v>0.63240657298118019</v>
          </cell>
          <cell r="G115">
            <v>0</v>
          </cell>
        </row>
        <row r="116">
          <cell r="A116">
            <v>-247</v>
          </cell>
          <cell r="D116">
            <v>0.63240657298118019</v>
          </cell>
          <cell r="G116">
            <v>0</v>
          </cell>
        </row>
        <row r="117">
          <cell r="A117">
            <v>-246</v>
          </cell>
          <cell r="D117">
            <v>0.63240657298118019</v>
          </cell>
          <cell r="G117">
            <v>0</v>
          </cell>
        </row>
        <row r="118">
          <cell r="A118">
            <v>-245</v>
          </cell>
          <cell r="D118">
            <v>0.63240657298118019</v>
          </cell>
          <cell r="G118">
            <v>0</v>
          </cell>
        </row>
        <row r="119">
          <cell r="A119">
            <v>-244</v>
          </cell>
          <cell r="D119">
            <v>0.63240657298118019</v>
          </cell>
          <cell r="G119">
            <v>0</v>
          </cell>
        </row>
        <row r="120">
          <cell r="A120">
            <v>-243</v>
          </cell>
          <cell r="D120">
            <v>0.63240657298118019</v>
          </cell>
          <cell r="G120">
            <v>0</v>
          </cell>
        </row>
        <row r="121">
          <cell r="A121">
            <v>-242</v>
          </cell>
          <cell r="D121">
            <v>0.63240657298118008</v>
          </cell>
          <cell r="G121">
            <v>0</v>
          </cell>
        </row>
        <row r="122">
          <cell r="A122">
            <v>-241</v>
          </cell>
          <cell r="D122">
            <v>0.63240657298118008</v>
          </cell>
          <cell r="G122">
            <v>0</v>
          </cell>
        </row>
        <row r="123">
          <cell r="A123">
            <v>-240</v>
          </cell>
          <cell r="D123">
            <v>0.63240657298118019</v>
          </cell>
          <cell r="G123">
            <v>0</v>
          </cell>
        </row>
        <row r="124">
          <cell r="A124">
            <v>-239</v>
          </cell>
          <cell r="D124">
            <v>0.63240657298118019</v>
          </cell>
          <cell r="G124">
            <v>0</v>
          </cell>
        </row>
        <row r="125">
          <cell r="A125">
            <v>-238</v>
          </cell>
          <cell r="D125">
            <v>0.63240657298118008</v>
          </cell>
          <cell r="G125">
            <v>0</v>
          </cell>
        </row>
        <row r="126">
          <cell r="A126">
            <v>-237</v>
          </cell>
          <cell r="D126">
            <v>0.63240657298118008</v>
          </cell>
          <cell r="G126">
            <v>0</v>
          </cell>
        </row>
        <row r="127">
          <cell r="A127">
            <v>-236</v>
          </cell>
          <cell r="D127">
            <v>0.63240657298118019</v>
          </cell>
          <cell r="G127">
            <v>0</v>
          </cell>
        </row>
        <row r="128">
          <cell r="A128">
            <v>-235</v>
          </cell>
          <cell r="D128">
            <v>0.63240657298118008</v>
          </cell>
          <cell r="G128">
            <v>0</v>
          </cell>
        </row>
        <row r="129">
          <cell r="A129">
            <v>-234</v>
          </cell>
          <cell r="D129">
            <v>0.63240657298118008</v>
          </cell>
          <cell r="G129">
            <v>0</v>
          </cell>
        </row>
        <row r="130">
          <cell r="A130">
            <v>-233</v>
          </cell>
          <cell r="D130">
            <v>0.63240657298118019</v>
          </cell>
          <cell r="G130">
            <v>0</v>
          </cell>
        </row>
        <row r="131">
          <cell r="A131">
            <v>-232</v>
          </cell>
          <cell r="D131">
            <v>0.63240657298118019</v>
          </cell>
          <cell r="G131">
            <v>0</v>
          </cell>
        </row>
        <row r="132">
          <cell r="A132">
            <v>-231</v>
          </cell>
          <cell r="D132">
            <v>0.63240657298118019</v>
          </cell>
          <cell r="G132">
            <v>0</v>
          </cell>
        </row>
        <row r="133">
          <cell r="A133">
            <v>-230</v>
          </cell>
          <cell r="D133">
            <v>0.63240657298118008</v>
          </cell>
          <cell r="G133">
            <v>0</v>
          </cell>
        </row>
        <row r="134">
          <cell r="A134">
            <v>-229</v>
          </cell>
          <cell r="D134">
            <v>0.63240657298118008</v>
          </cell>
          <cell r="G134">
            <v>0</v>
          </cell>
        </row>
        <row r="135">
          <cell r="A135">
            <v>-228</v>
          </cell>
          <cell r="D135">
            <v>0.63240657298117997</v>
          </cell>
          <cell r="G135">
            <v>0</v>
          </cell>
        </row>
        <row r="136">
          <cell r="A136">
            <v>-227</v>
          </cell>
          <cell r="D136">
            <v>0.63240657298118019</v>
          </cell>
          <cell r="G136">
            <v>0</v>
          </cell>
        </row>
        <row r="137">
          <cell r="A137">
            <v>-226</v>
          </cell>
          <cell r="D137">
            <v>0.63240657298118019</v>
          </cell>
          <cell r="G137">
            <v>0</v>
          </cell>
        </row>
        <row r="138">
          <cell r="A138">
            <v>-225</v>
          </cell>
          <cell r="D138">
            <v>0.63240657298118019</v>
          </cell>
          <cell r="G138">
            <v>0</v>
          </cell>
        </row>
        <row r="139">
          <cell r="A139">
            <v>-224</v>
          </cell>
          <cell r="D139">
            <v>0.6324065729811803</v>
          </cell>
          <cell r="G139">
            <v>0</v>
          </cell>
        </row>
        <row r="140">
          <cell r="A140">
            <v>-223</v>
          </cell>
          <cell r="D140">
            <v>0.63240657298118019</v>
          </cell>
          <cell r="G140">
            <v>0</v>
          </cell>
        </row>
        <row r="141">
          <cell r="A141">
            <v>-222</v>
          </cell>
          <cell r="D141">
            <v>0.63240657298118008</v>
          </cell>
          <cell r="G141">
            <v>0</v>
          </cell>
        </row>
        <row r="142">
          <cell r="A142">
            <v>-221</v>
          </cell>
          <cell r="D142">
            <v>0.63240657298118019</v>
          </cell>
          <cell r="G142">
            <v>0</v>
          </cell>
        </row>
        <row r="143">
          <cell r="A143">
            <v>-220</v>
          </cell>
          <cell r="D143">
            <v>0.63240657298118019</v>
          </cell>
          <cell r="G143">
            <v>0.7536184001945182</v>
          </cell>
        </row>
        <row r="144">
          <cell r="A144">
            <v>-219</v>
          </cell>
          <cell r="D144">
            <v>0.63240657298118019</v>
          </cell>
          <cell r="G144">
            <v>0.7536184001945182</v>
          </cell>
        </row>
        <row r="145">
          <cell r="A145">
            <v>-218</v>
          </cell>
          <cell r="D145">
            <v>0.63240657298118019</v>
          </cell>
          <cell r="G145">
            <v>0.7536184001945182</v>
          </cell>
        </row>
        <row r="146">
          <cell r="A146">
            <v>-217</v>
          </cell>
          <cell r="D146">
            <v>0.63240657298118019</v>
          </cell>
          <cell r="G146">
            <v>0.7536184001945182</v>
          </cell>
        </row>
        <row r="147">
          <cell r="A147">
            <v>-216</v>
          </cell>
          <cell r="D147">
            <v>0.63240657298118019</v>
          </cell>
          <cell r="G147">
            <v>0.7536184001945182</v>
          </cell>
        </row>
        <row r="148">
          <cell r="A148">
            <v>-215</v>
          </cell>
          <cell r="D148">
            <v>0.63240657298118019</v>
          </cell>
          <cell r="G148">
            <v>0.7536184001945182</v>
          </cell>
        </row>
        <row r="149">
          <cell r="A149">
            <v>-214</v>
          </cell>
          <cell r="D149">
            <v>0.63240657298118019</v>
          </cell>
          <cell r="G149">
            <v>0.7536184001945182</v>
          </cell>
        </row>
        <row r="150">
          <cell r="A150">
            <v>-213</v>
          </cell>
          <cell r="D150">
            <v>0.63240657298118008</v>
          </cell>
          <cell r="G150">
            <v>0.7536184001945182</v>
          </cell>
        </row>
        <row r="151">
          <cell r="A151">
            <v>-212</v>
          </cell>
          <cell r="D151">
            <v>0.63240657298118008</v>
          </cell>
          <cell r="G151">
            <v>0.7536184001945182</v>
          </cell>
        </row>
        <row r="152">
          <cell r="A152">
            <v>-211</v>
          </cell>
          <cell r="D152">
            <v>0.63240657298118019</v>
          </cell>
          <cell r="G152">
            <v>0.7536184001945182</v>
          </cell>
        </row>
        <row r="153">
          <cell r="A153">
            <v>-210</v>
          </cell>
          <cell r="D153">
            <v>0.63240657298118008</v>
          </cell>
          <cell r="G153">
            <v>0.7536184001945182</v>
          </cell>
        </row>
        <row r="154">
          <cell r="A154">
            <v>-209</v>
          </cell>
          <cell r="D154">
            <v>0.63240657298118019</v>
          </cell>
          <cell r="G154">
            <v>0.7536184001945182</v>
          </cell>
        </row>
        <row r="155">
          <cell r="A155">
            <v>-208</v>
          </cell>
          <cell r="D155">
            <v>0.63240657298118019</v>
          </cell>
          <cell r="G155">
            <v>0.7536184001945182</v>
          </cell>
        </row>
        <row r="156">
          <cell r="A156">
            <v>-207</v>
          </cell>
          <cell r="D156">
            <v>0.63240657298118019</v>
          </cell>
          <cell r="G156">
            <v>0.7536184001945182</v>
          </cell>
        </row>
        <row r="157">
          <cell r="A157">
            <v>-206</v>
          </cell>
          <cell r="D157">
            <v>0.6324065729811803</v>
          </cell>
          <cell r="G157">
            <v>0.7536184001945182</v>
          </cell>
        </row>
        <row r="158">
          <cell r="A158">
            <v>-205</v>
          </cell>
          <cell r="D158">
            <v>0.63240657298118019</v>
          </cell>
          <cell r="G158">
            <v>0.7536184001945182</v>
          </cell>
        </row>
        <row r="159">
          <cell r="A159">
            <v>-204</v>
          </cell>
          <cell r="D159">
            <v>0.63240657298118008</v>
          </cell>
          <cell r="G159">
            <v>0.7536184001945182</v>
          </cell>
        </row>
        <row r="160">
          <cell r="A160">
            <v>-203</v>
          </cell>
          <cell r="D160">
            <v>0.6324065729811803</v>
          </cell>
          <cell r="G160">
            <v>0.7536184001945182</v>
          </cell>
        </row>
        <row r="161">
          <cell r="A161">
            <v>-202</v>
          </cell>
          <cell r="D161">
            <v>0.63240657298117997</v>
          </cell>
          <cell r="G161">
            <v>0.7536184001945182</v>
          </cell>
        </row>
        <row r="162">
          <cell r="A162">
            <v>-201</v>
          </cell>
          <cell r="D162">
            <v>0.63240657298118008</v>
          </cell>
          <cell r="G162">
            <v>0.7536184001945182</v>
          </cell>
        </row>
        <row r="163">
          <cell r="A163">
            <v>-200</v>
          </cell>
          <cell r="D163">
            <v>0.63240657298118019</v>
          </cell>
          <cell r="G163">
            <v>0</v>
          </cell>
        </row>
        <row r="164">
          <cell r="A164">
            <v>-199</v>
          </cell>
          <cell r="D164">
            <v>0.63240657298118019</v>
          </cell>
          <cell r="G164">
            <v>0</v>
          </cell>
        </row>
        <row r="165">
          <cell r="A165">
            <v>-198</v>
          </cell>
          <cell r="D165">
            <v>0.63240657298118019</v>
          </cell>
          <cell r="G165">
            <v>0</v>
          </cell>
        </row>
        <row r="166">
          <cell r="A166">
            <v>-197</v>
          </cell>
          <cell r="D166">
            <v>0.63240657298118019</v>
          </cell>
          <cell r="G166">
            <v>0</v>
          </cell>
        </row>
        <row r="167">
          <cell r="A167">
            <v>-196</v>
          </cell>
          <cell r="D167">
            <v>0.63240657298118019</v>
          </cell>
          <cell r="G167">
            <v>0</v>
          </cell>
        </row>
        <row r="168">
          <cell r="A168">
            <v>-195</v>
          </cell>
          <cell r="D168">
            <v>0.63240657298118019</v>
          </cell>
          <cell r="G168">
            <v>0</v>
          </cell>
        </row>
        <row r="169">
          <cell r="A169">
            <v>-194</v>
          </cell>
          <cell r="D169">
            <v>0.63240657298118019</v>
          </cell>
          <cell r="G169">
            <v>0</v>
          </cell>
        </row>
        <row r="170">
          <cell r="A170">
            <v>-193</v>
          </cell>
          <cell r="D170">
            <v>0.63240657298118008</v>
          </cell>
          <cell r="G170">
            <v>0</v>
          </cell>
        </row>
        <row r="171">
          <cell r="A171">
            <v>-192</v>
          </cell>
          <cell r="D171">
            <v>0.63240657298118019</v>
          </cell>
          <cell r="G171">
            <v>0</v>
          </cell>
        </row>
        <row r="172">
          <cell r="A172">
            <v>-191</v>
          </cell>
          <cell r="D172">
            <v>0.63240657298118019</v>
          </cell>
          <cell r="G172">
            <v>0</v>
          </cell>
        </row>
        <row r="173">
          <cell r="A173">
            <v>-190</v>
          </cell>
          <cell r="D173">
            <v>0.63240657298118008</v>
          </cell>
          <cell r="G173">
            <v>0</v>
          </cell>
        </row>
        <row r="174">
          <cell r="A174">
            <v>-189</v>
          </cell>
          <cell r="D174">
            <v>0.63240657298118019</v>
          </cell>
          <cell r="G174">
            <v>0</v>
          </cell>
        </row>
        <row r="175">
          <cell r="A175">
            <v>-188</v>
          </cell>
          <cell r="D175">
            <v>0.63240657298118019</v>
          </cell>
          <cell r="G175">
            <v>0</v>
          </cell>
        </row>
        <row r="176">
          <cell r="A176">
            <v>-187</v>
          </cell>
          <cell r="D176">
            <v>0.6324065729811803</v>
          </cell>
          <cell r="G176">
            <v>0</v>
          </cell>
        </row>
        <row r="177">
          <cell r="A177">
            <v>-186</v>
          </cell>
          <cell r="D177">
            <v>0.63240657298118019</v>
          </cell>
          <cell r="G177">
            <v>0</v>
          </cell>
        </row>
        <row r="178">
          <cell r="A178">
            <v>-185</v>
          </cell>
          <cell r="D178">
            <v>0.63541356972711194</v>
          </cell>
          <cell r="G178">
            <v>0</v>
          </cell>
        </row>
        <row r="179">
          <cell r="A179">
            <v>-184</v>
          </cell>
          <cell r="D179">
            <v>0.64119625577698058</v>
          </cell>
          <cell r="G179">
            <v>0</v>
          </cell>
        </row>
        <row r="180">
          <cell r="A180">
            <v>-183</v>
          </cell>
          <cell r="D180">
            <v>0.64933485095827703</v>
          </cell>
          <cell r="G180">
            <v>0</v>
          </cell>
        </row>
        <row r="181">
          <cell r="A181">
            <v>-182</v>
          </cell>
          <cell r="D181">
            <v>0.65809949192275019</v>
          </cell>
          <cell r="G181">
            <v>0</v>
          </cell>
        </row>
        <row r="182">
          <cell r="A182">
            <v>-181</v>
          </cell>
          <cell r="D182">
            <v>0.66505396622272406</v>
          </cell>
          <cell r="G182">
            <v>0</v>
          </cell>
        </row>
        <row r="183">
          <cell r="A183">
            <v>-180</v>
          </cell>
          <cell r="D183">
            <v>0.67154737040336265</v>
          </cell>
          <cell r="G183">
            <v>0</v>
          </cell>
        </row>
        <row r="184">
          <cell r="A184">
            <v>-179</v>
          </cell>
          <cell r="D184">
            <v>0.67762408554567166</v>
          </cell>
          <cell r="G184">
            <v>0</v>
          </cell>
        </row>
        <row r="185">
          <cell r="A185">
            <v>-178</v>
          </cell>
          <cell r="D185">
            <v>0.68332297383975382</v>
          </cell>
          <cell r="G185">
            <v>0</v>
          </cell>
        </row>
        <row r="186">
          <cell r="A186">
            <v>-177</v>
          </cell>
          <cell r="D186">
            <v>0.68867821057841416</v>
          </cell>
          <cell r="G186">
            <v>0</v>
          </cell>
        </row>
        <row r="187">
          <cell r="A187">
            <v>-176</v>
          </cell>
          <cell r="D187">
            <v>0.69453170963499189</v>
          </cell>
          <cell r="G187">
            <v>0</v>
          </cell>
        </row>
        <row r="188">
          <cell r="A188">
            <v>-175</v>
          </cell>
          <cell r="D188">
            <v>0.70000047166437684</v>
          </cell>
          <cell r="G188">
            <v>0</v>
          </cell>
        </row>
        <row r="189">
          <cell r="A189">
            <v>-174</v>
          </cell>
          <cell r="D189">
            <v>0.70512122156461898</v>
          </cell>
          <cell r="G189">
            <v>0</v>
          </cell>
        </row>
        <row r="190">
          <cell r="A190">
            <v>-173</v>
          </cell>
          <cell r="D190">
            <v>0.70992615429039685</v>
          </cell>
          <cell r="G190">
            <v>0</v>
          </cell>
        </row>
        <row r="191">
          <cell r="A191">
            <v>-172</v>
          </cell>
          <cell r="D191">
            <v>0.7144436124086494</v>
          </cell>
          <cell r="G191">
            <v>0</v>
          </cell>
        </row>
        <row r="192">
          <cell r="A192">
            <v>-171</v>
          </cell>
          <cell r="D192">
            <v>0.71869864557397467</v>
          </cell>
          <cell r="G192">
            <v>0</v>
          </cell>
        </row>
        <row r="193">
          <cell r="A193">
            <v>-170</v>
          </cell>
          <cell r="D193">
            <v>0.72326859513535657</v>
          </cell>
          <cell r="G193">
            <v>0</v>
          </cell>
        </row>
        <row r="194">
          <cell r="A194">
            <v>-169</v>
          </cell>
          <cell r="D194">
            <v>0.72703300182971764</v>
          </cell>
          <cell r="G194">
            <v>0</v>
          </cell>
        </row>
        <row r="195">
          <cell r="A195">
            <v>-168</v>
          </cell>
          <cell r="D195">
            <v>0.73059702185593778</v>
          </cell>
          <cell r="G195">
            <v>0</v>
          </cell>
        </row>
        <row r="196">
          <cell r="A196">
            <v>-167</v>
          </cell>
          <cell r="D196">
            <v>0.73206703656062999</v>
          </cell>
          <cell r="G196">
            <v>0</v>
          </cell>
        </row>
        <row r="197">
          <cell r="A197">
            <v>-166</v>
          </cell>
          <cell r="D197">
            <v>0.73397624084376123</v>
          </cell>
          <cell r="G197">
            <v>0</v>
          </cell>
        </row>
        <row r="198">
          <cell r="A198">
            <v>-165</v>
          </cell>
          <cell r="D198">
            <v>0.73937888275134533</v>
          </cell>
          <cell r="G198">
            <v>0</v>
          </cell>
        </row>
        <row r="199">
          <cell r="A199">
            <v>-164</v>
          </cell>
          <cell r="D199">
            <v>0.74434049266647362</v>
          </cell>
          <cell r="G199">
            <v>0</v>
          </cell>
        </row>
        <row r="200">
          <cell r="A200">
            <v>-163</v>
          </cell>
          <cell r="D200">
            <v>0.74510795993747592</v>
          </cell>
          <cell r="G200">
            <v>0</v>
          </cell>
        </row>
        <row r="201">
          <cell r="A201">
            <v>-162</v>
          </cell>
          <cell r="D201">
            <v>0.73829637368653867</v>
          </cell>
          <cell r="G201">
            <v>0</v>
          </cell>
        </row>
        <row r="202">
          <cell r="A202">
            <v>-161</v>
          </cell>
          <cell r="D202">
            <v>0.73420403728281347</v>
          </cell>
          <cell r="G202">
            <v>0</v>
          </cell>
        </row>
        <row r="203">
          <cell r="A203">
            <v>-160</v>
          </cell>
          <cell r="D203">
            <v>0.72973967029693143</v>
          </cell>
          <cell r="G203">
            <v>0</v>
          </cell>
        </row>
        <row r="204">
          <cell r="A204">
            <v>-159</v>
          </cell>
          <cell r="D204">
            <v>0.72445464761511524</v>
          </cell>
          <cell r="G204">
            <v>0</v>
          </cell>
        </row>
        <row r="205">
          <cell r="A205">
            <v>-158</v>
          </cell>
          <cell r="D205">
            <v>0.71898894039716843</v>
          </cell>
          <cell r="G205">
            <v>0</v>
          </cell>
        </row>
        <row r="206">
          <cell r="A206">
            <v>-157</v>
          </cell>
          <cell r="D206">
            <v>0.71476543936511883</v>
          </cell>
          <cell r="G206">
            <v>0</v>
          </cell>
        </row>
        <row r="207">
          <cell r="A207">
            <v>-156</v>
          </cell>
          <cell r="D207">
            <v>0.71074796277365693</v>
          </cell>
          <cell r="G207">
            <v>0</v>
          </cell>
        </row>
        <row r="208">
          <cell r="A208">
            <v>-155</v>
          </cell>
          <cell r="D208">
            <v>0.70650788193834091</v>
          </cell>
          <cell r="G208">
            <v>0</v>
          </cell>
        </row>
        <row r="209">
          <cell r="A209">
            <v>-154</v>
          </cell>
          <cell r="D209">
            <v>0.70248580011769401</v>
          </cell>
          <cell r="G209">
            <v>0</v>
          </cell>
        </row>
        <row r="210">
          <cell r="A210">
            <v>-153</v>
          </cell>
          <cell r="D210">
            <v>0.69829378534012498</v>
          </cell>
          <cell r="G210">
            <v>0</v>
          </cell>
        </row>
        <row r="211">
          <cell r="A211">
            <v>-152</v>
          </cell>
          <cell r="D211">
            <v>0.69397597311998083</v>
          </cell>
          <cell r="G211">
            <v>0</v>
          </cell>
        </row>
        <row r="212">
          <cell r="A212">
            <v>-151</v>
          </cell>
          <cell r="D212">
            <v>0.69056537894925119</v>
          </cell>
          <cell r="G212">
            <v>0</v>
          </cell>
        </row>
        <row r="213">
          <cell r="A213">
            <v>-150</v>
          </cell>
          <cell r="D213">
            <v>0.68731268265679568</v>
          </cell>
          <cell r="G213">
            <v>0</v>
          </cell>
        </row>
        <row r="214">
          <cell r="A214">
            <v>-149</v>
          </cell>
          <cell r="D214">
            <v>0.68360285066918447</v>
          </cell>
          <cell r="G214">
            <v>0</v>
          </cell>
        </row>
        <row r="215">
          <cell r="A215">
            <v>-148</v>
          </cell>
          <cell r="D215">
            <v>0.67810649647529431</v>
          </cell>
          <cell r="G215">
            <v>0</v>
          </cell>
        </row>
        <row r="216">
          <cell r="A216">
            <v>-147</v>
          </cell>
          <cell r="D216">
            <v>0.67125526833074778</v>
          </cell>
          <cell r="G216">
            <v>0</v>
          </cell>
        </row>
        <row r="217">
          <cell r="A217">
            <v>-146</v>
          </cell>
          <cell r="D217">
            <v>0.66394729164323163</v>
          </cell>
          <cell r="G217">
            <v>0</v>
          </cell>
        </row>
        <row r="218">
          <cell r="A218">
            <v>-145</v>
          </cell>
          <cell r="D218">
            <v>0.6535446105421242</v>
          </cell>
          <cell r="G218">
            <v>0</v>
          </cell>
        </row>
        <row r="219">
          <cell r="A219">
            <v>-144</v>
          </cell>
          <cell r="D219">
            <v>0.64312822366881528</v>
          </cell>
          <cell r="G219">
            <v>0</v>
          </cell>
        </row>
        <row r="220">
          <cell r="A220">
            <v>-143</v>
          </cell>
          <cell r="D220">
            <v>0.63694601731232126</v>
          </cell>
          <cell r="G220">
            <v>0</v>
          </cell>
        </row>
        <row r="221">
          <cell r="A221">
            <v>-142</v>
          </cell>
          <cell r="D221">
            <v>0.63041657507698057</v>
          </cell>
          <cell r="G221">
            <v>0</v>
          </cell>
        </row>
        <row r="222">
          <cell r="A222">
            <v>-141</v>
          </cell>
          <cell r="D222">
            <v>0.62304292212838364</v>
          </cell>
          <cell r="G222">
            <v>0</v>
          </cell>
        </row>
        <row r="223">
          <cell r="A223">
            <v>-140</v>
          </cell>
          <cell r="D223">
            <v>0.61601595087357253</v>
          </cell>
          <cell r="G223">
            <v>0</v>
          </cell>
        </row>
        <row r="224">
          <cell r="A224">
            <v>-139</v>
          </cell>
          <cell r="D224">
            <v>0.60931177335131459</v>
          </cell>
          <cell r="G224">
            <v>0</v>
          </cell>
        </row>
        <row r="225">
          <cell r="A225">
            <v>-138</v>
          </cell>
          <cell r="D225">
            <v>0.60290864697858815</v>
          </cell>
          <cell r="G225">
            <v>0</v>
          </cell>
        </row>
        <row r="226">
          <cell r="A226">
            <v>-137</v>
          </cell>
          <cell r="D226">
            <v>0.59495680366955683</v>
          </cell>
          <cell r="G226">
            <v>0</v>
          </cell>
        </row>
        <row r="227">
          <cell r="A227">
            <v>-136</v>
          </cell>
          <cell r="D227">
            <v>0.58523285484071752</v>
          </cell>
          <cell r="G227">
            <v>0</v>
          </cell>
        </row>
        <row r="228">
          <cell r="A228">
            <v>-135</v>
          </cell>
          <cell r="D228">
            <v>0.57643687881658601</v>
          </cell>
          <cell r="G228">
            <v>0</v>
          </cell>
        </row>
        <row r="229">
          <cell r="A229">
            <v>-134</v>
          </cell>
          <cell r="D229">
            <v>0.56799935949563241</v>
          </cell>
          <cell r="G229">
            <v>0</v>
          </cell>
        </row>
        <row r="230">
          <cell r="A230">
            <v>-133</v>
          </cell>
          <cell r="D230">
            <v>0.56112393632014868</v>
          </cell>
          <cell r="G230">
            <v>0</v>
          </cell>
        </row>
        <row r="231">
          <cell r="A231">
            <v>-132</v>
          </cell>
          <cell r="D231">
            <v>0.55507272927647566</v>
          </cell>
          <cell r="G231">
            <v>0</v>
          </cell>
        </row>
        <row r="232">
          <cell r="A232">
            <v>-131</v>
          </cell>
          <cell r="D232">
            <v>0.54633259566072534</v>
          </cell>
          <cell r="G232">
            <v>0</v>
          </cell>
        </row>
        <row r="233">
          <cell r="A233">
            <v>-130</v>
          </cell>
          <cell r="D233">
            <v>0.53797301938673481</v>
          </cell>
          <cell r="G233">
            <v>0</v>
          </cell>
        </row>
        <row r="234">
          <cell r="A234">
            <v>-129</v>
          </cell>
          <cell r="D234">
            <v>0.5304926057573961</v>
          </cell>
          <cell r="G234">
            <v>0</v>
          </cell>
        </row>
        <row r="235">
          <cell r="A235">
            <v>-128</v>
          </cell>
          <cell r="D235">
            <v>0.52380844126438098</v>
          </cell>
          <cell r="G235">
            <v>0</v>
          </cell>
        </row>
        <row r="236">
          <cell r="A236">
            <v>-127</v>
          </cell>
          <cell r="D236">
            <v>0.5173626694693334</v>
          </cell>
          <cell r="G236">
            <v>0</v>
          </cell>
        </row>
        <row r="237">
          <cell r="A237">
            <v>-126</v>
          </cell>
          <cell r="D237">
            <v>0.51161346659763718</v>
          </cell>
          <cell r="G237">
            <v>0</v>
          </cell>
        </row>
        <row r="238">
          <cell r="A238">
            <v>-125</v>
          </cell>
          <cell r="D238">
            <v>0.50650455061490973</v>
          </cell>
          <cell r="G238">
            <v>0</v>
          </cell>
        </row>
        <row r="239">
          <cell r="A239">
            <v>-124</v>
          </cell>
          <cell r="D239">
            <v>0.50046632262665536</v>
          </cell>
          <cell r="G239">
            <v>0</v>
          </cell>
        </row>
        <row r="240">
          <cell r="A240">
            <v>-123</v>
          </cell>
          <cell r="D240">
            <v>0.49449359191819148</v>
          </cell>
          <cell r="G240">
            <v>0</v>
          </cell>
        </row>
        <row r="241">
          <cell r="A241">
            <v>-122</v>
          </cell>
          <cell r="D241">
            <v>0.48920927659982638</v>
          </cell>
          <cell r="G241">
            <v>0</v>
          </cell>
        </row>
        <row r="242">
          <cell r="A242">
            <v>-121</v>
          </cell>
          <cell r="D242">
            <v>0.48456734210957042</v>
          </cell>
          <cell r="G242">
            <v>0</v>
          </cell>
        </row>
        <row r="243">
          <cell r="A243">
            <v>-120</v>
          </cell>
          <cell r="D243">
            <v>0.4800295906876742</v>
          </cell>
          <cell r="G243">
            <v>0</v>
          </cell>
        </row>
        <row r="244">
          <cell r="A244">
            <v>-119</v>
          </cell>
          <cell r="D244">
            <v>0.47804534096197049</v>
          </cell>
          <cell r="G244">
            <v>0</v>
          </cell>
        </row>
        <row r="245">
          <cell r="A245">
            <v>-118</v>
          </cell>
          <cell r="D245">
            <v>0.47559255384727517</v>
          </cell>
          <cell r="G245">
            <v>0</v>
          </cell>
        </row>
        <row r="246">
          <cell r="A246">
            <v>-117</v>
          </cell>
          <cell r="D246">
            <v>0.47413534518797934</v>
          </cell>
          <cell r="G246">
            <v>0</v>
          </cell>
        </row>
        <row r="247">
          <cell r="A247">
            <v>-116</v>
          </cell>
          <cell r="D247">
            <v>0.4726888381834643</v>
          </cell>
          <cell r="G247">
            <v>0</v>
          </cell>
        </row>
        <row r="248">
          <cell r="A248">
            <v>-115</v>
          </cell>
          <cell r="D248">
            <v>0.47220902697658784</v>
          </cell>
          <cell r="G248">
            <v>0</v>
          </cell>
        </row>
        <row r="249">
          <cell r="A249">
            <v>-114</v>
          </cell>
          <cell r="D249">
            <v>0.47173038746984991</v>
          </cell>
          <cell r="G249">
            <v>0</v>
          </cell>
        </row>
        <row r="250">
          <cell r="A250">
            <v>-113</v>
          </cell>
          <cell r="D250">
            <v>0.47220902697658784</v>
          </cell>
          <cell r="G250">
            <v>0</v>
          </cell>
        </row>
        <row r="251">
          <cell r="A251">
            <v>-112</v>
          </cell>
          <cell r="D251">
            <v>0.47316982539820091</v>
          </cell>
          <cell r="G251">
            <v>0</v>
          </cell>
        </row>
        <row r="252">
          <cell r="A252">
            <v>-111</v>
          </cell>
          <cell r="D252">
            <v>0.47461988648469483</v>
          </cell>
          <cell r="G252">
            <v>0</v>
          </cell>
        </row>
        <row r="253">
          <cell r="A253">
            <v>-110</v>
          </cell>
          <cell r="D253">
            <v>0.47657003044279767</v>
          </cell>
          <cell r="G253">
            <v>0</v>
          </cell>
        </row>
        <row r="254">
          <cell r="A254">
            <v>-109</v>
          </cell>
          <cell r="D254">
            <v>0.4800295906876742</v>
          </cell>
          <cell r="G254">
            <v>0</v>
          </cell>
        </row>
        <row r="255">
          <cell r="A255">
            <v>-108</v>
          </cell>
          <cell r="D255">
            <v>0.4840580674607653</v>
          </cell>
          <cell r="G255">
            <v>0</v>
          </cell>
        </row>
        <row r="256">
          <cell r="A256">
            <v>-107</v>
          </cell>
          <cell r="D256">
            <v>0.49342583335901669</v>
          </cell>
          <cell r="G256">
            <v>0</v>
          </cell>
        </row>
        <row r="257">
          <cell r="A257">
            <v>-106</v>
          </cell>
          <cell r="D257">
            <v>0.50323850634478384</v>
          </cell>
          <cell r="G257">
            <v>0</v>
          </cell>
        </row>
        <row r="258">
          <cell r="A258">
            <v>-105</v>
          </cell>
          <cell r="D258">
            <v>0.50880813266626734</v>
          </cell>
          <cell r="G258">
            <v>0</v>
          </cell>
        </row>
        <row r="259">
          <cell r="A259">
            <v>-104</v>
          </cell>
          <cell r="D259">
            <v>0.51350906537351526</v>
          </cell>
          <cell r="G259">
            <v>0</v>
          </cell>
        </row>
        <row r="260">
          <cell r="A260">
            <v>-103</v>
          </cell>
          <cell r="D260">
            <v>0.52080462645173053</v>
          </cell>
          <cell r="G260">
            <v>0</v>
          </cell>
        </row>
        <row r="261">
          <cell r="A261">
            <v>-102</v>
          </cell>
          <cell r="D261">
            <v>0.52789272430531065</v>
          </cell>
          <cell r="G261">
            <v>0</v>
          </cell>
        </row>
        <row r="262">
          <cell r="A262">
            <v>-101</v>
          </cell>
          <cell r="D262">
            <v>0.53634459325706152</v>
          </cell>
          <cell r="G262">
            <v>0</v>
          </cell>
        </row>
        <row r="263">
          <cell r="A263">
            <v>-100</v>
          </cell>
          <cell r="D263">
            <v>0.54519655067990114</v>
          </cell>
          <cell r="G263">
            <v>0.7536184001945182</v>
          </cell>
        </row>
        <row r="264">
          <cell r="A264">
            <v>-99</v>
          </cell>
          <cell r="D264">
            <v>0.55152936082112791</v>
          </cell>
          <cell r="G264">
            <v>0.7536184001945182</v>
          </cell>
        </row>
        <row r="265">
          <cell r="A265">
            <v>-98</v>
          </cell>
          <cell r="D265">
            <v>0.55807520127291588</v>
          </cell>
          <cell r="G265">
            <v>0.7536184001945182</v>
          </cell>
        </row>
        <row r="266">
          <cell r="A266">
            <v>-97</v>
          </cell>
          <cell r="D266">
            <v>0.56736453951542343</v>
          </cell>
          <cell r="G266">
            <v>0.7536184001945182</v>
          </cell>
        </row>
        <row r="267">
          <cell r="A267">
            <v>-96</v>
          </cell>
          <cell r="D267">
            <v>0.57710048055805163</v>
          </cell>
          <cell r="G267">
            <v>0.7536184001945182</v>
          </cell>
        </row>
        <row r="268">
          <cell r="A268">
            <v>-95</v>
          </cell>
          <cell r="D268">
            <v>0.58592497180094438</v>
          </cell>
          <cell r="G268">
            <v>0.7536184001945182</v>
          </cell>
        </row>
        <row r="269">
          <cell r="A269">
            <v>-94</v>
          </cell>
          <cell r="D269">
            <v>0.59405101628495527</v>
          </cell>
          <cell r="G269">
            <v>0.7536184001945182</v>
          </cell>
        </row>
        <row r="270">
          <cell r="A270">
            <v>-93</v>
          </cell>
          <cell r="D270">
            <v>0.60052181246399161</v>
          </cell>
          <cell r="G270">
            <v>0.7536184001945182</v>
          </cell>
        </row>
        <row r="271">
          <cell r="A271">
            <v>-92</v>
          </cell>
          <cell r="D271">
            <v>0.60731047231498059</v>
          </cell>
          <cell r="G271">
            <v>0.7536184001945182</v>
          </cell>
        </row>
        <row r="272">
          <cell r="A272">
            <v>-91</v>
          </cell>
          <cell r="D272">
            <v>0.61444100712249428</v>
          </cell>
          <cell r="G272">
            <v>0.7536184001945182</v>
          </cell>
        </row>
        <row r="273">
          <cell r="A273">
            <v>-90</v>
          </cell>
          <cell r="D273">
            <v>0.62193990904183516</v>
          </cell>
          <cell r="G273">
            <v>0.7536184001945182</v>
          </cell>
        </row>
        <row r="274">
          <cell r="A274">
            <v>-89</v>
          </cell>
          <cell r="D274">
            <v>0.62983648000235326</v>
          </cell>
          <cell r="G274">
            <v>0.7536184001945182</v>
          </cell>
        </row>
        <row r="275">
          <cell r="A275">
            <v>-88</v>
          </cell>
          <cell r="D275">
            <v>0.63816321436149859</v>
          </cell>
          <cell r="G275">
            <v>0.7536184001945182</v>
          </cell>
        </row>
        <row r="276">
          <cell r="A276">
            <v>-87</v>
          </cell>
          <cell r="D276">
            <v>0.64760319949239376</v>
          </cell>
          <cell r="G276">
            <v>0.7536184001945182</v>
          </cell>
        </row>
        <row r="277">
          <cell r="A277">
            <v>-86</v>
          </cell>
          <cell r="D277">
            <v>0.65762830766859215</v>
          </cell>
          <cell r="G277">
            <v>0.7536184001945182</v>
          </cell>
        </row>
        <row r="278">
          <cell r="A278">
            <v>-85</v>
          </cell>
          <cell r="D278">
            <v>0.66538416655219368</v>
          </cell>
          <cell r="G278">
            <v>0.7536184001945182</v>
          </cell>
        </row>
        <row r="279">
          <cell r="A279">
            <v>-84</v>
          </cell>
          <cell r="D279">
            <v>0.67350935204929996</v>
          </cell>
          <cell r="G279">
            <v>0.7536184001945182</v>
          </cell>
        </row>
        <row r="280">
          <cell r="A280">
            <v>-83</v>
          </cell>
          <cell r="D280">
            <v>0.6821156129013225</v>
          </cell>
          <cell r="G280">
            <v>0.7536184001945182</v>
          </cell>
        </row>
        <row r="281">
          <cell r="A281">
            <v>-82</v>
          </cell>
          <cell r="D281">
            <v>0.6860533818903588</v>
          </cell>
          <cell r="G281">
            <v>0.7536184001945182</v>
          </cell>
        </row>
        <row r="282">
          <cell r="A282">
            <v>-81</v>
          </cell>
          <cell r="D282">
            <v>0.69023318868959604</v>
          </cell>
          <cell r="G282">
            <v>0.7536184001945182</v>
          </cell>
        </row>
        <row r="283">
          <cell r="A283">
            <v>-80</v>
          </cell>
          <cell r="D283">
            <v>0.69432616064797326</v>
          </cell>
          <cell r="G283">
            <v>0.7536184001945182</v>
          </cell>
        </row>
        <row r="284">
          <cell r="A284">
            <v>-79</v>
          </cell>
          <cell r="D284">
            <v>0.69792409734455152</v>
          </cell>
          <cell r="G284">
            <v>0.7536184001945182</v>
          </cell>
        </row>
        <row r="285">
          <cell r="A285">
            <v>-78</v>
          </cell>
          <cell r="D285">
            <v>0.70131919118145036</v>
          </cell>
          <cell r="G285">
            <v>0.7536184001945182</v>
          </cell>
        </row>
        <row r="286">
          <cell r="A286">
            <v>-77</v>
          </cell>
          <cell r="D286">
            <v>0.70609614777301677</v>
          </cell>
          <cell r="G286">
            <v>0.7536184001945182</v>
          </cell>
        </row>
        <row r="287">
          <cell r="A287">
            <v>-76</v>
          </cell>
          <cell r="D287">
            <v>0.71074796277365693</v>
          </cell>
          <cell r="G287">
            <v>0.7536184001945182</v>
          </cell>
        </row>
        <row r="288">
          <cell r="A288">
            <v>-75</v>
          </cell>
          <cell r="D288">
            <v>0.71568564350059316</v>
          </cell>
          <cell r="G288">
            <v>0.7536184001945182</v>
          </cell>
        </row>
        <row r="289">
          <cell r="A289">
            <v>-74</v>
          </cell>
          <cell r="D289">
            <v>0.72044532006339257</v>
          </cell>
          <cell r="G289">
            <v>0.7536184001945182</v>
          </cell>
        </row>
        <row r="290">
          <cell r="A290">
            <v>-73</v>
          </cell>
          <cell r="D290">
            <v>0.72445464761511524</v>
          </cell>
          <cell r="G290">
            <v>0.7536184001945182</v>
          </cell>
        </row>
        <row r="291">
          <cell r="A291">
            <v>-72</v>
          </cell>
          <cell r="D291">
            <v>0.72865719577174004</v>
          </cell>
          <cell r="G291">
            <v>0.7536184001945182</v>
          </cell>
        </row>
        <row r="292">
          <cell r="A292">
            <v>-71</v>
          </cell>
          <cell r="D292">
            <v>0.73477772930202723</v>
          </cell>
          <cell r="G292">
            <v>0.7536184001945182</v>
          </cell>
        </row>
        <row r="293">
          <cell r="A293">
            <v>-70</v>
          </cell>
          <cell r="D293">
            <v>0.74071756307009318</v>
          </cell>
          <cell r="G293">
            <v>0.7536184001945182</v>
          </cell>
        </row>
        <row r="294">
          <cell r="A294">
            <v>-69</v>
          </cell>
          <cell r="D294">
            <v>0.74639974179722623</v>
          </cell>
          <cell r="G294">
            <v>0.7536184001945182</v>
          </cell>
        </row>
        <row r="295">
          <cell r="A295">
            <v>-68</v>
          </cell>
          <cell r="D295">
            <v>0.74394254784392932</v>
          </cell>
          <cell r="G295">
            <v>0.7536184001945182</v>
          </cell>
        </row>
        <row r="296">
          <cell r="A296">
            <v>-67</v>
          </cell>
          <cell r="D296">
            <v>0.74065845583472067</v>
          </cell>
          <cell r="G296">
            <v>0.7536184001945182</v>
          </cell>
        </row>
        <row r="297">
          <cell r="A297">
            <v>-66</v>
          </cell>
          <cell r="D297">
            <v>0.73718466898021473</v>
          </cell>
          <cell r="G297">
            <v>0.7536184001945182</v>
          </cell>
        </row>
        <row r="298">
          <cell r="A298">
            <v>-65</v>
          </cell>
          <cell r="D298">
            <v>0.73350426283324743</v>
          </cell>
          <cell r="G298">
            <v>0.7536184001945182</v>
          </cell>
        </row>
        <row r="299">
          <cell r="A299">
            <v>-64</v>
          </cell>
          <cell r="D299">
            <v>0.72959823791865008</v>
          </cell>
          <cell r="G299">
            <v>0.7536184001945182</v>
          </cell>
        </row>
        <row r="300">
          <cell r="A300">
            <v>-63</v>
          </cell>
          <cell r="D300">
            <v>0.72490752049888785</v>
          </cell>
          <cell r="G300">
            <v>0.7536184001945182</v>
          </cell>
        </row>
        <row r="301">
          <cell r="A301">
            <v>-62</v>
          </cell>
          <cell r="D301">
            <v>0.72044749409977005</v>
          </cell>
          <cell r="G301">
            <v>0.7536184001945182</v>
          </cell>
        </row>
        <row r="302">
          <cell r="A302">
            <v>-61</v>
          </cell>
          <cell r="D302">
            <v>0.71629797586767918</v>
          </cell>
          <cell r="G302">
            <v>0.7536184001945182</v>
          </cell>
        </row>
        <row r="303">
          <cell r="A303">
            <v>-60</v>
          </cell>
          <cell r="D303">
            <v>0.71189587826493905</v>
          </cell>
          <cell r="G303">
            <v>0.7536184001945182</v>
          </cell>
        </row>
        <row r="304">
          <cell r="A304">
            <v>-59</v>
          </cell>
          <cell r="D304">
            <v>0.70721741579027875</v>
          </cell>
          <cell r="G304">
            <v>0.7536184001945182</v>
          </cell>
        </row>
        <row r="305">
          <cell r="A305">
            <v>-58</v>
          </cell>
          <cell r="D305">
            <v>0.70223571963670461</v>
          </cell>
          <cell r="G305">
            <v>0.7536184001945182</v>
          </cell>
        </row>
        <row r="306">
          <cell r="A306">
            <v>-57</v>
          </cell>
          <cell r="D306">
            <v>0.69692032134844151</v>
          </cell>
          <cell r="G306">
            <v>0.7536184001945182</v>
          </cell>
        </row>
        <row r="307">
          <cell r="A307">
            <v>-56</v>
          </cell>
          <cell r="D307">
            <v>0.69123652911940781</v>
          </cell>
          <cell r="G307">
            <v>0.7536184001945182</v>
          </cell>
        </row>
        <row r="308">
          <cell r="A308">
            <v>-55</v>
          </cell>
          <cell r="D308">
            <v>0.68604157616371653</v>
          </cell>
          <cell r="G308">
            <v>0.7536184001945182</v>
          </cell>
        </row>
        <row r="309">
          <cell r="A309">
            <v>-54</v>
          </cell>
          <cell r="D309">
            <v>0.680518520916087</v>
          </cell>
          <cell r="G309">
            <v>0.7536184001945182</v>
          </cell>
        </row>
        <row r="310">
          <cell r="A310">
            <v>-53</v>
          </cell>
          <cell r="D310">
            <v>0.67463526641317717</v>
          </cell>
          <cell r="G310">
            <v>0.7536184001945182</v>
          </cell>
        </row>
        <row r="311">
          <cell r="A311">
            <v>-52</v>
          </cell>
          <cell r="D311">
            <v>0.66943127034449523</v>
          </cell>
          <cell r="G311">
            <v>0.7536184001945182</v>
          </cell>
        </row>
        <row r="312">
          <cell r="A312">
            <v>-51</v>
          </cell>
          <cell r="D312">
            <v>0.66163737855791138</v>
          </cell>
          <cell r="G312">
            <v>0.7536184001945182</v>
          </cell>
        </row>
        <row r="313">
          <cell r="A313">
            <v>-50</v>
          </cell>
          <cell r="D313">
            <v>0.65443372986704107</v>
          </cell>
          <cell r="G313">
            <v>0.7536184001945182</v>
          </cell>
        </row>
        <row r="314">
          <cell r="A314">
            <v>-49</v>
          </cell>
          <cell r="D314">
            <v>0.64668980752435568</v>
          </cell>
          <cell r="G314">
            <v>0.7536184001945182</v>
          </cell>
        </row>
        <row r="315">
          <cell r="A315">
            <v>-48</v>
          </cell>
          <cell r="D315">
            <v>0.63977856500346419</v>
          </cell>
          <cell r="G315">
            <v>0.7536184001945182</v>
          </cell>
        </row>
        <row r="316">
          <cell r="A316">
            <v>-47</v>
          </cell>
          <cell r="D316">
            <v>0.63240657298118008</v>
          </cell>
          <cell r="G316">
            <v>0.7536184001945182</v>
          </cell>
        </row>
        <row r="317">
          <cell r="A317">
            <v>-46</v>
          </cell>
          <cell r="D317">
            <v>0.63240657298118019</v>
          </cell>
          <cell r="G317">
            <v>0.7536184001945182</v>
          </cell>
        </row>
        <row r="318">
          <cell r="A318">
            <v>-45</v>
          </cell>
          <cell r="D318">
            <v>0.6324065729811803</v>
          </cell>
          <cell r="G318">
            <v>0.7536184001945182</v>
          </cell>
        </row>
        <row r="319">
          <cell r="A319">
            <v>-44</v>
          </cell>
          <cell r="D319">
            <v>0.63240657298118019</v>
          </cell>
          <cell r="G319">
            <v>0.7536184001945182</v>
          </cell>
        </row>
        <row r="320">
          <cell r="A320">
            <v>-43</v>
          </cell>
          <cell r="D320">
            <v>0.63240657298118008</v>
          </cell>
          <cell r="G320">
            <v>0.7536184001945182</v>
          </cell>
        </row>
        <row r="321">
          <cell r="A321">
            <v>-42</v>
          </cell>
          <cell r="D321">
            <v>0.63240657298118008</v>
          </cell>
          <cell r="G321">
            <v>0.7536184001945182</v>
          </cell>
        </row>
        <row r="322">
          <cell r="A322">
            <v>-41</v>
          </cell>
          <cell r="D322">
            <v>0.63240657298118019</v>
          </cell>
          <cell r="G322">
            <v>0.7536184001945182</v>
          </cell>
        </row>
        <row r="323">
          <cell r="A323">
            <v>-40</v>
          </cell>
          <cell r="D323">
            <v>0.6324065729811803</v>
          </cell>
          <cell r="G323">
            <v>0.7536184001945182</v>
          </cell>
        </row>
        <row r="324">
          <cell r="A324">
            <v>-39</v>
          </cell>
          <cell r="D324">
            <v>0.63240657298118008</v>
          </cell>
          <cell r="G324">
            <v>0.7536184001945182</v>
          </cell>
        </row>
        <row r="325">
          <cell r="A325">
            <v>-38</v>
          </cell>
          <cell r="D325">
            <v>0.63240657298118019</v>
          </cell>
          <cell r="G325">
            <v>0.7536184001945182</v>
          </cell>
        </row>
        <row r="326">
          <cell r="A326">
            <v>-37</v>
          </cell>
          <cell r="D326">
            <v>0.63240657298118019</v>
          </cell>
          <cell r="G326">
            <v>0.7536184001945182</v>
          </cell>
        </row>
        <row r="327">
          <cell r="A327">
            <v>-36</v>
          </cell>
          <cell r="D327">
            <v>0.63240657298118019</v>
          </cell>
          <cell r="G327">
            <v>0.7536184001945182</v>
          </cell>
        </row>
        <row r="328">
          <cell r="A328">
            <v>-35</v>
          </cell>
          <cell r="D328">
            <v>0.63240657298118019</v>
          </cell>
          <cell r="G328">
            <v>0.7536184001945182</v>
          </cell>
        </row>
        <row r="329">
          <cell r="A329">
            <v>-34</v>
          </cell>
          <cell r="D329">
            <v>0.63240657298118008</v>
          </cell>
          <cell r="G329">
            <v>0.7536184001945182</v>
          </cell>
        </row>
        <row r="330">
          <cell r="A330">
            <v>-33</v>
          </cell>
          <cell r="D330">
            <v>0.63240657298118019</v>
          </cell>
          <cell r="G330">
            <v>0.7536184001945182</v>
          </cell>
        </row>
        <row r="331">
          <cell r="A331">
            <v>-32</v>
          </cell>
          <cell r="D331">
            <v>0.6324065729811803</v>
          </cell>
          <cell r="G331">
            <v>0.7536184001945182</v>
          </cell>
        </row>
        <row r="332">
          <cell r="A332">
            <v>-31</v>
          </cell>
          <cell r="D332">
            <v>0.63240657298118019</v>
          </cell>
          <cell r="G332">
            <v>0.7536184001945182</v>
          </cell>
        </row>
        <row r="333">
          <cell r="A333">
            <v>-30</v>
          </cell>
          <cell r="D333">
            <v>0.63240657298118019</v>
          </cell>
          <cell r="G333">
            <v>0.7536184001945182</v>
          </cell>
        </row>
        <row r="334">
          <cell r="A334">
            <v>-29</v>
          </cell>
          <cell r="D334">
            <v>0.63240657298117997</v>
          </cell>
          <cell r="G334">
            <v>0.7536184001945182</v>
          </cell>
        </row>
        <row r="335">
          <cell r="A335">
            <v>-28</v>
          </cell>
          <cell r="D335">
            <v>0.63240657298118008</v>
          </cell>
          <cell r="G335">
            <v>0.7536184001945182</v>
          </cell>
        </row>
        <row r="336">
          <cell r="A336">
            <v>-27</v>
          </cell>
          <cell r="D336">
            <v>0.63240657298118008</v>
          </cell>
          <cell r="G336">
            <v>0.7536184001945182</v>
          </cell>
        </row>
        <row r="337">
          <cell r="A337">
            <v>-26</v>
          </cell>
          <cell r="D337">
            <v>0.63240657298118008</v>
          </cell>
          <cell r="G337">
            <v>0.75361840019451831</v>
          </cell>
        </row>
        <row r="338">
          <cell r="A338">
            <v>-25</v>
          </cell>
          <cell r="D338">
            <v>0.63240657298118008</v>
          </cell>
          <cell r="G338">
            <v>0.7536184001945182</v>
          </cell>
        </row>
        <row r="339">
          <cell r="A339">
            <v>-24</v>
          </cell>
          <cell r="D339">
            <v>0.63240657298118008</v>
          </cell>
          <cell r="G339">
            <v>0.7536184001945182</v>
          </cell>
        </row>
        <row r="340">
          <cell r="A340">
            <v>-23</v>
          </cell>
          <cell r="D340">
            <v>0.63240657298118019</v>
          </cell>
          <cell r="G340">
            <v>0.7536184001945182</v>
          </cell>
        </row>
        <row r="341">
          <cell r="A341">
            <v>-22</v>
          </cell>
          <cell r="D341">
            <v>0.63240657298118019</v>
          </cell>
          <cell r="G341">
            <v>0.7536184001945182</v>
          </cell>
        </row>
        <row r="342">
          <cell r="A342">
            <v>-21</v>
          </cell>
          <cell r="D342">
            <v>0.63240657298118008</v>
          </cell>
          <cell r="G342">
            <v>0.7536184001945182</v>
          </cell>
        </row>
        <row r="343">
          <cell r="A343">
            <v>-20</v>
          </cell>
          <cell r="D343">
            <v>0.63240657298118019</v>
          </cell>
          <cell r="G343">
            <v>0.7536184001945182</v>
          </cell>
        </row>
        <row r="344">
          <cell r="A344">
            <v>-19</v>
          </cell>
          <cell r="D344">
            <v>0.63240657298118008</v>
          </cell>
          <cell r="G344">
            <v>0.75361840019451809</v>
          </cell>
        </row>
        <row r="345">
          <cell r="A345">
            <v>-18</v>
          </cell>
          <cell r="D345">
            <v>0.63240657298118019</v>
          </cell>
          <cell r="G345">
            <v>0.75361840019451831</v>
          </cell>
        </row>
        <row r="346">
          <cell r="A346">
            <v>-17</v>
          </cell>
          <cell r="D346">
            <v>0.63240657298118019</v>
          </cell>
          <cell r="G346">
            <v>0.75361840019451831</v>
          </cell>
        </row>
        <row r="347">
          <cell r="A347">
            <v>-16</v>
          </cell>
          <cell r="D347">
            <v>0.63240657298118008</v>
          </cell>
          <cell r="G347">
            <v>0.75361840019451831</v>
          </cell>
        </row>
        <row r="348">
          <cell r="A348">
            <v>-15</v>
          </cell>
          <cell r="D348">
            <v>0.63240657298118008</v>
          </cell>
          <cell r="G348">
            <v>0.7536184001945182</v>
          </cell>
        </row>
        <row r="349">
          <cell r="A349">
            <v>-14</v>
          </cell>
          <cell r="D349">
            <v>0.63240657298118008</v>
          </cell>
          <cell r="G349">
            <v>0.7536184001945182</v>
          </cell>
        </row>
        <row r="350">
          <cell r="A350">
            <v>-13</v>
          </cell>
          <cell r="D350">
            <v>0.63240657298118019</v>
          </cell>
          <cell r="G350">
            <v>0.7536184001945182</v>
          </cell>
        </row>
        <row r="351">
          <cell r="A351">
            <v>-12</v>
          </cell>
          <cell r="D351">
            <v>0.63240657298118019</v>
          </cell>
          <cell r="G351">
            <v>0.75361840019451809</v>
          </cell>
        </row>
        <row r="352">
          <cell r="A352">
            <v>-11</v>
          </cell>
          <cell r="D352">
            <v>0.63240657298118019</v>
          </cell>
          <cell r="G352">
            <v>0.75361840019451809</v>
          </cell>
        </row>
        <row r="353">
          <cell r="A353">
            <v>-10</v>
          </cell>
          <cell r="D353">
            <v>0.63240657298118019</v>
          </cell>
          <cell r="G353">
            <v>0.7536184001945182</v>
          </cell>
        </row>
        <row r="354">
          <cell r="A354">
            <v>-9</v>
          </cell>
          <cell r="D354">
            <v>0.63240657298118019</v>
          </cell>
          <cell r="G354">
            <v>0.75361840019451831</v>
          </cell>
        </row>
        <row r="355">
          <cell r="A355">
            <v>-8</v>
          </cell>
          <cell r="D355">
            <v>0.63240657298118019</v>
          </cell>
          <cell r="G355">
            <v>0.7536184001945182</v>
          </cell>
        </row>
        <row r="356">
          <cell r="A356">
            <v>-7</v>
          </cell>
          <cell r="D356">
            <v>0.63240657298118019</v>
          </cell>
          <cell r="G356">
            <v>0.75361840019451831</v>
          </cell>
        </row>
        <row r="357">
          <cell r="A357">
            <v>-6</v>
          </cell>
          <cell r="D357">
            <v>0.63240657298118019</v>
          </cell>
          <cell r="G357">
            <v>0.7536184001945182</v>
          </cell>
        </row>
        <row r="358">
          <cell r="A358">
            <v>-5</v>
          </cell>
          <cell r="D358">
            <v>0.63240657298118019</v>
          </cell>
          <cell r="G358">
            <v>0.7536184001945182</v>
          </cell>
        </row>
        <row r="359">
          <cell r="A359">
            <v>-4</v>
          </cell>
          <cell r="D359">
            <v>0.63240657298118019</v>
          </cell>
          <cell r="G359">
            <v>0.75361840019451809</v>
          </cell>
        </row>
        <row r="360">
          <cell r="A360">
            <v>-3</v>
          </cell>
          <cell r="D360">
            <v>0.63240657298118008</v>
          </cell>
          <cell r="G360">
            <v>0.75361840019451809</v>
          </cell>
        </row>
        <row r="361">
          <cell r="A361">
            <v>-2</v>
          </cell>
          <cell r="D361">
            <v>0.63240657298118019</v>
          </cell>
          <cell r="G361">
            <v>0.75361840019451831</v>
          </cell>
        </row>
        <row r="362">
          <cell r="A362">
            <v>-1</v>
          </cell>
          <cell r="D362">
            <v>0.6324065729811803</v>
          </cell>
          <cell r="G362">
            <v>0.75361840019451831</v>
          </cell>
        </row>
        <row r="363">
          <cell r="A363">
            <v>0</v>
          </cell>
          <cell r="D363">
            <v>0.63240657298118019</v>
          </cell>
          <cell r="G363">
            <v>0.75361840019451809</v>
          </cell>
        </row>
        <row r="364">
          <cell r="A364">
            <v>1</v>
          </cell>
          <cell r="D364">
            <v>0.63240657298118019</v>
          </cell>
          <cell r="G364">
            <v>0.75361840019451809</v>
          </cell>
        </row>
        <row r="365">
          <cell r="A365">
            <v>2</v>
          </cell>
          <cell r="D365">
            <v>0.63240657298118019</v>
          </cell>
          <cell r="G365">
            <v>0.75361840019451831</v>
          </cell>
        </row>
        <row r="366">
          <cell r="A366">
            <v>3</v>
          </cell>
          <cell r="D366">
            <v>0.63240657298117997</v>
          </cell>
          <cell r="G366">
            <v>0.75361840019451831</v>
          </cell>
        </row>
        <row r="367">
          <cell r="A367">
            <v>4</v>
          </cell>
          <cell r="D367">
            <v>0.63240657298118008</v>
          </cell>
          <cell r="G367">
            <v>0.7536184001945182</v>
          </cell>
        </row>
        <row r="368">
          <cell r="A368">
            <v>5</v>
          </cell>
          <cell r="D368">
            <v>0.63240657298118019</v>
          </cell>
          <cell r="G368">
            <v>0.75361840019451831</v>
          </cell>
        </row>
        <row r="369">
          <cell r="A369">
            <v>6</v>
          </cell>
          <cell r="D369">
            <v>0.63240657298118019</v>
          </cell>
          <cell r="G369">
            <v>0.7536184001945182</v>
          </cell>
        </row>
        <row r="370">
          <cell r="A370">
            <v>7</v>
          </cell>
          <cell r="D370">
            <v>0.63240657298118019</v>
          </cell>
          <cell r="G370">
            <v>0.75361840019451809</v>
          </cell>
        </row>
        <row r="371">
          <cell r="A371">
            <v>8</v>
          </cell>
          <cell r="D371">
            <v>0.63240657298118008</v>
          </cell>
          <cell r="G371">
            <v>0.7536184001945182</v>
          </cell>
        </row>
        <row r="372">
          <cell r="A372">
            <v>9</v>
          </cell>
          <cell r="D372">
            <v>0.63240657298118008</v>
          </cell>
          <cell r="G372">
            <v>0.7536184001945182</v>
          </cell>
        </row>
        <row r="373">
          <cell r="A373">
            <v>10</v>
          </cell>
          <cell r="D373">
            <v>0.63240657298118019</v>
          </cell>
          <cell r="G373">
            <v>0.75361840019451809</v>
          </cell>
        </row>
        <row r="374">
          <cell r="A374">
            <v>11</v>
          </cell>
          <cell r="D374">
            <v>0.63240657298118008</v>
          </cell>
          <cell r="G374">
            <v>0.7536184001945182</v>
          </cell>
        </row>
        <row r="375">
          <cell r="A375">
            <v>12</v>
          </cell>
          <cell r="D375">
            <v>0.63240657298118008</v>
          </cell>
          <cell r="G375">
            <v>0.7536184001945182</v>
          </cell>
        </row>
        <row r="376">
          <cell r="A376">
            <v>13</v>
          </cell>
          <cell r="D376">
            <v>0.63240657298118019</v>
          </cell>
          <cell r="G376">
            <v>0.75361840019451809</v>
          </cell>
        </row>
        <row r="377">
          <cell r="A377">
            <v>14</v>
          </cell>
          <cell r="D377">
            <v>0.63240657298118019</v>
          </cell>
          <cell r="G377">
            <v>0.7536184001945182</v>
          </cell>
        </row>
        <row r="378">
          <cell r="A378">
            <v>15</v>
          </cell>
          <cell r="D378">
            <v>0.63240657298118008</v>
          </cell>
          <cell r="G378">
            <v>0.75361840019451831</v>
          </cell>
        </row>
        <row r="379">
          <cell r="A379">
            <v>16</v>
          </cell>
          <cell r="D379">
            <v>0.63240657298118019</v>
          </cell>
          <cell r="G379">
            <v>0.7536184001945182</v>
          </cell>
        </row>
        <row r="380">
          <cell r="A380">
            <v>17</v>
          </cell>
          <cell r="D380">
            <v>0.63240657298118019</v>
          </cell>
          <cell r="G380">
            <v>0.7536184001945182</v>
          </cell>
        </row>
        <row r="381">
          <cell r="A381">
            <v>18</v>
          </cell>
          <cell r="D381">
            <v>0.63240657298118019</v>
          </cell>
          <cell r="G381">
            <v>0.7536184001945182</v>
          </cell>
        </row>
        <row r="382">
          <cell r="A382">
            <v>19</v>
          </cell>
          <cell r="D382">
            <v>0.63240657298118019</v>
          </cell>
          <cell r="G382">
            <v>0.75361840019451809</v>
          </cell>
        </row>
        <row r="383">
          <cell r="A383">
            <v>20</v>
          </cell>
          <cell r="D383">
            <v>0.63240657298118019</v>
          </cell>
          <cell r="G383">
            <v>0.75361840019451831</v>
          </cell>
        </row>
        <row r="384">
          <cell r="A384">
            <v>21</v>
          </cell>
          <cell r="D384">
            <v>0.63240657298118019</v>
          </cell>
          <cell r="G384">
            <v>0.7536184001945182</v>
          </cell>
        </row>
        <row r="385">
          <cell r="A385">
            <v>22</v>
          </cell>
          <cell r="D385">
            <v>0.63240657298118019</v>
          </cell>
          <cell r="G385">
            <v>0.7536184001945182</v>
          </cell>
        </row>
        <row r="386">
          <cell r="A386">
            <v>23</v>
          </cell>
          <cell r="D386">
            <v>0.63240657298118019</v>
          </cell>
          <cell r="G386">
            <v>0.7536184001945182</v>
          </cell>
        </row>
        <row r="387">
          <cell r="A387">
            <v>24</v>
          </cell>
          <cell r="D387">
            <v>0.63240657298118008</v>
          </cell>
          <cell r="G387">
            <v>0.75361840019451831</v>
          </cell>
        </row>
        <row r="388">
          <cell r="A388">
            <v>25</v>
          </cell>
          <cell r="D388">
            <v>0.63240657298118019</v>
          </cell>
          <cell r="G388">
            <v>0.7536184001945182</v>
          </cell>
        </row>
        <row r="389">
          <cell r="A389">
            <v>26</v>
          </cell>
          <cell r="D389">
            <v>0.63240657298118019</v>
          </cell>
          <cell r="G389">
            <v>0.75361840019451842</v>
          </cell>
        </row>
        <row r="390">
          <cell r="A390">
            <v>27</v>
          </cell>
          <cell r="D390">
            <v>0.63240657298118008</v>
          </cell>
          <cell r="G390">
            <v>0.7536184001945182</v>
          </cell>
        </row>
        <row r="391">
          <cell r="A391">
            <v>28</v>
          </cell>
          <cell r="D391">
            <v>0.63240657298118019</v>
          </cell>
          <cell r="G391">
            <v>0.75361840019451809</v>
          </cell>
        </row>
        <row r="392">
          <cell r="A392">
            <v>29</v>
          </cell>
          <cell r="D392">
            <v>0.63240657298118008</v>
          </cell>
          <cell r="G392">
            <v>0.75361840019451831</v>
          </cell>
        </row>
        <row r="393">
          <cell r="A393">
            <v>30</v>
          </cell>
          <cell r="D393">
            <v>0.63240657298118019</v>
          </cell>
          <cell r="G393">
            <v>0.7536184001945182</v>
          </cell>
        </row>
        <row r="394">
          <cell r="A394">
            <v>31</v>
          </cell>
          <cell r="D394">
            <v>0.63240657298118019</v>
          </cell>
          <cell r="G394">
            <v>0.7536184001945182</v>
          </cell>
        </row>
        <row r="395">
          <cell r="A395">
            <v>32</v>
          </cell>
          <cell r="D395">
            <v>0.63240657298118019</v>
          </cell>
          <cell r="G395">
            <v>0.75361840019451831</v>
          </cell>
        </row>
        <row r="396">
          <cell r="A396">
            <v>33</v>
          </cell>
          <cell r="D396">
            <v>0.63240657298118019</v>
          </cell>
          <cell r="G396">
            <v>0.75361840019451809</v>
          </cell>
        </row>
        <row r="397">
          <cell r="A397">
            <v>34</v>
          </cell>
          <cell r="D397">
            <v>0.63240657298118019</v>
          </cell>
          <cell r="G397">
            <v>0.7536184001945182</v>
          </cell>
        </row>
        <row r="398">
          <cell r="A398">
            <v>35</v>
          </cell>
          <cell r="D398">
            <v>0.63240657298118019</v>
          </cell>
          <cell r="G398">
            <v>0.7536184001945182</v>
          </cell>
        </row>
        <row r="399">
          <cell r="A399">
            <v>36</v>
          </cell>
          <cell r="D399">
            <v>0.63240657298118008</v>
          </cell>
          <cell r="G399">
            <v>0.75361840019451842</v>
          </cell>
        </row>
        <row r="400">
          <cell r="A400">
            <v>37</v>
          </cell>
          <cell r="D400">
            <v>0.63240657298118008</v>
          </cell>
          <cell r="G400">
            <v>0.75361840019451831</v>
          </cell>
        </row>
        <row r="401">
          <cell r="A401">
            <v>38</v>
          </cell>
          <cell r="D401">
            <v>0.63240657298118008</v>
          </cell>
          <cell r="G401">
            <v>0.75361840019451809</v>
          </cell>
        </row>
        <row r="402">
          <cell r="A402">
            <v>39</v>
          </cell>
          <cell r="D402">
            <v>0.63240657298118008</v>
          </cell>
          <cell r="G402">
            <v>0.75361840019451809</v>
          </cell>
        </row>
        <row r="403">
          <cell r="A403">
            <v>40</v>
          </cell>
          <cell r="D403">
            <v>0.63240657298118008</v>
          </cell>
          <cell r="G403">
            <v>0.75361840019451831</v>
          </cell>
        </row>
        <row r="404">
          <cell r="A404">
            <v>41</v>
          </cell>
          <cell r="D404">
            <v>0.63240657298118008</v>
          </cell>
          <cell r="G404">
            <v>0.7536184001945182</v>
          </cell>
        </row>
        <row r="405">
          <cell r="A405">
            <v>42</v>
          </cell>
          <cell r="D405">
            <v>0.63240657298118019</v>
          </cell>
          <cell r="G405">
            <v>0.75361840019451831</v>
          </cell>
        </row>
        <row r="406">
          <cell r="A406">
            <v>43</v>
          </cell>
          <cell r="D406">
            <v>0.63240657298118019</v>
          </cell>
          <cell r="G406">
            <v>0.7536184001945182</v>
          </cell>
        </row>
        <row r="407">
          <cell r="A407">
            <v>44</v>
          </cell>
          <cell r="D407">
            <v>0.63240657298118019</v>
          </cell>
          <cell r="G407">
            <v>0.7536184001945182</v>
          </cell>
        </row>
        <row r="408">
          <cell r="A408">
            <v>45</v>
          </cell>
          <cell r="D408">
            <v>0.63240657298118019</v>
          </cell>
          <cell r="G408">
            <v>0.75361840019451809</v>
          </cell>
        </row>
        <row r="409">
          <cell r="A409">
            <v>46</v>
          </cell>
          <cell r="D409">
            <v>0.63240657298118019</v>
          </cell>
          <cell r="G409">
            <v>0.7536184001945182</v>
          </cell>
        </row>
        <row r="410">
          <cell r="A410">
            <v>47</v>
          </cell>
          <cell r="D410">
            <v>0.63240657298118019</v>
          </cell>
          <cell r="G410">
            <v>0.7536184001945182</v>
          </cell>
        </row>
        <row r="411">
          <cell r="A411">
            <v>48</v>
          </cell>
          <cell r="D411">
            <v>0.63240657298118019</v>
          </cell>
          <cell r="G411">
            <v>0.75361840019451809</v>
          </cell>
        </row>
        <row r="412">
          <cell r="A412">
            <v>49</v>
          </cell>
          <cell r="D412">
            <v>0.63240657298118019</v>
          </cell>
          <cell r="G412">
            <v>0.75361840019451809</v>
          </cell>
        </row>
        <row r="413">
          <cell r="A413">
            <v>50</v>
          </cell>
          <cell r="D413">
            <v>0.63240657298118019</v>
          </cell>
          <cell r="G413">
            <v>0.75319605713311322</v>
          </cell>
        </row>
        <row r="414">
          <cell r="A414">
            <v>51</v>
          </cell>
          <cell r="D414">
            <v>0.63240657298118019</v>
          </cell>
          <cell r="G414">
            <v>0.75275088471703777</v>
          </cell>
        </row>
        <row r="415">
          <cell r="A415">
            <v>52</v>
          </cell>
          <cell r="D415">
            <v>0.63240657298118019</v>
          </cell>
          <cell r="G415">
            <v>0.75224744366011465</v>
          </cell>
        </row>
        <row r="416">
          <cell r="A416">
            <v>53</v>
          </cell>
          <cell r="D416">
            <v>0.63240657298118019</v>
          </cell>
          <cell r="G416">
            <v>0.75169865900631383</v>
          </cell>
        </row>
        <row r="417">
          <cell r="A417">
            <v>54</v>
          </cell>
          <cell r="D417">
            <v>0.63240657298118019</v>
          </cell>
          <cell r="G417">
            <v>0.75111714517066319</v>
          </cell>
        </row>
        <row r="418">
          <cell r="A418">
            <v>55</v>
          </cell>
          <cell r="D418">
            <v>0.63240657298118019</v>
          </cell>
          <cell r="G418">
            <v>0.75064415328321543</v>
          </cell>
        </row>
        <row r="419">
          <cell r="A419">
            <v>56</v>
          </cell>
          <cell r="D419">
            <v>0.63240657298118019</v>
          </cell>
          <cell r="G419">
            <v>0.75020126087951433</v>
          </cell>
        </row>
        <row r="420">
          <cell r="A420">
            <v>57</v>
          </cell>
          <cell r="D420">
            <v>0.63240657298118019</v>
          </cell>
          <cell r="G420">
            <v>0.7498434754863853</v>
          </cell>
        </row>
        <row r="421">
          <cell r="A421">
            <v>58</v>
          </cell>
          <cell r="D421">
            <v>0.63240657298118008</v>
          </cell>
          <cell r="G421">
            <v>0.74950419623428</v>
          </cell>
        </row>
        <row r="422">
          <cell r="A422">
            <v>59</v>
          </cell>
          <cell r="D422">
            <v>0.63240657298118008</v>
          </cell>
          <cell r="G422">
            <v>0.74902695280497023</v>
          </cell>
        </row>
        <row r="423">
          <cell r="A423">
            <v>60</v>
          </cell>
          <cell r="D423">
            <v>0.63240657298118008</v>
          </cell>
          <cell r="G423">
            <v>0.74858407090257084</v>
          </cell>
        </row>
        <row r="424">
          <cell r="A424">
            <v>61</v>
          </cell>
          <cell r="D424">
            <v>0.63240657298118008</v>
          </cell>
          <cell r="G424">
            <v>0.74821633778119856</v>
          </cell>
        </row>
        <row r="425">
          <cell r="A425">
            <v>62</v>
          </cell>
          <cell r="D425">
            <v>0.63240657298118008</v>
          </cell>
          <cell r="G425">
            <v>0.74782897845391039</v>
          </cell>
        </row>
        <row r="426">
          <cell r="A426">
            <v>63</v>
          </cell>
          <cell r="D426">
            <v>0.63240657298118008</v>
          </cell>
          <cell r="G426">
            <v>0.74754529193927866</v>
          </cell>
        </row>
        <row r="427">
          <cell r="A427">
            <v>64</v>
          </cell>
          <cell r="D427">
            <v>0.63240657298118008</v>
          </cell>
          <cell r="G427">
            <v>0.7472757392723508</v>
          </cell>
        </row>
        <row r="428">
          <cell r="A428">
            <v>65</v>
          </cell>
          <cell r="D428">
            <v>0.63240657298118008</v>
          </cell>
          <cell r="G428">
            <v>0.74694829253508788</v>
          </cell>
        </row>
        <row r="429">
          <cell r="A429">
            <v>66</v>
          </cell>
          <cell r="D429">
            <v>0.63240657298118008</v>
          </cell>
          <cell r="G429">
            <v>0.74660750537519549</v>
          </cell>
        </row>
        <row r="430">
          <cell r="A430">
            <v>67</v>
          </cell>
          <cell r="D430">
            <v>0.63240657298118008</v>
          </cell>
          <cell r="G430">
            <v>0.74631965602654859</v>
          </cell>
        </row>
        <row r="431">
          <cell r="A431">
            <v>68</v>
          </cell>
          <cell r="D431">
            <v>0.63240657298118008</v>
          </cell>
          <cell r="G431">
            <v>0.74601887300810865</v>
          </cell>
        </row>
        <row r="432">
          <cell r="A432">
            <v>69</v>
          </cell>
          <cell r="D432">
            <v>0.63240657298118008</v>
          </cell>
          <cell r="G432">
            <v>0.74576384935741324</v>
          </cell>
        </row>
        <row r="433">
          <cell r="A433">
            <v>70</v>
          </cell>
          <cell r="D433">
            <v>0.63240657298118008</v>
          </cell>
          <cell r="G433">
            <v>0.74549641824442225</v>
          </cell>
        </row>
        <row r="434">
          <cell r="A434">
            <v>71</v>
          </cell>
          <cell r="D434">
            <v>0.63240657298118008</v>
          </cell>
          <cell r="G434">
            <v>0.74526890912466748</v>
          </cell>
        </row>
        <row r="435">
          <cell r="A435">
            <v>72</v>
          </cell>
          <cell r="D435">
            <v>0.63240657298118008</v>
          </cell>
          <cell r="G435">
            <v>0.74295328114100556</v>
          </cell>
        </row>
        <row r="436">
          <cell r="A436">
            <v>73</v>
          </cell>
          <cell r="D436">
            <v>0.63240657298118008</v>
          </cell>
          <cell r="G436">
            <v>0.73869858990209858</v>
          </cell>
        </row>
        <row r="437">
          <cell r="A437">
            <v>74</v>
          </cell>
          <cell r="D437">
            <v>0.63240657298118008</v>
          </cell>
          <cell r="G437">
            <v>0.73427912812714902</v>
          </cell>
        </row>
        <row r="438">
          <cell r="A438">
            <v>75</v>
          </cell>
          <cell r="D438">
            <v>0.63240657298118008</v>
          </cell>
          <cell r="G438">
            <v>0.72974295703213177</v>
          </cell>
        </row>
        <row r="439">
          <cell r="A439">
            <v>76</v>
          </cell>
          <cell r="D439">
            <v>0.63240657298118008</v>
          </cell>
          <cell r="G439">
            <v>0.72513438022104582</v>
          </cell>
        </row>
        <row r="440">
          <cell r="A440">
            <v>77</v>
          </cell>
          <cell r="D440">
            <v>0.63240657298118008</v>
          </cell>
          <cell r="G440">
            <v>0.72211461091249041</v>
          </cell>
        </row>
        <row r="441">
          <cell r="A441">
            <v>78</v>
          </cell>
          <cell r="D441">
            <v>0.63240657298118008</v>
          </cell>
          <cell r="G441">
            <v>0.71891073848694464</v>
          </cell>
        </row>
        <row r="442">
          <cell r="A442">
            <v>79</v>
          </cell>
          <cell r="D442">
            <v>0.63240657298118008</v>
          </cell>
          <cell r="G442">
            <v>0.71585553763566989</v>
          </cell>
        </row>
        <row r="443">
          <cell r="A443">
            <v>80</v>
          </cell>
          <cell r="D443">
            <v>0.63240657298118019</v>
          </cell>
          <cell r="G443">
            <v>0.71265448896095207</v>
          </cell>
        </row>
        <row r="444">
          <cell r="A444">
            <v>81</v>
          </cell>
          <cell r="D444">
            <v>0.63240657298118019</v>
          </cell>
          <cell r="G444">
            <v>0.70933934604031934</v>
          </cell>
        </row>
        <row r="445">
          <cell r="A445">
            <v>82</v>
          </cell>
          <cell r="D445">
            <v>0.63240657298118019</v>
          </cell>
          <cell r="G445">
            <v>0.70594020056887818</v>
          </cell>
        </row>
        <row r="446">
          <cell r="A446">
            <v>83</v>
          </cell>
          <cell r="D446">
            <v>0.63240657298118019</v>
          </cell>
          <cell r="G446">
            <v>0.70296628945142015</v>
          </cell>
        </row>
        <row r="447">
          <cell r="A447">
            <v>84</v>
          </cell>
          <cell r="D447">
            <v>0.63240657298118019</v>
          </cell>
          <cell r="G447">
            <v>0.70013774262483575</v>
          </cell>
        </row>
        <row r="448">
          <cell r="A448">
            <v>85</v>
          </cell>
          <cell r="D448">
            <v>0.63240657298118019</v>
          </cell>
          <cell r="G448">
            <v>0.69700767083950987</v>
          </cell>
        </row>
        <row r="449">
          <cell r="A449">
            <v>86</v>
          </cell>
          <cell r="D449">
            <v>0.63240657298118019</v>
          </cell>
          <cell r="G449">
            <v>0.69384105288636078</v>
          </cell>
        </row>
        <row r="450">
          <cell r="A450">
            <v>87</v>
          </cell>
          <cell r="D450">
            <v>0.63240657298118019</v>
          </cell>
          <cell r="G450">
            <v>0.69242498780547768</v>
          </cell>
        </row>
        <row r="451">
          <cell r="A451">
            <v>88</v>
          </cell>
          <cell r="D451">
            <v>0.63240657298118019</v>
          </cell>
          <cell r="G451">
            <v>0.68958401462619245</v>
          </cell>
        </row>
        <row r="452">
          <cell r="A452">
            <v>89</v>
          </cell>
          <cell r="D452">
            <v>0.63240657298118019</v>
          </cell>
          <cell r="G452">
            <v>0.68223535421694914</v>
          </cell>
        </row>
        <row r="453">
          <cell r="A453">
            <v>90</v>
          </cell>
          <cell r="D453">
            <v>0.63240657298118019</v>
          </cell>
          <cell r="G453">
            <v>0.67537489152720087</v>
          </cell>
        </row>
        <row r="454">
          <cell r="A454">
            <v>91</v>
          </cell>
          <cell r="D454">
            <v>0.63240657298118019</v>
          </cell>
          <cell r="G454">
            <v>0.67060448537091988</v>
          </cell>
        </row>
        <row r="455">
          <cell r="A455">
            <v>92</v>
          </cell>
          <cell r="D455">
            <v>0.63240657298118008</v>
          </cell>
          <cell r="G455">
            <v>0.6660566981685988</v>
          </cell>
        </row>
        <row r="456">
          <cell r="A456">
            <v>93</v>
          </cell>
          <cell r="D456">
            <v>0.63240657298118008</v>
          </cell>
          <cell r="G456">
            <v>0.66201975539217361</v>
          </cell>
        </row>
        <row r="457">
          <cell r="A457">
            <v>94</v>
          </cell>
          <cell r="D457">
            <v>0.63240657298118008</v>
          </cell>
          <cell r="G457">
            <v>0.65785949047719727</v>
          </cell>
        </row>
        <row r="458">
          <cell r="A458">
            <v>95</v>
          </cell>
          <cell r="D458">
            <v>0.63240657298118008</v>
          </cell>
          <cell r="G458">
            <v>0.65360341171738323</v>
          </cell>
        </row>
        <row r="459">
          <cell r="A459">
            <v>96</v>
          </cell>
          <cell r="D459">
            <v>0.63240657298118008</v>
          </cell>
          <cell r="G459">
            <v>0.64954167445345123</v>
          </cell>
        </row>
        <row r="460">
          <cell r="A460">
            <v>97</v>
          </cell>
          <cell r="D460">
            <v>0.63240657298118008</v>
          </cell>
          <cell r="G460">
            <v>0.64540872099380686</v>
          </cell>
        </row>
        <row r="461">
          <cell r="A461">
            <v>98</v>
          </cell>
          <cell r="D461">
            <v>0.63240657298118008</v>
          </cell>
          <cell r="G461">
            <v>0.64146771892851462</v>
          </cell>
        </row>
        <row r="462">
          <cell r="A462">
            <v>99</v>
          </cell>
          <cell r="D462">
            <v>0.63240657298118008</v>
          </cell>
          <cell r="G462">
            <v>0.638397933754971</v>
          </cell>
        </row>
        <row r="463">
          <cell r="A463">
            <v>100</v>
          </cell>
          <cell r="D463">
            <v>0.63240657298118008</v>
          </cell>
          <cell r="G463">
            <v>0.63274413234140292</v>
          </cell>
        </row>
        <row r="464">
          <cell r="A464">
            <v>101</v>
          </cell>
          <cell r="D464">
            <v>0.63240657298118008</v>
          </cell>
          <cell r="G464">
            <v>0.62647073625237548</v>
          </cell>
        </row>
        <row r="465">
          <cell r="A465">
            <v>102</v>
          </cell>
          <cell r="D465">
            <v>0.63240657298118008</v>
          </cell>
          <cell r="G465">
            <v>0.62044996014008724</v>
          </cell>
        </row>
        <row r="466">
          <cell r="A466">
            <v>103</v>
          </cell>
          <cell r="D466">
            <v>0.63240657298118008</v>
          </cell>
          <cell r="G466">
            <v>0.61466684624275802</v>
          </cell>
        </row>
        <row r="467">
          <cell r="A467">
            <v>104</v>
          </cell>
          <cell r="D467">
            <v>0.63240657298118008</v>
          </cell>
          <cell r="G467">
            <v>0.6087446196399946</v>
          </cell>
        </row>
        <row r="468">
          <cell r="A468">
            <v>105</v>
          </cell>
          <cell r="D468">
            <v>0.63240657298118008</v>
          </cell>
          <cell r="G468">
            <v>0.60446077552378252</v>
          </cell>
        </row>
        <row r="469">
          <cell r="A469">
            <v>106</v>
          </cell>
          <cell r="D469">
            <v>0.63240657298118008</v>
          </cell>
          <cell r="G469">
            <v>0.59996478931442465</v>
          </cell>
        </row>
        <row r="470">
          <cell r="A470">
            <v>107</v>
          </cell>
          <cell r="D470">
            <v>0.63240657298118008</v>
          </cell>
          <cell r="G470">
            <v>0.59528336223923473</v>
          </cell>
        </row>
        <row r="471">
          <cell r="A471">
            <v>108</v>
          </cell>
          <cell r="D471">
            <v>0.63240657298118008</v>
          </cell>
          <cell r="G471">
            <v>0.59076005332822512</v>
          </cell>
        </row>
        <row r="472">
          <cell r="A472">
            <v>109</v>
          </cell>
          <cell r="D472">
            <v>0.63240657298118008</v>
          </cell>
          <cell r="G472">
            <v>0.58700279486468887</v>
          </cell>
        </row>
        <row r="473">
          <cell r="A473">
            <v>110</v>
          </cell>
          <cell r="D473">
            <v>0.63240657298118008</v>
          </cell>
          <cell r="G473">
            <v>0.58335125059004478</v>
          </cell>
        </row>
        <row r="474">
          <cell r="A474">
            <v>111</v>
          </cell>
          <cell r="D474">
            <v>0.63240657298118008</v>
          </cell>
          <cell r="G474">
            <v>0.58067931143548346</v>
          </cell>
        </row>
        <row r="475">
          <cell r="A475">
            <v>112</v>
          </cell>
          <cell r="D475">
            <v>0.63240657298118008</v>
          </cell>
          <cell r="G475">
            <v>0.57777517777233267</v>
          </cell>
        </row>
        <row r="476">
          <cell r="A476">
            <v>113</v>
          </cell>
          <cell r="D476">
            <v>0.63240657298118008</v>
          </cell>
          <cell r="G476">
            <v>0.5755337675231591</v>
          </cell>
        </row>
        <row r="477">
          <cell r="A477">
            <v>114</v>
          </cell>
          <cell r="D477">
            <v>0</v>
          </cell>
          <cell r="G477">
            <v>0.57133137502536624</v>
          </cell>
        </row>
        <row r="478">
          <cell r="A478">
            <v>115</v>
          </cell>
          <cell r="D478">
            <v>0</v>
          </cell>
          <cell r="G478">
            <v>0.5697749552196526</v>
          </cell>
        </row>
        <row r="479">
          <cell r="A479">
            <v>116</v>
          </cell>
          <cell r="D479">
            <v>0</v>
          </cell>
          <cell r="G479">
            <v>0.56771597778838068</v>
          </cell>
        </row>
        <row r="480">
          <cell r="A480">
            <v>117</v>
          </cell>
          <cell r="D480">
            <v>0</v>
          </cell>
          <cell r="G480">
            <v>0.56618379558617993</v>
          </cell>
        </row>
        <row r="481">
          <cell r="A481">
            <v>118</v>
          </cell>
          <cell r="D481">
            <v>0</v>
          </cell>
          <cell r="G481">
            <v>0.56516802184590009</v>
          </cell>
        </row>
        <row r="482">
          <cell r="A482">
            <v>119</v>
          </cell>
          <cell r="D482">
            <v>0</v>
          </cell>
          <cell r="G482">
            <v>0.56516802184590009</v>
          </cell>
        </row>
        <row r="483">
          <cell r="A483">
            <v>120</v>
          </cell>
          <cell r="D483">
            <v>0</v>
          </cell>
          <cell r="G483">
            <v>0.56466182793199382</v>
          </cell>
        </row>
        <row r="484">
          <cell r="A484">
            <v>121</v>
          </cell>
          <cell r="D484">
            <v>0</v>
          </cell>
          <cell r="G484">
            <v>0.56567534314046075</v>
          </cell>
        </row>
        <row r="485">
          <cell r="A485">
            <v>122</v>
          </cell>
          <cell r="D485">
            <v>0</v>
          </cell>
          <cell r="G485">
            <v>0.56618379558617993</v>
          </cell>
        </row>
        <row r="486">
          <cell r="A486">
            <v>123</v>
          </cell>
          <cell r="D486">
            <v>0</v>
          </cell>
          <cell r="G486">
            <v>0.5682289928818387</v>
          </cell>
        </row>
        <row r="487">
          <cell r="A487">
            <v>124</v>
          </cell>
          <cell r="D487">
            <v>0</v>
          </cell>
          <cell r="G487">
            <v>0.57081139994012398</v>
          </cell>
        </row>
        <row r="488">
          <cell r="A488">
            <v>125</v>
          </cell>
          <cell r="D488">
            <v>0</v>
          </cell>
          <cell r="G488">
            <v>0.57500428994566732</v>
          </cell>
        </row>
        <row r="489">
          <cell r="A489">
            <v>126</v>
          </cell>
          <cell r="D489">
            <v>0</v>
          </cell>
          <cell r="G489">
            <v>0.57777517777233267</v>
          </cell>
        </row>
        <row r="490">
          <cell r="A490">
            <v>127</v>
          </cell>
          <cell r="D490">
            <v>0</v>
          </cell>
          <cell r="G490">
            <v>0.58097343507709409</v>
          </cell>
        </row>
        <row r="491">
          <cell r="A491">
            <v>128</v>
          </cell>
          <cell r="D491">
            <v>0</v>
          </cell>
          <cell r="G491">
            <v>0.58455696269643487</v>
          </cell>
        </row>
        <row r="492">
          <cell r="A492">
            <v>129</v>
          </cell>
          <cell r="D492">
            <v>0</v>
          </cell>
          <cell r="G492">
            <v>0.58793202137610645</v>
          </cell>
        </row>
        <row r="493">
          <cell r="A493">
            <v>130</v>
          </cell>
          <cell r="D493">
            <v>0</v>
          </cell>
          <cell r="G493">
            <v>0.59171642571558403</v>
          </cell>
        </row>
        <row r="494">
          <cell r="A494">
            <v>131</v>
          </cell>
          <cell r="D494">
            <v>0</v>
          </cell>
          <cell r="G494">
            <v>0.596272935538116</v>
          </cell>
        </row>
        <row r="495">
          <cell r="A495">
            <v>132</v>
          </cell>
          <cell r="D495">
            <v>0</v>
          </cell>
          <cell r="G495">
            <v>0.60098932289828044</v>
          </cell>
        </row>
        <row r="496">
          <cell r="A496">
            <v>133</v>
          </cell>
          <cell r="D496">
            <v>0</v>
          </cell>
          <cell r="G496">
            <v>0.60587415266416522</v>
          </cell>
        </row>
        <row r="497">
          <cell r="A497">
            <v>134</v>
          </cell>
          <cell r="D497">
            <v>0</v>
          </cell>
          <cell r="G497">
            <v>0.61130527028423232</v>
          </cell>
        </row>
        <row r="498">
          <cell r="A498">
            <v>135</v>
          </cell>
          <cell r="D498">
            <v>0</v>
          </cell>
          <cell r="G498">
            <v>0.61733696036179941</v>
          </cell>
        </row>
        <row r="499">
          <cell r="A499">
            <v>136</v>
          </cell>
          <cell r="D499">
            <v>0</v>
          </cell>
          <cell r="G499">
            <v>0.62403297635908483</v>
          </cell>
        </row>
        <row r="500">
          <cell r="A500">
            <v>137</v>
          </cell>
          <cell r="D500">
            <v>0</v>
          </cell>
          <cell r="G500">
            <v>0.63020345043017412</v>
          </cell>
        </row>
        <row r="501">
          <cell r="A501">
            <v>138</v>
          </cell>
          <cell r="D501">
            <v>0</v>
          </cell>
          <cell r="G501">
            <v>0.63663612594904329</v>
          </cell>
        </row>
        <row r="502">
          <cell r="A502">
            <v>139</v>
          </cell>
          <cell r="D502">
            <v>0</v>
          </cell>
          <cell r="G502">
            <v>0.64122747487145471</v>
          </cell>
        </row>
        <row r="503">
          <cell r="A503">
            <v>140</v>
          </cell>
          <cell r="D503">
            <v>0</v>
          </cell>
          <cell r="G503">
            <v>0.64515692662965751</v>
          </cell>
        </row>
        <row r="504">
          <cell r="A504">
            <v>141</v>
          </cell>
          <cell r="D504">
            <v>0</v>
          </cell>
          <cell r="G504">
            <v>0.64875148193119536</v>
          </cell>
        </row>
        <row r="505">
          <cell r="A505">
            <v>142</v>
          </cell>
          <cell r="D505">
            <v>0</v>
          </cell>
          <cell r="G505">
            <v>0.65277595082361484</v>
          </cell>
        </row>
        <row r="506">
          <cell r="A506">
            <v>143</v>
          </cell>
          <cell r="D506">
            <v>0</v>
          </cell>
          <cell r="G506">
            <v>0.65756942651076411</v>
          </cell>
        </row>
        <row r="507">
          <cell r="A507">
            <v>144</v>
          </cell>
          <cell r="D507">
            <v>0</v>
          </cell>
          <cell r="G507">
            <v>0.66262964225251741</v>
          </cell>
        </row>
        <row r="508">
          <cell r="A508">
            <v>145</v>
          </cell>
          <cell r="D508">
            <v>0</v>
          </cell>
          <cell r="G508">
            <v>0.66669334491980781</v>
          </cell>
        </row>
        <row r="509">
          <cell r="A509">
            <v>146</v>
          </cell>
          <cell r="D509">
            <v>0</v>
          </cell>
          <cell r="G509">
            <v>0.6709376565945333</v>
          </cell>
        </row>
        <row r="510">
          <cell r="A510">
            <v>147</v>
          </cell>
          <cell r="D510">
            <v>0</v>
          </cell>
          <cell r="G510">
            <v>0.67678105752699003</v>
          </cell>
        </row>
        <row r="511">
          <cell r="A511">
            <v>148</v>
          </cell>
          <cell r="D511">
            <v>0</v>
          </cell>
          <cell r="G511">
            <v>0.68336191440600247</v>
          </cell>
        </row>
        <row r="512">
          <cell r="A512">
            <v>149</v>
          </cell>
          <cell r="D512">
            <v>0</v>
          </cell>
          <cell r="G512">
            <v>0.68918423014942787</v>
          </cell>
        </row>
        <row r="513">
          <cell r="A513">
            <v>150</v>
          </cell>
          <cell r="D513">
            <v>0</v>
          </cell>
          <cell r="G513">
            <v>0.69384105288636078</v>
          </cell>
        </row>
        <row r="514">
          <cell r="A514">
            <v>151</v>
          </cell>
          <cell r="D514">
            <v>0</v>
          </cell>
          <cell r="G514">
            <v>0.69679072204693582</v>
          </cell>
        </row>
        <row r="515">
          <cell r="A515">
            <v>152</v>
          </cell>
          <cell r="D515">
            <v>0</v>
          </cell>
          <cell r="G515">
            <v>0.70013774262483575</v>
          </cell>
        </row>
        <row r="516">
          <cell r="A516">
            <v>153</v>
          </cell>
          <cell r="D516">
            <v>0</v>
          </cell>
          <cell r="G516">
            <v>0.70296628945142015</v>
          </cell>
        </row>
        <row r="517">
          <cell r="A517">
            <v>154</v>
          </cell>
          <cell r="D517">
            <v>0</v>
          </cell>
          <cell r="G517">
            <v>0.70619494009413963</v>
          </cell>
        </row>
        <row r="518">
          <cell r="A518">
            <v>155</v>
          </cell>
          <cell r="D518">
            <v>0</v>
          </cell>
          <cell r="G518">
            <v>0.70960889960377027</v>
          </cell>
        </row>
        <row r="519">
          <cell r="A519">
            <v>156</v>
          </cell>
          <cell r="D519">
            <v>0</v>
          </cell>
          <cell r="G519">
            <v>0.71322459308442465</v>
          </cell>
        </row>
        <row r="520">
          <cell r="A520">
            <v>157</v>
          </cell>
          <cell r="D520">
            <v>0</v>
          </cell>
          <cell r="G520">
            <v>0.71675710741958587</v>
          </cell>
        </row>
        <row r="521">
          <cell r="A521">
            <v>158</v>
          </cell>
          <cell r="D521">
            <v>0</v>
          </cell>
          <cell r="G521">
            <v>0.72081453352342539</v>
          </cell>
        </row>
        <row r="522">
          <cell r="A522">
            <v>159</v>
          </cell>
          <cell r="D522">
            <v>0</v>
          </cell>
          <cell r="G522">
            <v>0.72445169310013469</v>
          </cell>
        </row>
        <row r="523">
          <cell r="A523">
            <v>160</v>
          </cell>
          <cell r="D523">
            <v>0</v>
          </cell>
          <cell r="G523">
            <v>0.72865230875227116</v>
          </cell>
        </row>
        <row r="524">
          <cell r="A524">
            <v>161</v>
          </cell>
          <cell r="D524">
            <v>0</v>
          </cell>
          <cell r="G524">
            <v>0.73311822644559521</v>
          </cell>
        </row>
        <row r="525">
          <cell r="A525">
            <v>162</v>
          </cell>
          <cell r="D525">
            <v>0</v>
          </cell>
          <cell r="G525">
            <v>0.73787539964065774</v>
          </cell>
        </row>
        <row r="526">
          <cell r="A526">
            <v>163</v>
          </cell>
          <cell r="D526">
            <v>0</v>
          </cell>
          <cell r="G526">
            <v>0.74295328114100556</v>
          </cell>
        </row>
        <row r="527">
          <cell r="A527">
            <v>164</v>
          </cell>
          <cell r="D527">
            <v>0</v>
          </cell>
          <cell r="G527">
            <v>0.7453434227704786</v>
          </cell>
        </row>
        <row r="528">
          <cell r="A528">
            <v>165</v>
          </cell>
          <cell r="D528">
            <v>0</v>
          </cell>
          <cell r="G528">
            <v>0.74560146902892654</v>
          </cell>
        </row>
        <row r="529">
          <cell r="A529">
            <v>166</v>
          </cell>
          <cell r="D529">
            <v>0</v>
          </cell>
          <cell r="G529">
            <v>0.74584728786466659</v>
          </cell>
        </row>
        <row r="530">
          <cell r="A530">
            <v>167</v>
          </cell>
          <cell r="D530">
            <v>0</v>
          </cell>
          <cell r="G530">
            <v>0.74619703649570868</v>
          </cell>
        </row>
        <row r="531">
          <cell r="A531">
            <v>168</v>
          </cell>
          <cell r="D531">
            <v>0</v>
          </cell>
          <cell r="G531">
            <v>0.74654205618554725</v>
          </cell>
        </row>
        <row r="532">
          <cell r="A532">
            <v>169</v>
          </cell>
          <cell r="D532">
            <v>0</v>
          </cell>
          <cell r="G532">
            <v>0.74684361388529141</v>
          </cell>
        </row>
        <row r="533">
          <cell r="A533">
            <v>170</v>
          </cell>
          <cell r="D533">
            <v>0</v>
          </cell>
          <cell r="G533">
            <v>0.74712765419818894</v>
          </cell>
        </row>
        <row r="534">
          <cell r="A534">
            <v>171</v>
          </cell>
          <cell r="D534">
            <v>0</v>
          </cell>
          <cell r="G534">
            <v>0.74742810117175928</v>
          </cell>
        </row>
        <row r="535">
          <cell r="A535">
            <v>172</v>
          </cell>
          <cell r="D535">
            <v>0</v>
          </cell>
          <cell r="G535">
            <v>0.74770559733484843</v>
          </cell>
        </row>
        <row r="536">
          <cell r="A536">
            <v>173</v>
          </cell>
          <cell r="D536">
            <v>0</v>
          </cell>
          <cell r="G536">
            <v>0.74808424973472865</v>
          </cell>
        </row>
        <row r="537">
          <cell r="A537">
            <v>174</v>
          </cell>
          <cell r="D537">
            <v>0</v>
          </cell>
          <cell r="G537">
            <v>0.74848994873460062</v>
          </cell>
        </row>
        <row r="538">
          <cell r="A538">
            <v>175</v>
          </cell>
          <cell r="D538">
            <v>0</v>
          </cell>
          <cell r="G538">
            <v>0.74897611695758748</v>
          </cell>
        </row>
        <row r="539">
          <cell r="A539">
            <v>176</v>
          </cell>
          <cell r="D539">
            <v>0</v>
          </cell>
          <cell r="G539">
            <v>0.74950419623428</v>
          </cell>
        </row>
        <row r="540">
          <cell r="A540">
            <v>177</v>
          </cell>
          <cell r="D540">
            <v>0</v>
          </cell>
          <cell r="G540">
            <v>0.7499017812541543</v>
          </cell>
        </row>
        <row r="541">
          <cell r="A541">
            <v>178</v>
          </cell>
          <cell r="D541">
            <v>0</v>
          </cell>
          <cell r="G541">
            <v>0.75032489925695633</v>
          </cell>
        </row>
        <row r="542">
          <cell r="A542">
            <v>179</v>
          </cell>
          <cell r="D542">
            <v>0</v>
          </cell>
          <cell r="G542">
            <v>0.75077609144003921</v>
          </cell>
        </row>
        <row r="543">
          <cell r="A543">
            <v>180</v>
          </cell>
          <cell r="D543">
            <v>0</v>
          </cell>
          <cell r="G543">
            <v>0.75118735232887002</v>
          </cell>
        </row>
        <row r="544">
          <cell r="A544">
            <v>181</v>
          </cell>
          <cell r="D544">
            <v>0</v>
          </cell>
          <cell r="G544">
            <v>0.75177466906351176</v>
          </cell>
        </row>
        <row r="545">
          <cell r="A545">
            <v>182</v>
          </cell>
          <cell r="D545">
            <v>0</v>
          </cell>
          <cell r="G545">
            <v>0.75241170573336102</v>
          </cell>
        </row>
        <row r="546">
          <cell r="A546">
            <v>183</v>
          </cell>
          <cell r="D546">
            <v>0</v>
          </cell>
          <cell r="G546">
            <v>0.75301505296393978</v>
          </cell>
        </row>
        <row r="547">
          <cell r="A547">
            <v>184</v>
          </cell>
          <cell r="D547">
            <v>0</v>
          </cell>
          <cell r="G547">
            <v>0.7536184001945182</v>
          </cell>
        </row>
        <row r="548">
          <cell r="A548">
            <v>185</v>
          </cell>
          <cell r="D548">
            <v>0</v>
          </cell>
          <cell r="G548">
            <v>0.75361840019451831</v>
          </cell>
        </row>
        <row r="549">
          <cell r="A549">
            <v>186</v>
          </cell>
          <cell r="D549">
            <v>0</v>
          </cell>
          <cell r="G549">
            <v>0.7536184001945182</v>
          </cell>
        </row>
        <row r="550">
          <cell r="A550">
            <v>187</v>
          </cell>
          <cell r="D550">
            <v>0</v>
          </cell>
          <cell r="G550">
            <v>0.7536184001945182</v>
          </cell>
        </row>
        <row r="551">
          <cell r="A551">
            <v>188</v>
          </cell>
          <cell r="D551">
            <v>0</v>
          </cell>
          <cell r="G551">
            <v>0.75361840019451831</v>
          </cell>
        </row>
        <row r="552">
          <cell r="A552">
            <v>189</v>
          </cell>
          <cell r="D552">
            <v>0</v>
          </cell>
          <cell r="G552">
            <v>0.7536184001945182</v>
          </cell>
        </row>
        <row r="553">
          <cell r="A553">
            <v>190</v>
          </cell>
          <cell r="D553">
            <v>0</v>
          </cell>
          <cell r="G553">
            <v>0.7536184001945182</v>
          </cell>
        </row>
        <row r="554">
          <cell r="A554">
            <v>191</v>
          </cell>
          <cell r="D554">
            <v>0</v>
          </cell>
          <cell r="G554">
            <v>0.75361840019451831</v>
          </cell>
        </row>
        <row r="555">
          <cell r="A555">
            <v>192</v>
          </cell>
          <cell r="D555">
            <v>0</v>
          </cell>
          <cell r="G555">
            <v>0.7536184001945182</v>
          </cell>
        </row>
        <row r="556">
          <cell r="A556">
            <v>193</v>
          </cell>
          <cell r="D556">
            <v>0</v>
          </cell>
          <cell r="G556">
            <v>0.7536184001945182</v>
          </cell>
        </row>
        <row r="557">
          <cell r="A557">
            <v>194</v>
          </cell>
          <cell r="D557">
            <v>0</v>
          </cell>
          <cell r="G557">
            <v>0.75361840019451809</v>
          </cell>
        </row>
        <row r="558">
          <cell r="A558">
            <v>195</v>
          </cell>
          <cell r="D558">
            <v>0</v>
          </cell>
          <cell r="G558">
            <v>0.75361840019451809</v>
          </cell>
        </row>
        <row r="559">
          <cell r="A559">
            <v>196</v>
          </cell>
          <cell r="D559">
            <v>0</v>
          </cell>
          <cell r="G559">
            <v>0.75361840019451842</v>
          </cell>
        </row>
        <row r="560">
          <cell r="A560">
            <v>197</v>
          </cell>
          <cell r="D560">
            <v>0</v>
          </cell>
          <cell r="G560">
            <v>0.7536184001945182</v>
          </cell>
        </row>
        <row r="561">
          <cell r="A561">
            <v>198</v>
          </cell>
          <cell r="D561">
            <v>0</v>
          </cell>
          <cell r="G561">
            <v>0.75361840019451831</v>
          </cell>
        </row>
        <row r="562">
          <cell r="A562">
            <v>199</v>
          </cell>
          <cell r="D562">
            <v>0</v>
          </cell>
          <cell r="G562">
            <v>0.75361840019451831</v>
          </cell>
        </row>
        <row r="563">
          <cell r="A563">
            <v>200</v>
          </cell>
          <cell r="D563">
            <v>0</v>
          </cell>
          <cell r="G563">
            <v>0.7536184001945182</v>
          </cell>
        </row>
        <row r="564">
          <cell r="A564">
            <v>201</v>
          </cell>
          <cell r="D564">
            <v>0</v>
          </cell>
          <cell r="G564">
            <v>0.75361840019451831</v>
          </cell>
        </row>
        <row r="565">
          <cell r="A565">
            <v>202</v>
          </cell>
          <cell r="D565">
            <v>0</v>
          </cell>
          <cell r="G565">
            <v>0.7536184001945182</v>
          </cell>
        </row>
        <row r="566">
          <cell r="A566">
            <v>203</v>
          </cell>
          <cell r="D566">
            <v>0</v>
          </cell>
          <cell r="G566">
            <v>0.75361840019451809</v>
          </cell>
        </row>
        <row r="567">
          <cell r="A567">
            <v>204</v>
          </cell>
          <cell r="D567">
            <v>0</v>
          </cell>
          <cell r="G567">
            <v>0.7536184001945182</v>
          </cell>
        </row>
        <row r="568">
          <cell r="A568">
            <v>205</v>
          </cell>
          <cell r="D568">
            <v>0</v>
          </cell>
          <cell r="G568">
            <v>0.75361840019451809</v>
          </cell>
        </row>
        <row r="569">
          <cell r="A569">
            <v>206</v>
          </cell>
          <cell r="D569">
            <v>0</v>
          </cell>
          <cell r="G569">
            <v>0.75361840019451831</v>
          </cell>
        </row>
        <row r="570">
          <cell r="A570">
            <v>207</v>
          </cell>
          <cell r="D570">
            <v>0</v>
          </cell>
          <cell r="G570">
            <v>0.7536184001945182</v>
          </cell>
        </row>
        <row r="571">
          <cell r="A571">
            <v>208</v>
          </cell>
          <cell r="D571">
            <v>0</v>
          </cell>
          <cell r="G571">
            <v>0.75361840019451831</v>
          </cell>
        </row>
        <row r="572">
          <cell r="A572">
            <v>209</v>
          </cell>
          <cell r="D572">
            <v>0</v>
          </cell>
          <cell r="G572">
            <v>0.7536184001945182</v>
          </cell>
        </row>
        <row r="573">
          <cell r="A573">
            <v>210</v>
          </cell>
          <cell r="D573">
            <v>0</v>
          </cell>
          <cell r="G573">
            <v>0.75361840019451831</v>
          </cell>
        </row>
        <row r="574">
          <cell r="A574">
            <v>211</v>
          </cell>
          <cell r="D574">
            <v>0</v>
          </cell>
          <cell r="G574">
            <v>0.75361840019451809</v>
          </cell>
        </row>
        <row r="575">
          <cell r="A575">
            <v>212</v>
          </cell>
          <cell r="D575">
            <v>0</v>
          </cell>
          <cell r="G575">
            <v>0.7536184001945182</v>
          </cell>
        </row>
        <row r="576">
          <cell r="A576">
            <v>213</v>
          </cell>
          <cell r="D576">
            <v>0</v>
          </cell>
          <cell r="G576">
            <v>0.75361840019451831</v>
          </cell>
        </row>
        <row r="577">
          <cell r="A577">
            <v>214</v>
          </cell>
          <cell r="D577">
            <v>0</v>
          </cell>
          <cell r="G577">
            <v>0.7536184001945182</v>
          </cell>
        </row>
        <row r="578">
          <cell r="A578">
            <v>215</v>
          </cell>
          <cell r="D578">
            <v>0</v>
          </cell>
          <cell r="G578">
            <v>0.75361840019451809</v>
          </cell>
        </row>
        <row r="579">
          <cell r="A579">
            <v>216</v>
          </cell>
          <cell r="D579">
            <v>0</v>
          </cell>
          <cell r="G579">
            <v>0.7536184001945182</v>
          </cell>
        </row>
        <row r="580">
          <cell r="A580">
            <v>217</v>
          </cell>
          <cell r="D580">
            <v>0</v>
          </cell>
          <cell r="G580">
            <v>0.7536184001945182</v>
          </cell>
        </row>
        <row r="581">
          <cell r="A581">
            <v>218</v>
          </cell>
          <cell r="D581">
            <v>0</v>
          </cell>
          <cell r="G581">
            <v>0.75361840019451809</v>
          </cell>
        </row>
        <row r="582">
          <cell r="A582">
            <v>219</v>
          </cell>
          <cell r="D582">
            <v>0</v>
          </cell>
          <cell r="G582">
            <v>0.75361840019451831</v>
          </cell>
        </row>
        <row r="583">
          <cell r="A583">
            <v>220</v>
          </cell>
          <cell r="D583">
            <v>0</v>
          </cell>
          <cell r="G583">
            <v>0.7536184001945182</v>
          </cell>
        </row>
        <row r="584">
          <cell r="A584">
            <v>221</v>
          </cell>
          <cell r="D584">
            <v>0</v>
          </cell>
          <cell r="G584">
            <v>0.75361840019451831</v>
          </cell>
        </row>
        <row r="585">
          <cell r="A585">
            <v>222</v>
          </cell>
          <cell r="D585">
            <v>0</v>
          </cell>
          <cell r="G585">
            <v>0.75361840019451809</v>
          </cell>
        </row>
        <row r="586">
          <cell r="A586">
            <v>223</v>
          </cell>
          <cell r="D586">
            <v>0</v>
          </cell>
          <cell r="G586">
            <v>0.75361840019451831</v>
          </cell>
        </row>
        <row r="587">
          <cell r="A587">
            <v>224</v>
          </cell>
          <cell r="D587">
            <v>0</v>
          </cell>
          <cell r="G587">
            <v>0.75361840019451809</v>
          </cell>
        </row>
        <row r="588">
          <cell r="A588">
            <v>225</v>
          </cell>
          <cell r="D588">
            <v>0</v>
          </cell>
          <cell r="G588">
            <v>0.7536184001945182</v>
          </cell>
        </row>
        <row r="589">
          <cell r="A589">
            <v>226</v>
          </cell>
          <cell r="D589">
            <v>0</v>
          </cell>
          <cell r="G589">
            <v>0.7536184001945182</v>
          </cell>
        </row>
        <row r="590">
          <cell r="A590">
            <v>227</v>
          </cell>
          <cell r="D590">
            <v>0</v>
          </cell>
          <cell r="G590">
            <v>0.7536184001945182</v>
          </cell>
        </row>
        <row r="591">
          <cell r="A591">
            <v>228</v>
          </cell>
          <cell r="D591">
            <v>0</v>
          </cell>
          <cell r="G591">
            <v>0.75361840019451831</v>
          </cell>
        </row>
        <row r="592">
          <cell r="A592">
            <v>229</v>
          </cell>
          <cell r="D592">
            <v>0</v>
          </cell>
          <cell r="G592">
            <v>0.7536184001945182</v>
          </cell>
        </row>
        <row r="593">
          <cell r="A593">
            <v>230</v>
          </cell>
          <cell r="D593">
            <v>0</v>
          </cell>
          <cell r="G593">
            <v>0.7536184001945182</v>
          </cell>
        </row>
        <row r="594">
          <cell r="A594">
            <v>231</v>
          </cell>
          <cell r="D594">
            <v>0</v>
          </cell>
          <cell r="G594">
            <v>0.75361840019451809</v>
          </cell>
        </row>
        <row r="595">
          <cell r="A595">
            <v>232</v>
          </cell>
          <cell r="D595">
            <v>0</v>
          </cell>
          <cell r="G595">
            <v>0.7536184001945182</v>
          </cell>
        </row>
        <row r="596">
          <cell r="A596">
            <v>233</v>
          </cell>
          <cell r="D596">
            <v>0</v>
          </cell>
          <cell r="G596">
            <v>0.7536184001945182</v>
          </cell>
        </row>
        <row r="597">
          <cell r="A597">
            <v>234</v>
          </cell>
          <cell r="D597">
            <v>0</v>
          </cell>
          <cell r="G597">
            <v>0.7536184001945182</v>
          </cell>
        </row>
        <row r="598">
          <cell r="A598">
            <v>235</v>
          </cell>
          <cell r="D598">
            <v>0</v>
          </cell>
          <cell r="G598">
            <v>0.75361840019451831</v>
          </cell>
        </row>
        <row r="599">
          <cell r="A599">
            <v>236</v>
          </cell>
          <cell r="D599">
            <v>0</v>
          </cell>
          <cell r="G599">
            <v>0.75361840019451831</v>
          </cell>
        </row>
        <row r="600">
          <cell r="A600">
            <v>237</v>
          </cell>
          <cell r="D600">
            <v>0</v>
          </cell>
          <cell r="G600">
            <v>0.75361840019451809</v>
          </cell>
        </row>
        <row r="601">
          <cell r="A601">
            <v>238</v>
          </cell>
          <cell r="D601">
            <v>0</v>
          </cell>
          <cell r="G601">
            <v>0.7536184001945182</v>
          </cell>
        </row>
        <row r="602">
          <cell r="A602">
            <v>239</v>
          </cell>
          <cell r="D602">
            <v>0</v>
          </cell>
          <cell r="G602">
            <v>0.7536184001945182</v>
          </cell>
        </row>
        <row r="603">
          <cell r="A603">
            <v>240</v>
          </cell>
          <cell r="D603">
            <v>0</v>
          </cell>
          <cell r="G603">
            <v>0.7536184001945182</v>
          </cell>
        </row>
        <row r="604">
          <cell r="A604">
            <v>241</v>
          </cell>
          <cell r="D604">
            <v>0</v>
          </cell>
          <cell r="G604">
            <v>0.7536184001945182</v>
          </cell>
        </row>
        <row r="605">
          <cell r="A605">
            <v>242</v>
          </cell>
          <cell r="D605">
            <v>0</v>
          </cell>
          <cell r="G605">
            <v>0.7536184001945182</v>
          </cell>
        </row>
        <row r="606">
          <cell r="A606">
            <v>243</v>
          </cell>
          <cell r="D606">
            <v>0</v>
          </cell>
          <cell r="G606">
            <v>0.7536184001945182</v>
          </cell>
        </row>
        <row r="607">
          <cell r="A607">
            <v>244</v>
          </cell>
          <cell r="D607">
            <v>0.63240657298118008</v>
          </cell>
          <cell r="G607">
            <v>0.75361840019451831</v>
          </cell>
        </row>
        <row r="608">
          <cell r="A608">
            <v>245</v>
          </cell>
          <cell r="D608">
            <v>0.63240657298118008</v>
          </cell>
          <cell r="G608">
            <v>0.7536184001945182</v>
          </cell>
        </row>
        <row r="609">
          <cell r="A609">
            <v>246</v>
          </cell>
          <cell r="D609">
            <v>0.63240657298118008</v>
          </cell>
          <cell r="G609">
            <v>0.7536184001945182</v>
          </cell>
        </row>
        <row r="610">
          <cell r="A610">
            <v>247</v>
          </cell>
          <cell r="D610">
            <v>0.63240657298118008</v>
          </cell>
          <cell r="G610">
            <v>0.7536184001945182</v>
          </cell>
        </row>
        <row r="611">
          <cell r="A611">
            <v>248</v>
          </cell>
          <cell r="D611">
            <v>0.63240657298118008</v>
          </cell>
          <cell r="G611">
            <v>0.7536184001945182</v>
          </cell>
        </row>
        <row r="612">
          <cell r="A612">
            <v>249</v>
          </cell>
          <cell r="D612">
            <v>0.63240657298118008</v>
          </cell>
          <cell r="G612">
            <v>0.7536184001945182</v>
          </cell>
        </row>
        <row r="613">
          <cell r="A613">
            <v>250</v>
          </cell>
          <cell r="D613">
            <v>0.63240657298118008</v>
          </cell>
          <cell r="G613">
            <v>0.7536184001945182</v>
          </cell>
        </row>
        <row r="614">
          <cell r="A614">
            <v>251</v>
          </cell>
          <cell r="D614">
            <v>0.63240657298118008</v>
          </cell>
          <cell r="G614">
            <v>0.7536184001945182</v>
          </cell>
        </row>
        <row r="615">
          <cell r="A615">
            <v>252</v>
          </cell>
          <cell r="D615">
            <v>0.63240657298118008</v>
          </cell>
          <cell r="G615">
            <v>0</v>
          </cell>
        </row>
        <row r="616">
          <cell r="A616">
            <v>253</v>
          </cell>
          <cell r="D616">
            <v>0.63240657298118008</v>
          </cell>
          <cell r="G616">
            <v>0</v>
          </cell>
        </row>
        <row r="617">
          <cell r="A617">
            <v>254</v>
          </cell>
          <cell r="D617">
            <v>0.63240657298118008</v>
          </cell>
          <cell r="G617">
            <v>0</v>
          </cell>
        </row>
        <row r="618">
          <cell r="A618">
            <v>255</v>
          </cell>
          <cell r="D618">
            <v>0.63240657298118008</v>
          </cell>
          <cell r="G618">
            <v>0</v>
          </cell>
        </row>
        <row r="619">
          <cell r="A619">
            <v>256</v>
          </cell>
          <cell r="D619">
            <v>0.63240657298118008</v>
          </cell>
          <cell r="G619">
            <v>0</v>
          </cell>
        </row>
        <row r="620">
          <cell r="A620">
            <v>257</v>
          </cell>
          <cell r="D620">
            <v>0.63240657298118008</v>
          </cell>
          <cell r="G620">
            <v>0</v>
          </cell>
        </row>
        <row r="621">
          <cell r="A621">
            <v>258</v>
          </cell>
          <cell r="D621">
            <v>0.63240657298118008</v>
          </cell>
          <cell r="G621">
            <v>0</v>
          </cell>
        </row>
        <row r="622">
          <cell r="A622">
            <v>259</v>
          </cell>
          <cell r="D622">
            <v>0.63240657298118008</v>
          </cell>
          <cell r="G622">
            <v>0</v>
          </cell>
        </row>
        <row r="623">
          <cell r="A623">
            <v>260</v>
          </cell>
          <cell r="D623">
            <v>0.63240657298118008</v>
          </cell>
          <cell r="G623">
            <v>0</v>
          </cell>
        </row>
        <row r="624">
          <cell r="A624">
            <v>261</v>
          </cell>
          <cell r="D624">
            <v>0.63240657298118008</v>
          </cell>
          <cell r="G624">
            <v>0</v>
          </cell>
        </row>
        <row r="625">
          <cell r="A625">
            <v>262</v>
          </cell>
          <cell r="D625">
            <v>0.63240657298118008</v>
          </cell>
          <cell r="G625">
            <v>0</v>
          </cell>
        </row>
        <row r="626">
          <cell r="A626">
            <v>263</v>
          </cell>
          <cell r="D626">
            <v>0.63240657298118008</v>
          </cell>
          <cell r="G626">
            <v>0</v>
          </cell>
        </row>
        <row r="627">
          <cell r="A627">
            <v>264</v>
          </cell>
          <cell r="D627">
            <v>0.63240657298118008</v>
          </cell>
          <cell r="G627">
            <v>0</v>
          </cell>
        </row>
        <row r="628">
          <cell r="A628">
            <v>265</v>
          </cell>
          <cell r="D628">
            <v>0.63240657298118008</v>
          </cell>
          <cell r="G628">
            <v>0</v>
          </cell>
        </row>
        <row r="629">
          <cell r="A629">
            <v>266</v>
          </cell>
          <cell r="D629">
            <v>0.63240657298118008</v>
          </cell>
          <cell r="G629">
            <v>0</v>
          </cell>
        </row>
        <row r="630">
          <cell r="A630">
            <v>267</v>
          </cell>
          <cell r="D630">
            <v>0.63240657298118008</v>
          </cell>
          <cell r="G630">
            <v>0</v>
          </cell>
        </row>
        <row r="631">
          <cell r="A631">
            <v>268</v>
          </cell>
          <cell r="D631">
            <v>0.63240657298118019</v>
          </cell>
          <cell r="G631">
            <v>0</v>
          </cell>
        </row>
        <row r="632">
          <cell r="A632">
            <v>269</v>
          </cell>
          <cell r="D632">
            <v>0.63240657298118019</v>
          </cell>
          <cell r="G632">
            <v>0</v>
          </cell>
        </row>
        <row r="633">
          <cell r="A633">
            <v>270</v>
          </cell>
          <cell r="D633">
            <v>0.63240657298118019</v>
          </cell>
          <cell r="G633">
            <v>0</v>
          </cell>
        </row>
        <row r="634">
          <cell r="A634">
            <v>271</v>
          </cell>
          <cell r="D634">
            <v>0.63240657298118019</v>
          </cell>
          <cell r="G634">
            <v>0</v>
          </cell>
        </row>
        <row r="635">
          <cell r="A635">
            <v>272</v>
          </cell>
          <cell r="D635">
            <v>0.63240657298118019</v>
          </cell>
          <cell r="G635">
            <v>0</v>
          </cell>
        </row>
        <row r="636">
          <cell r="A636">
            <v>273</v>
          </cell>
          <cell r="D636">
            <v>0.63240657298118019</v>
          </cell>
          <cell r="G636">
            <v>0</v>
          </cell>
        </row>
        <row r="637">
          <cell r="A637">
            <v>274</v>
          </cell>
          <cell r="D637">
            <v>0.63240657298118019</v>
          </cell>
          <cell r="G637">
            <v>0</v>
          </cell>
        </row>
        <row r="638">
          <cell r="A638">
            <v>275</v>
          </cell>
          <cell r="D638">
            <v>0.63240657298118019</v>
          </cell>
          <cell r="G638">
            <v>0</v>
          </cell>
        </row>
        <row r="639">
          <cell r="A639">
            <v>276</v>
          </cell>
          <cell r="D639">
            <v>0.63240657298118019</v>
          </cell>
          <cell r="G639">
            <v>0</v>
          </cell>
        </row>
        <row r="640">
          <cell r="A640">
            <v>277</v>
          </cell>
          <cell r="D640">
            <v>0.63240657298118019</v>
          </cell>
          <cell r="G640">
            <v>0</v>
          </cell>
        </row>
        <row r="641">
          <cell r="A641">
            <v>278</v>
          </cell>
          <cell r="D641">
            <v>0.63240657298118019</v>
          </cell>
          <cell r="G641">
            <v>0</v>
          </cell>
        </row>
        <row r="642">
          <cell r="A642">
            <v>279</v>
          </cell>
          <cell r="D642">
            <v>0.63240657298118019</v>
          </cell>
          <cell r="G642">
            <v>0</v>
          </cell>
        </row>
        <row r="643">
          <cell r="A643">
            <v>280</v>
          </cell>
          <cell r="D643">
            <v>0.63240657298118008</v>
          </cell>
          <cell r="G643">
            <v>0</v>
          </cell>
        </row>
        <row r="644">
          <cell r="A644">
            <v>281</v>
          </cell>
          <cell r="D644">
            <v>0.63240657298118008</v>
          </cell>
          <cell r="G644">
            <v>0</v>
          </cell>
        </row>
        <row r="645">
          <cell r="A645">
            <v>282</v>
          </cell>
          <cell r="D645">
            <v>0.63240657298118008</v>
          </cell>
          <cell r="G645">
            <v>0</v>
          </cell>
        </row>
        <row r="646">
          <cell r="A646">
            <v>283</v>
          </cell>
          <cell r="D646">
            <v>0.63240657298118008</v>
          </cell>
          <cell r="G646">
            <v>0</v>
          </cell>
        </row>
        <row r="647">
          <cell r="A647">
            <v>284</v>
          </cell>
          <cell r="D647">
            <v>0.63240657298118008</v>
          </cell>
          <cell r="G647">
            <v>0</v>
          </cell>
        </row>
        <row r="648">
          <cell r="A648">
            <v>285</v>
          </cell>
          <cell r="D648">
            <v>0.63240657298118008</v>
          </cell>
          <cell r="G648">
            <v>0</v>
          </cell>
        </row>
        <row r="649">
          <cell r="A649">
            <v>286</v>
          </cell>
          <cell r="D649">
            <v>0.63240657298118008</v>
          </cell>
          <cell r="G649">
            <v>0</v>
          </cell>
        </row>
        <row r="650">
          <cell r="A650">
            <v>287</v>
          </cell>
          <cell r="D650">
            <v>0.63240657298118008</v>
          </cell>
          <cell r="G650">
            <v>0</v>
          </cell>
        </row>
        <row r="651">
          <cell r="A651">
            <v>288</v>
          </cell>
          <cell r="D651">
            <v>0.63240657298118008</v>
          </cell>
          <cell r="G651">
            <v>0</v>
          </cell>
        </row>
        <row r="652">
          <cell r="A652">
            <v>289</v>
          </cell>
          <cell r="D652">
            <v>0.63240657298118008</v>
          </cell>
          <cell r="G652">
            <v>0</v>
          </cell>
        </row>
        <row r="653">
          <cell r="A653">
            <v>290</v>
          </cell>
          <cell r="D653">
            <v>0.63240657298118008</v>
          </cell>
          <cell r="G653">
            <v>0</v>
          </cell>
        </row>
        <row r="654">
          <cell r="A654">
            <v>291</v>
          </cell>
          <cell r="D654">
            <v>0.63240657298118008</v>
          </cell>
          <cell r="G654">
            <v>0</v>
          </cell>
        </row>
        <row r="655">
          <cell r="A655">
            <v>292</v>
          </cell>
          <cell r="D655">
            <v>0.63240657298118008</v>
          </cell>
          <cell r="G655">
            <v>0</v>
          </cell>
        </row>
        <row r="656">
          <cell r="A656">
            <v>293</v>
          </cell>
          <cell r="D656">
            <v>0.63240657298118008</v>
          </cell>
          <cell r="G656">
            <v>0</v>
          </cell>
        </row>
        <row r="657">
          <cell r="A657">
            <v>294</v>
          </cell>
          <cell r="D657">
            <v>0.63240657298118008</v>
          </cell>
          <cell r="G657">
            <v>0</v>
          </cell>
        </row>
        <row r="658">
          <cell r="A658">
            <v>295</v>
          </cell>
          <cell r="D658">
            <v>0.63240657298118008</v>
          </cell>
          <cell r="G658">
            <v>0</v>
          </cell>
        </row>
        <row r="659">
          <cell r="A659">
            <v>296</v>
          </cell>
          <cell r="D659">
            <v>0.63240657298118008</v>
          </cell>
          <cell r="G659">
            <v>0</v>
          </cell>
        </row>
        <row r="660">
          <cell r="A660">
            <v>297</v>
          </cell>
          <cell r="D660">
            <v>0.63240657298118008</v>
          </cell>
          <cell r="G660">
            <v>0</v>
          </cell>
        </row>
        <row r="661">
          <cell r="A661">
            <v>298</v>
          </cell>
          <cell r="D661">
            <v>0.63240657298118008</v>
          </cell>
          <cell r="G661">
            <v>0</v>
          </cell>
        </row>
        <row r="662">
          <cell r="A662">
            <v>299</v>
          </cell>
          <cell r="D662">
            <v>0.63240657298118008</v>
          </cell>
          <cell r="G662">
            <v>0</v>
          </cell>
        </row>
        <row r="663">
          <cell r="A663">
            <v>300</v>
          </cell>
          <cell r="D663">
            <v>0.63240657298118008</v>
          </cell>
          <cell r="G663">
            <v>0</v>
          </cell>
        </row>
        <row r="664">
          <cell r="A664">
            <v>301</v>
          </cell>
          <cell r="D664">
            <v>0.63240657298118008</v>
          </cell>
          <cell r="G664">
            <v>0</v>
          </cell>
        </row>
        <row r="665">
          <cell r="A665">
            <v>302</v>
          </cell>
          <cell r="D665">
            <v>0.63240657298118008</v>
          </cell>
          <cell r="G665">
            <v>0</v>
          </cell>
        </row>
        <row r="666">
          <cell r="A666">
            <v>303</v>
          </cell>
          <cell r="D666">
            <v>0.63240657298118008</v>
          </cell>
          <cell r="G666">
            <v>0</v>
          </cell>
        </row>
        <row r="667">
          <cell r="A667">
            <v>304</v>
          </cell>
          <cell r="D667">
            <v>0.63240657298118019</v>
          </cell>
          <cell r="G667">
            <v>0</v>
          </cell>
        </row>
        <row r="668">
          <cell r="A668">
            <v>305</v>
          </cell>
          <cell r="D668">
            <v>0.63240657298118019</v>
          </cell>
          <cell r="G668">
            <v>0</v>
          </cell>
        </row>
        <row r="669">
          <cell r="A669">
            <v>306</v>
          </cell>
          <cell r="D669">
            <v>0.63240657298118019</v>
          </cell>
          <cell r="G669">
            <v>0</v>
          </cell>
        </row>
        <row r="670">
          <cell r="A670">
            <v>307</v>
          </cell>
          <cell r="D670">
            <v>0.63240657298118019</v>
          </cell>
          <cell r="G670">
            <v>0</v>
          </cell>
        </row>
        <row r="671">
          <cell r="A671">
            <v>308</v>
          </cell>
          <cell r="D671">
            <v>0.63240657298118019</v>
          </cell>
          <cell r="G671">
            <v>0</v>
          </cell>
        </row>
        <row r="672">
          <cell r="A672">
            <v>309</v>
          </cell>
          <cell r="D672">
            <v>0.63240657298118019</v>
          </cell>
          <cell r="G672">
            <v>0</v>
          </cell>
        </row>
        <row r="673">
          <cell r="A673">
            <v>310</v>
          </cell>
          <cell r="D673">
            <v>0.63240657298118019</v>
          </cell>
          <cell r="G673">
            <v>0</v>
          </cell>
        </row>
        <row r="674">
          <cell r="A674">
            <v>311</v>
          </cell>
          <cell r="D674">
            <v>0.63240657298118019</v>
          </cell>
          <cell r="G674">
            <v>0</v>
          </cell>
        </row>
        <row r="675">
          <cell r="A675">
            <v>312</v>
          </cell>
          <cell r="D675">
            <v>0.63240657298118019</v>
          </cell>
          <cell r="G675">
            <v>0</v>
          </cell>
        </row>
        <row r="676">
          <cell r="A676">
            <v>313</v>
          </cell>
          <cell r="D676">
            <v>0.63240657298118019</v>
          </cell>
          <cell r="G676">
            <v>0</v>
          </cell>
        </row>
        <row r="677">
          <cell r="A677">
            <v>314</v>
          </cell>
          <cell r="D677">
            <v>0.63240657298118019</v>
          </cell>
          <cell r="G677">
            <v>0</v>
          </cell>
        </row>
        <row r="678">
          <cell r="A678">
            <v>315</v>
          </cell>
          <cell r="D678">
            <v>0.63240657298118019</v>
          </cell>
          <cell r="G678">
            <v>0</v>
          </cell>
        </row>
        <row r="679">
          <cell r="A679">
            <v>316</v>
          </cell>
          <cell r="D679">
            <v>0.63240657298118019</v>
          </cell>
          <cell r="G679">
            <v>0</v>
          </cell>
        </row>
        <row r="680">
          <cell r="A680">
            <v>317</v>
          </cell>
          <cell r="D680">
            <v>0.63240657298118019</v>
          </cell>
          <cell r="G680">
            <v>0</v>
          </cell>
        </row>
        <row r="681">
          <cell r="A681">
            <v>318</v>
          </cell>
          <cell r="D681">
            <v>0.63240657298118019</v>
          </cell>
          <cell r="G681">
            <v>0</v>
          </cell>
        </row>
        <row r="682">
          <cell r="A682">
            <v>319</v>
          </cell>
          <cell r="D682">
            <v>0.63240657298118019</v>
          </cell>
          <cell r="G682">
            <v>0</v>
          </cell>
        </row>
        <row r="683">
          <cell r="A683">
            <v>320</v>
          </cell>
          <cell r="D683">
            <v>0.63240657298118019</v>
          </cell>
          <cell r="G683">
            <v>0</v>
          </cell>
        </row>
        <row r="684">
          <cell r="A684">
            <v>321</v>
          </cell>
          <cell r="D684">
            <v>0.63240657298118019</v>
          </cell>
          <cell r="G684">
            <v>0</v>
          </cell>
        </row>
        <row r="685">
          <cell r="A685">
            <v>322</v>
          </cell>
          <cell r="D685">
            <v>0.63240657298118019</v>
          </cell>
          <cell r="G685">
            <v>0</v>
          </cell>
        </row>
        <row r="686">
          <cell r="A686">
            <v>323</v>
          </cell>
          <cell r="D686">
            <v>0.63240657298118019</v>
          </cell>
          <cell r="G686">
            <v>0</v>
          </cell>
        </row>
        <row r="687">
          <cell r="A687">
            <v>324</v>
          </cell>
          <cell r="D687">
            <v>0.63240657298118019</v>
          </cell>
          <cell r="G687">
            <v>0</v>
          </cell>
        </row>
        <row r="688">
          <cell r="A688">
            <v>325</v>
          </cell>
          <cell r="D688">
            <v>0.63240657298118019</v>
          </cell>
          <cell r="G688">
            <v>0</v>
          </cell>
        </row>
        <row r="689">
          <cell r="A689">
            <v>326</v>
          </cell>
          <cell r="D689">
            <v>0.63240657298118019</v>
          </cell>
          <cell r="G689">
            <v>0</v>
          </cell>
        </row>
        <row r="690">
          <cell r="A690">
            <v>327</v>
          </cell>
          <cell r="D690">
            <v>0.63240657298118019</v>
          </cell>
          <cell r="G690">
            <v>0</v>
          </cell>
        </row>
        <row r="691">
          <cell r="A691">
            <v>328</v>
          </cell>
          <cell r="D691">
            <v>0.63240657298118008</v>
          </cell>
          <cell r="G691">
            <v>0</v>
          </cell>
        </row>
        <row r="692">
          <cell r="A692">
            <v>329</v>
          </cell>
          <cell r="D692">
            <v>0.63240657298118008</v>
          </cell>
          <cell r="G692">
            <v>0</v>
          </cell>
        </row>
        <row r="693">
          <cell r="A693">
            <v>330</v>
          </cell>
          <cell r="D693">
            <v>0.63240657298118008</v>
          </cell>
          <cell r="G693">
            <v>0</v>
          </cell>
        </row>
        <row r="694">
          <cell r="A694">
            <v>331</v>
          </cell>
          <cell r="D694">
            <v>0.63240657298118008</v>
          </cell>
          <cell r="G694">
            <v>0</v>
          </cell>
        </row>
        <row r="695">
          <cell r="A695">
            <v>332</v>
          </cell>
          <cell r="D695">
            <v>0.63240657298118008</v>
          </cell>
          <cell r="G695">
            <v>0</v>
          </cell>
        </row>
        <row r="696">
          <cell r="A696">
            <v>333</v>
          </cell>
          <cell r="D696">
            <v>0.63240657298118008</v>
          </cell>
          <cell r="G696">
            <v>0</v>
          </cell>
        </row>
        <row r="697">
          <cell r="A697">
            <v>334</v>
          </cell>
          <cell r="D697">
            <v>0.63240657298118008</v>
          </cell>
          <cell r="G697">
            <v>0</v>
          </cell>
        </row>
        <row r="698">
          <cell r="A698">
            <v>335</v>
          </cell>
          <cell r="D698">
            <v>0.63240657298118008</v>
          </cell>
          <cell r="G698">
            <v>0</v>
          </cell>
        </row>
        <row r="699">
          <cell r="A699">
            <v>336</v>
          </cell>
          <cell r="D699">
            <v>0.63240657298118008</v>
          </cell>
          <cell r="G699">
            <v>0</v>
          </cell>
        </row>
        <row r="700">
          <cell r="A700">
            <v>337</v>
          </cell>
          <cell r="D700">
            <v>0.63240657298118008</v>
          </cell>
          <cell r="G700">
            <v>0</v>
          </cell>
        </row>
        <row r="701">
          <cell r="A701">
            <v>338</v>
          </cell>
          <cell r="D701">
            <v>0.63240657298118008</v>
          </cell>
          <cell r="G701">
            <v>0</v>
          </cell>
        </row>
        <row r="702">
          <cell r="A702">
            <v>339</v>
          </cell>
          <cell r="D702">
            <v>0.63240657298118008</v>
          </cell>
          <cell r="G702">
            <v>0</v>
          </cell>
        </row>
        <row r="703">
          <cell r="A703">
            <v>340</v>
          </cell>
          <cell r="D703">
            <v>0.63240657298118008</v>
          </cell>
          <cell r="G703">
            <v>0</v>
          </cell>
        </row>
        <row r="704">
          <cell r="A704">
            <v>341</v>
          </cell>
          <cell r="D704">
            <v>0.63240657298118008</v>
          </cell>
          <cell r="G704">
            <v>0</v>
          </cell>
        </row>
        <row r="705">
          <cell r="A705">
            <v>342</v>
          </cell>
          <cell r="D705">
            <v>0.63240657298118008</v>
          </cell>
          <cell r="G705">
            <v>0</v>
          </cell>
        </row>
        <row r="706">
          <cell r="A706">
            <v>343</v>
          </cell>
          <cell r="D706">
            <v>0.63240657298118008</v>
          </cell>
          <cell r="G706">
            <v>0</v>
          </cell>
        </row>
        <row r="707">
          <cell r="A707">
            <v>344</v>
          </cell>
          <cell r="D707">
            <v>0.63240657298118008</v>
          </cell>
          <cell r="G707">
            <v>0</v>
          </cell>
        </row>
        <row r="708">
          <cell r="A708">
            <v>345</v>
          </cell>
          <cell r="D708">
            <v>0.63240657298118008</v>
          </cell>
          <cell r="G708">
            <v>0</v>
          </cell>
        </row>
        <row r="709">
          <cell r="A709">
            <v>346</v>
          </cell>
          <cell r="D709">
            <v>0.63240657298118008</v>
          </cell>
          <cell r="G709">
            <v>0</v>
          </cell>
        </row>
        <row r="710">
          <cell r="A710">
            <v>347</v>
          </cell>
          <cell r="D710">
            <v>0.63240657298118008</v>
          </cell>
          <cell r="G710">
            <v>0</v>
          </cell>
        </row>
        <row r="711">
          <cell r="A711">
            <v>348</v>
          </cell>
          <cell r="D711">
            <v>0.63240657298118008</v>
          </cell>
          <cell r="G711">
            <v>0</v>
          </cell>
        </row>
        <row r="712">
          <cell r="A712">
            <v>349</v>
          </cell>
          <cell r="D712">
            <v>0.63240657298118008</v>
          </cell>
          <cell r="G712">
            <v>0</v>
          </cell>
        </row>
        <row r="713">
          <cell r="A713">
            <v>350</v>
          </cell>
          <cell r="D713">
            <v>0.63240657298118008</v>
          </cell>
          <cell r="G713">
            <v>0</v>
          </cell>
        </row>
        <row r="714">
          <cell r="A714">
            <v>351</v>
          </cell>
          <cell r="D714">
            <v>0.63240657298118008</v>
          </cell>
          <cell r="G714">
            <v>0</v>
          </cell>
        </row>
        <row r="715">
          <cell r="A715">
            <v>352</v>
          </cell>
          <cell r="D715">
            <v>0.63240657298118008</v>
          </cell>
          <cell r="G715">
            <v>0</v>
          </cell>
        </row>
        <row r="716">
          <cell r="A716">
            <v>353</v>
          </cell>
          <cell r="D716">
            <v>0.63240657298118008</v>
          </cell>
          <cell r="G716">
            <v>0</v>
          </cell>
        </row>
        <row r="717">
          <cell r="A717">
            <v>354</v>
          </cell>
          <cell r="D717">
            <v>0.63240657298118008</v>
          </cell>
          <cell r="G717">
            <v>0</v>
          </cell>
        </row>
        <row r="718">
          <cell r="A718">
            <v>355</v>
          </cell>
          <cell r="D718">
            <v>0.63240657298118008</v>
          </cell>
          <cell r="G718">
            <v>0</v>
          </cell>
        </row>
        <row r="719">
          <cell r="A719">
            <v>356</v>
          </cell>
          <cell r="D719">
            <v>0.63240657298118008</v>
          </cell>
          <cell r="G719">
            <v>0</v>
          </cell>
        </row>
        <row r="720">
          <cell r="A720">
            <v>357</v>
          </cell>
          <cell r="D720">
            <v>0.63240657298118008</v>
          </cell>
          <cell r="G720">
            <v>0</v>
          </cell>
        </row>
        <row r="721">
          <cell r="A721">
            <v>358</v>
          </cell>
          <cell r="D721">
            <v>0.63240657298118008</v>
          </cell>
          <cell r="G721">
            <v>0</v>
          </cell>
        </row>
        <row r="722">
          <cell r="A722">
            <v>359</v>
          </cell>
          <cell r="D722">
            <v>0.63240657298118008</v>
          </cell>
          <cell r="G722">
            <v>0</v>
          </cell>
        </row>
        <row r="723">
          <cell r="A723">
            <v>360</v>
          </cell>
          <cell r="D723">
            <v>0.63240657298118008</v>
          </cell>
          <cell r="G723">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9.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1EDDD-9FB2-4806-96C3-8E35B32FB75A}">
  <dimension ref="A1"/>
  <sheetViews>
    <sheetView topLeftCell="A4" zoomScale="85" zoomScaleNormal="85" workbookViewId="0">
      <selection activeCell="I49" sqref="I49"/>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E1870-DA00-4880-8DB1-EECAB6A3C45B}">
  <dimension ref="A1:M36"/>
  <sheetViews>
    <sheetView zoomScale="85" zoomScaleNormal="85" workbookViewId="0">
      <selection activeCell="A2" sqref="A2:B9"/>
    </sheetView>
  </sheetViews>
  <sheetFormatPr defaultRowHeight="15" x14ac:dyDescent="0.25"/>
  <cols>
    <col min="1" max="2" width="42.85546875" customWidth="1"/>
    <col min="4" max="4" width="9.140625" customWidth="1"/>
  </cols>
  <sheetData>
    <row r="1" spans="1:13" ht="30" customHeight="1" x14ac:dyDescent="0.25">
      <c r="A1" s="46" t="s">
        <v>28</v>
      </c>
      <c r="B1" s="46"/>
      <c r="D1" s="46" t="s">
        <v>61</v>
      </c>
      <c r="E1" s="46"/>
      <c r="F1" s="46"/>
      <c r="G1" s="46"/>
      <c r="H1" s="46"/>
      <c r="I1" s="46"/>
      <c r="J1" s="46"/>
      <c r="K1" s="46"/>
      <c r="L1" s="46"/>
      <c r="M1" s="46"/>
    </row>
    <row r="2" spans="1:13" x14ac:dyDescent="0.25">
      <c r="A2" s="26" t="s">
        <v>29</v>
      </c>
      <c r="B2" s="26" t="s">
        <v>30</v>
      </c>
      <c r="D2" s="30"/>
      <c r="E2" s="30"/>
      <c r="F2" s="30"/>
      <c r="G2" s="30"/>
      <c r="H2" s="30"/>
      <c r="I2" s="30"/>
      <c r="J2" s="30"/>
      <c r="K2" s="30"/>
      <c r="L2" s="30"/>
      <c r="M2" s="30"/>
    </row>
    <row r="3" spans="1:13" ht="15" customHeight="1" x14ac:dyDescent="0.25">
      <c r="A3" s="27" t="s">
        <v>31</v>
      </c>
      <c r="B3" s="28" t="s">
        <v>32</v>
      </c>
      <c r="D3" s="30"/>
      <c r="E3" s="30"/>
      <c r="F3" s="30"/>
      <c r="G3" s="30"/>
      <c r="H3" s="30"/>
      <c r="I3" s="30"/>
      <c r="J3" s="30"/>
      <c r="K3" s="30"/>
      <c r="L3" s="30"/>
      <c r="M3" s="30"/>
    </row>
    <row r="4" spans="1:13" x14ac:dyDescent="0.25">
      <c r="A4" s="27" t="s">
        <v>33</v>
      </c>
      <c r="B4" s="29" t="s">
        <v>34</v>
      </c>
      <c r="D4" s="30"/>
      <c r="E4" s="30"/>
      <c r="F4" s="30"/>
      <c r="G4" s="30"/>
      <c r="H4" s="30"/>
      <c r="I4" s="30"/>
      <c r="J4" s="30"/>
      <c r="K4" s="30"/>
      <c r="L4" s="30"/>
      <c r="M4" s="30"/>
    </row>
    <row r="5" spans="1:13" ht="15" customHeight="1" x14ac:dyDescent="0.25">
      <c r="A5" s="27" t="s">
        <v>35</v>
      </c>
      <c r="B5" s="28" t="s">
        <v>36</v>
      </c>
      <c r="D5" s="30"/>
      <c r="E5" s="30"/>
      <c r="F5" s="30"/>
      <c r="G5" s="30"/>
      <c r="H5" s="30"/>
      <c r="I5" s="30"/>
      <c r="J5" s="30"/>
      <c r="K5" s="30"/>
      <c r="L5" s="30"/>
      <c r="M5" s="30"/>
    </row>
    <row r="6" spans="1:13" x14ac:dyDescent="0.25">
      <c r="A6" s="27" t="s">
        <v>37</v>
      </c>
      <c r="B6" s="29" t="s">
        <v>38</v>
      </c>
      <c r="D6" s="30"/>
      <c r="E6" s="30"/>
      <c r="F6" s="30"/>
      <c r="G6" s="30"/>
      <c r="H6" s="30"/>
      <c r="I6" s="30"/>
      <c r="J6" s="30"/>
      <c r="K6" s="30"/>
      <c r="L6" s="30"/>
      <c r="M6" s="30"/>
    </row>
    <row r="7" spans="1:13" ht="15" customHeight="1" x14ac:dyDescent="0.25">
      <c r="A7" s="27" t="s">
        <v>39</v>
      </c>
      <c r="B7" s="165" t="s">
        <v>40</v>
      </c>
      <c r="D7" s="30"/>
      <c r="E7" s="30"/>
      <c r="F7" s="30"/>
      <c r="G7" s="30"/>
      <c r="H7" s="30"/>
      <c r="I7" s="30"/>
      <c r="J7" s="30"/>
      <c r="K7" s="30"/>
      <c r="L7" s="30"/>
      <c r="M7" s="30"/>
    </row>
    <row r="8" spans="1:13" x14ac:dyDescent="0.25">
      <c r="A8" s="27" t="s">
        <v>156</v>
      </c>
      <c r="B8" s="168" t="s">
        <v>157</v>
      </c>
      <c r="D8" s="30"/>
      <c r="E8" s="30"/>
      <c r="F8" s="30"/>
      <c r="G8" s="30"/>
      <c r="H8" s="30"/>
      <c r="I8" s="30"/>
      <c r="J8" s="30"/>
      <c r="K8" s="30"/>
      <c r="L8" s="30"/>
      <c r="M8" s="30"/>
    </row>
    <row r="9" spans="1:13" x14ac:dyDescent="0.25">
      <c r="A9" s="27" t="s">
        <v>41</v>
      </c>
      <c r="B9" s="165" t="s">
        <v>42</v>
      </c>
      <c r="D9" s="30"/>
      <c r="E9" s="30"/>
      <c r="F9" s="30"/>
      <c r="G9" s="30"/>
      <c r="H9" s="30"/>
      <c r="I9" s="30"/>
      <c r="J9" s="30"/>
      <c r="K9" s="30"/>
      <c r="L9" s="30"/>
      <c r="M9" s="30"/>
    </row>
    <row r="10" spans="1:13" ht="30" customHeight="1" x14ac:dyDescent="0.25">
      <c r="D10" s="30"/>
      <c r="E10" s="30"/>
      <c r="F10" s="30"/>
      <c r="G10" s="30"/>
      <c r="H10" s="30"/>
      <c r="I10" s="30"/>
      <c r="J10" s="30"/>
      <c r="K10" s="30"/>
      <c r="L10" s="30"/>
      <c r="M10" s="30"/>
    </row>
    <row r="11" spans="1:13" ht="15" customHeight="1" x14ac:dyDescent="0.25">
      <c r="A11" s="46" t="s">
        <v>43</v>
      </c>
      <c r="B11" s="46"/>
      <c r="D11" s="30"/>
      <c r="E11" s="30"/>
      <c r="F11" s="30"/>
      <c r="G11" s="30"/>
      <c r="H11" s="30"/>
      <c r="I11" s="30"/>
      <c r="J11" s="30"/>
      <c r="K11" s="30"/>
      <c r="L11" s="30"/>
      <c r="M11" s="30"/>
    </row>
    <row r="12" spans="1:13" ht="15" customHeight="1" x14ac:dyDescent="0.25">
      <c r="A12" s="26" t="s">
        <v>44</v>
      </c>
      <c r="B12" s="26" t="s">
        <v>45</v>
      </c>
      <c r="D12" s="30"/>
      <c r="E12" s="30"/>
      <c r="F12" s="30"/>
      <c r="G12" s="30"/>
      <c r="H12" s="30"/>
      <c r="I12" s="30"/>
      <c r="J12" s="30"/>
      <c r="K12" s="30"/>
      <c r="L12" s="30"/>
      <c r="M12" s="30"/>
    </row>
    <row r="13" spans="1:13" ht="15" customHeight="1" x14ac:dyDescent="0.25">
      <c r="A13" s="27" t="s">
        <v>46</v>
      </c>
      <c r="B13" s="28" t="s">
        <v>47</v>
      </c>
      <c r="D13" s="30"/>
      <c r="E13" s="30"/>
      <c r="F13" s="30"/>
      <c r="G13" s="30"/>
      <c r="H13" s="30"/>
      <c r="I13" s="30"/>
      <c r="J13" s="30"/>
      <c r="K13" s="30"/>
      <c r="L13" s="30"/>
      <c r="M13" s="30"/>
    </row>
    <row r="14" spans="1:13" x14ac:dyDescent="0.25">
      <c r="A14" s="27" t="s">
        <v>48</v>
      </c>
      <c r="B14" s="29" t="s">
        <v>49</v>
      </c>
      <c r="D14" s="30"/>
      <c r="E14" s="30"/>
      <c r="F14" s="30"/>
      <c r="G14" s="30"/>
      <c r="H14" s="30"/>
      <c r="I14" s="30"/>
      <c r="J14" s="30"/>
      <c r="K14" s="30"/>
      <c r="L14" s="30"/>
      <c r="M14" s="30"/>
    </row>
    <row r="15" spans="1:13" x14ac:dyDescent="0.25">
      <c r="A15" s="27" t="s">
        <v>50</v>
      </c>
      <c r="B15" s="28" t="s">
        <v>51</v>
      </c>
      <c r="D15" s="30"/>
      <c r="E15" s="30"/>
      <c r="F15" s="30"/>
      <c r="G15" s="30"/>
      <c r="H15" s="30"/>
      <c r="I15" s="30"/>
      <c r="J15" s="30"/>
      <c r="K15" s="30"/>
      <c r="L15" s="30"/>
      <c r="M15" s="30"/>
    </row>
    <row r="16" spans="1:13" x14ac:dyDescent="0.25">
      <c r="A16" s="27" t="s">
        <v>52</v>
      </c>
      <c r="B16" s="29" t="s">
        <v>53</v>
      </c>
      <c r="D16" s="30"/>
      <c r="E16" s="30"/>
      <c r="F16" s="30"/>
      <c r="G16" s="30"/>
      <c r="H16" s="30"/>
      <c r="I16" s="30"/>
      <c r="J16" s="30"/>
      <c r="K16" s="30"/>
      <c r="L16" s="30"/>
      <c r="M16" s="30"/>
    </row>
    <row r="17" spans="1:13" ht="30" customHeight="1" x14ac:dyDescent="0.25">
      <c r="D17" s="30"/>
      <c r="E17" s="30"/>
      <c r="F17" s="30"/>
      <c r="G17" s="30"/>
      <c r="H17" s="30"/>
      <c r="I17" s="30"/>
      <c r="J17" s="30"/>
      <c r="K17" s="30"/>
      <c r="L17" s="30"/>
      <c r="M17" s="30"/>
    </row>
    <row r="18" spans="1:13" x14ac:dyDescent="0.25">
      <c r="A18" s="46" t="s">
        <v>54</v>
      </c>
      <c r="B18" s="46"/>
      <c r="D18" s="30"/>
      <c r="E18" s="30"/>
      <c r="F18" s="30"/>
      <c r="G18" s="30"/>
      <c r="H18" s="30"/>
      <c r="I18" s="30"/>
      <c r="J18" s="30"/>
      <c r="K18" s="30"/>
      <c r="L18" s="30"/>
      <c r="M18" s="30"/>
    </row>
    <row r="19" spans="1:13" x14ac:dyDescent="0.25">
      <c r="A19" s="26" t="s">
        <v>55</v>
      </c>
      <c r="B19" s="26" t="s">
        <v>56</v>
      </c>
      <c r="D19" s="30"/>
      <c r="E19" s="30"/>
      <c r="F19" s="30"/>
      <c r="G19" s="30"/>
      <c r="H19" s="30"/>
      <c r="I19" s="30"/>
      <c r="J19" s="30"/>
      <c r="K19" s="30"/>
      <c r="L19" s="30"/>
      <c r="M19" s="30"/>
    </row>
    <row r="20" spans="1:13" x14ac:dyDescent="0.25">
      <c r="A20" s="27" t="s">
        <v>14</v>
      </c>
      <c r="B20" s="28" t="s">
        <v>57</v>
      </c>
      <c r="D20" s="30"/>
      <c r="E20" s="30"/>
      <c r="F20" s="30"/>
      <c r="G20" s="30"/>
      <c r="H20" s="30"/>
      <c r="I20" s="30"/>
      <c r="J20" s="30"/>
      <c r="K20" s="30"/>
      <c r="L20" s="30"/>
      <c r="M20" s="30"/>
    </row>
    <row r="21" spans="1:13" x14ac:dyDescent="0.25">
      <c r="A21" s="27" t="s">
        <v>16</v>
      </c>
      <c r="B21" s="29" t="s">
        <v>58</v>
      </c>
      <c r="D21" s="30"/>
      <c r="E21" s="30"/>
      <c r="F21" s="30"/>
      <c r="G21" s="30"/>
      <c r="H21" s="30"/>
      <c r="I21" s="30"/>
      <c r="J21" s="30"/>
      <c r="K21" s="30"/>
      <c r="L21" s="30"/>
      <c r="M21" s="30"/>
    </row>
    <row r="22" spans="1:13" x14ac:dyDescent="0.25">
      <c r="A22" s="27" t="s">
        <v>59</v>
      </c>
      <c r="B22" s="28" t="s">
        <v>60</v>
      </c>
      <c r="D22" s="30"/>
      <c r="E22" s="30"/>
      <c r="F22" s="30"/>
      <c r="G22" s="30"/>
      <c r="H22" s="30"/>
      <c r="I22" s="30"/>
      <c r="J22" s="30"/>
      <c r="K22" s="30"/>
      <c r="L22" s="30"/>
      <c r="M22" s="30"/>
    </row>
    <row r="23" spans="1:13" x14ac:dyDescent="0.25">
      <c r="D23" s="30"/>
      <c r="E23" s="30"/>
      <c r="F23" s="30"/>
      <c r="G23" s="30"/>
      <c r="H23" s="30"/>
      <c r="I23" s="30"/>
      <c r="J23" s="30"/>
      <c r="K23" s="30"/>
      <c r="L23" s="30"/>
      <c r="M23" s="30"/>
    </row>
    <row r="24" spans="1:13" x14ac:dyDescent="0.25">
      <c r="D24" s="30"/>
      <c r="E24" s="30"/>
      <c r="F24" s="30"/>
      <c r="G24" s="30"/>
      <c r="H24" s="30"/>
      <c r="I24" s="30"/>
      <c r="J24" s="30"/>
      <c r="K24" s="30"/>
      <c r="L24" s="30"/>
      <c r="M24" s="30"/>
    </row>
    <row r="25" spans="1:13" x14ac:dyDescent="0.25">
      <c r="D25" s="30"/>
      <c r="E25" s="30"/>
      <c r="F25" s="30"/>
      <c r="G25" s="30"/>
      <c r="H25" s="30"/>
      <c r="I25" s="30"/>
      <c r="J25" s="30"/>
      <c r="K25" s="30"/>
      <c r="L25" s="30"/>
      <c r="M25" s="30"/>
    </row>
    <row r="26" spans="1:13" x14ac:dyDescent="0.25">
      <c r="D26" s="30"/>
      <c r="E26" s="30"/>
      <c r="F26" s="30"/>
      <c r="G26" s="30"/>
      <c r="H26" s="30"/>
      <c r="I26" s="30"/>
      <c r="J26" s="30"/>
      <c r="K26" s="30"/>
      <c r="L26" s="30"/>
      <c r="M26" s="30"/>
    </row>
    <row r="27" spans="1:13" x14ac:dyDescent="0.25">
      <c r="D27" s="30"/>
      <c r="E27" s="30"/>
      <c r="F27" s="30"/>
      <c r="G27" s="30"/>
      <c r="H27" s="30"/>
      <c r="I27" s="30"/>
      <c r="J27" s="30"/>
      <c r="K27" s="30"/>
      <c r="L27" s="30"/>
      <c r="M27" s="30"/>
    </row>
    <row r="28" spans="1:13" x14ac:dyDescent="0.25">
      <c r="D28" s="30"/>
      <c r="E28" s="30"/>
      <c r="F28" s="30"/>
      <c r="G28" s="30"/>
      <c r="H28" s="30"/>
      <c r="I28" s="30"/>
      <c r="J28" s="30"/>
      <c r="K28" s="30"/>
      <c r="L28" s="30"/>
      <c r="M28" s="30"/>
    </row>
    <row r="29" spans="1:13" x14ac:dyDescent="0.25">
      <c r="D29" s="30"/>
      <c r="E29" s="30"/>
      <c r="F29" s="30"/>
      <c r="G29" s="30"/>
      <c r="H29" s="30"/>
      <c r="I29" s="30"/>
      <c r="J29" s="30"/>
      <c r="K29" s="30"/>
      <c r="L29" s="30"/>
      <c r="M29" s="30"/>
    </row>
    <row r="30" spans="1:13" x14ac:dyDescent="0.25">
      <c r="D30" s="30"/>
      <c r="E30" s="30"/>
      <c r="F30" s="30"/>
      <c r="G30" s="30"/>
      <c r="H30" s="30"/>
      <c r="I30" s="30"/>
      <c r="J30" s="30"/>
      <c r="K30" s="30"/>
      <c r="L30" s="30"/>
      <c r="M30" s="30"/>
    </row>
    <row r="32" spans="1:13" x14ac:dyDescent="0.25">
      <c r="D32" s="46" t="s">
        <v>63</v>
      </c>
      <c r="E32" s="46"/>
      <c r="F32" s="46"/>
      <c r="G32" s="46"/>
      <c r="H32" s="46"/>
      <c r="I32" s="46"/>
      <c r="J32" s="46"/>
      <c r="K32" s="46"/>
      <c r="L32" s="46"/>
      <c r="M32" s="46"/>
    </row>
    <row r="33" spans="4:13" ht="150" customHeight="1" x14ac:dyDescent="0.25">
      <c r="D33" s="47" t="s">
        <v>62</v>
      </c>
      <c r="E33" s="48"/>
      <c r="F33" s="48"/>
      <c r="G33" s="48"/>
      <c r="H33" s="48"/>
      <c r="I33" s="48"/>
      <c r="J33" s="48"/>
      <c r="K33" s="48"/>
      <c r="L33" s="48"/>
      <c r="M33" s="48"/>
    </row>
    <row r="35" spans="4:13" x14ac:dyDescent="0.25">
      <c r="D35" s="46" t="s">
        <v>65</v>
      </c>
      <c r="E35" s="46"/>
      <c r="F35" s="46"/>
      <c r="G35" s="46"/>
      <c r="H35" s="46"/>
      <c r="I35" s="46"/>
      <c r="J35" s="46"/>
      <c r="K35" s="46"/>
      <c r="L35" s="46"/>
      <c r="M35" s="46"/>
    </row>
    <row r="36" spans="4:13" ht="225" customHeight="1" x14ac:dyDescent="0.25">
      <c r="D36" s="47" t="s">
        <v>64</v>
      </c>
      <c r="E36" s="48"/>
      <c r="F36" s="48"/>
      <c r="G36" s="48"/>
      <c r="H36" s="48"/>
      <c r="I36" s="48"/>
      <c r="J36" s="48"/>
      <c r="K36" s="48"/>
      <c r="L36" s="48"/>
      <c r="M36" s="48"/>
    </row>
  </sheetData>
  <mergeCells count="8">
    <mergeCell ref="D35:M35"/>
    <mergeCell ref="D36:M36"/>
    <mergeCell ref="A1:B1"/>
    <mergeCell ref="A11:B11"/>
    <mergeCell ref="A18:B18"/>
    <mergeCell ref="D1:M1"/>
    <mergeCell ref="D32:M32"/>
    <mergeCell ref="D33:M3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92800-9F0E-483E-84D9-C564EE4FA6E2}">
  <dimension ref="A1:O363"/>
  <sheetViews>
    <sheetView zoomScale="85" zoomScaleNormal="85" workbookViewId="0">
      <selection activeCell="C24" sqref="C24"/>
    </sheetView>
  </sheetViews>
  <sheetFormatPr defaultColWidth="8.85546875" defaultRowHeight="15" x14ac:dyDescent="0.25"/>
  <cols>
    <col min="1" max="1" width="14.28515625" customWidth="1"/>
    <col min="2" max="3" width="17.85546875" customWidth="1"/>
    <col min="4" max="4" width="28.5703125" customWidth="1"/>
    <col min="5" max="5" width="12" hidden="1" customWidth="1"/>
    <col min="6" max="6" width="9.140625" hidden="1" customWidth="1"/>
    <col min="7" max="7" width="21.42578125" customWidth="1"/>
    <col min="8" max="12" width="21.42578125" style="1" customWidth="1"/>
    <col min="13" max="13" width="21.42578125" style="2" customWidth="1"/>
    <col min="14" max="14" width="21.42578125" style="1" customWidth="1"/>
    <col min="15" max="15" width="21.42578125" customWidth="1"/>
    <col min="16" max="16" width="8.85546875" customWidth="1"/>
  </cols>
  <sheetData>
    <row r="1" spans="1:15" x14ac:dyDescent="0.25">
      <c r="A1" s="44"/>
      <c r="B1" s="45" t="s">
        <v>0</v>
      </c>
      <c r="C1" s="44"/>
      <c r="G1" s="25" t="s">
        <v>1</v>
      </c>
      <c r="H1" s="25" t="s">
        <v>2</v>
      </c>
      <c r="I1" s="25" t="s">
        <v>3</v>
      </c>
      <c r="J1" s="25" t="s">
        <v>4</v>
      </c>
      <c r="K1" s="25" t="s">
        <v>3</v>
      </c>
      <c r="L1" s="43" t="s">
        <v>4</v>
      </c>
      <c r="M1" s="25" t="s">
        <v>5</v>
      </c>
      <c r="N1" s="25" t="s">
        <v>66</v>
      </c>
      <c r="O1" s="25" t="s">
        <v>67</v>
      </c>
    </row>
    <row r="2" spans="1:15" ht="15.75" thickBot="1" x14ac:dyDescent="0.3">
      <c r="G2" s="11"/>
      <c r="H2" s="11" t="s">
        <v>6</v>
      </c>
      <c r="I2" s="11" t="s">
        <v>7</v>
      </c>
      <c r="J2" s="11" t="s">
        <v>8</v>
      </c>
      <c r="K2" s="11" t="s">
        <v>9</v>
      </c>
      <c r="L2" s="12" t="s">
        <v>10</v>
      </c>
      <c r="M2" s="11"/>
      <c r="N2" s="49"/>
      <c r="O2" s="49"/>
    </row>
    <row r="3" spans="1:15" x14ac:dyDescent="0.25">
      <c r="A3" s="41" t="s">
        <v>11</v>
      </c>
      <c r="B3" s="39">
        <v>10.8</v>
      </c>
      <c r="C3" s="38" t="s">
        <v>12</v>
      </c>
      <c r="E3" s="16" t="s">
        <v>13</v>
      </c>
      <c r="F3" s="31"/>
      <c r="G3" s="11">
        <v>-180</v>
      </c>
      <c r="H3" s="13">
        <f xml:space="preserve"> ($B$5/2)*(1-COS(RADIANS(G3)))+($B$8-SQRT($B$8^2-(($B$5/2)*SIN(RADIANS(G3)))^2))</f>
        <v>83.1</v>
      </c>
      <c r="I3" s="13">
        <f>(($B$5/2)*SIN(RADIANS(G3))+(($B$5/2)^2*SIN(RADIANS(G3))*COS(RADIANS(G3)))/SQRT($B$8^2-(($B$5/2)*SIN(RADIANS(G3)))^2))*(PI()/180)</f>
        <v>-6.3604511180893938E-17</v>
      </c>
      <c r="J3" s="14">
        <f>(($B$5/2)*COS(RADIANS(G3))+(($B$5/2)^2*COS(2*RADIANS(G3)))/SQRT($B$8^2-(($B$5/2)*SIN(RADIANS(G3)))^2)+(($B$5/2)^4*(SIN(RADIANS(G3))^2)*(COS(RADIANS(G3))^2))/(SQRT($B$8^2-(($B$5/2)*SIN(RADIANS(G3)))^2)^3))*(PI()/180)^2</f>
        <v>-9.0610091763201461E-3</v>
      </c>
      <c r="K3" s="13">
        <f>(($B$5/2)/1000)*($B$11*2*PI()/60)*(SIN(G3*PI()/180) + (($B$5/2)/$B$8)*SIN(2*G3*PI()/180))</f>
        <v>-9.2071630511712334E-16</v>
      </c>
      <c r="L3" s="15">
        <f>(($B$5/2)/1000)*($B$11*2*PI()/60)^2*(COS(RADIANS(G3)) + 2*(($B$5/2)/$B$8)*COS(2*RADIANS(G3)))</f>
        <v>-3147.9347868494701</v>
      </c>
      <c r="M3" s="13">
        <f xml:space="preserve"> (( PI()*$B$4^2/4 * ( ($B$5/2)*(1-COS(RADIANS(G3))) + $B$8 - SQRT($B$8^2 - ($B$5/2)^2 * SIN(RADIANS(G3))^2 ) ) ) / 1000)*4+$B$6</f>
        <v>2033.0255605689258</v>
      </c>
      <c r="N3" s="50">
        <f>$B$10</f>
        <v>11.079718735154428</v>
      </c>
      <c r="O3" s="49" cm="1">
        <f t="array" ref="O3">MAX(ABS($K$3:$K$363))</f>
        <v>19.577733395790943</v>
      </c>
    </row>
    <row r="4" spans="1:15" x14ac:dyDescent="0.25">
      <c r="A4" s="41" t="s">
        <v>14</v>
      </c>
      <c r="B4" s="38">
        <v>87.45</v>
      </c>
      <c r="C4" s="38" t="s">
        <v>6</v>
      </c>
      <c r="E4" s="17">
        <f>B4/1000</f>
        <v>8.745E-2</v>
      </c>
      <c r="F4" s="32" t="s">
        <v>15</v>
      </c>
      <c r="G4" s="11">
        <v>-179</v>
      </c>
      <c r="H4" s="13">
        <f xml:space="preserve"> ($B$5/2)*(1-COS(RADIANS(G4)))+($B$8-SQRT($B$8^2-(($B$5/2)*SIN(RADIANS(G4)))^2))</f>
        <v>83.095469484553163</v>
      </c>
      <c r="I4" s="13">
        <f>(($B$5/2)*SIN(RADIANS(G4))+(($B$5/2)^2*SIN(RADIANS(G4))*COS(RADIANS(G4)))/SQRT($B$8^2-(($B$5/2)*SIN(RADIANS(G4)))^2))*(PI()/180)</f>
        <v>-9.0610526037191823E-3</v>
      </c>
      <c r="J4" s="14">
        <f>(($B$5/2)*COS(RADIANS(G4))+(($B$5/2)^2*COS(2*RADIANS(G4)))/SQRT($B$8^2-(($B$5/2)*SIN(RADIANS(G4)))^2)+(($B$5/2)^4*(SIN(RADIANS(G4))^2)*(COS(RADIANS(G4))^2))/(SQRT($B$8^2-(($B$5/2)*SIN(RADIANS(G4)))^2)^3))*(PI()/180)^2</f>
        <v>-9.0611394144150537E-3</v>
      </c>
      <c r="K4" s="13">
        <f>(($B$5/2)/1000)*($B$11*2*PI()/60)*(SIN(G4*PI()/180) + (($B$5/2)/$B$8)*SIN(2*G4*PI()/180))</f>
        <v>-0.13118357698005992</v>
      </c>
      <c r="L4" s="15">
        <f>(($B$5/2)/1000)*($B$11*2*PI()/60)^2*(COS(RADIANS(G4)) + 2*(($B$5/2)/$B$8)*COS(2*RADIANS(G4)))</f>
        <v>-3149.3478776441093</v>
      </c>
      <c r="M4" s="13">
        <f xml:space="preserve"> (( PI()*$B$4^2/4 * ( ($B$5/2)*(1-COS(RADIANS(G4))) + $B$8 - SQRT($B$8^2 - ($B$5/2)^2 * SIN(RADIANS(G4))^2 ) ) ) / 1000)*4+$B$6</f>
        <v>2032.9167134054865</v>
      </c>
      <c r="N4" s="50">
        <f>$B$10</f>
        <v>11.079718735154428</v>
      </c>
      <c r="O4" s="49" cm="1">
        <f t="array" ref="O4">MAX(ABS($K$3:$K$363))</f>
        <v>19.577733395790943</v>
      </c>
    </row>
    <row r="5" spans="1:15" x14ac:dyDescent="0.25">
      <c r="A5" s="41" t="s">
        <v>16</v>
      </c>
      <c r="B5" s="38">
        <v>83.1</v>
      </c>
      <c r="C5" s="38" t="s">
        <v>6</v>
      </c>
      <c r="E5" s="17">
        <f>B5/1000</f>
        <v>8.3099999999999993E-2</v>
      </c>
      <c r="F5" s="33" t="s">
        <v>15</v>
      </c>
      <c r="G5" s="11">
        <v>-178</v>
      </c>
      <c r="H5" s="13">
        <f xml:space="preserve"> ($B$5/2)*(1-COS(RADIANS(G5)))+($B$8-SQRT($B$8^2-(($B$5/2)*SIN(RADIANS(G5)))^2))</f>
        <v>83.081877808084755</v>
      </c>
      <c r="I5" s="13">
        <f>(($B$5/2)*SIN(RADIANS(G5))+(($B$5/2)^2*SIN(RADIANS(G5))*COS(RADIANS(G5)))/SQRT($B$8^2-(($B$5/2)*SIN(RADIANS(G5)))^2))*(PI()/180)</f>
        <v>-1.812236524259753E-2</v>
      </c>
      <c r="J5" s="14">
        <f>(($B$5/2)*COS(RADIANS(G5))+(($B$5/2)^2*COS(2*RADIANS(G5)))/SQRT($B$8^2-(($B$5/2)*SIN(RADIANS(G5)))^2)+(($B$5/2)^4*(SIN(RADIANS(G5))^2)*(COS(RADIANS(G5))^2))/(SQRT($B$8^2-(($B$5/2)*SIN(RADIANS(G5)))^2)^3))*(PI()/180)^2</f>
        <v>-9.0615288055983876E-3</v>
      </c>
      <c r="K5" s="13">
        <f>(($B$5/2)/1000)*($B$11*2*PI()/60)*(SIN(G5*PI()/180) + (($B$5/2)/$B$8)*SIN(2*G5*PI()/180))</f>
        <v>-0.26248487352179994</v>
      </c>
      <c r="L5" s="15">
        <f>(($B$5/2)/1000)*($B$11*2*PI()/60)^2*(COS(RADIANS(G5)) + 2*(($B$5/2)/$B$8)*COS(2*RADIANS(G5)))</f>
        <v>-3153.5844138226676</v>
      </c>
      <c r="M5" s="13">
        <f xml:space="preserve"> (( PI()*$B$4^2/4 * ( ($B$5/2)*(1-COS(RADIANS(G5))) + $B$8 - SQRT($B$8^2 - ($B$5/2)^2 * SIN(RADIANS(G5))^2 ) ) ) / 1000)*4+$B$6</f>
        <v>2032.5901687887997</v>
      </c>
      <c r="N5" s="50">
        <f>$B$10</f>
        <v>11.079718735154428</v>
      </c>
      <c r="O5" s="49" cm="1">
        <f t="array" ref="O5">MAX(ABS($K$3:$K$363))</f>
        <v>19.577733395790943</v>
      </c>
    </row>
    <row r="6" spans="1:15" x14ac:dyDescent="0.25">
      <c r="A6" s="41" t="s">
        <v>17</v>
      </c>
      <c r="B6" s="38">
        <v>36.520000000000003</v>
      </c>
      <c r="C6" s="38" t="s">
        <v>18</v>
      </c>
      <c r="E6" s="18">
        <f>B6/1000000</f>
        <v>3.6520000000000003E-5</v>
      </c>
      <c r="F6" s="34" t="s">
        <v>19</v>
      </c>
      <c r="G6" s="11">
        <v>-177</v>
      </c>
      <c r="H6" s="13">
        <f xml:space="preserve"> ($B$5/2)*(1-COS(RADIANS(G6)))+($B$8-SQRT($B$8^2-(($B$5/2)*SIN(RADIANS(G6)))^2))</f>
        <v>83.059224581534465</v>
      </c>
      <c r="I6" s="13">
        <f>(($B$5/2)*SIN(RADIANS(G6))+(($B$5/2)^2*SIN(RADIANS(G6))*COS(RADIANS(G6)))/SQRT($B$8^2-(($B$5/2)*SIN(RADIANS(G6)))^2))*(PI()/180)</f>
        <v>-2.7184195305501757E-2</v>
      </c>
      <c r="J6" s="14">
        <f>(($B$5/2)*COS(RADIANS(G6))+(($B$5/2)^2*COS(2*RADIANS(G6)))/SQRT($B$8^2-(($B$5/2)*SIN(RADIANS(G6)))^2)+(($B$5/2)^4*(SIN(RADIANS(G6))^2)*(COS(RADIANS(G6))^2))/(SQRT($B$8^2-(($B$5/2)*SIN(RADIANS(G6)))^2)^3))*(PI()/180)^2</f>
        <v>-9.0621733802989258E-3</v>
      </c>
      <c r="K6" s="13">
        <f>(($B$5/2)/1000)*($B$11*2*PI()/60)*(SIN(G6*PI()/180) + (($B$5/2)/$B$8)*SIN(2*G6*PI()/180))</f>
        <v>-0.3940213812203871</v>
      </c>
      <c r="L6" s="15">
        <f>(($B$5/2)/1000)*($B$11*2*PI()/60)^2*(COS(RADIANS(G6)) + 2*(($B$5/2)/$B$8)*COS(2*RADIANS(G6)))</f>
        <v>-3160.636190411758</v>
      </c>
      <c r="M6" s="13">
        <f xml:space="preserve"> (( PI()*$B$4^2/4 * ( ($B$5/2)*(1-COS(RADIANS(G6))) + $B$8 - SQRT($B$8^2 - ($B$5/2)^2 * SIN(RADIANS(G6))^2 ) ) ) / 1000)*4+$B$6</f>
        <v>2032.0459173715617</v>
      </c>
      <c r="N6" s="50">
        <f>$B$10</f>
        <v>11.079718735154428</v>
      </c>
      <c r="O6" s="49" cm="1">
        <f t="array" ref="O6">MAX(ABS($K$3:$K$363))</f>
        <v>19.577733395790943</v>
      </c>
    </row>
    <row r="7" spans="1:15" x14ac:dyDescent="0.25">
      <c r="A7" s="41" t="s">
        <v>20</v>
      </c>
      <c r="B7" s="38">
        <v>4</v>
      </c>
      <c r="C7" s="38" t="s">
        <v>12</v>
      </c>
      <c r="E7" s="18"/>
      <c r="F7" s="34"/>
      <c r="G7" s="11">
        <v>-176</v>
      </c>
      <c r="H7" s="13">
        <f xml:space="preserve"> ($B$5/2)*(1-COS(RADIANS(G7)))+($B$8-SQRT($B$8^2-(($B$5/2)*SIN(RADIANS(G7)))^2))</f>
        <v>83.027509160878935</v>
      </c>
      <c r="I7" s="13">
        <f>(($B$5/2)*SIN(RADIANS(G7))+(($B$5/2)^2*SIN(RADIANS(G7))*COS(RADIANS(G7)))/SQRT($B$8^2-(($B$5/2)*SIN(RADIANS(G7)))^2))*(PI()/180)</f>
        <v>-3.6246794888184011E-2</v>
      </c>
      <c r="J7" s="14">
        <f>(($B$5/2)*COS(RADIANS(G7))+(($B$5/2)^2*COS(2*RADIANS(G7)))/SQRT($B$8^2-(($B$5/2)*SIN(RADIANS(G7)))^2)+(($B$5/2)^4*(SIN(RADIANS(G7))^2)*(COS(RADIANS(G7))^2))/(SQRT($B$8^2-(($B$5/2)*SIN(RADIANS(G7)))^2)^3))*(PI()/180)^2</f>
        <v>-9.0630665216817306E-3</v>
      </c>
      <c r="K7" s="13">
        <f>(($B$5/2)/1000)*($B$11*2*PI()/60)*(SIN(G7*PI()/180) + (($B$5/2)/$B$8)*SIN(2*G7*PI()/180))</f>
        <v>-0.52591013604143932</v>
      </c>
      <c r="L7" s="15">
        <f>(($B$5/2)/1000)*($B$11*2*PI()/60)^2*(COS(RADIANS(G7)) + 2*(($B$5/2)/$B$8)*COS(2*RADIANS(G7)))</f>
        <v>-3170.489544593519</v>
      </c>
      <c r="M7" s="13">
        <f xml:space="preserve"> (( PI()*$B$4^2/4 * ( ($B$5/2)*(1-COS(RADIANS(G7))) + $B$8 - SQRT($B$8^2 - ($B$5/2)^2 * SIN(RADIANS(G7))^2 ) ) ) / 1000)*4+$B$6</f>
        <v>2031.2839436808933</v>
      </c>
      <c r="N7" s="50">
        <f>$B$10</f>
        <v>11.079718735154428</v>
      </c>
      <c r="O7" s="49" cm="1">
        <f t="array" ref="O7">MAX(ABS($K$3:$K$363))</f>
        <v>19.577733395790943</v>
      </c>
    </row>
    <row r="8" spans="1:15" x14ac:dyDescent="0.25">
      <c r="A8" s="41" t="s">
        <v>21</v>
      </c>
      <c r="B8" s="38">
        <v>146.25</v>
      </c>
      <c r="C8" s="38" t="s">
        <v>6</v>
      </c>
      <c r="D8" s="51" t="s">
        <v>155</v>
      </c>
      <c r="E8" s="18">
        <f>B8/1000</f>
        <v>0.14624999999999999</v>
      </c>
      <c r="F8" s="34" t="s">
        <v>15</v>
      </c>
      <c r="G8" s="11">
        <v>-175</v>
      </c>
      <c r="H8" s="13">
        <f xml:space="preserve"> ($B$5/2)*(1-COS(RADIANS(G8)))+($B$8-SQRT($B$8^2-(($B$5/2)*SIN(RADIANS(G8)))^2))</f>
        <v>82.986730653748907</v>
      </c>
      <c r="I8" s="13">
        <f>(($B$5/2)*SIN(RADIANS(G8))+(($B$5/2)^2*SIN(RADIANS(G8))*COS(RADIANS(G8)))/SQRT($B$8^2-(($B$5/2)*SIN(RADIANS(G8)))^2))*(PI()/180)</f>
        <v>-4.5310408145407703E-2</v>
      </c>
      <c r="J8" s="14">
        <f>(($B$5/2)*COS(RADIANS(G8))+(($B$5/2)^2*COS(2*RADIANS(G8)))/SQRT($B$8^2-(($B$5/2)*SIN(RADIANS(G8)))^2)+(($B$5/2)^4*(SIN(RADIANS(G8))^2)*(COS(RADIANS(G8))^2))/(SQRT($B$8^2-(($B$5/2)*SIN(RADIANS(G8)))^2)^3))*(PI()/180)^2</f>
        <v>-9.0641989643492592E-3</v>
      </c>
      <c r="K8" s="13">
        <f>(($B$5/2)/1000)*($B$11*2*PI()/60)*(SIN(G8*PI()/180) + (($B$5/2)/$B$8)*SIN(2*G8*PI()/180))</f>
        <v>-0.65826749126462447</v>
      </c>
      <c r="L8" s="15">
        <f>(($B$5/2)/1000)*($B$11*2*PI()/60)^2*(COS(RADIANS(G8)) + 2*(($B$5/2)/$B$8)*COS(2*RADIANS(G8)))</f>
        <v>-3183.1253738964169</v>
      </c>
      <c r="M8" s="13">
        <f xml:space="preserve"> (( PI()*$B$4^2/4 * ( ($B$5/2)*(1-COS(RADIANS(G8))) + $B$8 - SQRT($B$8^2 - ($B$5/2)^2 * SIN(RADIANS(G8))^2 ) ) ) / 1000)*4+$B$6</f>
        <v>2030.3042262773217</v>
      </c>
      <c r="N8" s="50">
        <f>$B$10</f>
        <v>11.079718735154428</v>
      </c>
      <c r="O8" s="49" cm="1">
        <f t="array" ref="O8">MAX(ABS($K$3:$K$363))</f>
        <v>19.577733395790943</v>
      </c>
    </row>
    <row r="9" spans="1:15" ht="15.75" thickBot="1" x14ac:dyDescent="0.3">
      <c r="A9" s="41" t="s">
        <v>22</v>
      </c>
      <c r="B9" s="39">
        <f>(((PI()*(0.5*E4)^2)*E5))*1000000*B7</f>
        <v>1996.5055605689254</v>
      </c>
      <c r="C9" s="38" t="s">
        <v>18</v>
      </c>
      <c r="E9" s="19">
        <f>B9/1000000</f>
        <v>1.9965055605689255E-3</v>
      </c>
      <c r="F9" s="35" t="s">
        <v>19</v>
      </c>
      <c r="G9" s="11">
        <v>-174</v>
      </c>
      <c r="H9" s="13">
        <f xml:space="preserve"> ($B$5/2)*(1-COS(RADIANS(G9)))+($B$8-SQRT($B$8^2-(($B$5/2)*SIN(RADIANS(G9)))^2))</f>
        <v>82.936887928694702</v>
      </c>
      <c r="I9" s="13">
        <f>(($B$5/2)*SIN(RADIANS(G9))+(($B$5/2)^2*SIN(RADIANS(G9))*COS(RADIANS(G9)))/SQRT($B$8^2-(($B$5/2)*SIN(RADIANS(G9)))^2))*(PI()/180)</f>
        <v>-5.437526864154018E-2</v>
      </c>
      <c r="J9" s="14">
        <f>(($B$5/2)*COS(RADIANS(G9))+(($B$5/2)^2*COS(2*RADIANS(G9)))/SQRT($B$8^2-(($B$5/2)*SIN(RADIANS(G9)))^2)+(($B$5/2)^4*(SIN(RADIANS(G9))^2)*(COS(RADIANS(G9))^2))/(SQRT($B$8^2-(($B$5/2)*SIN(RADIANS(G9)))^2)^3))*(PI()/180)^2</f>
        <v>-9.0655587925738707E-3</v>
      </c>
      <c r="K9" s="13">
        <f>(($B$5/2)/1000)*($B$11*2*PI()/60)*(SIN(G9*PI()/180) + (($B$5/2)/$B$8)*SIN(2*G9*PI()/180))</f>
        <v>-0.79120889133621741</v>
      </c>
      <c r="L9" s="15">
        <f>(($B$5/2)/1000)*($B$11*2*PI()/60)^2*(COS(RADIANS(G9)) + 2*(($B$5/2)/$B$8)*COS(2*RADIANS(G9)))</f>
        <v>-3198.5191616306906</v>
      </c>
      <c r="M9" s="13">
        <f xml:space="preserve"> (( PI()*$B$4^2/4 * ( ($B$5/2)*(1-COS(RADIANS(G9))) + $B$8 - SQRT($B$8^2 - ($B$5/2)^2 * SIN(RADIANS(G9))^2 ) ) ) / 1000)*4+$B$6</f>
        <v>2029.106737977386</v>
      </c>
      <c r="N9" s="50">
        <f>$B$10</f>
        <v>11.079718735154428</v>
      </c>
      <c r="O9" s="49" cm="1">
        <f t="array" ref="O9">MAX(ABS($K$3:$K$363))</f>
        <v>19.577733395790943</v>
      </c>
    </row>
    <row r="10" spans="1:15" x14ac:dyDescent="0.25">
      <c r="A10" s="42" t="s">
        <v>23</v>
      </c>
      <c r="B10" s="40" cm="1">
        <f t="array" ref="B10">AVERAGE(ABS(K3:K182))</f>
        <v>11.079718735154428</v>
      </c>
      <c r="C10" s="20" t="s">
        <v>9</v>
      </c>
      <c r="E10" s="3"/>
      <c r="F10" s="36"/>
      <c r="G10" s="11">
        <v>-173</v>
      </c>
      <c r="H10" s="13">
        <f xml:space="preserve"> ($B$5/2)*(1-COS(RADIANS(G10)))+($B$8-SQRT($B$8^2-(($B$5/2)*SIN(RADIANS(G10)))^2))</f>
        <v>82.87797962710205</v>
      </c>
      <c r="I10" s="13">
        <f>(($B$5/2)*SIN(RADIANS(G10))+(($B$5/2)^2*SIN(RADIANS(G10))*COS(RADIANS(G10)))/SQRT($B$8^2-(($B$5/2)*SIN(RADIANS(G10)))^2))*(PI()/180)</f>
        <v>-6.3441596699160413E-2</v>
      </c>
      <c r="J10" s="14">
        <f>(($B$5/2)*COS(RADIANS(G10))+(($B$5/2)^2*COS(2*RADIANS(G10)))/SQRT($B$8^2-(($B$5/2)*SIN(RADIANS(G10)))^2)+(($B$5/2)^4*(SIN(RADIANS(G10))^2)*(COS(RADIANS(G10))^2))/(SQRT($B$8^2-(($B$5/2)*SIN(RADIANS(G10)))^2)^3))*(PI()/180)^2</f>
        <v>-9.0671314381125991E-3</v>
      </c>
      <c r="K10" s="13">
        <f>(($B$5/2)/1000)*($B$11*2*PI()/60)*(SIN(G10*PI()/180) + (($B$5/2)/$B$8)*SIN(2*G10*PI()/180))</f>
        <v>-0.92484864693187863</v>
      </c>
      <c r="L10" s="15">
        <f>(($B$5/2)/1000)*($B$11*2*PI()/60)^2*(COS(RADIANS(G10)) + 2*(($B$5/2)/$B$8)*COS(2*RADIANS(G10)))</f>
        <v>-3216.641009536776</v>
      </c>
      <c r="M10" s="13">
        <f xml:space="preserve"> (( PI()*$B$4^2/4 * ( ($B$5/2)*(1-COS(RADIANS(G10))) + $B$8 - SQRT($B$8^2 - ($B$5/2)^2 * SIN(RADIANS(G10))^2 ) ) ) / 1000)*4+$B$6</f>
        <v>2027.691446139921</v>
      </c>
      <c r="N10" s="50">
        <f>$B$10</f>
        <v>11.079718735154428</v>
      </c>
      <c r="O10" s="49" cm="1">
        <f t="array" ref="O10">MAX(ABS($K$3:$K$363))</f>
        <v>19.577733395790943</v>
      </c>
    </row>
    <row r="11" spans="1:15" x14ac:dyDescent="0.25">
      <c r="A11" s="41" t="s">
        <v>24</v>
      </c>
      <c r="B11" s="38">
        <v>4000</v>
      </c>
      <c r="C11" s="20" t="s">
        <v>12</v>
      </c>
      <c r="E11" s="4"/>
      <c r="F11" s="37"/>
      <c r="G11" s="11">
        <v>-172</v>
      </c>
      <c r="H11" s="13">
        <f xml:space="preserve"> ($B$5/2)*(1-COS(RADIANS(G11)))+($B$8-SQRT($B$8^2-(($B$5/2)*SIN(RADIANS(G11)))^2))</f>
        <v>82.810004177760732</v>
      </c>
      <c r="I11" s="13">
        <f>(($B$5/2)*SIN(RADIANS(G11))+(($B$5/2)^2*SIN(RADIANS(G11))*COS(RADIANS(G11)))/SQRT($B$8^2-(($B$5/2)*SIN(RADIANS(G11)))^2))*(PI()/180)</f>
        <v>-7.2509596745302843E-2</v>
      </c>
      <c r="J11" s="14">
        <f>(($B$5/2)*COS(RADIANS(G11))+(($B$5/2)^2*COS(2*RADIANS(G11)))/SQRT($B$8^2-(($B$5/2)*SIN(RADIANS(G11)))^2)+(($B$5/2)^4*(SIN(RADIANS(G11))^2)*(COS(RADIANS(G11))^2))/(SQRT($B$8^2-(($B$5/2)*SIN(RADIANS(G11)))^2)^3))*(PI()/180)^2</f>
        <v>-9.0688996776695559E-3</v>
      </c>
      <c r="K11" s="13">
        <f>(($B$5/2)/1000)*($B$11*2*PI()/60)*(SIN(G11*PI()/180) + (($B$5/2)/$B$8)*SIN(2*G11*PI()/180))</f>
        <v>-1.059299711529349</v>
      </c>
      <c r="L11" s="15">
        <f>(($B$5/2)/1000)*($B$11*2*PI()/60)^2*(COS(RADIANS(G11)) + 2*(($B$5/2)/$B$8)*COS(2*RADIANS(G11)))</f>
        <v>-3237.4556776060849</v>
      </c>
      <c r="M11" s="13">
        <f xml:space="preserve"> (( PI()*$B$4^2/4 * ( ($B$5/2)*(1-COS(RADIANS(G11))) + $B$8 - SQRT($B$8^2 - ($B$5/2)^2 * SIN(RADIANS(G11))^2 ) ) ) / 1000)*4+$B$6</f>
        <v>2026.0583130160685</v>
      </c>
      <c r="N11" s="50">
        <f>$B$10</f>
        <v>11.079718735154428</v>
      </c>
      <c r="O11" s="49" cm="1">
        <f t="array" ref="O11">MAX(ABS($K$3:$K$363))</f>
        <v>19.577733395790943</v>
      </c>
    </row>
    <row r="12" spans="1:15" x14ac:dyDescent="0.25">
      <c r="B12" s="5"/>
      <c r="C12" s="5"/>
      <c r="D12" s="5"/>
      <c r="G12" s="11">
        <v>-171</v>
      </c>
      <c r="H12" s="13">
        <f xml:space="preserve"> ($B$5/2)*(1-COS(RADIANS(G12)))+($B$8-SQRT($B$8^2-(($B$5/2)*SIN(RADIANS(G12)))^2))</f>
        <v>82.73295981408792</v>
      </c>
      <c r="I12" s="13">
        <f>(($B$5/2)*SIN(RADIANS(G12))+(($B$5/2)^2*SIN(RADIANS(G12))*COS(RADIANS(G12)))/SQRT($B$8^2-(($B$5/2)*SIN(RADIANS(G12)))^2))*(PI()/180)</f>
        <v>-8.1579454655017536E-2</v>
      </c>
      <c r="J12" s="14">
        <f>(($B$5/2)*COS(RADIANS(G12))+(($B$5/2)^2*COS(2*RADIANS(G12)))/SQRT($B$8^2-(($B$5/2)*SIN(RADIANS(G12)))^2)+(($B$5/2)^4*(SIN(RADIANS(G12))^2)*(COS(RADIANS(G12))^2))/(SQRT($B$8^2-(($B$5/2)*SIN(RADIANS(G12)))^2)^3))*(PI()/180)^2</f>
        <v>-9.0708436300857235E-3</v>
      </c>
      <c r="K12" s="13">
        <f>(($B$5/2)/1000)*($B$11*2*PI()/60)*(SIN(G12*PI()/180) + (($B$5/2)/$B$8)*SIN(2*G12*PI()/180))</f>
        <v>-1.1946734597889173</v>
      </c>
      <c r="L12" s="15">
        <f>(($B$5/2)/1000)*($B$11*2*PI()/60)^2*(COS(RADIANS(G12)) + 2*(($B$5/2)/$B$8)*COS(2*RADIANS(G12)))</f>
        <v>-3260.9226310245904</v>
      </c>
      <c r="M12" s="13">
        <f xml:space="preserve"> (( PI()*$B$4^2/4 * ( ($B$5/2)*(1-COS(RADIANS(G12))) + $B$8 - SQRT($B$8^2 - ($B$5/2)^2 * SIN(RADIANS(G12))^2 ) ) ) / 1000)*4+$B$6</f>
        <v>2024.2072961630813</v>
      </c>
      <c r="N12" s="50">
        <f>$B$10</f>
        <v>11.079718735154428</v>
      </c>
      <c r="O12" s="49" cm="1">
        <f t="array" ref="O12">MAX(ABS($K$3:$K$363))</f>
        <v>19.577733395790943</v>
      </c>
    </row>
    <row r="13" spans="1:15" x14ac:dyDescent="0.25">
      <c r="B13" s="5"/>
      <c r="C13" s="5"/>
      <c r="D13" s="5"/>
      <c r="G13" s="11">
        <v>-170</v>
      </c>
      <c r="H13" s="13">
        <f xml:space="preserve"> ($B$5/2)*(1-COS(RADIANS(G13)))+($B$8-SQRT($B$8^2-(($B$5/2)*SIN(RADIANS(G13)))^2))</f>
        <v>82.646844594009664</v>
      </c>
      <c r="I13" s="13">
        <f>(($B$5/2)*SIN(RADIANS(G13))+(($B$5/2)^2*SIN(RADIANS(G13))*COS(RADIANS(G13)))/SQRT($B$8^2-(($B$5/2)*SIN(RADIANS(G13)))^2))*(PI()/180)</f>
        <v>-9.0651335092022847E-2</v>
      </c>
      <c r="J13" s="14">
        <f>(($B$5/2)*COS(RADIANS(G13))+(($B$5/2)^2*COS(2*RADIANS(G13)))/SQRT($B$8^2-(($B$5/2)*SIN(RADIANS(G13)))^2)+(($B$5/2)^4*(SIN(RADIANS(G13))^2)*(COS(RADIANS(G13))^2))/(SQRT($B$8^2-(($B$5/2)*SIN(RADIANS(G13)))^2)^3))*(PI()/180)^2</f>
        <v>-9.072940753350316E-3</v>
      </c>
      <c r="K13" s="13">
        <f>(($B$5/2)/1000)*($B$11*2*PI()/60)*(SIN(G13*PI()/180) + (($B$5/2)/$B$8)*SIN(2*G13*PI()/180))</f>
        <v>-1.331079468037297</v>
      </c>
      <c r="L13" s="15">
        <f>(($B$5/2)/1000)*($B$11*2*PI()/60)^2*(COS(RADIANS(G13)) + 2*(($B$5/2)/$B$8)*COS(2*RADIANS(G13)))</f>
        <v>-3286.9960941808199</v>
      </c>
      <c r="M13" s="13">
        <f xml:space="preserve"> (( PI()*$B$4^2/4 * ( ($B$5/2)*(1-COS(RADIANS(G13))) + $B$8 - SQRT($B$8^2 - ($B$5/2)^2 * SIN(RADIANS(G13))^2 ) ) ) / 1000)*4+$B$6</f>
        <v>2022.1383489219754</v>
      </c>
      <c r="N13" s="50">
        <f>$B$10</f>
        <v>11.079718735154428</v>
      </c>
      <c r="O13" s="49" cm="1">
        <f t="array" ref="O13">MAX(ABS($K$3:$K$363))</f>
        <v>19.577733395790943</v>
      </c>
    </row>
    <row r="14" spans="1:15" x14ac:dyDescent="0.25">
      <c r="B14" s="5"/>
      <c r="C14" s="5"/>
      <c r="D14" s="5"/>
      <c r="G14" s="11">
        <v>-169</v>
      </c>
      <c r="H14" s="13">
        <f xml:space="preserve"> ($B$5/2)*(1-COS(RADIANS(G14)))+($B$8-SQRT($B$8^2-(($B$5/2)*SIN(RADIANS(G14)))^2))</f>
        <v>82.551656422503228</v>
      </c>
      <c r="I14" s="13">
        <f>(($B$5/2)*SIN(RADIANS(G14))+(($B$5/2)^2*SIN(RADIANS(G14))*COS(RADIANS(G14)))/SQRT($B$8^2-(($B$5/2)*SIN(RADIANS(G14)))^2))*(PI()/180)</f>
        <v>-9.9725378846326554E-2</v>
      </c>
      <c r="J14" s="14">
        <f>(($B$5/2)*COS(RADIANS(G14))+(($B$5/2)^2*COS(2*RADIANS(G14)))/SQRT($B$8^2-(($B$5/2)*SIN(RADIANS(G14)))^2)+(($B$5/2)^4*(SIN(RADIANS(G14))^2)*(COS(RADIANS(G14))^2))/(SQRT($B$8^2-(($B$5/2)*SIN(RADIANS(G14)))^2)^3))*(PI()/180)^2</f>
        <v>-9.0751658415419902E-3</v>
      </c>
      <c r="K14" s="13">
        <f>(($B$5/2)/1000)*($B$11*2*PI()/60)*(SIN(G14*PI()/180) + (($B$5/2)/$B$8)*SIN(2*G14*PI()/180))</f>
        <v>-1.468625297147828</v>
      </c>
      <c r="L14" s="15">
        <f>(($B$5/2)/1000)*($B$11*2*PI()/60)^2*(COS(RADIANS(G14)) + 2*(($B$5/2)/$B$8)*COS(2*RADIANS(G14)))</f>
        <v>-3315.625111671025</v>
      </c>
      <c r="M14" s="13">
        <f xml:space="preserve"> (( PI()*$B$4^2/4 * ( ($B$5/2)*(1-COS(RADIANS(G14))) + $B$8 - SQRT($B$8^2 - ($B$5/2)^2 * SIN(RADIANS(G14))^2 ) ) ) / 1000)*4+$B$6</f>
        <v>2019.8514209591233</v>
      </c>
      <c r="N14" s="50">
        <f>$B$10</f>
        <v>11.079718735154428</v>
      </c>
      <c r="O14" s="49" cm="1">
        <f t="array" ref="O14">MAX(ABS($K$3:$K$363))</f>
        <v>19.577733395790943</v>
      </c>
    </row>
    <row r="15" spans="1:15" x14ac:dyDescent="0.25">
      <c r="B15" s="5"/>
      <c r="C15" s="5"/>
      <c r="D15" s="5"/>
      <c r="G15" s="11">
        <v>-168</v>
      </c>
      <c r="H15" s="13">
        <f xml:space="preserve"> ($B$5/2)*(1-COS(RADIANS(G15)))+($B$8-SQRT($B$8^2-(($B$5/2)*SIN(RADIANS(G15)))^2))</f>
        <v>82.44739307680311</v>
      </c>
      <c r="I15" s="13">
        <f>(($B$5/2)*SIN(RADIANS(G15))+(($B$5/2)^2*SIN(RADIANS(G15))*COS(RADIANS(G15)))/SQRT($B$8^2-(($B$5/2)*SIN(RADIANS(G15)))^2))*(PI()/180)</f>
        <v>-0.10880170016880064</v>
      </c>
      <c r="J15" s="14">
        <f>(($B$5/2)*COS(RADIANS(G15))+(($B$5/2)^2*COS(2*RADIANS(G15)))/SQRT($B$8^2-(($B$5/2)*SIN(RADIANS(G15)))^2)+(($B$5/2)^4*(SIN(RADIANS(G15))^2)*(COS(RADIANS(G15))^2))/(SQRT($B$8^2-(($B$5/2)*SIN(RADIANS(G15)))^2)^3))*(PI()/180)^2</f>
        <v>-9.0774910218225108E-3</v>
      </c>
      <c r="K15" s="13">
        <f>(($B$5/2)/1000)*($B$11*2*PI()/60)*(SIN(G15*PI()/180) + (($B$5/2)/$B$8)*SIN(2*G15*PI()/180))</f>
        <v>-1.6074162781070298</v>
      </c>
      <c r="L15" s="15">
        <f>(($B$5/2)/1000)*($B$11*2*PI()/60)^2*(COS(RADIANS(G15)) + 2*(($B$5/2)/$B$8)*COS(2*RADIANS(G15)))</f>
        <v>-3346.7536162256069</v>
      </c>
      <c r="M15" s="13">
        <f xml:space="preserve"> (( PI()*$B$4^2/4 * ( ($B$5/2)*(1-COS(RADIANS(G15))) + $B$8 - SQRT($B$8^2 - ($B$5/2)^2 * SIN(RADIANS(G15))^2 ) ) ) / 1000)*4+$B$6</f>
        <v>2017.3464588718336</v>
      </c>
      <c r="N15" s="50">
        <f>$B$10</f>
        <v>11.079718735154428</v>
      </c>
      <c r="O15" s="49" cm="1">
        <f t="array" ref="O15">MAX(ABS($K$3:$K$363))</f>
        <v>19.577733395790943</v>
      </c>
    </row>
    <row r="16" spans="1:15" x14ac:dyDescent="0.25">
      <c r="B16" s="5"/>
      <c r="C16" s="5"/>
      <c r="D16" s="5"/>
      <c r="G16" s="11">
        <v>-167</v>
      </c>
      <c r="H16" s="13">
        <f xml:space="preserve"> ($B$5/2)*(1-COS(RADIANS(G16)))+($B$8-SQRT($B$8^2-(($B$5/2)*SIN(RADIANS(G16)))^2))</f>
        <v>82.334052234274239</v>
      </c>
      <c r="I16" s="13">
        <f>(($B$5/2)*SIN(RADIANS(G16))+(($B$5/2)^2*SIN(RADIANS(G16))*COS(RADIANS(G16)))/SQRT($B$8^2-(($B$5/2)*SIN(RADIANS(G16)))^2))*(PI()/180)</f>
        <v>-0.11788038410283563</v>
      </c>
      <c r="J16" s="14">
        <f>(($B$5/2)*COS(RADIANS(G16))+(($B$5/2)^2*COS(2*RADIANS(G16)))/SQRT($B$8^2-(($B$5/2)*SIN(RADIANS(G16)))^2)+(($B$5/2)^4*(SIN(RADIANS(G16))^2)*(COS(RADIANS(G16))^2))/(SQRT($B$8^2-(($B$5/2)*SIN(RADIANS(G16)))^2)^3))*(PI()/180)^2</f>
        <v>-9.0798857516193425E-3</v>
      </c>
      <c r="K16" s="13">
        <f>(($B$5/2)/1000)*($B$11*2*PI()/60)*(SIN(G16*PI()/180) + (($B$5/2)/$B$8)*SIN(2*G16*PI()/180))</f>
        <v>-1.7475553005541951</v>
      </c>
      <c r="L16" s="15">
        <f>(($B$5/2)/1000)*($B$11*2*PI()/60)^2*(COS(RADIANS(G16)) + 2*(($B$5/2)/$B$8)*COS(2*RADIANS(G16)))</f>
        <v>-3380.3205034722982</v>
      </c>
      <c r="M16" s="13">
        <f xml:space="preserve"> (( PI()*$B$4^2/4 * ( ($B$5/2)*(1-COS(RADIANS(G16))) + $B$8 - SQRT($B$8^2 - ($B$5/2)^2 * SIN(RADIANS(G16))^2 ) ) ) / 1000)*4+$B$6</f>
        <v>2014.6234068580138</v>
      </c>
      <c r="N16" s="50">
        <f>$B$10</f>
        <v>11.079718735154428</v>
      </c>
      <c r="O16" s="49" cm="1">
        <f t="array" ref="O16">MAX(ABS($K$3:$K$363))</f>
        <v>19.577733395790943</v>
      </c>
    </row>
    <row r="17" spans="2:15" x14ac:dyDescent="0.25">
      <c r="B17" s="5"/>
      <c r="C17" s="5"/>
      <c r="D17" s="5"/>
      <c r="G17" s="11">
        <v>-166</v>
      </c>
      <c r="H17" s="13">
        <f xml:space="preserve"> ($B$5/2)*(1-COS(RADIANS(G17)))+($B$8-SQRT($B$8^2-(($B$5/2)*SIN(RADIANS(G17)))^2))</f>
        <v>82.211631502954702</v>
      </c>
      <c r="I17" s="13">
        <f>(($B$5/2)*SIN(RADIANS(G17))+(($B$5/2)^2*SIN(RADIANS(G17))*COS(RADIANS(G17)))/SQRT($B$8^2-(($B$5/2)*SIN(RADIANS(G17)))^2))*(PI()/180)</f>
        <v>-0.12696148381333056</v>
      </c>
      <c r="J17" s="14">
        <f>(($B$5/2)*COS(RADIANS(G17))+(($B$5/2)^2*COS(2*RADIANS(G17)))/SQRT($B$8^2-(($B$5/2)*SIN(RADIANS(G17)))^2)+(($B$5/2)^4*(SIN(RADIANS(G17))^2)*(COS(RADIANS(G17))^2))/(SQRT($B$8^2-(($B$5/2)*SIN(RADIANS(G17)))^2)^3))*(PI()/180)^2</f>
        <v>-9.0823168161475749E-3</v>
      </c>
      <c r="K17" s="13">
        <f>(($B$5/2)/1000)*($B$11*2*PI()/60)*(SIN(G17*PI()/180) + (($B$5/2)/$B$8)*SIN(2*G17*PI()/180))</f>
        <v>-1.889142604576918</v>
      </c>
      <c r="L17" s="15">
        <f>(($B$5/2)/1000)*($B$11*2*PI()/60)^2*(COS(RADIANS(G17)) + 2*(($B$5/2)/$B$8)*COS(2*RADIANS(G17)))</f>
        <v>-3416.2597134429893</v>
      </c>
      <c r="M17" s="13">
        <f xml:space="preserve"> (( PI()*$B$4^2/4 * ( ($B$5/2)*(1-COS(RADIANS(G17))) + $B$8 - SQRT($B$8^2 - ($B$5/2)^2 * SIN(RADIANS(G17))^2 ) ) ) / 1000)*4+$B$6</f>
        <v>2011.6822074499705</v>
      </c>
      <c r="N17" s="50">
        <f>$B$10</f>
        <v>11.079718735154428</v>
      </c>
      <c r="O17" s="49" cm="1">
        <f t="array" ref="O17">MAX(ABS($K$3:$K$363))</f>
        <v>19.577733395790943</v>
      </c>
    </row>
    <row r="18" spans="2:15" x14ac:dyDescent="0.25">
      <c r="B18" s="5"/>
      <c r="C18" s="5"/>
      <c r="D18" s="5"/>
      <c r="G18" s="11">
        <v>-165</v>
      </c>
      <c r="H18" s="13">
        <f xml:space="preserve"> ($B$5/2)*(1-COS(RADIANS(G18)))+($B$8-SQRT($B$8^2-(($B$5/2)*SIN(RADIANS(G18)))^2))</f>
        <v>82.08012845477073</v>
      </c>
      <c r="I18" s="13">
        <f>(($B$5/2)*SIN(RADIANS(G18))+(($B$5/2)^2*SIN(RADIANS(G18))*COS(RADIANS(G18)))/SQRT($B$8^2-(($B$5/2)*SIN(RADIANS(G18)))^2))*(PI()/180)</f>
        <v>-0.13604501791344595</v>
      </c>
      <c r="J18" s="14">
        <f>(($B$5/2)*COS(RADIANS(G18))+(($B$5/2)^2*COS(2*RADIANS(G18)))/SQRT($B$8^2-(($B$5/2)*SIN(RADIANS(G18)))^2)+(($B$5/2)^4*(SIN(RADIANS(G18))^2)*(COS(RADIANS(G18))^2))/(SQRT($B$8^2-(($B$5/2)*SIN(RADIANS(G18)))^2)^3))*(PI()/180)^2</f>
        <v>-9.0847483264351152E-3</v>
      </c>
      <c r="K18" s="13">
        <f>(($B$5/2)/1000)*($B$11*2*PI()/60)*(SIN(G18*PI()/180) + (($B$5/2)/$B$8)*SIN(2*G18*PI()/180))</f>
        <v>-2.0322755760414863</v>
      </c>
      <c r="L18" s="15">
        <f>(($B$5/2)/1000)*($B$11*2*PI()/60)^2*(COS(RADIANS(G18)) + 2*(($B$5/2)/$B$8)*COS(2*RADIANS(G18)))</f>
        <v>-3454.5003187227908</v>
      </c>
      <c r="M18" s="13">
        <f xml:space="preserve"> (( PI()*$B$4^2/4 * ( ($B$5/2)*(1-COS(RADIANS(G18))) + $B$8 - SQRT($B$8^2 - ($B$5/2)^2 * SIN(RADIANS(G18))^2 ) ) ) / 1000)*4+$B$6</f>
        <v>2008.522802312413</v>
      </c>
      <c r="N18" s="50">
        <f>$B$10</f>
        <v>11.079718735154428</v>
      </c>
      <c r="O18" s="49" cm="1">
        <f t="array" ref="O18">MAX(ABS($K$3:$K$363))</f>
        <v>19.577733395790943</v>
      </c>
    </row>
    <row r="19" spans="2:15" x14ac:dyDescent="0.25">
      <c r="B19" s="5"/>
      <c r="C19" s="6"/>
      <c r="D19" s="5"/>
      <c r="G19" s="11">
        <v>-164</v>
      </c>
      <c r="H19" s="13">
        <f xml:space="preserve"> ($B$5/2)*(1-COS(RADIANS(G19)))+($B$8-SQRT($B$8^2-(($B$5/2)*SIN(RADIANS(G19)))^2))</f>
        <v>81.939540661425738</v>
      </c>
      <c r="I19" s="13">
        <f>(($B$5/2)*SIN(RADIANS(G19))+(($B$5/2)^2*SIN(RADIANS(G19))*COS(RADIANS(G19)))/SQRT($B$8^2-(($B$5/2)*SIN(RADIANS(G19)))^2))*(PI()/180)</f>
        <v>-0.14513096778970319</v>
      </c>
      <c r="J19" s="14">
        <f>(($B$5/2)*COS(RADIANS(G19))+(($B$5/2)^2*COS(2*RADIANS(G19)))/SQRT($B$8^2-(($B$5/2)*SIN(RADIANS(G19)))^2)+(($B$5/2)^4*(SIN(RADIANS(G19))^2)*(COS(RADIANS(G19))^2))/(SQRT($B$8^2-(($B$5/2)*SIN(RADIANS(G19)))^2)^3))*(PI()/180)^2</f>
        <v>-9.0871417180286851E-3</v>
      </c>
      <c r="K19" s="13">
        <f>(($B$5/2)/1000)*($B$11*2*PI()/60)*(SIN(G19*PI()/180) + (($B$5/2)/$B$8)*SIN(2*G19*PI()/180))</f>
        <v>-2.1770485457326578</v>
      </c>
      <c r="L19" s="15">
        <f>(($B$5/2)/1000)*($B$11*2*PI()/60)^2*(COS(RADIANS(G19)) + 2*(($B$5/2)/$B$8)*COS(2*RADIANS(G19)))</f>
        <v>-3494.9666191315828</v>
      </c>
      <c r="M19" s="13">
        <f xml:space="preserve"> (( PI()*$B$4^2/4 * ( ($B$5/2)*(1-COS(RADIANS(G19))) + $B$8 - SQRT($B$8^2 - ($B$5/2)^2 * SIN(RADIANS(G19))^2 ) ) ) / 1000)*4+$B$6</f>
        <v>2005.145133104694</v>
      </c>
      <c r="N19" s="50">
        <f>$B$10</f>
        <v>11.079718735154428</v>
      </c>
      <c r="O19" s="49" cm="1">
        <f t="array" ref="O19">MAX(ABS($K$3:$K$363))</f>
        <v>19.577733395790943</v>
      </c>
    </row>
    <row r="20" spans="2:15" x14ac:dyDescent="0.25">
      <c r="B20" s="5"/>
      <c r="C20" s="5"/>
      <c r="D20" s="5"/>
      <c r="G20" s="11">
        <v>-163</v>
      </c>
      <c r="H20" s="13">
        <f xml:space="preserve"> ($B$5/2)*(1-COS(RADIANS(G20)))+($B$8-SQRT($B$8^2-(($B$5/2)*SIN(RADIANS(G20)))^2))</f>
        <v>81.789865732964813</v>
      </c>
      <c r="I20" s="13">
        <f>(($B$5/2)*SIN(RADIANS(G20))+(($B$5/2)^2*SIN(RADIANS(G20))*COS(RADIANS(G20)))/SQRT($B$8^2-(($B$5/2)*SIN(RADIANS(G20)))^2))*(PI()/180)</f>
        <v>-0.15421927492621279</v>
      </c>
      <c r="J20" s="14">
        <f>(($B$5/2)*COS(RADIANS(G20))+(($B$5/2)^2*COS(2*RADIANS(G20)))/SQRT($B$8^2-(($B$5/2)*SIN(RADIANS(G20)))^2)+(($B$5/2)^4*(SIN(RADIANS(G20))^2)*(COS(RADIANS(G20))^2))/(SQRT($B$8^2-(($B$5/2)*SIN(RADIANS(G20)))^2)^3))*(PI()/180)^2</f>
        <v>-9.0894557505710339E-3</v>
      </c>
      <c r="K20" s="13">
        <f>(($B$5/2)/1000)*($B$11*2*PI()/60)*(SIN(G20*PI()/180) + (($B$5/2)/$B$8)*SIN(2*G20*PI()/180))</f>
        <v>-2.3235525925725504</v>
      </c>
      <c r="L20" s="15">
        <f>(($B$5/2)/1000)*($B$11*2*PI()/60)^2*(COS(RADIANS(G20)) + 2*(($B$5/2)/$B$8)*COS(2*RADIANS(G20)))</f>
        <v>-3537.5782428201783</v>
      </c>
      <c r="M20" s="13">
        <f xml:space="preserve"> (( PI()*$B$4^2/4 * ( ($B$5/2)*(1-COS(RADIANS(G20))) + $B$8 - SQRT($B$8^2 - ($B$5/2)^2 * SIN(RADIANS(G20))^2 ) ) ) / 1000)*4+$B$6</f>
        <v>2001.5491424073418</v>
      </c>
      <c r="N20" s="50">
        <f>$B$10</f>
        <v>11.079718735154428</v>
      </c>
      <c r="O20" s="49" cm="1">
        <f t="array" ref="O20">MAX(ABS($K$3:$K$363))</f>
        <v>19.577733395790943</v>
      </c>
    </row>
    <row r="21" spans="2:15" x14ac:dyDescent="0.25">
      <c r="B21" s="5"/>
      <c r="C21" s="6"/>
      <c r="D21" s="5"/>
      <c r="G21" s="11">
        <v>-162</v>
      </c>
      <c r="H21" s="13">
        <f xml:space="preserve"> ($B$5/2)*(1-COS(RADIANS(G21)))+($B$8-SQRT($B$8^2-(($B$5/2)*SIN(RADIANS(G21)))^2))</f>
        <v>81.631101359015105</v>
      </c>
      <c r="I21" s="13">
        <f>(($B$5/2)*SIN(RADIANS(G21))+(($B$5/2)^2*SIN(RADIANS(G21))*COS(RADIANS(G21)))/SQRT($B$8^2-(($B$5/2)*SIN(RADIANS(G21)))^2))*(PI()/180)</f>
        <v>-0.16330983822899717</v>
      </c>
      <c r="J21" s="14">
        <f>(($B$5/2)*COS(RADIANS(G21))+(($B$5/2)^2*COS(2*RADIANS(G21)))/SQRT($B$8^2-(($B$5/2)*SIN(RADIANS(G21)))^2)+(($B$5/2)^4*(SIN(RADIANS(G21))^2)*(COS(RADIANS(G21))^2))/(SQRT($B$8^2-(($B$5/2)*SIN(RADIANS(G21)))^2)^3))*(PI()/180)^2</f>
        <v>-9.091646508452858E-3</v>
      </c>
      <c r="K21" s="13">
        <f>(($B$5/2)/1000)*($B$11*2*PI()/60)*(SIN(G21*PI()/180) + (($B$5/2)/$B$8)*SIN(2*G21*PI()/180))</f>
        <v>-2.4718753511833427</v>
      </c>
      <c r="L21" s="15">
        <f>(($B$5/2)/1000)*($B$11*2*PI()/60)^2*(COS(RADIANS(G21)) + 2*(($B$5/2)/$B$8)*COS(2*RADIANS(G21)))</f>
        <v>-3582.2502536552342</v>
      </c>
      <c r="M21" s="13">
        <f xml:space="preserve"> (( PI()*$B$4^2/4 * ( ($B$5/2)*(1-COS(RADIANS(G21))) + $B$8 - SQRT($B$8^2 - ($B$5/2)^2 * SIN(RADIANS(G21))^2 ) ) ) / 1000)*4+$B$6</f>
        <v>1997.7347747128674</v>
      </c>
      <c r="N21" s="50">
        <f>$B$10</f>
        <v>11.079718735154428</v>
      </c>
      <c r="O21" s="49" cm="1">
        <f t="array" ref="O21">MAX(ABS($K$3:$K$363))</f>
        <v>19.577733395790943</v>
      </c>
    </row>
    <row r="22" spans="2:15" x14ac:dyDescent="0.25">
      <c r="B22" s="5"/>
      <c r="C22" s="5"/>
      <c r="D22" s="5"/>
      <c r="G22" s="11">
        <v>-161</v>
      </c>
      <c r="H22" s="13">
        <f xml:space="preserve"> ($B$5/2)*(1-COS(RADIANS(G22)))+($B$8-SQRT($B$8^2-(($B$5/2)*SIN(RADIANS(G22)))^2))</f>
        <v>81.46324535270108</v>
      </c>
      <c r="I22" s="13">
        <f>(($B$5/2)*SIN(RADIANS(G22))+(($B$5/2)^2*SIN(RADIANS(G22))*COS(RADIANS(G22)))/SQRT($B$8^2-(($B$5/2)*SIN(RADIANS(G22)))^2))*(PI()/180)</f>
        <v>-0.17240251135159265</v>
      </c>
      <c r="J22" s="14">
        <f>(($B$5/2)*COS(RADIANS(G22))+(($B$5/2)^2*COS(2*RADIANS(G22)))/SQRT($B$8^2-(($B$5/2)*SIN(RADIANS(G22)))^2)+(($B$5/2)^4*(SIN(RADIANS(G22))^2)*(COS(RADIANS(G22))^2))/(SQRT($B$8^2-(($B$5/2)*SIN(RADIANS(G22)))^2)^3))*(PI()/180)^2</f>
        <v>-9.0936674027551258E-3</v>
      </c>
      <c r="K22" s="13">
        <f>(($B$5/2)/1000)*($B$11*2*PI()/60)*(SIN(G22*PI()/180) + (($B$5/2)/$B$8)*SIN(2*G22*PI()/180))</f>
        <v>-2.6221008240530588</v>
      </c>
      <c r="L22" s="15">
        <f>(($B$5/2)/1000)*($B$11*2*PI()/60)^2*(COS(RADIANS(G22)) + 2*(($B$5/2)/$B$8)*COS(2*RADIANS(G22)))</f>
        <v>-3628.8932647591851</v>
      </c>
      <c r="M22" s="13">
        <f xml:space="preserve"> (( PI()*$B$4^2/4 * ( ($B$5/2)*(1-COS(RADIANS(G22))) + $B$8 - SQRT($B$8^2 - ($B$5/2)^2 * SIN(RADIANS(G22))^2 ) ) ) / 1000)*4+$B$6</f>
        <v>1993.7019774808473</v>
      </c>
      <c r="N22" s="50">
        <f>$B$10</f>
        <v>11.079718735154428</v>
      </c>
      <c r="O22" s="49" cm="1">
        <f t="array" ref="O22">MAX(ABS($K$3:$K$363))</f>
        <v>19.577733395790943</v>
      </c>
    </row>
    <row r="23" spans="2:15" x14ac:dyDescent="0.25">
      <c r="B23" s="5"/>
      <c r="C23" s="6"/>
      <c r="D23" s="5"/>
      <c r="G23" s="11">
        <v>-160</v>
      </c>
      <c r="H23" s="13">
        <f xml:space="preserve"> ($B$5/2)*(1-COS(RADIANS(G23)))+($B$8-SQRT($B$8^2-(($B$5/2)*SIN(RADIANS(G23)))^2))</f>
        <v>81.286295697233399</v>
      </c>
      <c r="I23" s="13">
        <f>(($B$5/2)*SIN(RADIANS(G23))+(($B$5/2)^2*SIN(RADIANS(G23))*COS(RADIANS(G23)))/SQRT($B$8^2-(($B$5/2)*SIN(RADIANS(G23)))^2))*(PI()/180)</f>
        <v>-0.18149710002333458</v>
      </c>
      <c r="J23" s="14">
        <f>(($B$5/2)*COS(RADIANS(G23))+(($B$5/2)^2*COS(2*RADIANS(G23)))/SQRT($B$8^2-(($B$5/2)*SIN(RADIANS(G23)))^2)+(($B$5/2)^4*(SIN(RADIANS(G23))^2)*(COS(RADIANS(G23))^2))/(SQRT($B$8^2-(($B$5/2)*SIN(RADIANS(G23)))^2)^3))*(PI()/180)^2</f>
        <v>-9.095469174709667E-3</v>
      </c>
      <c r="K23" s="13">
        <f>(($B$5/2)/1000)*($B$11*2*PI()/60)*(SIN(G23*PI()/180) + (($B$5/2)/$B$8)*SIN(2*G23*PI()/180))</f>
        <v>-2.7743091985579387</v>
      </c>
      <c r="L23" s="15">
        <f>(($B$5/2)/1000)*($B$11*2*PI()/60)^2*(COS(RADIANS(G23)) + 2*(($B$5/2)/$B$8)*COS(2*RADIANS(G23)))</f>
        <v>-3677.4135580638231</v>
      </c>
      <c r="M23" s="13">
        <f xml:space="preserve"> (( PI()*$B$4^2/4 * ( ($B$5/2)*(1-COS(RADIANS(G23))) + $B$8 - SQRT($B$8^2 - ($B$5/2)^2 * SIN(RADIANS(G23))^2 ) ) ) / 1000)*4+$B$6</f>
        <v>1989.4507022572373</v>
      </c>
      <c r="N23" s="50">
        <f>$B$10</f>
        <v>11.079718735154428</v>
      </c>
      <c r="O23" s="49" cm="1">
        <f t="array" ref="O23">MAX(ABS($K$3:$K$363))</f>
        <v>19.577733395790943</v>
      </c>
    </row>
    <row r="24" spans="2:15" x14ac:dyDescent="0.25">
      <c r="B24" s="5"/>
      <c r="C24" s="6"/>
      <c r="D24" s="5"/>
      <c r="G24" s="11">
        <v>-159</v>
      </c>
      <c r="H24" s="13">
        <f xml:space="preserve"> ($B$5/2)*(1-COS(RADIANS(G24)))+($B$8-SQRT($B$8^2-(($B$5/2)*SIN(RADIANS(G24)))^2))</f>
        <v>81.100250595167054</v>
      </c>
      <c r="I24" s="13">
        <f>(($B$5/2)*SIN(RADIANS(G24))+(($B$5/2)^2*SIN(RADIANS(G24))*COS(RADIANS(G24)))/SQRT($B$8^2-(($B$5/2)*SIN(RADIANS(G24)))^2))*(PI()/180)</f>
        <v>-0.1905933593819594</v>
      </c>
      <c r="J24" s="14">
        <f>(($B$5/2)*COS(RADIANS(G24))+(($B$5/2)^2*COS(2*RADIANS(G24)))/SQRT($B$8^2-(($B$5/2)*SIN(RADIANS(G24)))^2)+(($B$5/2)^4*(SIN(RADIANS(G24))^2)*(COS(RADIANS(G24))^2))/(SQRT($B$8^2-(($B$5/2)*SIN(RADIANS(G24)))^2)^3))*(PI()/180)^2</f>
        <v>-9.0969999009173404E-3</v>
      </c>
      <c r="K24" s="13">
        <f>(($B$5/2)/1000)*($B$11*2*PI()/60)*(SIN(G24*PI()/180) + (($B$5/2)/$B$8)*SIN(2*G24*PI()/180))</f>
        <v>-2.9285766690889803</v>
      </c>
      <c r="L24" s="15">
        <f>(($B$5/2)/1000)*($B$11*2*PI()/60)^2*(COS(RADIANS(G24)) + 2*(($B$5/2)/$B$8)*COS(2*RADIANS(G24)))</f>
        <v>-3727.7132097286021</v>
      </c>
      <c r="M24" s="13">
        <f xml:space="preserve"> (( PI()*$B$4^2/4 * ( ($B$5/2)*(1-COS(RADIANS(G24))) + $B$8 - SQRT($B$8^2 - ($B$5/2)^2 * SIN(RADIANS(G24))^2 ) ) ) / 1000)*4+$B$6</f>
        <v>1984.9809058578139</v>
      </c>
      <c r="N24" s="50">
        <f>$B$10</f>
        <v>11.079718735154428</v>
      </c>
      <c r="O24" s="49" cm="1">
        <f t="array" ref="O24">MAX(ABS($K$3:$K$363))</f>
        <v>19.577733395790943</v>
      </c>
    </row>
    <row r="25" spans="2:15" x14ac:dyDescent="0.25">
      <c r="B25" s="5"/>
      <c r="C25" s="7"/>
      <c r="D25" s="5"/>
      <c r="G25" s="11">
        <v>-158</v>
      </c>
      <c r="H25" s="13">
        <f xml:space="preserve"> ($B$5/2)*(1-COS(RADIANS(G25)))+($B$8-SQRT($B$8^2-(($B$5/2)*SIN(RADIANS(G25)))^2))</f>
        <v>80.905108520324347</v>
      </c>
      <c r="I25" s="13">
        <f>(($B$5/2)*SIN(RADIANS(G25))+(($B$5/2)^2*SIN(RADIANS(G25))*COS(RADIANS(G25)))/SQRT($B$8^2-(($B$5/2)*SIN(RADIANS(G25)))^2))*(PI()/180)</f>
        <v>-0.19969099131241022</v>
      </c>
      <c r="J25" s="14">
        <f>(($B$5/2)*COS(RADIANS(G25))+(($B$5/2)^2*COS(2*RADIANS(G25)))/SQRT($B$8^2-(($B$5/2)*SIN(RADIANS(G25)))^2)+(($B$5/2)^4*(SIN(RADIANS(G25))^2)*(COS(RADIANS(G25))^2))/(SQRT($B$8^2-(($B$5/2)*SIN(RADIANS(G25)))^2)^3))*(PI()/180)^2</f>
        <v>-9.0982050005740441E-3</v>
      </c>
      <c r="K25" s="13">
        <f>(($B$5/2)/1000)*($B$11*2*PI()/60)*(SIN(G25*PI()/180) + (($B$5/2)/$B$8)*SIN(2*G25*PI()/180))</f>
        <v>-3.0849752645236728</v>
      </c>
      <c r="L25" s="15">
        <f>(($B$5/2)/1000)*($B$11*2*PI()/60)^2*(COS(RADIANS(G25)) + 2*(($B$5/2)/$B$8)*COS(2*RADIANS(G25)))</f>
        <v>-3779.6902212674577</v>
      </c>
      <c r="M25" s="13">
        <f xml:space="preserve"> (( PI()*$B$4^2/4 * ( ($B$5/2)*(1-COS(RADIANS(G25))) + $B$8 - SQRT($B$8^2 - ($B$5/2)^2 * SIN(RADIANS(G25))^2 ) ) ) / 1000)*4+$B$6</f>
        <v>1980.2925516156433</v>
      </c>
      <c r="N25" s="50">
        <f>$B$10</f>
        <v>11.079718735154428</v>
      </c>
      <c r="O25" s="49" cm="1">
        <f t="array" ref="O25">MAX(ABS($K$3:$K$363))</f>
        <v>19.577733395790943</v>
      </c>
    </row>
    <row r="26" spans="2:15" x14ac:dyDescent="0.25">
      <c r="B26" s="5"/>
      <c r="C26" s="5"/>
      <c r="D26" s="5"/>
      <c r="G26" s="11">
        <v>-157</v>
      </c>
      <c r="H26" s="13">
        <f xml:space="preserve"> ($B$5/2)*(1-COS(RADIANS(G26)))+($B$8-SQRT($B$8^2-(($B$5/2)*SIN(RADIANS(G26)))^2))</f>
        <v>80.700868272374663</v>
      </c>
      <c r="I26" s="13">
        <f>(($B$5/2)*SIN(RADIANS(G26))+(($B$5/2)^2*SIN(RADIANS(G26))*COS(RADIANS(G26)))/SQRT($B$8^2-(($B$5/2)*SIN(RADIANS(G26)))^2))*(PI()/180)</f>
        <v>-0.20878964179397694</v>
      </c>
      <c r="J26" s="14">
        <f>(($B$5/2)*COS(RADIANS(G26))+(($B$5/2)^2*COS(2*RADIANS(G26)))/SQRT($B$8^2-(($B$5/2)*SIN(RADIANS(G26)))^2)+(($B$5/2)^4*(SIN(RADIANS(G26))^2)*(COS(RADIANS(G26))^2))/(SQRT($B$8^2-(($B$5/2)*SIN(RADIANS(G26)))^2)^3))*(PI()/180)^2</f>
        <v>-9.0990272449651705E-3</v>
      </c>
      <c r="K26" s="13">
        <f>(($B$5/2)/1000)*($B$11*2*PI()/60)*(SIN(G26*PI()/180) + (($B$5/2)/$B$8)*SIN(2*G26*PI()/180))</f>
        <v>-3.2435726812774668</v>
      </c>
      <c r="L26" s="15">
        <f>(($B$5/2)/1000)*($B$11*2*PI()/60)^2*(COS(RADIANS(G26)) + 2*(($B$5/2)/$B$8)*COS(2*RADIANS(G26)))</f>
        <v>-3833.2386562207666</v>
      </c>
      <c r="M26" s="13">
        <f xml:space="preserve"> (( PI()*$B$4^2/4 * ( ($B$5/2)*(1-COS(RADIANS(G26))) + $B$8 - SQRT($B$8^2 - ($B$5/2)^2 * SIN(RADIANS(G26))^2 ) ) ) / 1000)*4+$B$6</f>
        <v>1975.3856106923758</v>
      </c>
      <c r="N26" s="50">
        <f>$B$10</f>
        <v>11.079718735154428</v>
      </c>
      <c r="O26" s="49" cm="1">
        <f t="array" ref="O26">MAX(ABS($K$3:$K$363))</f>
        <v>19.577733395790943</v>
      </c>
    </row>
    <row r="27" spans="2:15" x14ac:dyDescent="0.25">
      <c r="B27" s="5"/>
      <c r="C27" s="5"/>
      <c r="D27" s="5"/>
      <c r="G27" s="11">
        <v>-156</v>
      </c>
      <c r="H27" s="13">
        <f xml:space="preserve"> ($B$5/2)*(1-COS(RADIANS(G27)))+($B$8-SQRT($B$8^2-(($B$5/2)*SIN(RADIANS(G27)))^2))</f>
        <v>80.487529034062391</v>
      </c>
      <c r="I27" s="13">
        <f>(($B$5/2)*SIN(RADIANS(G27))+(($B$5/2)^2*SIN(RADIANS(G27))*COS(RADIANS(G27)))/SQRT($B$8^2-(($B$5/2)*SIN(RADIANS(G27)))^2))*(PI()/180)</f>
        <v>-0.21788889825818133</v>
      </c>
      <c r="J27" s="14">
        <f>(($B$5/2)*COS(RADIANS(G27))+(($B$5/2)^2*COS(2*RADIANS(G27)))/SQRT($B$8^2-(($B$5/2)*SIN(RADIANS(G27)))^2)+(($B$5/2)^4*(SIN(RADIANS(G27))^2)*(COS(RADIANS(G27))^2))/(SQRT($B$8^2-(($B$5/2)*SIN(RADIANS(G27)))^2)^3))*(PI()/180)^2</f>
        <v>-9.0994067694987173E-3</v>
      </c>
      <c r="K27" s="13">
        <f>(($B$5/2)/1000)*($B$11*2*PI()/60)*(SIN(G27*PI()/180) + (($B$5/2)/$B$8)*SIN(2*G27*PI()/180))</f>
        <v>-3.4044321221624974</v>
      </c>
      <c r="L27" s="15">
        <f>(($B$5/2)/1000)*($B$11*2*PI()/60)^2*(COS(RADIANS(G27)) + 2*(($B$5/2)/$B$8)*COS(2*RADIANS(G27)))</f>
        <v>-3888.2487822021722</v>
      </c>
      <c r="M27" s="13">
        <f xml:space="preserve"> (( PI()*$B$4^2/4 * ( ($B$5/2)*(1-COS(RADIANS(G27))) + $B$8 - SQRT($B$8^2 - ($B$5/2)^2 * SIN(RADIANS(G27))^2 ) ) ) / 1000)*4+$B$6</f>
        <v>1970.2600634531702</v>
      </c>
      <c r="N27" s="50">
        <f>$B$10</f>
        <v>11.079718735154428</v>
      </c>
      <c r="O27" s="49" cm="1">
        <f t="array" ref="O27">MAX(ABS($K$3:$K$363))</f>
        <v>19.577733395790943</v>
      </c>
    </row>
    <row r="28" spans="2:15" x14ac:dyDescent="0.25">
      <c r="B28" s="5"/>
      <c r="C28" s="5"/>
      <c r="D28" s="5"/>
      <c r="G28" s="11">
        <v>-155</v>
      </c>
      <c r="H28" s="13">
        <f xml:space="preserve"> ($B$5/2)*(1-COS(RADIANS(G28)))+($B$8-SQRT($B$8^2-(($B$5/2)*SIN(RADIANS(G28)))^2))</f>
        <v>80.265090431070263</v>
      </c>
      <c r="I28" s="13">
        <f>(($B$5/2)*SIN(RADIANS(G28))+(($B$5/2)^2*SIN(RADIANS(G28))*COS(RADIANS(G28)))/SQRT($B$8^2-(($B$5/2)*SIN(RADIANS(G28)))^2))*(PI()/180)</f>
        <v>-0.22698828696007653</v>
      </c>
      <c r="J28" s="14">
        <f>(($B$5/2)*COS(RADIANS(G28))+(($B$5/2)^2*COS(2*RADIANS(G28)))/SQRT($B$8^2-(($B$5/2)*SIN(RADIANS(G28)))^2)+(($B$5/2)^4*(SIN(RADIANS(G28))^2)*(COS(RADIANS(G28))^2))/(SQRT($B$8^2-(($B$5/2)*SIN(RADIANS(G28)))^2)^3))*(PI()/180)^2</f>
        <v>-9.0992810885561076E-3</v>
      </c>
      <c r="K28" s="13">
        <f>(($B$5/2)/1000)*($B$11*2*PI()/60)*(SIN(G28*PI()/180) + (($B$5/2)/$B$8)*SIN(2*G28*PI()/180))</f>
        <v>-3.5676121412738424</v>
      </c>
      <c r="L28" s="15">
        <f>(($B$5/2)/1000)*($B$11*2*PI()/60)^2*(COS(RADIANS(G28)) + 2*(($B$5/2)/$B$8)*COS(2*RADIANS(G28)))</f>
        <v>-3944.6072181432455</v>
      </c>
      <c r="M28" s="13">
        <f xml:space="preserve"> (( PI()*$B$4^2/4 * ( ($B$5/2)*(1-COS(RADIANS(G28))) + $B$8 - SQRT($B$8^2 - ($B$5/2)^2 * SIN(RADIANS(G28))^2 ) ) ) / 1000)*4+$B$6</f>
        <v>1964.9159009049274</v>
      </c>
      <c r="N28" s="50">
        <f>$B$10</f>
        <v>11.079718735154428</v>
      </c>
      <c r="O28" s="49" cm="1">
        <f t="array" ref="O28">MAX(ABS($K$3:$K$363))</f>
        <v>19.577733395790943</v>
      </c>
    </row>
    <row r="29" spans="2:15" x14ac:dyDescent="0.25">
      <c r="B29" s="5"/>
      <c r="C29" s="8"/>
      <c r="D29" s="5"/>
      <c r="G29" s="11">
        <v>-154</v>
      </c>
      <c r="H29" s="13">
        <f xml:space="preserve"> ($B$5/2)*(1-COS(RADIANS(G29)))+($B$8-SQRT($B$8^2-(($B$5/2)*SIN(RADIANS(G29)))^2))</f>
        <v>80.033552594503334</v>
      </c>
      <c r="I29" s="13">
        <f>(($B$5/2)*SIN(RADIANS(G29))+(($B$5/2)^2*SIN(RADIANS(G29))*COS(RADIANS(G29)))/SQRT($B$8^2-(($B$5/2)*SIN(RADIANS(G29)))^2))*(PI()/180)</f>
        <v>-0.23608727036592872</v>
      </c>
      <c r="J29" s="14">
        <f>(($B$5/2)*COS(RADIANS(G29))+(($B$5/2)^2*COS(2*RADIANS(G29)))/SQRT($B$8^2-(($B$5/2)*SIN(RADIANS(G29)))^2)+(($B$5/2)^4*(SIN(RADIANS(G29))^2)*(COS(RADIANS(G29))^2))/(SQRT($B$8^2-(($B$5/2)*SIN(RADIANS(G29)))^2)^3))*(PI()/180)^2</f>
        <v>-9.098585113447643E-3</v>
      </c>
      <c r="K29" s="13">
        <f>(($B$5/2)/1000)*($B$11*2*PI()/60)*(SIN(G29*PI()/180) + (($B$5/2)/$B$8)*SIN(2*G29*PI()/180))</f>
        <v>-3.7331664951160675</v>
      </c>
      <c r="L29" s="15">
        <f>(($B$5/2)/1000)*($B$11*2*PI()/60)^2*(COS(RADIANS(G29)) + 2*(($B$5/2)/$B$8)*COS(2*RADIANS(G29)))</f>
        <v>-4002.1970865524722</v>
      </c>
      <c r="M29" s="13">
        <f xml:space="preserve"> (( PI()*$B$4^2/4 * ( ($B$5/2)*(1-COS(RADIANS(G29))) + $B$8 - SQRT($B$8^2 - ($B$5/2)^2 * SIN(RADIANS(G29))^2 ) ) ) / 1000)*4+$B$6</f>
        <v>1959.3531261974911</v>
      </c>
      <c r="N29" s="50">
        <f>$B$10</f>
        <v>11.079718735154428</v>
      </c>
      <c r="O29" s="49" cm="1">
        <f t="array" ref="O29">MAX(ABS($K$3:$K$363))</f>
        <v>19.577733395790943</v>
      </c>
    </row>
    <row r="30" spans="2:15" x14ac:dyDescent="0.25">
      <c r="B30" s="5"/>
      <c r="C30" s="8"/>
      <c r="D30" s="5"/>
      <c r="G30" s="11">
        <v>-153</v>
      </c>
      <c r="H30" s="13">
        <f xml:space="preserve"> ($B$5/2)*(1-COS(RADIANS(G30)))+($B$8-SQRT($B$8^2-(($B$5/2)*SIN(RADIANS(G30)))^2))</f>
        <v>79.792916225976001</v>
      </c>
      <c r="I30" s="13">
        <f>(($B$5/2)*SIN(RADIANS(G30))+(($B$5/2)^2*SIN(RADIANS(G30))*COS(RADIANS(G30)))/SQRT($B$8^2-(($B$5/2)*SIN(RADIANS(G30)))^2))*(PI()/180)</f>
        <v>-0.24518524456052695</v>
      </c>
      <c r="J30" s="14">
        <f>(($B$5/2)*COS(RADIANS(G30))+(($B$5/2)^2*COS(2*RADIANS(G30)))/SQRT($B$8^2-(($B$5/2)*SIN(RADIANS(G30)))^2)+(($B$5/2)^4*(SIN(RADIANS(G30))^2)*(COS(RADIANS(G30))^2))/(SQRT($B$8^2-(($B$5/2)*SIN(RADIANS(G30)))^2)^3))*(PI()/180)^2</f>
        <v>-9.0972511737665365E-3</v>
      </c>
      <c r="K30" s="13">
        <f>(($B$5/2)/1000)*($B$11*2*PI()/60)*(SIN(G30*PI()/180) + (($B$5/2)/$B$8)*SIN(2*G30*PI()/180))</f>
        <v>-3.9011440001750972</v>
      </c>
      <c r="L30" s="15">
        <f>(($B$5/2)/1000)*($B$11*2*PI()/60)^2*(COS(RADIANS(G30)) + 2*(($B$5/2)/$B$8)*COS(2*RADIANS(G30)))</f>
        <v>-4060.8981705987417</v>
      </c>
      <c r="M30" s="13">
        <f xml:space="preserve"> (( PI()*$B$4^2/4 * ( ($B$5/2)*(1-COS(RADIANS(G30))) + $B$8 - SQRT($B$8^2 - ($B$5/2)^2 * SIN(RADIANS(G30))^2 ) ) ) / 1000)*4+$B$6</f>
        <v>1953.5717561873835</v>
      </c>
      <c r="N30" s="50">
        <f>$B$10</f>
        <v>11.079718735154428</v>
      </c>
      <c r="O30" s="49" cm="1">
        <f t="array" ref="O30">MAX(ABS($K$3:$K$363))</f>
        <v>19.577733395790943</v>
      </c>
    </row>
    <row r="31" spans="2:15" x14ac:dyDescent="0.25">
      <c r="B31" s="5"/>
      <c r="C31" s="8"/>
      <c r="D31" s="5"/>
      <c r="G31" s="11">
        <v>-152</v>
      </c>
      <c r="H31" s="13">
        <f xml:space="preserve"> ($B$5/2)*(1-COS(RADIANS(G31)))+($B$8-SQRT($B$8^2-(($B$5/2)*SIN(RADIANS(G31)))^2))</f>
        <v>79.543182665280355</v>
      </c>
      <c r="I31" s="13">
        <f>(($B$5/2)*SIN(RADIANS(G31))+(($B$5/2)^2*SIN(RADIANS(G31))*COS(RADIANS(G31)))/SQRT($B$8^2-(($B$5/2)*SIN(RADIANS(G31)))^2))*(PI()/180)</f>
        <v>-0.25428153667767067</v>
      </c>
      <c r="J31" s="14">
        <f>(($B$5/2)*COS(RADIANS(G31))+(($B$5/2)^2*COS(2*RADIANS(G31)))/SQRT($B$8^2-(($B$5/2)*SIN(RADIANS(G31)))^2)+(($B$5/2)^4*(SIN(RADIANS(G31))^2)*(COS(RADIANS(G31))^2))/(SQRT($B$8^2-(($B$5/2)*SIN(RADIANS(G31)))^2)^3))*(PI()/180)^2</f>
        <v>-9.0952090424413524E-3</v>
      </c>
      <c r="K31" s="13">
        <f>(($B$5/2)/1000)*($B$11*2*PI()/60)*(SIN(G31*PI()/180) + (($B$5/2)/$B$8)*SIN(2*G31*PI()/180))</f>
        <v>-4.0715883971323308</v>
      </c>
      <c r="L31" s="15">
        <f>(($B$5/2)/1000)*($B$11*2*PI()/60)^2*(COS(RADIANS(G31)) + 2*(($B$5/2)/$B$8)*COS(2*RADIANS(G31)))</f>
        <v>-4120.5870758234951</v>
      </c>
      <c r="M31" s="13">
        <f xml:space="preserve"> (( PI()*$B$4^2/4 * ( ($B$5/2)*(1-COS(RADIANS(G31))) + $B$8 - SQRT($B$8^2 - ($B$5/2)^2 * SIN(RADIANS(G31))^2 ) ) ) / 1000)*4+$B$6</f>
        <v>1947.5718230635625</v>
      </c>
      <c r="N31" s="50">
        <f>$B$10</f>
        <v>11.079718735154428</v>
      </c>
      <c r="O31" s="49" cm="1">
        <f t="array" ref="O31">MAX(ABS($K$3:$K$363))</f>
        <v>19.577733395790943</v>
      </c>
    </row>
    <row r="32" spans="2:15" x14ac:dyDescent="0.25">
      <c r="D32" s="9"/>
      <c r="G32" s="11">
        <v>-151</v>
      </c>
      <c r="H32" s="13">
        <f xml:space="preserve"> ($B$5/2)*(1-COS(RADIANS(G32)))+($B$8-SQRT($B$8^2-(($B$5/2)*SIN(RADIANS(G32)))^2))</f>
        <v>79.28435396061073</v>
      </c>
      <c r="I32" s="13">
        <f>(($B$5/2)*SIN(RADIANS(G32))+(($B$5/2)^2*SIN(RADIANS(G32))*COS(RADIANS(G32)))/SQRT($B$8^2-(($B$5/2)*SIN(RADIANS(G32)))^2))*(PI()/180)</f>
        <v>-0.26337540235768803</v>
      </c>
      <c r="J32" s="14">
        <f>(($B$5/2)*COS(RADIANS(G32))+(($B$5/2)^2*COS(2*RADIANS(G32)))/SQRT($B$8^2-(($B$5/2)*SIN(RADIANS(G32)))^2)+(($B$5/2)^4*(SIN(RADIANS(G32))^2)*(COS(RADIANS(G32))^2))/(SQRT($B$8^2-(($B$5/2)*SIN(RADIANS(G32)))^2)^3))*(PI()/180)^2</f>
        <v>-9.0923859647913472E-3</v>
      </c>
      <c r="K32" s="13">
        <f>(($B$5/2)/1000)*($B$11*2*PI()/60)*(SIN(G32*PI()/180) + (($B$5/2)/$B$8)*SIN(2*G32*PI()/180))</f>
        <v>-4.2445382219097212</v>
      </c>
      <c r="L32" s="15">
        <f>(($B$5/2)/1000)*($B$11*2*PI()/60)^2*(COS(RADIANS(G32)) + 2*(($B$5/2)/$B$8)*COS(2*RADIANS(G32)))</f>
        <v>-4181.1373962798798</v>
      </c>
      <c r="M32" s="13">
        <f xml:space="preserve"> (( PI()*$B$4^2/4 * ( ($B$5/2)*(1-COS(RADIANS(G32))) + $B$8 - SQRT($B$8^2 - ($B$5/2)^2 * SIN(RADIANS(G32))^2 ) ) ) / 1000)*4+$B$6</f>
        <v>1941.3533760345881</v>
      </c>
      <c r="N32" s="50">
        <f>$B$10</f>
        <v>11.079718735154428</v>
      </c>
      <c r="O32" s="49" cm="1">
        <f t="array" ref="O32">MAX(ABS($K$3:$K$363))</f>
        <v>19.577733395790943</v>
      </c>
    </row>
    <row r="33" spans="2:15" x14ac:dyDescent="0.25">
      <c r="B33" s="5"/>
      <c r="C33" s="5"/>
      <c r="D33" s="5"/>
      <c r="G33" s="11">
        <v>-150</v>
      </c>
      <c r="H33" s="13">
        <f xml:space="preserve"> ($B$5/2)*(1-COS(RADIANS(G33)))+($B$8-SQRT($B$8^2-(($B$5/2)*SIN(RADIANS(G33)))^2))</f>
        <v>79.016432941315657</v>
      </c>
      <c r="I33" s="13">
        <f>(($B$5/2)*SIN(RADIANS(G33))+(($B$5/2)^2*SIN(RADIANS(G33))*COS(RADIANS(G33)))/SQRT($B$8^2-(($B$5/2)*SIN(RADIANS(G33)))^2))*(PI()/180)</f>
        <v>-0.27246602323613545</v>
      </c>
      <c r="J33" s="14">
        <f>(($B$5/2)*COS(RADIANS(G33))+(($B$5/2)^2*COS(2*RADIANS(G33)))/SQRT($B$8^2-(($B$5/2)*SIN(RADIANS(G33)))^2)+(($B$5/2)^4*(SIN(RADIANS(G33))^2)*(COS(RADIANS(G33))^2))/(SQRT($B$8^2-(($B$5/2)*SIN(RADIANS(G33)))^2)^3))*(PI()/180)^2</f>
        <v>-9.0887066918926597E-3</v>
      </c>
      <c r="K33" s="13">
        <f>(($B$5/2)/1000)*($B$11*2*PI()/60)*(SIN(G33*PI()/180) + (($B$5/2)/$B$8)*SIN(2*G33*PI()/180))</f>
        <v>-4.420026683725963</v>
      </c>
      <c r="L33" s="15">
        <f>(($B$5/2)/1000)*($B$11*2*PI()/60)^2*(COS(RADIANS(G33)) + 2*(($B$5/2)/$B$8)*COS(2*RADIANS(G33)))</f>
        <v>-4242.4198848916385</v>
      </c>
      <c r="M33" s="13">
        <f xml:space="preserve"> (( PI()*$B$4^2/4 * ( ($B$5/2)*(1-COS(RADIANS(G33))) + $B$8 - SQRT($B$8^2 - ($B$5/2)^2 * SIN(RADIANS(G33))^2 ) ) ) / 1000)*4+$B$6</f>
        <v>1934.9164830765146</v>
      </c>
      <c r="N33" s="50">
        <f>$B$10</f>
        <v>11.079718735154428</v>
      </c>
      <c r="O33" s="49" cm="1">
        <f t="array" ref="O33">MAX(ABS($K$3:$K$363))</f>
        <v>19.577733395790943</v>
      </c>
    </row>
    <row r="34" spans="2:15" x14ac:dyDescent="0.25">
      <c r="B34" s="5"/>
      <c r="C34" s="10"/>
      <c r="D34" s="5"/>
      <c r="G34" s="11">
        <v>-149</v>
      </c>
      <c r="H34" s="13">
        <f xml:space="preserve"> ($B$5/2)*(1-COS(RADIANS(G34)))+($B$8-SQRT($B$8^2-(($B$5/2)*SIN(RADIANS(G34)))^2))</f>
        <v>78.739423293143687</v>
      </c>
      <c r="I34" s="13">
        <f>(($B$5/2)*SIN(RADIANS(G34))+(($B$5/2)^2*SIN(RADIANS(G34))*COS(RADIANS(G34)))/SQRT($B$8^2-(($B$5/2)*SIN(RADIANS(G34)))^2))*(PI()/180)</f>
        <v>-0.28155250446815228</v>
      </c>
      <c r="J34" s="14">
        <f>(($B$5/2)*COS(RADIANS(G34))+(($B$5/2)^2*COS(2*RADIANS(G34)))/SQRT($B$8^2-(($B$5/2)*SIN(RADIANS(G34)))^2)+(($B$5/2)^4*(SIN(RADIANS(G34))^2)*(COS(RADIANS(G34))^2))/(SQRT($B$8^2-(($B$5/2)*SIN(RADIANS(G34)))^2)^3))*(PI()/180)^2</f>
        <v>-9.0840935185654056E-3</v>
      </c>
      <c r="K34" s="13">
        <f>(($B$5/2)/1000)*($B$11*2*PI()/60)*(SIN(G34*PI()/180) + (($B$5/2)/$B$8)*SIN(2*G34*PI()/180))</f>
        <v>-4.598081550335186</v>
      </c>
      <c r="L34" s="15">
        <f>(($B$5/2)/1000)*($B$11*2*PI()/60)^2*(COS(RADIANS(G34)) + 2*(($B$5/2)/$B$8)*COS(2*RADIANS(G34)))</f>
        <v>-4304.3026278192583</v>
      </c>
      <c r="M34" s="13">
        <f xml:space="preserve"> (( PI()*$B$4^2/4 * ( ($B$5/2)*(1-COS(RADIANS(G34))) + $B$8 - SQRT($B$8^2 - ($B$5/2)^2 * SIN(RADIANS(G34))^2 ) ) ) / 1000)*4+$B$6</f>
        <v>1928.2612327406953</v>
      </c>
      <c r="N34" s="50">
        <f>$B$10</f>
        <v>11.079718735154428</v>
      </c>
      <c r="O34" s="49" cm="1">
        <f t="array" ref="O34">MAX(ABS($K$3:$K$363))</f>
        <v>19.577733395790943</v>
      </c>
    </row>
    <row r="35" spans="2:15" x14ac:dyDescent="0.25">
      <c r="B35" s="5"/>
      <c r="C35" s="5"/>
      <c r="D35" s="5"/>
      <c r="G35" s="11">
        <v>-148</v>
      </c>
      <c r="H35" s="13">
        <f xml:space="preserve"> ($B$5/2)*(1-COS(RADIANS(G35)))+($B$8-SQRT($B$8^2-(($B$5/2)*SIN(RADIANS(G35)))^2))</f>
        <v>78.453329635944854</v>
      </c>
      <c r="I35" s="13">
        <f>(($B$5/2)*SIN(RADIANS(G35))+(($B$5/2)^2*SIN(RADIANS(G35))*COS(RADIANS(G35)))/SQRT($B$8^2-(($B$5/2)*SIN(RADIANS(G35)))^2))*(PI()/180)</f>
        <v>-0.29063387229323806</v>
      </c>
      <c r="J35" s="14">
        <f>(($B$5/2)*COS(RADIANS(G35))+(($B$5/2)^2*COS(2*RADIANS(G35)))/SQRT($B$8^2-(($B$5/2)*SIN(RADIANS(G35)))^2)+(($B$5/2)^4*(SIN(RADIANS(G35))^2)*(COS(RADIANS(G35))^2))/(SQRT($B$8^2-(($B$5/2)*SIN(RADIANS(G35)))^2)^3))*(PI()/180)^2</f>
        <v>-9.0784663262921065E-3</v>
      </c>
      <c r="K35" s="13">
        <f>(($B$5/2)/1000)*($B$11*2*PI()/60)*(SIN(G35*PI()/180) + (($B$5/2)/$B$8)*SIN(2*G35*PI()/180))</f>
        <v>-4.778725040610599</v>
      </c>
      <c r="L35" s="15">
        <f>(($B$5/2)/1000)*($B$11*2*PI()/60)^2*(COS(RADIANS(G35)) + 2*(($B$5/2)/$B$8)*COS(2*RADIANS(G35)))</f>
        <v>-4366.6512226157229</v>
      </c>
      <c r="M35" s="13">
        <f xml:space="preserve"> (( PI()*$B$4^2/4 * ( ($B$5/2)*(1-COS(RADIANS(G35))) + $B$8 - SQRT($B$8^2 - ($B$5/2)^2 * SIN(RADIANS(G35))^2 ) ) ) / 1000)*4+$B$6</f>
        <v>1921.3877360205879</v>
      </c>
      <c r="N35" s="50">
        <f>$B$10</f>
        <v>11.079718735154428</v>
      </c>
      <c r="O35" s="49" cm="1">
        <f t="array" ref="O35">MAX(ABS($K$3:$K$363))</f>
        <v>19.577733395790943</v>
      </c>
    </row>
    <row r="36" spans="2:15" x14ac:dyDescent="0.25">
      <c r="G36" s="11">
        <v>-147</v>
      </c>
      <c r="H36" s="13">
        <f xml:space="preserve"> ($B$5/2)*(1-COS(RADIANS(G36)))+($B$8-SQRT($B$8^2-(($B$5/2)*SIN(RADIANS(G36)))^2))</f>
        <v>78.158157603785355</v>
      </c>
      <c r="I36" s="13">
        <f>(($B$5/2)*SIN(RADIANS(G36))+(($B$5/2)^2*SIN(RADIANS(G36))*COS(RADIANS(G36)))/SQRT($B$8^2-(($B$5/2)*SIN(RADIANS(G36)))^2))*(PI()/180)</f>
        <v>-0.29970907164554672</v>
      </c>
      <c r="J36" s="14">
        <f>(($B$5/2)*COS(RADIANS(G36))+(($B$5/2)^2*COS(2*RADIANS(G36)))/SQRT($B$8^2-(($B$5/2)*SIN(RADIANS(G36)))^2)+(($B$5/2)^4*(SIN(RADIANS(G36))^2)*(COS(RADIANS(G36))^2))/(SQRT($B$8^2-(($B$5/2)*SIN(RADIANS(G36)))^2)^3))*(PI()/180)^2</f>
        <v>-9.0717426313770867E-3</v>
      </c>
      <c r="K36" s="13">
        <f>(($B$5/2)/1000)*($B$11*2*PI()/60)*(SIN(G36*PI()/180) + (($B$5/2)/$B$8)*SIN(2*G36*PI()/180))</f>
        <v>-4.9619737246264517</v>
      </c>
      <c r="L36" s="15">
        <f>(($B$5/2)/1000)*($B$11*2*PI()/60)^2*(COS(RADIANS(G36)) + 2*(($B$5/2)/$B$8)*COS(2*RADIANS(G36)))</f>
        <v>-4429.3289599495729</v>
      </c>
      <c r="M36" s="13">
        <f xml:space="preserve"> (( PI()*$B$4^2/4 * ( ($B$5/2)*(1-COS(RADIANS(G36))) + $B$8 - SQRT($B$8^2 - ($B$5/2)^2 * SIN(RADIANS(G36))^2 ) ) ) / 1000)*4+$B$6</f>
        <v>1914.2961282765336</v>
      </c>
      <c r="N36" s="50">
        <f>$B$10</f>
        <v>11.079718735154428</v>
      </c>
      <c r="O36" s="49" cm="1">
        <f t="array" ref="O36">MAX(ABS($K$3:$K$363))</f>
        <v>19.577733395790943</v>
      </c>
    </row>
    <row r="37" spans="2:15" x14ac:dyDescent="0.25">
      <c r="G37" s="11">
        <v>-146</v>
      </c>
      <c r="H37" s="13">
        <f xml:space="preserve"> ($B$5/2)*(1-COS(RADIANS(G37)))+($B$8-SQRT($B$8^2-(($B$5/2)*SIN(RADIANS(G37)))^2))</f>
        <v>77.853913927426561</v>
      </c>
      <c r="I37" s="13">
        <f>(($B$5/2)*SIN(RADIANS(G37))+(($B$5/2)^2*SIN(RADIANS(G37))*COS(RADIANS(G37)))/SQRT($B$8^2-(($B$5/2)*SIN(RADIANS(G37)))^2))*(PI()/180)</f>
        <v>-0.3087769638150854</v>
      </c>
      <c r="J37" s="14">
        <f>(($B$5/2)*COS(RADIANS(G37))+(($B$5/2)^2*COS(2*RADIANS(G37)))/SQRT($B$8^2-(($B$5/2)*SIN(RADIANS(G37)))^2)+(($B$5/2)^4*(SIN(RADIANS(G37))^2)*(COS(RADIANS(G37))^2))/(SQRT($B$8^2-(($B$5/2)*SIN(RADIANS(G37)))^2)^3))*(PI()/180)^2</f>
        <v>-9.0638376386533871E-3</v>
      </c>
      <c r="K37" s="13">
        <f>(($B$5/2)/1000)*($B$11*2*PI()/60)*(SIN(G37*PI()/180) + (($B$5/2)/$B$8)*SIN(2*G37*PI()/180))</f>
        <v>-5.1478384313821106</v>
      </c>
      <c r="L37" s="15">
        <f>(($B$5/2)/1000)*($B$11*2*PI()/60)^2*(COS(RADIANS(G37)) + 2*(($B$5/2)/$B$8)*COS(2*RADIANS(G37)))</f>
        <v>-4492.1970086683332</v>
      </c>
      <c r="M37" s="13">
        <f xml:space="preserve"> (( PI()*$B$4^2/4 * ( ($B$5/2)*(1-COS(RADIANS(G37))) + $B$8 - SQRT($B$8^2 - ($B$5/2)^2 * SIN(RADIANS(G37))^2 ) ) ) / 1000)*4+$B$6</f>
        <v>1906.9865712173487</v>
      </c>
      <c r="N37" s="50">
        <f>$B$10</f>
        <v>11.079718735154428</v>
      </c>
      <c r="O37" s="49" cm="1">
        <f t="array" ref="O37">MAX(ABS($K$3:$K$363))</f>
        <v>19.577733395790943</v>
      </c>
    </row>
    <row r="38" spans="2:15" x14ac:dyDescent="0.25">
      <c r="G38" s="11">
        <v>-145</v>
      </c>
      <c r="H38" s="13">
        <f xml:space="preserve"> ($B$5/2)*(1-COS(RADIANS(G38)))+($B$8-SQRT($B$8^2-(($B$5/2)*SIN(RADIANS(G38)))^2))</f>
        <v>77.540606519115386</v>
      </c>
      <c r="I38" s="13">
        <f>(($B$5/2)*SIN(RADIANS(G38))+(($B$5/2)^2*SIN(RADIANS(G38))*COS(RADIANS(G38)))/SQRT($B$8^2-(($B$5/2)*SIN(RADIANS(G38)))^2))*(PI()/180)</f>
        <v>-0.31783632416552293</v>
      </c>
      <c r="J38" s="14">
        <f>(($B$5/2)*COS(RADIANS(G38))+(($B$5/2)^2*COS(2*RADIANS(G38)))/SQRT($B$8^2-(($B$5/2)*SIN(RADIANS(G38)))^2)+(($B$5/2)^4*(SIN(RADIANS(G38))^2)*(COS(RADIANS(G38))^2))/(SQRT($B$8^2-(($B$5/2)*SIN(RADIANS(G38)))^2)^3))*(PI()/180)^2</f>
        <v>-9.0546643010394334E-3</v>
      </c>
      <c r="K38" s="13">
        <f>(($B$5/2)/1000)*($B$11*2*PI()/60)*(SIN(G38*PI()/180) + (($B$5/2)/$B$8)*SIN(2*G38*PI()/180))</f>
        <v>-5.3363241643027264</v>
      </c>
      <c r="L38" s="15">
        <f>(($B$5/2)/1000)*($B$11*2*PI()/60)^2*(COS(RADIANS(G38)) + 2*(($B$5/2)/$B$8)*COS(2*RADIANS(G38)))</f>
        <v>-4555.1146039712476</v>
      </c>
      <c r="M38" s="13">
        <f xml:space="preserve"> (( PI()*$B$4^2/4 * ( ($B$5/2)*(1-COS(RADIANS(G38))) + $B$8 - SQRT($B$8^2 - ($B$5/2)^2 * SIN(RADIANS(G38))^2 ) ) ) / 1000)*4+$B$6</f>
        <v>1899.4592549374368</v>
      </c>
      <c r="N38" s="50">
        <f>$B$10</f>
        <v>11.079718735154428</v>
      </c>
      <c r="O38" s="49" cm="1">
        <f t="array" ref="O38">MAX(ABS($K$3:$K$363))</f>
        <v>19.577733395790943</v>
      </c>
    </row>
    <row r="39" spans="2:15" x14ac:dyDescent="0.25">
      <c r="G39" s="11">
        <v>-144</v>
      </c>
      <c r="H39" s="13">
        <f xml:space="preserve"> ($B$5/2)*(1-COS(RADIANS(G39)))+($B$8-SQRT($B$8^2-(($B$5/2)*SIN(RADIANS(G39)))^2))</f>
        <v>77.218244559625887</v>
      </c>
      <c r="I39" s="13">
        <f>(($B$5/2)*SIN(RADIANS(G39))+(($B$5/2)^2*SIN(RADIANS(G39))*COS(RADIANS(G39)))/SQRT($B$8^2-(($B$5/2)*SIN(RADIANS(G39)))^2))*(PI()/180)</f>
        <v>-0.32688583991460141</v>
      </c>
      <c r="J39" s="14">
        <f>(($B$5/2)*COS(RADIANS(G39))+(($B$5/2)^2*COS(2*RADIANS(G39)))/SQRT($B$8^2-(($B$5/2)*SIN(RADIANS(G39)))^2)+(($B$5/2)^4*(SIN(RADIANS(G39))^2)*(COS(RADIANS(G39))^2))/(SQRT($B$8^2-(($B$5/2)*SIN(RADIANS(G39)))^2)^3))*(PI()/180)^2</f>
        <v>-9.0441333852409548E-3</v>
      </c>
      <c r="K39" s="13">
        <f>(($B$5/2)/1000)*($B$11*2*PI()/60)*(SIN(G39*PI()/180) + (($B$5/2)/$B$8)*SIN(2*G39*PI()/180))</f>
        <v>-5.5274300246411343</v>
      </c>
      <c r="L39" s="15">
        <f>(($B$5/2)/1000)*($B$11*2*PI()/60)^2*(COS(RADIANS(G39)) + 2*(($B$5/2)/$B$8)*COS(2*RADIANS(G39)))</f>
        <v>-4617.9392384562325</v>
      </c>
      <c r="M39" s="13">
        <f xml:space="preserve"> (( PI()*$B$4^2/4 * ( ($B$5/2)*(1-COS(RADIANS(G39))) + $B$8 - SQRT($B$8^2 - ($B$5/2)^2 * SIN(RADIANS(G39))^2 ) ) ) / 1000)*4+$B$6</f>
        <v>1891.7144000079936</v>
      </c>
      <c r="N39" s="50">
        <f>$B$10</f>
        <v>11.079718735154428</v>
      </c>
      <c r="O39" s="49" cm="1">
        <f t="array" ref="O39">MAX(ABS($K$3:$K$363))</f>
        <v>19.577733395790943</v>
      </c>
    </row>
    <row r="40" spans="2:15" x14ac:dyDescent="0.25">
      <c r="G40" s="11">
        <v>-143</v>
      </c>
      <c r="H40" s="13">
        <f xml:space="preserve"> ($B$5/2)*(1-COS(RADIANS(G40)))+($B$8-SQRT($B$8^2-(($B$5/2)*SIN(RADIANS(G40)))^2))</f>
        <v>76.88683858748648</v>
      </c>
      <c r="I40" s="13">
        <f>(($B$5/2)*SIN(RADIANS(G40))+(($B$5/2)^2*SIN(RADIANS(G40))*COS(RADIANS(G40)))/SQRT($B$8^2-(($B$5/2)*SIN(RADIANS(G40)))^2))*(PI()/180)</f>
        <v>-0.33592410798344208</v>
      </c>
      <c r="J40" s="14">
        <f>(($B$5/2)*COS(RADIANS(G40))+(($B$5/2)^2*COS(2*RADIANS(G40)))/SQRT($B$8^2-(($B$5/2)*SIN(RADIANS(G40)))^2)+(($B$5/2)^4*(SIN(RADIANS(G40))^2)*(COS(RADIANS(G40))^2))/(SQRT($B$8^2-(($B$5/2)*SIN(RADIANS(G40)))^2)^3))*(PI()/180)^2</f>
        <v>-9.0321535438852209E-3</v>
      </c>
      <c r="K40" s="13">
        <f>(($B$5/2)/1000)*($B$11*2*PI()/60)*(SIN(G40*PI()/180) + (($B$5/2)/$B$8)*SIN(2*G40*PI()/180))</f>
        <v>-5.7211491428958015</v>
      </c>
      <c r="L40" s="15">
        <f>(($B$5/2)/1000)*($B$11*2*PI()/60)^2*(COS(RADIANS(G40)) + 2*(($B$5/2)/$B$8)*COS(2*RADIANS(G40)))</f>
        <v>-4680.5268558023572</v>
      </c>
      <c r="M40" s="13">
        <f xml:space="preserve"> (( PI()*$B$4^2/4 * ( ($B$5/2)*(1-COS(RADIANS(G40))) + $B$8 - SQRT($B$8^2 - ($B$5/2)^2 * SIN(RADIANS(G40))^2 ) ) ) / 1000)*4+$B$6</f>
        <v>1883.7522596207245</v>
      </c>
      <c r="N40" s="50">
        <f>$B$10</f>
        <v>11.079718735154428</v>
      </c>
      <c r="O40" s="49" cm="1">
        <f t="array" ref="O40">MAX(ABS($K$3:$K$363))</f>
        <v>19.577733395790943</v>
      </c>
    </row>
    <row r="41" spans="2:15" x14ac:dyDescent="0.25">
      <c r="G41" s="11">
        <v>-142</v>
      </c>
      <c r="H41" s="13">
        <f xml:space="preserve"> ($B$5/2)*(1-COS(RADIANS(G41)))+($B$8-SQRT($B$8^2-(($B$5/2)*SIN(RADIANS(G41)))^2))</f>
        <v>76.546400590320715</v>
      </c>
      <c r="I41" s="13">
        <f>(($B$5/2)*SIN(RADIANS(G41))+(($B$5/2)^2*SIN(RADIANS(G41))*COS(RADIANS(G41)))/SQRT($B$8^2-(($B$5/2)*SIN(RADIANS(G41)))^2))*(PI()/180)</f>
        <v>-0.3449496329213198</v>
      </c>
      <c r="J41" s="14">
        <f>(($B$5/2)*COS(RADIANS(G41))+(($B$5/2)^2*COS(2*RADIANS(G41)))/SQRT($B$8^2-(($B$5/2)*SIN(RADIANS(G41)))^2)+(($B$5/2)^4*(SIN(RADIANS(G41))^2)*(COS(RADIANS(G41))^2))/(SQRT($B$8^2-(($B$5/2)*SIN(RADIANS(G41)))^2)^3))*(PI()/180)^2</f>
        <v>-9.0186313943638446E-3</v>
      </c>
      <c r="K41" s="13">
        <f>(($B$5/2)/1000)*($B$11*2*PI()/60)*(SIN(G41*PI()/180) + (($B$5/2)/$B$8)*SIN(2*G41*PI()/180))</f>
        <v>-5.9174686183495551</v>
      </c>
      <c r="L41" s="15">
        <f>(($B$5/2)/1000)*($B$11*2*PI()/60)^2*(COS(RADIANS(G41)) + 2*(($B$5/2)/$B$8)*COS(2*RADIANS(G41)))</f>
        <v>-4742.7320468457538</v>
      </c>
      <c r="M41" s="13">
        <f xml:space="preserve"> (( PI()*$B$4^2/4 * ( ($B$5/2)*(1-COS(RADIANS(G41))) + $B$8 - SQRT($B$8^2 - ($B$5/2)^2 * SIN(RADIANS(G41))^2 ) ) ) / 1000)*4+$B$6</f>
        <v>1875.5731217823322</v>
      </c>
      <c r="N41" s="50">
        <f>$B$10</f>
        <v>11.079718735154428</v>
      </c>
      <c r="O41" s="49" cm="1">
        <f t="array" ref="O41">MAX(ABS($K$3:$K$363))</f>
        <v>19.577733395790943</v>
      </c>
    </row>
    <row r="42" spans="2:15" x14ac:dyDescent="0.25">
      <c r="G42" s="11">
        <v>-141</v>
      </c>
      <c r="H42" s="13">
        <f xml:space="preserve"> ($B$5/2)*(1-COS(RADIANS(G42)))+($B$8-SQRT($B$8^2-(($B$5/2)*SIN(RADIANS(G42)))^2))</f>
        <v>76.196944098222872</v>
      </c>
      <c r="I42" s="13">
        <f>(($B$5/2)*SIN(RADIANS(G42))+(($B$5/2)^2*SIN(RADIANS(G42))*COS(RADIANS(G42)))/SQRT($B$8^2-(($B$5/2)*SIN(RADIANS(G42)))^2))*(PI()/180)</f>
        <v>-0.35396082491274117</v>
      </c>
      <c r="J42" s="14">
        <f>(($B$5/2)*COS(RADIANS(G42))+(($B$5/2)^2*COS(2*RADIANS(G42)))/SQRT($B$8^2-(($B$5/2)*SIN(RADIANS(G42)))^2)+(($B$5/2)^4*(SIN(RADIANS(G42))^2)*(COS(RADIANS(G42))^2))/(SQRT($B$8^2-(($B$5/2)*SIN(RADIANS(G42)))^2)^3))*(PI()/180)^2</f>
        <v>-9.0034716046476296E-3</v>
      </c>
      <c r="K42" s="13">
        <f>(($B$5/2)/1000)*($B$11*2*PI()/60)*(SIN(G42*PI()/180) + (($B$5/2)/$B$8)*SIN(2*G42*PI()/180))</f>
        <v>-6.1163694668237545</v>
      </c>
      <c r="L42" s="15">
        <f>(($B$5/2)/1000)*($B$11*2*PI()/60)^2*(COS(RADIANS(G42)) + 2*(($B$5/2)/$B$8)*COS(2*RADIANS(G42)))</f>
        <v>-4804.4082478038026</v>
      </c>
      <c r="M42" s="13">
        <f xml:space="preserve"> (( PI()*$B$4^2/4 * ( ($B$5/2)*(1-COS(RADIANS(G42))) + $B$8 - SQRT($B$8^2 - ($B$5/2)^2 * SIN(RADIANS(G42))^2 ) ) ) / 1000)*4+$B$6</f>
        <v>1867.177311557901</v>
      </c>
      <c r="N42" s="50">
        <f>$B$10</f>
        <v>11.079718735154428</v>
      </c>
      <c r="O42" s="49" cm="1">
        <f t="array" ref="O42">MAX(ABS($K$3:$K$363))</f>
        <v>19.577733395790943</v>
      </c>
    </row>
    <row r="43" spans="2:15" x14ac:dyDescent="0.25">
      <c r="G43" s="11">
        <v>-140</v>
      </c>
      <c r="H43" s="13">
        <f xml:space="preserve"> ($B$5/2)*(1-COS(RADIANS(G43)))+($B$8-SQRT($B$8^2-(($B$5/2)*SIN(RADIANS(G43)))^2))</f>
        <v>75.838484279082095</v>
      </c>
      <c r="I43" s="13">
        <f>(($B$5/2)*SIN(RADIANS(G43))+(($B$5/2)^2*SIN(RADIANS(G43))*COS(RADIANS(G43)))/SQRT($B$8^2-(($B$5/2)*SIN(RADIANS(G43)))^2))*(PI()/180)</f>
        <v>-0.36295599787393196</v>
      </c>
      <c r="J43" s="14">
        <f>(($B$5/2)*COS(RADIANS(G43))+(($B$5/2)^2*COS(2*RADIANS(G43)))/SQRT($B$8^2-(($B$5/2)*SIN(RADIANS(G43)))^2)+(($B$5/2)^4*(SIN(RADIANS(G43))^2)*(COS(RADIANS(G43))^2))/(SQRT($B$8^2-(($B$5/2)*SIN(RADIANS(G43)))^2)^3))*(PI()/180)^2</f>
        <v>-8.9865769863215796E-3</v>
      </c>
      <c r="K43" s="13">
        <f>(($B$5/2)/1000)*($B$11*2*PI()/60)*(SIN(G43*PI()/180) + (($B$5/2)/$B$8)*SIN(2*G43*PI()/180))</f>
        <v>-6.3178265767322896</v>
      </c>
      <c r="L43" s="15">
        <f>(($B$5/2)/1000)*($B$11*2*PI()/60)^2*(COS(RADIANS(G43)) + 2*(($B$5/2)/$B$8)*COS(2*RADIANS(G43)))</f>
        <v>-4865.4079403996993</v>
      </c>
      <c r="M43" s="13">
        <f xml:space="preserve"> (( PI()*$B$4^2/4 * ( ($B$5/2)*(1-COS(RADIANS(G43))) + $B$8 - SQRT($B$8^2 - ($B$5/2)^2 * SIN(RADIANS(G43))^2 ) ) ) / 1000)*4+$B$6</f>
        <v>1858.5651933610884</v>
      </c>
      <c r="N43" s="50">
        <f>$B$10</f>
        <v>11.079718735154428</v>
      </c>
      <c r="O43" s="49" cm="1">
        <f t="array" ref="O43">MAX(ABS($K$3:$K$363))</f>
        <v>19.577733395790943</v>
      </c>
    </row>
    <row r="44" spans="2:15" x14ac:dyDescent="0.25">
      <c r="G44" s="11">
        <v>-139</v>
      </c>
      <c r="H44" s="13">
        <f xml:space="preserve"> ($B$5/2)*(1-COS(RADIANS(G44)))+($B$8-SQRT($B$8^2-(($B$5/2)*SIN(RADIANS(G44)))^2))</f>
        <v>75.471038035762589</v>
      </c>
      <c r="I44" s="13">
        <f>(($B$5/2)*SIN(RADIANS(G44))+(($B$5/2)^2*SIN(RADIANS(G44))*COS(RADIANS(G44)))/SQRT($B$8^2-(($B$5/2)*SIN(RADIANS(G44)))^2))*(PI()/180)</f>
        <v>-0.37193336764606155</v>
      </c>
      <c r="J44" s="14">
        <f>(($B$5/2)*COS(RADIANS(G44))+(($B$5/2)^2*COS(2*RADIANS(G44)))/SQRT($B$8^2-(($B$5/2)*SIN(RADIANS(G44)))^2)+(($B$5/2)^4*(SIN(RADIANS(G44))^2)*(COS(RADIANS(G44))^2))/(SQRT($B$8^2-(($B$5/2)*SIN(RADIANS(G44)))^2)^3))*(PI()/180)^2</f>
        <v>-8.9678485950707119E-3</v>
      </c>
      <c r="K44" s="13">
        <f>(($B$5/2)/1000)*($B$11*2*PI()/60)*(SIN(G44*PI()/180) + (($B$5/2)/$B$8)*SIN(2*G44*PI()/180))</f>
        <v>-6.5218086735093381</v>
      </c>
      <c r="L44" s="15">
        <f>(($B$5/2)/1000)*($B$11*2*PI()/60)^2*(COS(RADIANS(G44)) + 2*(($B$5/2)/$B$8)*COS(2*RADIANS(G44)))</f>
        <v>-4925.5828536369563</v>
      </c>
      <c r="M44" s="13">
        <f xml:space="preserve"> (( PI()*$B$4^2/4 * ( ($B$5/2)*(1-COS(RADIANS(G44))) + $B$8 - SQRT($B$8^2 - ($B$5/2)^2 * SIN(RADIANS(G44))^2 ) ) ) / 1000)*4+$B$6</f>
        <v>1849.7371732889158</v>
      </c>
      <c r="N44" s="50">
        <f>$B$10</f>
        <v>11.079718735154428</v>
      </c>
      <c r="O44" s="49" cm="1">
        <f t="array" ref="O44">MAX(ABS($K$3:$K$363))</f>
        <v>19.577733395790943</v>
      </c>
    </row>
    <row r="45" spans="2:15" x14ac:dyDescent="0.25">
      <c r="G45" s="11">
        <v>-138</v>
      </c>
      <c r="H45" s="13">
        <f xml:space="preserve"> ($B$5/2)*(1-COS(RADIANS(G45)))+($B$8-SQRT($B$8^2-(($B$5/2)*SIN(RADIANS(G45)))^2))</f>
        <v>75.094624105038662</v>
      </c>
      <c r="I45" s="13">
        <f>(($B$5/2)*SIN(RADIANS(G45))+(($B$5/2)^2*SIN(RADIANS(G45))*COS(RADIANS(G45)))/SQRT($B$8^2-(($B$5/2)*SIN(RADIANS(G45)))^2))*(PI()/180)</f>
        <v>-0.38089105029277259</v>
      </c>
      <c r="J45" s="14">
        <f>(($B$5/2)*COS(RADIANS(G45))+(($B$5/2)^2*COS(2*RADIANS(G45)))/SQRT($B$8^2-(($B$5/2)*SIN(RADIANS(G45)))^2)+(($B$5/2)^4*(SIN(RADIANS(G45))^2)*(COS(RADIANS(G45))^2))/(SQRT($B$8^2-(($B$5/2)*SIN(RADIANS(G45)))^2)^3))*(PI()/180)^2</f>
        <v>-8.9471858388271916E-3</v>
      </c>
      <c r="K45" s="13">
        <f>(($B$5/2)/1000)*($B$11*2*PI()/60)*(SIN(G45*PI()/180) + (($B$5/2)/$B$8)*SIN(2*G45*PI()/180))</f>
        <v>-6.7282782924743758</v>
      </c>
      <c r="L45" s="15">
        <f>(($B$5/2)/1000)*($B$11*2*PI()/60)^2*(COS(RADIANS(G45)) + 2*(($B$5/2)/$B$8)*COS(2*RADIANS(G45)))</f>
        <v>-4984.7841669713689</v>
      </c>
      <c r="M45" s="13">
        <f xml:space="preserve"> (( PI()*$B$4^2/4 * ( ($B$5/2)*(1-COS(RADIANS(G45))) + $B$8 - SQRT($B$8^2 - ($B$5/2)^2 * SIN(RADIANS(G45))^2 ) ) ) / 1000)*4+$B$6</f>
        <v>1840.6937014987125</v>
      </c>
      <c r="N45" s="50">
        <f>$B$10</f>
        <v>11.079718735154428</v>
      </c>
      <c r="O45" s="49" cm="1">
        <f t="array" ref="O45">MAX(ABS($K$3:$K$363))</f>
        <v>19.577733395790943</v>
      </c>
    </row>
    <row r="46" spans="2:15" x14ac:dyDescent="0.25">
      <c r="G46" s="11">
        <v>-137</v>
      </c>
      <c r="H46" s="13">
        <f xml:space="preserve"> ($B$5/2)*(1-COS(RADIANS(G46)))+($B$8-SQRT($B$8^2-(($B$5/2)*SIN(RADIANS(G46)))^2))</f>
        <v>74.70926315817745</v>
      </c>
      <c r="I46" s="13">
        <f>(($B$5/2)*SIN(RADIANS(G46))+(($B$5/2)^2*SIN(RADIANS(G46))*COS(RADIANS(G46)))/SQRT($B$8^2-(($B$5/2)*SIN(RADIANS(G46)))^2))*(PI()/180)</f>
        <v>-0.38982706050976279</v>
      </c>
      <c r="J46" s="14">
        <f>(($B$5/2)*COS(RADIANS(G46))+(($B$5/2)^2*COS(2*RADIANS(G46)))/SQRT($B$8^2-(($B$5/2)*SIN(RADIANS(G46)))^2)+(($B$5/2)^4*(SIN(RADIANS(G46))^2)*(COS(RADIANS(G46))^2))/(SQRT($B$8^2-(($B$5/2)*SIN(RADIANS(G46)))^2)^3))*(PI()/180)^2</f>
        <v>-8.9244865937668921E-3</v>
      </c>
      <c r="K46" s="13">
        <f>(($B$5/2)/1000)*($B$11*2*PI()/60)*(SIN(G46*PI()/180) + (($B$5/2)/$B$8)*SIN(2*G46*PI()/180))</f>
        <v>-6.9371917601873765</v>
      </c>
      <c r="L46" s="15">
        <f>(($B$5/2)/1000)*($B$11*2*PI()/60)^2*(COS(RADIANS(G46)) + 2*(($B$5/2)/$B$8)*COS(2*RADIANS(G46)))</f>
        <v>-5042.8627146259787</v>
      </c>
      <c r="M46" s="13">
        <f xml:space="preserve"> (( PI()*$B$4^2/4 * ( ($B$5/2)*(1-COS(RADIANS(G46))) + $B$8 - SQRT($B$8^2 - ($B$5/2)^2 * SIN(RADIANS(G46))^2 ) ) ) / 1000)*4+$B$6</f>
        <v>1831.4352746246511</v>
      </c>
      <c r="N46" s="50">
        <f>$B$10</f>
        <v>11.079718735154428</v>
      </c>
      <c r="O46" s="49" cm="1">
        <f t="array" ref="O46">MAX(ABS($K$3:$K$363))</f>
        <v>19.577733395790943</v>
      </c>
    </row>
    <row r="47" spans="2:15" x14ac:dyDescent="0.25">
      <c r="G47" s="11">
        <v>-136</v>
      </c>
      <c r="H47" s="13">
        <f xml:space="preserve"> ($B$5/2)*(1-COS(RADIANS(G47)))+($B$8-SQRT($B$8^2-(($B$5/2)*SIN(RADIANS(G47)))^2))</f>
        <v>74.314977903052181</v>
      </c>
      <c r="I47" s="13">
        <f>(($B$5/2)*SIN(RADIANS(G47))+(($B$5/2)^2*SIN(RADIANS(G47))*COS(RADIANS(G47)))/SQRT($B$8^2-(($B$5/2)*SIN(RADIANS(G47)))^2))*(PI()/180)</f>
        <v>-0.39873931015436098</v>
      </c>
      <c r="J47" s="14">
        <f>(($B$5/2)*COS(RADIANS(G47))+(($B$5/2)^2*COS(2*RADIANS(G47)))/SQRT($B$8^2-(($B$5/2)*SIN(RADIANS(G47)))^2)+(($B$5/2)^4*(SIN(RADIANS(G47))^2)*(COS(RADIANS(G47))^2))/(SQRT($B$8^2-(($B$5/2)*SIN(RADIANS(G47)))^2)^3))*(PI()/180)^2</f>
        <v>-8.8996473283183813E-3</v>
      </c>
      <c r="K47" s="13">
        <f>(($B$5/2)/1000)*($B$11*2*PI()/60)*(SIN(G47*PI()/180) + (($B$5/2)/$B$8)*SIN(2*G47*PI()/180))</f>
        <v>-7.1484991843365444</v>
      </c>
      <c r="L47" s="15">
        <f>(($B$5/2)/1000)*($B$11*2*PI()/60)^2*(COS(RADIANS(G47)) + 2*(($B$5/2)/$B$8)*COS(2*RADIANS(G47)))</f>
        <v>-5099.669190793149</v>
      </c>
      <c r="M47" s="13">
        <f xml:space="preserve"> (( PI()*$B$4^2/4 * ( ($B$5/2)*(1-COS(RADIANS(G47))) + $B$8 - SQRT($B$8^2 - ($B$5/2)^2 * SIN(RADIANS(G47))^2 ) ) ) / 1000)*4+$B$6</f>
        <v>1821.9624382310535</v>
      </c>
      <c r="N47" s="50">
        <f>$B$10</f>
        <v>11.079718735154428</v>
      </c>
      <c r="O47" s="49" cm="1">
        <f t="array" ref="O47">MAX(ABS($K$3:$K$363))</f>
        <v>19.577733395790943</v>
      </c>
    </row>
    <row r="48" spans="2:15" x14ac:dyDescent="0.25">
      <c r="G48" s="11">
        <v>-135</v>
      </c>
      <c r="H48" s="13">
        <f xml:space="preserve"> ($B$5/2)*(1-COS(RADIANS(G48)))+($B$8-SQRT($B$8^2-(($B$5/2)*SIN(RADIANS(G48)))^2))</f>
        <v>73.911793187662823</v>
      </c>
      <c r="I48" s="13">
        <f>(($B$5/2)*SIN(RADIANS(G48))+(($B$5/2)^2*SIN(RADIANS(G48))*COS(RADIANS(G48)))/SQRT($B$8^2-(($B$5/2)*SIN(RADIANS(G48)))^2))*(PI()/180)</f>
        <v>-0.40762560690317373</v>
      </c>
      <c r="J48" s="14">
        <f>(($B$5/2)*COS(RADIANS(G48))+(($B$5/2)^2*COS(2*RADIANS(G48)))/SQRT($B$8^2-(($B$5/2)*SIN(RADIANS(G48)))^2)+(($B$5/2)^4*(SIN(RADIANS(G48))^2)*(COS(RADIANS(G48))^2))/(SQRT($B$8^2-(($B$5/2)*SIN(RADIANS(G48)))^2)^3))*(PI()/180)^2</f>
        <v>-8.8725632353198729E-3</v>
      </c>
      <c r="K48" s="13">
        <f>(($B$5/2)/1000)*($B$11*2*PI()/60)*(SIN(G48*PI()/180) + (($B$5/2)/$B$8)*SIN(2*G48*PI()/180))</f>
        <v>-7.3621444521901358</v>
      </c>
      <c r="L48" s="15">
        <f>(($B$5/2)/1000)*($B$11*2*PI()/60)^2*(COS(RADIANS(G48)) + 2*(($B$5/2)/$B$8)*COS(2*RADIANS(G48)))</f>
        <v>-5155.0543554665846</v>
      </c>
      <c r="M48" s="13">
        <f xml:space="preserve"> (( PI()*$B$4^2/4 * ( ($B$5/2)*(1-COS(RADIANS(G48))) + $B$8 - SQRT($B$8^2 - ($B$5/2)^2 * SIN(RADIANS(G48))^2 ) ) ) / 1000)*4+$B$6</f>
        <v>1812.2757892995103</v>
      </c>
      <c r="N48" s="50">
        <f>$B$10</f>
        <v>11.079718735154428</v>
      </c>
      <c r="O48" s="49" cm="1">
        <f t="array" ref="O48">MAX(ABS($K$3:$K$363))</f>
        <v>19.577733395790943</v>
      </c>
    </row>
    <row r="49" spans="7:15" x14ac:dyDescent="0.25">
      <c r="G49" s="11">
        <v>-134</v>
      </c>
      <c r="H49" s="13">
        <f xml:space="preserve"> ($B$5/2)*(1-COS(RADIANS(G49)))+($B$8-SQRT($B$8^2-(($B$5/2)*SIN(RADIANS(G49)))^2))</f>
        <v>73.499736104931543</v>
      </c>
      <c r="I49" s="13">
        <f>(($B$5/2)*SIN(RADIANS(G49))+(($B$5/2)^2*SIN(RADIANS(G49))*COS(RADIANS(G49)))/SQRT($B$8^2-(($B$5/2)*SIN(RADIANS(G49)))^2))*(PI()/180)</f>
        <v>-0.41648365304600837</v>
      </c>
      <c r="J49" s="14">
        <f>(($B$5/2)*COS(RADIANS(G49))+(($B$5/2)^2*COS(2*RADIANS(G49)))/SQRT($B$8^2-(($B$5/2)*SIN(RADIANS(G49)))^2)+(($B$5/2)^4*(SIN(RADIANS(G49))^2)*(COS(RADIANS(G49))^2))/(SQRT($B$8^2-(($B$5/2)*SIN(RADIANS(G49)))^2)^3))*(PI()/180)^2</f>
        <v>-8.843128372429539E-3</v>
      </c>
      <c r="K49" s="13">
        <f>(($B$5/2)/1000)*($B$11*2*PI()/60)*(SIN(G49*PI()/180) + (($B$5/2)/$B$8)*SIN(2*G49*PI()/180))</f>
        <v>-7.5780652376332203</v>
      </c>
      <c r="L49" s="15">
        <f>(($B$5/2)/1000)*($B$11*2*PI()/60)^2*(COS(RADIANS(G49)) + 2*(($B$5/2)/$B$8)*COS(2*RADIANS(G49)))</f>
        <v>-5208.8692406452101</v>
      </c>
      <c r="M49" s="13">
        <f xml:space="preserve"> (( PI()*$B$4^2/4 * ( ($B$5/2)*(1-COS(RADIANS(G49))) + $B$8 - SQRT($B$8^2 - ($B$5/2)^2 * SIN(RADIANS(G49))^2 ) ) ) / 1000)*4+$B$6</f>
        <v>1802.3759787466242</v>
      </c>
      <c r="N49" s="50">
        <f>$B$10</f>
        <v>11.079718735154428</v>
      </c>
      <c r="O49" s="49" cm="1">
        <f t="array" ref="O49">MAX(ABS($K$3:$K$363))</f>
        <v>19.577733395790943</v>
      </c>
    </row>
    <row r="50" spans="7:15" x14ac:dyDescent="0.25">
      <c r="G50" s="11">
        <v>-133</v>
      </c>
      <c r="H50" s="13">
        <f xml:space="preserve"> ($B$5/2)*(1-COS(RADIANS(G50)))+($B$8-SQRT($B$8^2-(($B$5/2)*SIN(RADIANS(G50)))^2))</f>
        <v>73.078836098632593</v>
      </c>
      <c r="I50" s="13">
        <f>(($B$5/2)*SIN(RADIANS(G50))+(($B$5/2)^2*SIN(RADIANS(G50))*COS(RADIANS(G50)))/SQRT($B$8^2-(($B$5/2)*SIN(RADIANS(G50)))^2))*(PI()/180)</f>
        <v>-0.42531104442436646</v>
      </c>
      <c r="J50" s="14">
        <f>(($B$5/2)*COS(RADIANS(G50))+(($B$5/2)^2*COS(2*RADIANS(G50)))/SQRT($B$8^2-(($B$5/2)*SIN(RADIANS(G50)))^2)+(($B$5/2)^4*(SIN(RADIANS(G50))^2)*(COS(RADIANS(G50))^2))/(SQRT($B$8^2-(($B$5/2)*SIN(RADIANS(G50)))^2)^3))*(PI()/180)^2</f>
        <v>-8.8112358108620985E-3</v>
      </c>
      <c r="K50" s="13">
        <f>(($B$5/2)/1000)*($B$11*2*PI()/60)*(SIN(G50*PI()/180) + (($B$5/2)/$B$8)*SIN(2*G50*PI()/180))</f>
        <v>-7.7961930167995765</v>
      </c>
      <c r="L50" s="15">
        <f>(($B$5/2)/1000)*($B$11*2*PI()/60)^2*(COS(RADIANS(G50)) + 2*(($B$5/2)/$B$8)*COS(2*RADIANS(G50)))</f>
        <v>-5260.9653566503039</v>
      </c>
      <c r="M50" s="13">
        <f xml:space="preserve"> (( PI()*$B$4^2/4 * ( ($B$5/2)*(1-COS(RADIANS(G50))) + $B$8 - SQRT($B$8^2 - ($B$5/2)^2 * SIN(RADIANS(G50))^2 ) ) ) / 1000)*4+$B$6</f>
        <v>1792.2637139690148</v>
      </c>
      <c r="N50" s="50">
        <f>$B$10</f>
        <v>11.079718735154428</v>
      </c>
      <c r="O50" s="49" cm="1">
        <f t="array" ref="O50">MAX(ABS($K$3:$K$363))</f>
        <v>19.577733395790943</v>
      </c>
    </row>
    <row r="51" spans="7:15" x14ac:dyDescent="0.25">
      <c r="G51" s="11">
        <v>-132</v>
      </c>
      <c r="H51" s="13">
        <f xml:space="preserve"> ($B$5/2)*(1-COS(RADIANS(G51)))+($B$8-SQRT($B$8^2-(($B$5/2)*SIN(RADIANS(G51)))^2))</f>
        <v>72.649125070308045</v>
      </c>
      <c r="I51" s="13">
        <f>(($B$5/2)*SIN(RADIANS(G51))+(($B$5/2)^2*SIN(RADIANS(G51))*COS(RADIANS(G51)))/SQRT($B$8^2-(($B$5/2)*SIN(RADIANS(G51)))^2))*(PI()/180)</f>
        <v>-0.43410526952285167</v>
      </c>
      <c r="J51" s="14">
        <f>(($B$5/2)*COS(RADIANS(G51))+(($B$5/2)^2*COS(2*RADIANS(G51)))/SQRT($B$8^2-(($B$5/2)*SIN(RADIANS(G51)))^2)+(($B$5/2)^4*(SIN(RADIANS(G51))^2)*(COS(RADIANS(G51))^2))/(SQRT($B$8^2-(($B$5/2)*SIN(RADIANS(G51)))^2)^3))*(PI()/180)^2</f>
        <v>-8.7767777924895266E-3</v>
      </c>
      <c r="K51" s="13">
        <f>(($B$5/2)/1000)*($B$11*2*PI()/60)*(SIN(G51*PI()/180) + (($B$5/2)/$B$8)*SIN(2*G51*PI()/180))</f>
        <v>-8.0164530922980113</v>
      </c>
      <c r="L51" s="15">
        <f>(($B$5/2)/1000)*($B$11*2*PI()/60)^2*(COS(RADIANS(G51)) + 2*(($B$5/2)/$B$8)*COS(2*RADIANS(G51)))</f>
        <v>-5311.1948982968997</v>
      </c>
      <c r="M51" s="13">
        <f xml:space="preserve"> (( PI()*$B$4^2/4 * ( ($B$5/2)*(1-COS(RADIANS(G51))) + $B$8 - SQRT($B$8^2 - ($B$5/2)^2 * SIN(RADIANS(G51))^2 ) ) ) / 1000)*4+$B$6</f>
        <v>1781.9397614120019</v>
      </c>
      <c r="N51" s="50">
        <f>$B$10</f>
        <v>11.079718735154428</v>
      </c>
      <c r="O51" s="49" cm="1">
        <f t="array" ref="O51">MAX(ABS($K$3:$K$363))</f>
        <v>19.577733395790943</v>
      </c>
    </row>
    <row r="52" spans="7:15" x14ac:dyDescent="0.25">
      <c r="G52" s="11">
        <v>-131</v>
      </c>
      <c r="H52" s="13">
        <f xml:space="preserve"> ($B$5/2)*(1-COS(RADIANS(G52)))+($B$8-SQRT($B$8^2-(($B$5/2)*SIN(RADIANS(G52)))^2))</f>
        <v>72.210637487012221</v>
      </c>
      <c r="I52" s="13">
        <f>(($B$5/2)*SIN(RADIANS(G52))+(($B$5/2)^2*SIN(RADIANS(G52))*COS(RADIANS(G52)))/SQRT($B$8^2-(($B$5/2)*SIN(RADIANS(G52)))^2))*(PI()/180)</f>
        <v>-0.44286370872186498</v>
      </c>
      <c r="J52" s="14">
        <f>(($B$5/2)*COS(RADIANS(G52))+(($B$5/2)^2*COS(2*RADIANS(G52)))/SQRT($B$8^2-(($B$5/2)*SIN(RADIANS(G52)))^2)+(($B$5/2)^4*(SIN(RADIANS(G52))^2)*(COS(RADIANS(G52))^2))/(SQRT($B$8^2-(($B$5/2)*SIN(RADIANS(G52)))^2)^3))*(PI()/180)^2</f>
        <v>-8.7396458953063992E-3</v>
      </c>
      <c r="K52" s="13">
        <f>(($B$5/2)/1000)*($B$11*2*PI()/60)*(SIN(G52*PI()/180) + (($B$5/2)/$B$8)*SIN(2*G52*PI()/180))</f>
        <v>-8.2387646260215543</v>
      </c>
      <c r="L52" s="15">
        <f>(($B$5/2)/1000)*($B$11*2*PI()/60)^2*(COS(RADIANS(G52)) + 2*(($B$5/2)/$B$8)*COS(2*RADIANS(G52)))</f>
        <v>-5359.4109506606319</v>
      </c>
      <c r="M52" s="13">
        <f xml:space="preserve"> (( PI()*$B$4^2/4 * ( ($B$5/2)*(1-COS(RADIANS(G52))) + $B$8 - SQRT($B$8^2 - ($B$5/2)^2 * SIN(RADIANS(G52))^2 ) ) ) / 1000)*4+$B$6</f>
        <v>1771.4049491582048</v>
      </c>
      <c r="N52" s="50">
        <f>$B$10</f>
        <v>11.079718735154428</v>
      </c>
      <c r="O52" s="49" cm="1">
        <f t="array" ref="O52">MAX(ABS($K$3:$K$363))</f>
        <v>19.577733395790943</v>
      </c>
    </row>
    <row r="53" spans="7:15" x14ac:dyDescent="0.25">
      <c r="G53" s="11">
        <v>-130</v>
      </c>
      <c r="H53" s="13">
        <f xml:space="preserve"> ($B$5/2)*(1-COS(RADIANS(G53)))+($B$8-SQRT($B$8^2-(($B$5/2)*SIN(RADIANS(G53)))^2))</f>
        <v>71.763410489719035</v>
      </c>
      <c r="I53" s="13">
        <f>(($B$5/2)*SIN(RADIANS(G53))+(($B$5/2)^2*SIN(RADIANS(G53))*COS(RADIANS(G53)))/SQRT($B$8^2-(($B$5/2)*SIN(RADIANS(G53)))^2))*(PI()/180)</f>
        <v>-0.45158363371993043</v>
      </c>
      <c r="J53" s="14">
        <f>(($B$5/2)*COS(RADIANS(G53))+(($B$5/2)^2*COS(2*RADIANS(G53)))/SQRT($B$8^2-(($B$5/2)*SIN(RADIANS(G53)))^2)+(($B$5/2)^4*(SIN(RADIANS(G53))^2)*(COS(RADIANS(G53))^2))/(SQRT($B$8^2-(($B$5/2)*SIN(RADIANS(G53)))^2)^3))*(PI()/180)^2</f>
        <v>-8.6997312072207029E-3</v>
      </c>
      <c r="K53" s="13">
        <f>(($B$5/2)/1000)*($B$11*2*PI()/60)*(SIN(G53*PI()/180) + (($B$5/2)/$B$8)*SIN(2*G53*PI()/180))</f>
        <v>-8.4630406805174268</v>
      </c>
      <c r="L53" s="15">
        <f>(($B$5/2)/1000)*($B$11*2*PI()/60)^2*(COS(RADIANS(G53)) + 2*(($B$5/2)/$B$8)*COS(2*RADIANS(G53)))</f>
        <v>-5405.467694181445</v>
      </c>
      <c r="M53" s="13">
        <f xml:space="preserve"> (( PI()*$B$4^2/4 * ( ($B$5/2)*(1-COS(RADIANS(G53))) + $B$8 - SQRT($B$8^2 - ($B$5/2)^2 * SIN(RADIANS(G53))^2 ) ) ) / 1000)*4+$B$6</f>
        <v>1760.6601695320633</v>
      </c>
      <c r="N53" s="50">
        <f>$B$10</f>
        <v>11.079718735154428</v>
      </c>
      <c r="O53" s="49" cm="1">
        <f t="array" ref="O53">MAX(ABS($K$3:$K$363))</f>
        <v>19.577733395790943</v>
      </c>
    </row>
    <row r="54" spans="7:15" x14ac:dyDescent="0.25">
      <c r="G54" s="11">
        <v>-129</v>
      </c>
      <c r="H54" s="13">
        <f xml:space="preserve"> ($B$5/2)*(1-COS(RADIANS(G54)))+($B$8-SQRT($B$8^2-(($B$5/2)*SIN(RADIANS(G54)))^2))</f>
        <v>71.307484002219084</v>
      </c>
      <c r="I54" s="13">
        <f>(($B$5/2)*SIN(RADIANS(G54))+(($B$5/2)^2*SIN(RADIANS(G54))*COS(RADIANS(G54)))/SQRT($B$8^2-(($B$5/2)*SIN(RADIANS(G54)))^2))*(PI()/180)</f>
        <v>-0.46026220713394489</v>
      </c>
      <c r="J54" s="14">
        <f>(($B$5/2)*COS(RADIANS(G54))+(($B$5/2)^2*COS(2*RADIANS(G54)))/SQRT($B$8^2-(($B$5/2)*SIN(RADIANS(G54)))^2)+(($B$5/2)^4*(SIN(RADIANS(G54))^2)*(COS(RADIANS(G54))^2))/(SQRT($B$8^2-(($B$5/2)*SIN(RADIANS(G54)))^2)^3))*(PI()/180)^2</f>
        <v>-8.6569245080891088E-3</v>
      </c>
      <c r="K54" s="13">
        <f>(($B$5/2)/1000)*($B$11*2*PI()/60)*(SIN(G54*PI()/180) + (($B$5/2)/$B$8)*SIN(2*G54*PI()/180))</f>
        <v>-8.689188268884644</v>
      </c>
      <c r="L54" s="15">
        <f>(($B$5/2)/1000)*($B$11*2*PI()/60)^2*(COS(RADIANS(G54)) + 2*(($B$5/2)/$B$8)*COS(2*RADIANS(G54)))</f>
        <v>-5449.2206088463972</v>
      </c>
      <c r="M54" s="13">
        <f xml:space="preserve"> (( PI()*$B$4^2/4 * ( ($B$5/2)*(1-COS(RADIANS(G54))) + $B$8 - SQRT($B$8^2 - ($B$5/2)^2 * SIN(RADIANS(G54))^2 ) ) ) / 1000)*4+$B$6</f>
        <v>1749.7063817161263</v>
      </c>
      <c r="N54" s="50">
        <f>$B$10</f>
        <v>11.079718735154428</v>
      </c>
      <c r="O54" s="49" cm="1">
        <f t="array" ref="O54">MAX(ABS($K$3:$K$363))</f>
        <v>19.577733395790943</v>
      </c>
    </row>
    <row r="55" spans="7:15" x14ac:dyDescent="0.25">
      <c r="G55" s="11">
        <v>-128</v>
      </c>
      <c r="H55" s="13">
        <f xml:space="preserve"> ($B$5/2)*(1-COS(RADIANS(G55)))+($B$8-SQRT($B$8^2-(($B$5/2)*SIN(RADIANS(G55)))^2))</f>
        <v>70.84290084032375</v>
      </c>
      <c r="I55" s="13">
        <f>(($B$5/2)*SIN(RADIANS(G55))+(($B$5/2)^2*SIN(RADIANS(G55))*COS(RADIANS(G55)))/SQRT($B$8^2-(($B$5/2)*SIN(RADIANS(G55)))^2))*(PI()/180)</f>
        <v>-0.4688964822855326</v>
      </c>
      <c r="J55" s="14">
        <f>(($B$5/2)*COS(RADIANS(G55))+(($B$5/2)^2*COS(2*RADIANS(G55)))/SQRT($B$8^2-(($B$5/2)*SIN(RADIANS(G55)))^2)+(($B$5/2)^4*(SIN(RADIANS(G55))^2)*(COS(RADIANS(G55))^2))/(SQRT($B$8^2-(($B$5/2)*SIN(RADIANS(G55)))^2)^3))*(PI()/180)^2</f>
        <v>-8.6111164598719359E-3</v>
      </c>
      <c r="K55" s="13">
        <f>(($B$5/2)/1000)*($B$11*2*PI()/60)*(SIN(G55*PI()/180) + (($B$5/2)/$B$8)*SIN(2*G55*PI()/180))</f>
        <v>-8.9171084131556348</v>
      </c>
      <c r="L55" s="15">
        <f>(($B$5/2)/1000)*($B$11*2*PI()/60)^2*(COS(RADIANS(G55)) + 2*(($B$5/2)/$B$8)*COS(2*RADIANS(G55)))</f>
        <v>-5490.5266771946353</v>
      </c>
      <c r="M55" s="13">
        <f xml:space="preserve"> (( PI()*$B$4^2/4 * ( ($B$5/2)*(1-COS(RADIANS(G55))) + $B$8 - SQRT($B$8^2 - ($B$5/2)^2 * SIN(RADIANS(G55))^2 ) ) ) / 1000)*4+$B$6</f>
        <v>1738.5446143747222</v>
      </c>
      <c r="N55" s="50">
        <f>$B$10</f>
        <v>11.079718735154428</v>
      </c>
      <c r="O55" s="49" cm="1">
        <f t="array" ref="O55">MAX(ABS($K$3:$K$363))</f>
        <v>19.577733395790943</v>
      </c>
    </row>
    <row r="56" spans="7:15" x14ac:dyDescent="0.25">
      <c r="G56" s="11">
        <v>-127</v>
      </c>
      <c r="H56" s="13">
        <f xml:space="preserve"> ($B$5/2)*(1-COS(RADIANS(G56)))+($B$8-SQRT($B$8^2-(($B$5/2)*SIN(RADIANS(G56)))^2))</f>
        <v>70.369706821187009</v>
      </c>
      <c r="I56" s="13">
        <f>(($B$5/2)*SIN(RADIANS(G56))+(($B$5/2)^2*SIN(RADIANS(G56))*COS(RADIANS(G56)))/SQRT($B$8^2-(($B$5/2)*SIN(RADIANS(G56)))^2))*(PI()/180)</f>
        <v>-0.47748340318154781</v>
      </c>
      <c r="J56" s="14">
        <f>(($B$5/2)*COS(RADIANS(G56))+(($B$5/2)^2*COS(2*RADIANS(G56)))/SQRT($B$8^2-(($B$5/2)*SIN(RADIANS(G56)))^2)+(($B$5/2)^4*(SIN(RADIANS(G56))^2)*(COS(RADIANS(G56))^2))/(SQRT($B$8^2-(($B$5/2)*SIN(RADIANS(G56)))^2)^3))*(PI()/180)^2</f>
        <v>-8.5621978047372982E-3</v>
      </c>
      <c r="K56" s="13">
        <f>(($B$5/2)/1000)*($B$11*2*PI()/60)*(SIN(G56*PI()/180) + (($B$5/2)/$B$8)*SIN(2*G56*PI()/180))</f>
        <v>-9.1466962111074075</v>
      </c>
      <c r="L56" s="15">
        <f>(($B$5/2)/1000)*($B$11*2*PI()/60)^2*(COS(RADIANS(G56)) + 2*(($B$5/2)/$B$8)*COS(2*RADIANS(G56)))</f>
        <v>-5529.2445858890715</v>
      </c>
      <c r="M56" s="13">
        <f xml:space="preserve"> (( PI()*$B$4^2/4 * ( ($B$5/2)*(1-COS(RADIANS(G56))) + $B$8 - SQRT($B$8^2 - ($B$5/2)^2 * SIN(RADIANS(G56))^2 ) ) ) / 1000)*4+$B$6</f>
        <v>1727.1759682804445</v>
      </c>
      <c r="N56" s="50">
        <f>$B$10</f>
        <v>11.079718735154428</v>
      </c>
      <c r="O56" s="49" cm="1">
        <f t="array" ref="O56">MAX(ABS($K$3:$K$363))</f>
        <v>19.577733395790943</v>
      </c>
    </row>
    <row r="57" spans="7:15" x14ac:dyDescent="0.25">
      <c r="G57" s="11">
        <v>-126</v>
      </c>
      <c r="H57" s="13">
        <f xml:space="preserve"> ($B$5/2)*(1-COS(RADIANS(G57)))+($B$8-SQRT($B$8^2-(($B$5/2)*SIN(RADIANS(G57)))^2))</f>
        <v>69.887950872545801</v>
      </c>
      <c r="I57" s="13">
        <f>(($B$5/2)*SIN(RADIANS(G57))+(($B$5/2)^2*SIN(RADIANS(G57))*COS(RADIANS(G57)))/SQRT($B$8^2-(($B$5/2)*SIN(RADIANS(G57)))^2))*(PI()/180)</f>
        <v>-0.48601980469656642</v>
      </c>
      <c r="J57" s="14">
        <f>(($B$5/2)*COS(RADIANS(G57))+(($B$5/2)^2*COS(2*RADIANS(G57)))/SQRT($B$8^2-(($B$5/2)*SIN(RADIANS(G57)))^2)+(($B$5/2)^4*(SIN(RADIANS(G57))^2)*(COS(RADIANS(G57))^2))/(SQRT($B$8^2-(($B$5/2)*SIN(RADIANS(G57)))^2)^3))*(PI()/180)^2</f>
        <v>-8.5100595708967192E-3</v>
      </c>
      <c r="K57" s="13">
        <f>(($B$5/2)/1000)*($B$11*2*PI()/60)*(SIN(G57*PI()/180) + (($B$5/2)/$B$8)*SIN(2*G57*PI()/180))</f>
        <v>-9.3778409114372732</v>
      </c>
      <c r="L57" s="15">
        <f>(($B$5/2)/1000)*($B$11*2*PI()/60)^2*(COS(RADIANS(G57)) + 2*(($B$5/2)/$B$8)*COS(2*RADIANS(G57)))</f>
        <v>-5565.2349256008229</v>
      </c>
      <c r="M57" s="13">
        <f xml:space="preserve"> (( PI()*$B$4^2/4 * ( ($B$5/2)*(1-COS(RADIANS(G57))) + $B$8 - SQRT($B$8^2 - ($B$5/2)^2 * SIN(RADIANS(G57))^2 ) ) ) / 1000)*4+$B$6</f>
        <v>1715.6016189386953</v>
      </c>
      <c r="N57" s="50">
        <f>$B$10</f>
        <v>11.079718735154428</v>
      </c>
      <c r="O57" s="49" cm="1">
        <f t="array" ref="O57">MAX(ABS($K$3:$K$363))</f>
        <v>19.577733395790943</v>
      </c>
    </row>
    <row r="58" spans="7:15" x14ac:dyDescent="0.25">
      <c r="G58" s="11">
        <v>-125</v>
      </c>
      <c r="H58" s="13">
        <f xml:space="preserve"> ($B$5/2)*(1-COS(RADIANS(G58)))+($B$8-SQRT($B$8^2-(($B$5/2)*SIN(RADIANS(G58)))^2))</f>
        <v>69.397685141674302</v>
      </c>
      <c r="I58" s="13">
        <f>(($B$5/2)*SIN(RADIANS(G58))+(($B$5/2)^2*SIN(RADIANS(G58))*COS(RADIANS(G58)))/SQRT($B$8^2-(($B$5/2)*SIN(RADIANS(G58)))^2))*(PI()/180)</f>
        <v>-0.494502412964969</v>
      </c>
      <c r="J58" s="14">
        <f>(($B$5/2)*COS(RADIANS(G58))+(($B$5/2)^2*COS(2*RADIANS(G58)))/SQRT($B$8^2-(($B$5/2)*SIN(RADIANS(G58)))^2)+(($B$5/2)^4*(SIN(RADIANS(G58))^2)*(COS(RADIANS(G58))^2))/(SQRT($B$8^2-(($B$5/2)*SIN(RADIANS(G58)))^2)^3))*(PI()/180)^2</f>
        <v>-8.4545932859057607E-3</v>
      </c>
      <c r="K58" s="13">
        <f>(($B$5/2)/1000)*($B$11*2*PI()/60)*(SIN(G58*PI()/180) + (($B$5/2)/$B$8)*SIN(2*G58*PI()/180))</f>
        <v>-9.6104259972275123</v>
      </c>
      <c r="L58" s="15">
        <f>(($B$5/2)/1000)*($B$11*2*PI()/60)^2*(COS(RADIANS(G58)) + 2*(($B$5/2)/$B$8)*COS(2*RADIANS(G58)))</f>
        <v>-5598.3603889544383</v>
      </c>
      <c r="M58" s="13">
        <f xml:space="preserve"> (( PI()*$B$4^2/4 * ( ($B$5/2)*(1-COS(RADIANS(G58))) + $B$8 - SQRT($B$8^2 - ($B$5/2)^2 * SIN(RADIANS(G58))^2 ) ) ) / 1000)*4+$B$6</f>
        <v>1703.8228192053459</v>
      </c>
      <c r="N58" s="50">
        <f>$B$10</f>
        <v>11.079718735154428</v>
      </c>
      <c r="O58" s="49" cm="1">
        <f t="array" ref="O58">MAX(ABS($K$3:$K$363))</f>
        <v>19.577733395790943</v>
      </c>
    </row>
    <row r="59" spans="7:15" x14ac:dyDescent="0.25">
      <c r="G59" s="11">
        <v>-124</v>
      </c>
      <c r="H59" s="13">
        <f xml:space="preserve"> ($B$5/2)*(1-COS(RADIANS(G59)))+($B$8-SQRT($B$8^2-(($B$5/2)*SIN(RADIANS(G59)))^2))</f>
        <v>68.898965103837838</v>
      </c>
      <c r="I59" s="13">
        <f>(($B$5/2)*SIN(RADIANS(G59))+(($B$5/2)^2*SIN(RADIANS(G59))*COS(RADIANS(G59)))/SQRT($B$8^2-(($B$5/2)*SIN(RADIANS(G59)))^2))*(PI()/180)</f>
        <v>-0.50292784598993001</v>
      </c>
      <c r="J59" s="14">
        <f>(($B$5/2)*COS(RADIANS(G59))+(($B$5/2)^2*COS(2*RADIANS(G59)))/SQRT($B$8^2-(($B$5/2)*SIN(RADIANS(G59)))^2)+(($B$5/2)^4*(SIN(RADIANS(G59))^2)*(COS(RADIANS(G59))^2))/(SQRT($B$8^2-(($B$5/2)*SIN(RADIANS(G59)))^2)^3))*(PI()/180)^2</f>
        <v>-8.3956911971134369E-3</v>
      </c>
      <c r="K59" s="13">
        <f>(($B$5/2)/1000)*($B$11*2*PI()/60)*(SIN(G59*PI()/180) + (($B$5/2)/$B$8)*SIN(2*G59*PI()/180))</f>
        <v>-9.8443292776130757</v>
      </c>
      <c r="L59" s="15">
        <f>(($B$5/2)/1000)*($B$11*2*PI()/60)^2*(COS(RADIANS(G59)) + 2*(($B$5/2)/$B$8)*COS(2*RADIANS(G59)))</f>
        <v>-5628.4859662842182</v>
      </c>
      <c r="M59" s="13">
        <f xml:space="preserve"> (( PI()*$B$4^2/4 * ( ($B$5/2)*(1-COS(RADIANS(G59))) + $B$8 - SQRT($B$8^2 - ($B$5/2)^2 * SIN(RADIANS(G59))^2 ) ) ) / 1000)*4+$B$6</f>
        <v>1691.8409018923783</v>
      </c>
      <c r="N59" s="50">
        <f>$B$10</f>
        <v>11.079718735154428</v>
      </c>
      <c r="O59" s="49" cm="1">
        <f t="array" ref="O59">MAX(ABS($K$3:$K$363))</f>
        <v>19.577733395790943</v>
      </c>
    </row>
    <row r="60" spans="7:15" x14ac:dyDescent="0.25">
      <c r="G60" s="11">
        <v>-123</v>
      </c>
      <c r="H60" s="13">
        <f xml:space="preserve"> ($B$5/2)*(1-COS(RADIANS(G60)))+($B$8-SQRT($B$8^2-(($B$5/2)*SIN(RADIANS(G60)))^2))</f>
        <v>68.391849670026602</v>
      </c>
      <c r="I60" s="13">
        <f>(($B$5/2)*SIN(RADIANS(G60))+(($B$5/2)^2*SIN(RADIANS(G60))*COS(RADIANS(G60)))/SQRT($B$8^2-(($B$5/2)*SIN(RADIANS(G60)))^2))*(PI()/180)</f>
        <v>-0.5112926144762765</v>
      </c>
      <c r="J60" s="14">
        <f>(($B$5/2)*COS(RADIANS(G60))+(($B$5/2)^2*COS(2*RADIANS(G60)))/SQRT($B$8^2-(($B$5/2)*SIN(RADIANS(G60)))^2)+(($B$5/2)^4*(SIN(RADIANS(G60))^2)*(COS(RADIANS(G60))^2))/(SQRT($B$8^2-(($B$5/2)*SIN(RADIANS(G60)))^2)^3))*(PI()/180)^2</f>
        <v>-8.3332464988935297E-3</v>
      </c>
      <c r="K60" s="13">
        <f>(($B$5/2)/1000)*($B$11*2*PI()/60)*(SIN(G60*PI()/180) + (($B$5/2)/$B$8)*SIN(2*G60*PI()/180))</f>
        <v>-10.079422987555908</v>
      </c>
      <c r="L60" s="15">
        <f>(($B$5/2)/1000)*($B$11*2*PI()/60)^2*(COS(RADIANS(G60)) + 2*(($B$5/2)/$B$8)*COS(2*RADIANS(G60)))</f>
        <v>-5655.4791389544152</v>
      </c>
      <c r="M60" s="13">
        <f xml:space="preserve"> (( PI()*$B$4^2/4 * ( ($B$5/2)*(1-COS(RADIANS(G60))) + $B$8 - SQRT($B$8^2 - ($B$5/2)^2 * SIN(RADIANS(G60))^2 ) ) ) / 1000)*4+$B$6</f>
        <v>1679.6572823562235</v>
      </c>
      <c r="N60" s="50">
        <f>$B$10</f>
        <v>11.079718735154428</v>
      </c>
      <c r="O60" s="49" cm="1">
        <f t="array" ref="O60">MAX(ABS($K$3:$K$363))</f>
        <v>19.577733395790943</v>
      </c>
    </row>
    <row r="61" spans="7:15" x14ac:dyDescent="0.25">
      <c r="G61" s="11">
        <v>-122</v>
      </c>
      <c r="H61" s="13">
        <f xml:space="preserve"> ($B$5/2)*(1-COS(RADIANS(G61)))+($B$8-SQRT($B$8^2-(($B$5/2)*SIN(RADIANS(G61)))^2))</f>
        <v>67.876401293741949</v>
      </c>
      <c r="I61" s="13">
        <f>(($B$5/2)*SIN(RADIANS(G61))+(($B$5/2)^2*SIN(RADIANS(G61))*COS(RADIANS(G61)))/SQRT($B$8^2-(($B$5/2)*SIN(RADIANS(G61)))^2))*(PI()/180)</f>
        <v>-0.51959312289380066</v>
      </c>
      <c r="J61" s="14">
        <f>(($B$5/2)*COS(RADIANS(G61))+(($B$5/2)^2*COS(2*RADIANS(G61)))/SQRT($B$8^2-(($B$5/2)*SIN(RADIANS(G61)))^2)+(($B$5/2)^4*(SIN(RADIANS(G61))^2)*(COS(RADIANS(G61))^2))/(SQRT($B$8^2-(($B$5/2)*SIN(RADIANS(G61)))^2)^3))*(PI()/180)^2</f>
        <v>-8.2671535662396812E-3</v>
      </c>
      <c r="K61" s="13">
        <f>(($B$5/2)/1000)*($B$11*2*PI()/60)*(SIN(G61*PI()/180) + (($B$5/2)/$B$8)*SIN(2*G61*PI()/180))</f>
        <v>-10.315573895619217</v>
      </c>
      <c r="L61" s="15">
        <f>(($B$5/2)/1000)*($B$11*2*PI()/60)^2*(COS(RADIANS(G61)) + 2*(($B$5/2)/$B$8)*COS(2*RADIANS(G61)))</f>
        <v>-5679.2100699990469</v>
      </c>
      <c r="M61" s="13">
        <f xml:space="preserve"> (( PI()*$B$4^2/4 * ( ($B$5/2)*(1-COS(RADIANS(G61))) + $B$8 - SQRT($B$8^2 - ($B$5/2)^2 * SIN(RADIANS(G61))^2 ) ) ) / 1000)*4+$B$6</f>
        <v>1667.2734610633408</v>
      </c>
      <c r="N61" s="50">
        <f>$B$10</f>
        <v>11.079718735154428</v>
      </c>
      <c r="O61" s="49" cm="1">
        <f t="array" ref="O61">MAX(ABS($K$3:$K$363))</f>
        <v>19.577733395790943</v>
      </c>
    </row>
    <row r="62" spans="7:15" x14ac:dyDescent="0.25">
      <c r="G62" s="11">
        <v>-121</v>
      </c>
      <c r="H62" s="13">
        <f xml:space="preserve"> ($B$5/2)*(1-COS(RADIANS(G62)))+($B$8-SQRT($B$8^2-(($B$5/2)*SIN(RADIANS(G62)))^2))</f>
        <v>67.352686076601287</v>
      </c>
      <c r="I62" s="13">
        <f>(($B$5/2)*SIN(RADIANS(G62))+(($B$5/2)^2*SIN(RADIANS(G62))*COS(RADIANS(G62)))/SQRT($B$8^2-(($B$5/2)*SIN(RADIANS(G62)))^2))*(PI()/180)</f>
        <v>-0.52782567077715226</v>
      </c>
      <c r="J62" s="14">
        <f>(($B$5/2)*COS(RADIANS(G62))+(($B$5/2)^2*COS(2*RADIANS(G62)))/SQRT($B$8^2-(($B$5/2)*SIN(RADIANS(G62)))^2)+(($B$5/2)^4*(SIN(RADIANS(G62))^2)*(COS(RADIANS(G62))^2))/(SQRT($B$8^2-(($B$5/2)*SIN(RADIANS(G62)))^2)^3))*(PI()/180)^2</f>
        <v>-8.1973081942548695E-3</v>
      </c>
      <c r="K62" s="13">
        <f>(($B$5/2)/1000)*($B$11*2*PI()/60)*(SIN(G62*PI()/180) + (($B$5/2)/$B$8)*SIN(2*G62*PI()/180))</f>
        <v>-10.552643419625063</v>
      </c>
      <c r="L62" s="15">
        <f>(($B$5/2)/1000)*($B$11*2*PI()/60)^2*(COS(RADIANS(G62)) + 2*(($B$5/2)/$B$8)*COS(2*RADIANS(G62)))</f>
        <v>-5699.5517918401192</v>
      </c>
      <c r="M62" s="13">
        <f xml:space="preserve"> (( PI()*$B$4^2/4 * ( ($B$5/2)*(1-COS(RADIANS(G62))) + $B$8 - SQRT($B$8^2 - ($B$5/2)^2 * SIN(RADIANS(G62))^2 ) ) ) / 1000)*4+$B$6</f>
        <v>1654.6910261274097</v>
      </c>
      <c r="N62" s="50">
        <f>$B$10</f>
        <v>11.079718735154428</v>
      </c>
      <c r="O62" s="49" cm="1">
        <f t="array" ref="O62">MAX(ABS($K$3:$K$363))</f>
        <v>19.577733395790943</v>
      </c>
    </row>
    <row r="63" spans="7:15" x14ac:dyDescent="0.25">
      <c r="G63" s="11">
        <v>-120</v>
      </c>
      <c r="H63" s="13">
        <f xml:space="preserve"> ($B$5/2)*(1-COS(RADIANS(G63)))+($B$8-SQRT($B$8^2-(($B$5/2)*SIN(RADIANS(G63)))^2))</f>
        <v>66.820773872522579</v>
      </c>
      <c r="I63" s="13">
        <f>(($B$5/2)*SIN(RADIANS(G63))+(($B$5/2)^2*SIN(RADIANS(G63))*COS(RADIANS(G63)))/SQRT($B$8^2-(($B$5/2)*SIN(RADIANS(G63)))^2))*(PI()/180)</f>
        <v>-0.53598645426795699</v>
      </c>
      <c r="J63" s="14">
        <f>(($B$5/2)*COS(RADIANS(G63))+(($B$5/2)^2*COS(2*RADIANS(G63)))/SQRT($B$8^2-(($B$5/2)*SIN(RADIANS(G63)))^2)+(($B$5/2)^4*(SIN(RADIANS(G63))^2)*(COS(RADIANS(G63))^2))/(SQRT($B$8^2-(($B$5/2)*SIN(RADIANS(G63)))^2)^3))*(PI()/180)^2</f>
        <v>-8.1236078430145225E-3</v>
      </c>
      <c r="K63" s="13">
        <f>(($B$5/2)/1000)*($B$11*2*PI()/60)*(SIN(G63*PI()/180) + (($B$5/2)/$B$8)*SIN(2*G63*PI()/180))</f>
        <v>-10.790487750068587</v>
      </c>
      <c r="L63" s="15">
        <f>(($B$5/2)/1000)*($B$11*2*PI()/60)^2*(COS(RADIANS(G63)) + 2*(($B$5/2)/$B$8)*COS(2*RADIANS(G63)))</f>
        <v>-5716.3803908466025</v>
      </c>
      <c r="M63" s="13">
        <f xml:space="preserve"> (( PI()*$B$4^2/4 * ( ($B$5/2)*(1-COS(RADIANS(G63))) + $B$8 - SQRT($B$8^2 - ($B$5/2)^2 * SIN(RADIANS(G63))^2 ) ) ) / 1000)*4+$B$6</f>
        <v>1641.9116558123965</v>
      </c>
      <c r="N63" s="50">
        <f>$B$10</f>
        <v>11.079718735154428</v>
      </c>
      <c r="O63" s="49" cm="1">
        <f t="array" ref="O63">MAX(ABS($K$3:$K$363))</f>
        <v>19.577733395790943</v>
      </c>
    </row>
    <row r="64" spans="7:15" x14ac:dyDescent="0.25">
      <c r="G64" s="11">
        <v>-119</v>
      </c>
      <c r="H64" s="13">
        <f xml:space="preserve"> ($B$5/2)*(1-COS(RADIANS(G64)))+($B$8-SQRT($B$8^2-(($B$5/2)*SIN(RADIANS(G64)))^2))</f>
        <v>66.280738390243613</v>
      </c>
      <c r="I64" s="13">
        <f>(($B$5/2)*SIN(RADIANS(G64))+(($B$5/2)^2*SIN(RADIANS(G64))*COS(RADIANS(G64)))/SQRT($B$8^2-(($B$5/2)*SIN(RADIANS(G64)))^2))*(PI()/180)</f>
        <v>-0.54407156790424438</v>
      </c>
      <c r="J64" s="14">
        <f>(($B$5/2)*COS(RADIANS(G64))+(($B$5/2)^2*COS(2*RADIANS(G64)))/SQRT($B$8^2-(($B$5/2)*SIN(RADIANS(G64)))^2)+(($B$5/2)^4*(SIN(RADIANS(G64))^2)*(COS(RADIANS(G64))^2))/(SQRT($B$8^2-(($B$5/2)*SIN(RADIANS(G64)))^2)^3))*(PI()/180)^2</f>
        <v>-8.045951887232004E-3</v>
      </c>
      <c r="K64" s="13">
        <f>(($B$5/2)/1000)*($B$11*2*PI()/60)*(SIN(G64*PI()/180) + (($B$5/2)/$B$8)*SIN(2*G64*PI()/180))</f>
        <v>-11.028957981152235</v>
      </c>
      <c r="L64" s="15">
        <f>(($B$5/2)/1000)*($B$11*2*PI()/60)^2*(COS(RADIANS(G64)) + 2*(($B$5/2)/$B$8)*COS(2*RADIANS(G64)))</f>
        <v>-5729.5751885001728</v>
      </c>
      <c r="M64" s="13">
        <f xml:space="preserve"> (( PI()*$B$4^2/4 * ( ($B$5/2)*(1-COS(RADIANS(G64))) + $B$8 - SQRT($B$8^2 - ($B$5/2)^2 * SIN(RADIANS(G64))^2 ) ) ) / 1000)*4+$B$6</f>
        <v>1628.9371209956155</v>
      </c>
      <c r="N64" s="50">
        <f>$B$10</f>
        <v>11.079718735154428</v>
      </c>
      <c r="O64" s="49" cm="1">
        <f t="array" ref="O64">MAX(ABS($K$3:$K$363))</f>
        <v>19.577733395790943</v>
      </c>
    </row>
    <row r="65" spans="7:15" x14ac:dyDescent="0.25">
      <c r="G65" s="11">
        <v>-118</v>
      </c>
      <c r="H65" s="13">
        <f xml:space="preserve"> ($B$5/2)*(1-COS(RADIANS(G65)))+($B$8-SQRT($B$8^2-(($B$5/2)*SIN(RADIANS(G65)))^2))</f>
        <v>65.732657293925996</v>
      </c>
      <c r="I65" s="13">
        <f>(($B$5/2)*SIN(RADIANS(G65))+(($B$5/2)^2*SIN(RADIANS(G65))*COS(RADIANS(G65)))/SQRT($B$8^2-(($B$5/2)*SIN(RADIANS(G65)))^2))*(PI()/180)</f>
        <v>-0.55207700666168935</v>
      </c>
      <c r="J65" s="14">
        <f>(($B$5/2)*COS(RADIANS(G65))+(($B$5/2)^2*COS(2*RADIANS(G65)))/SQRT($B$8^2-(($B$5/2)*SIN(RADIANS(G65)))^2)+(($B$5/2)^4*(SIN(RADIANS(G65))^2)*(COS(RADIANS(G65))^2))/(SQRT($B$8^2-(($B$5/2)*SIN(RADIANS(G65)))^2)^3))*(PI()/180)^2</f>
        <v>-7.9642418701053614E-3</v>
      </c>
      <c r="K65" s="13">
        <f>(($B$5/2)/1000)*($B$11*2*PI()/60)*(SIN(G65*PI()/180) + (($B$5/2)/$B$8)*SIN(2*G65*PI()/180))</f>
        <v>-11.267900249293923</v>
      </c>
      <c r="L65" s="15">
        <f>(($B$5/2)/1000)*($B$11*2*PI()/60)^2*(COS(RADIANS(G65)) + 2*(($B$5/2)/$B$8)*COS(2*RADIANS(G65)))</f>
        <v>-5739.0189189378134</v>
      </c>
      <c r="M65" s="13">
        <f xml:space="preserve"> (( PI()*$B$4^2/4 * ( ($B$5/2)*(1-COS(RADIANS(G65))) + $B$8 - SQRT($B$8^2 - ($B$5/2)^2 * SIN(RADIANS(G65))^2 ) ) ) / 1000)*4+$B$6</f>
        <v>1615.7692875847754</v>
      </c>
      <c r="N65" s="50">
        <f>$B$10</f>
        <v>11.079718735154428</v>
      </c>
      <c r="O65" s="49" cm="1">
        <f t="array" ref="O65">MAX(ABS($K$3:$K$363))</f>
        <v>19.577733395790943</v>
      </c>
    </row>
    <row r="66" spans="7:15" x14ac:dyDescent="0.25">
      <c r="G66" s="11">
        <v>-117</v>
      </c>
      <c r="H66" s="13">
        <f xml:space="preserve"> ($B$5/2)*(1-COS(RADIANS(G66)))+($B$8-SQRT($B$8^2-(($B$5/2)*SIN(RADIANS(G66)))^2))</f>
        <v>65.176612301590424</v>
      </c>
      <c r="I66" s="13">
        <f>(($B$5/2)*SIN(RADIANS(G66))+(($B$5/2)^2*SIN(RADIANS(G66))*COS(RADIANS(G66)))/SQRT($B$8^2-(($B$5/2)*SIN(RADIANS(G66)))^2))*(PI()/180)</f>
        <v>-0.55999866825051248</v>
      </c>
      <c r="J66" s="14">
        <f>(($B$5/2)*COS(RADIANS(G66))+(($B$5/2)^2*COS(2*RADIANS(G66)))/SQRT($B$8^2-(($B$5/2)*SIN(RADIANS(G66)))^2)+(($B$5/2)^4*(SIN(RADIANS(G66))^2)*(COS(RADIANS(G66))^2))/(SQRT($B$8^2-(($B$5/2)*SIN(RADIANS(G66)))^2)^3))*(PI()/180)^2</f>
        <v>-7.8783817606760415E-3</v>
      </c>
      <c r="K66" s="13">
        <f>(($B$5/2)/1000)*($B$11*2*PI()/60)*(SIN(G66*PI()/180) + (($B$5/2)/$B$8)*SIN(2*G66*PI()/180))</f>
        <v>-11.507155878953359</v>
      </c>
      <c r="L66" s="15">
        <f>(($B$5/2)/1000)*($B$11*2*PI()/60)^2*(COS(RADIANS(G66)) + 2*(($B$5/2)/$B$8)*COS(2*RADIANS(G66)))</f>
        <v>-5744.5979026456735</v>
      </c>
      <c r="M66" s="13">
        <f xml:space="preserve"> (( PI()*$B$4^2/4 * ( ($B$5/2)*(1-COS(RADIANS(G66))) + $B$8 - SQRT($B$8^2 - ($B$5/2)^2 * SIN(RADIANS(G66))^2 ) ) ) / 1000)*4+$B$6</f>
        <v>1602.4101188829165</v>
      </c>
      <c r="N66" s="50">
        <f>$B$10</f>
        <v>11.079718735154428</v>
      </c>
      <c r="O66" s="49" cm="1">
        <f t="array" ref="O66">MAX(ABS($K$3:$K$363))</f>
        <v>19.577733395790943</v>
      </c>
    </row>
    <row r="67" spans="7:15" x14ac:dyDescent="0.25">
      <c r="G67" s="11">
        <v>-116</v>
      </c>
      <c r="H67" s="13">
        <f xml:space="preserve"> ($B$5/2)*(1-COS(RADIANS(G67)))+($B$8-SQRT($B$8^2-(($B$5/2)*SIN(RADIANS(G67)))^2))</f>
        <v>64.612689281126279</v>
      </c>
      <c r="I67" s="13">
        <f>(($B$5/2)*SIN(RADIANS(G67))+(($B$5/2)^2*SIN(RADIANS(G67))*COS(RADIANS(G67)))/SQRT($B$8^2-(($B$5/2)*SIN(RADIANS(G67)))^2))*(PI()/180)</f>
        <v>-0.56783235567119761</v>
      </c>
      <c r="J67" s="14">
        <f>(($B$5/2)*COS(RADIANS(G67))+(($B$5/2)^2*COS(2*RADIANS(G67)))/SQRT($B$8^2-(($B$5/2)*SIN(RADIANS(G67)))^2)+(($B$5/2)^4*(SIN(RADIANS(G67))^2)*(COS(RADIANS(G67))^2))/(SQRT($B$8^2-(($B$5/2)*SIN(RADIANS(G67)))^2)^3))*(PI()/180)^2</f>
        <v>-7.7882782139835662E-3</v>
      </c>
      <c r="K67" s="13">
        <f>(($B$5/2)/1000)*($B$11*2*PI()/60)*(SIN(G67*PI()/180) + (($B$5/2)/$B$8)*SIN(2*G67*PI()/180))</f>
        <v>-11.746561535611631</v>
      </c>
      <c r="L67" s="15">
        <f>(($B$5/2)/1000)*($B$11*2*PI()/60)^2*(COS(RADIANS(G67)) + 2*(($B$5/2)/$B$8)*COS(2*RADIANS(G67)))</f>
        <v>-5746.2022160831648</v>
      </c>
      <c r="M67" s="13">
        <f xml:space="preserve"> (( PI()*$B$4^2/4 * ( ($B$5/2)*(1-COS(RADIANS(G67))) + $B$8 - SQRT($B$8^2 - ($B$5/2)^2 * SIN(RADIANS(G67))^2 ) ) ) / 1000)*4+$B$6</f>
        <v>1588.8616778950766</v>
      </c>
      <c r="N67" s="50">
        <f>$B$10</f>
        <v>11.079718735154428</v>
      </c>
      <c r="O67" s="49" cm="1">
        <f t="array" ref="O67">MAX(ABS($K$3:$K$363))</f>
        <v>19.577733395790943</v>
      </c>
    </row>
    <row r="68" spans="7:15" x14ac:dyDescent="0.25">
      <c r="G68" s="11">
        <v>-115</v>
      </c>
      <c r="H68" s="13">
        <f xml:space="preserve"> ($B$5/2)*(1-COS(RADIANS(G68)))+($B$8-SQRT($B$8^2-(($B$5/2)*SIN(RADIANS(G68)))^2))</f>
        <v>64.04097834361437</v>
      </c>
      <c r="I68" s="13">
        <f>(($B$5/2)*SIN(RADIANS(G68))+(($B$5/2)^2*SIN(RADIANS(G68))*COS(RADIANS(G68)))/SQRT($B$8^2-(($B$5/2)*SIN(RADIANS(G68)))^2))*(PI()/180)</f>
        <v>-0.57557378003145054</v>
      </c>
      <c r="J68" s="14">
        <f>(($B$5/2)*COS(RADIANS(G68))+(($B$5/2)^2*COS(2*RADIANS(G68)))/SQRT($B$8^2-(($B$5/2)*SIN(RADIANS(G68)))^2)+(($B$5/2)^4*(SIN(RADIANS(G68))^2)*(COS(RADIANS(G68))^2))/(SQRT($B$8^2-(($B$5/2)*SIN(RADIANS(G68)))^2)^3))*(PI()/180)^2</f>
        <v>-7.6938408332559213E-3</v>
      </c>
      <c r="K68" s="13">
        <f>(($B$5/2)/1000)*($B$11*2*PI()/60)*(SIN(G68*PI()/180) + (($B$5/2)/$B$8)*SIN(2*G68*PI()/180))</f>
        <v>-11.985949385729876</v>
      </c>
      <c r="L68" s="15">
        <f>(($B$5/2)/1000)*($B$11*2*PI()/60)^2*(COS(RADIANS(G68)) + 2*(($B$5/2)/$B$8)*COS(2*RADIANS(G68)))</f>
        <v>-5743.7258570211661</v>
      </c>
      <c r="M68" s="13">
        <f xml:space="preserve"> (( PI()*$B$4^2/4 * ( ($B$5/2)*(1-COS(RADIANS(G68))) + $B$8 - SQRT($B$8^2 - ($B$5/2)^2 * SIN(RADIANS(G68))^2 ) ) ) / 1000)*4+$B$6</f>
        <v>1575.1261295704001</v>
      </c>
      <c r="N68" s="50">
        <f>$B$10</f>
        <v>11.079718735154428</v>
      </c>
      <c r="O68" s="49" cm="1">
        <f t="array" ref="O68">MAX(ABS($K$3:$K$363))</f>
        <v>19.577733395790943</v>
      </c>
    </row>
    <row r="69" spans="7:15" x14ac:dyDescent="0.25">
      <c r="G69" s="11">
        <v>-114</v>
      </c>
      <c r="H69" s="13">
        <f xml:space="preserve"> ($B$5/2)*(1-COS(RADIANS(G69)))+($B$8-SQRT($B$8^2-(($B$5/2)*SIN(RADIANS(G69)))^2))</f>
        <v>63.461573933701942</v>
      </c>
      <c r="I69" s="13">
        <f>(($B$5/2)*SIN(RADIANS(G69))+(($B$5/2)^2*SIN(RADIANS(G69))*COS(RADIANS(G69)))/SQRT($B$8^2-(($B$5/2)*SIN(RADIANS(G69)))^2))*(PI()/180)</f>
        <v>-0.5832185636260282</v>
      </c>
      <c r="J69" s="14">
        <f>(($B$5/2)*COS(RADIANS(G69))+(($B$5/2)^2*COS(2*RADIANS(G69)))/SQRT($B$8^2-(($B$5/2)*SIN(RADIANS(G69)))^2)+(($B$5/2)^4*(SIN(RADIANS(G69))^2)*(COS(RADIANS(G69))^2))/(SQRT($B$8^2-(($B$5/2)*SIN(RADIANS(G69)))^2)^3))*(PI()/180)^2</f>
        <v>-7.5949824333338065E-3</v>
      </c>
      <c r="K69" s="13">
        <f>(($B$5/2)/1000)*($B$11*2*PI()/60)*(SIN(G69*PI()/180) + (($B$5/2)/$B$8)*SIN(2*G69*PI()/180))</f>
        <v>-12.225147263504072</v>
      </c>
      <c r="L69" s="15">
        <f>(($B$5/2)/1000)*($B$11*2*PI()/60)^2*(COS(RADIANS(G69)) + 2*(($B$5/2)/$B$8)*COS(2*RADIANS(G69)))</f>
        <v>-5737.0669053833308</v>
      </c>
      <c r="M69" s="13">
        <f xml:space="preserve"> (( PI()*$B$4^2/4 * ( ($B$5/2)*(1-COS(RADIANS(G69))) + $B$8 - SQRT($B$8^2 - ($B$5/2)^2 * SIN(RADIANS(G69))^2 ) ) ) / 1000)*4+$B$6</f>
        <v>1561.2057429734289</v>
      </c>
      <c r="N69" s="50">
        <f>$B$10</f>
        <v>11.079718735154428</v>
      </c>
      <c r="O69" s="49" cm="1">
        <f t="array" ref="O69">MAX(ABS($K$3:$K$363))</f>
        <v>19.577733395790943</v>
      </c>
    </row>
    <row r="70" spans="7:15" x14ac:dyDescent="0.25">
      <c r="G70" s="11">
        <v>-113</v>
      </c>
      <c r="H70" s="13">
        <f xml:space="preserve"> ($B$5/2)*(1-COS(RADIANS(G70)))+($B$8-SQRT($B$8^2-(($B$5/2)*SIN(RADIANS(G70)))^2))</f>
        <v>62.874574916765809</v>
      </c>
      <c r="I70" s="13">
        <f>(($B$5/2)*SIN(RADIANS(G70))+(($B$5/2)^2*SIN(RADIANS(G70))*COS(RADIANS(G70)))/SQRT($B$8^2-(($B$5/2)*SIN(RADIANS(G70)))^2))*(PI()/180)</f>
        <v>-0.5907622432802665</v>
      </c>
      <c r="J70" s="14">
        <f>(($B$5/2)*COS(RADIANS(G70))+(($B$5/2)^2*COS(2*RADIANS(G70)))/SQRT($B$8^2-(($B$5/2)*SIN(RADIANS(G70)))^2)+(($B$5/2)^4*(SIN(RADIANS(G70))^2)*(COS(RADIANS(G70))^2))/(SQRT($B$8^2-(($B$5/2)*SIN(RADIANS(G70)))^2)^3))*(PI()/180)^2</f>
        <v>-7.4916193044881115E-3</v>
      </c>
      <c r="K70" s="13">
        <f>(($B$5/2)/1000)*($B$11*2*PI()/60)*(SIN(G70*PI()/180) + (($B$5/2)/$B$8)*SIN(2*G70*PI()/180))</f>
        <v>-12.463978844224341</v>
      </c>
      <c r="L70" s="15">
        <f>(($B$5/2)/1000)*($B$11*2*PI()/60)^2*(COS(RADIANS(G70)) + 2*(($B$5/2)/$B$8)*COS(2*RADIANS(G70)))</f>
        <v>-5726.127679384861</v>
      </c>
      <c r="M70" s="13">
        <f xml:space="preserve"> (( PI()*$B$4^2/4 * ( ($B$5/2)*(1-COS(RADIANS(G70))) + $B$8 - SQRT($B$8^2 - ($B$5/2)^2 * SIN(RADIANS(G70))^2 ) ) ) / 1000)*4+$B$6</f>
        <v>1547.102893378225</v>
      </c>
      <c r="N70" s="50">
        <f>$B$10</f>
        <v>11.079718735154428</v>
      </c>
      <c r="O70" s="49" cm="1">
        <f t="array" ref="O70">MAX(ABS($K$3:$K$363))</f>
        <v>19.577733395790943</v>
      </c>
    </row>
    <row r="71" spans="7:15" x14ac:dyDescent="0.25">
      <c r="G71" s="11">
        <v>-112</v>
      </c>
      <c r="H71" s="13">
        <f xml:space="preserve"> ($B$5/2)*(1-COS(RADIANS(G71)))+($B$8-SQRT($B$8^2-(($B$5/2)*SIN(RADIANS(G71)))^2))</f>
        <v>62.280084662600217</v>
      </c>
      <c r="I71" s="13">
        <f>(($B$5/2)*SIN(RADIANS(G71))+(($B$5/2)^2*SIN(RADIANS(G71))*COS(RADIANS(G71)))/SQRT($B$8^2-(($B$5/2)*SIN(RADIANS(G71)))^2))*(PI()/180)</f>
        <v>-0.59820027395725339</v>
      </c>
      <c r="J71" s="14">
        <f>(($B$5/2)*COS(RADIANS(G71))+(($B$5/2)^2*COS(2*RADIANS(G71)))/SQRT($B$8^2-(($B$5/2)*SIN(RADIANS(G71)))^2)+(($B$5/2)^4*(SIN(RADIANS(G71))^2)*(COS(RADIANS(G71))^2))/(SQRT($B$8^2-(($B$5/2)*SIN(RADIANS(G71)))^2)^3))*(PI()/180)^2</f>
        <v>-7.3836714757552109E-3</v>
      </c>
      <c r="K71" s="13">
        <f>(($B$5/2)/1000)*($B$11*2*PI()/60)*(SIN(G71*PI()/180) + (($B$5/2)/$B$8)*SIN(2*G71*PI()/180))</f>
        <v>-12.702263824038537</v>
      </c>
      <c r="L71" s="15">
        <f>(($B$5/2)/1000)*($B$11*2*PI()/60)^2*(COS(RADIANS(G71)) + 2*(($B$5/2)/$B$8)*COS(2*RADIANS(G71)))</f>
        <v>-5710.8148867688069</v>
      </c>
      <c r="M71" s="13">
        <f xml:space="preserve"> (( PI()*$B$4^2/4 * ( ($B$5/2)*(1-COS(RADIANS(G71))) + $B$8 - SQRT($B$8^2 - ($B$5/2)^2 * SIN(RADIANS(G71))^2 ) ) ) / 1000)*4+$B$6</f>
        <v>1532.8200642789991</v>
      </c>
      <c r="N71" s="50">
        <f>$B$10</f>
        <v>11.079718735154428</v>
      </c>
      <c r="O71" s="49" cm="1">
        <f t="array" ref="O71">MAX(ABS($K$3:$K$363))</f>
        <v>19.577733395790943</v>
      </c>
    </row>
    <row r="72" spans="7:15" x14ac:dyDescent="0.25">
      <c r="G72" s="11">
        <v>-111</v>
      </c>
      <c r="H72" s="13">
        <f xml:space="preserve"> ($B$5/2)*(1-COS(RADIANS(G72)))+($B$8-SQRT($B$8^2-(($B$5/2)*SIN(RADIANS(G72)))^2))</f>
        <v>61.678211125365785</v>
      </c>
      <c r="I72" s="13">
        <f>(($B$5/2)*SIN(RADIANS(G72))+(($B$5/2)^2*SIN(RADIANS(G72))*COS(RADIANS(G72)))/SQRT($B$8^2-(($B$5/2)*SIN(RADIANS(G72)))^2))*(PI()/180)</f>
        <v>-0.60552803262772248</v>
      </c>
      <c r="J72" s="14">
        <f>(($B$5/2)*COS(RADIANS(G72))+(($B$5/2)^2*COS(2*RADIANS(G72)))/SQRT($B$8^2-(($B$5/2)*SIN(RADIANS(G72)))^2)+(($B$5/2)^4*(SIN(RADIANS(G72))^2)*(COS(RADIANS(G72))^2))/(SQRT($B$8^2-(($B$5/2)*SIN(RADIANS(G72)))^2)^3))*(PI()/180)^2</f>
        <v>-7.2710629768832895E-3</v>
      </c>
      <c r="K72" s="13">
        <f>(($B$5/2)/1000)*($B$11*2*PI()/60)*(SIN(G72*PI()/180) + (($B$5/2)/$B$8)*SIN(2*G72*PI()/180))</f>
        <v>-12.939818105911842</v>
      </c>
      <c r="L72" s="15">
        <f>(($B$5/2)/1000)*($B$11*2*PI()/60)^2*(COS(RADIANS(G72)) + 2*(($B$5/2)/$B$8)*COS(2*RADIANS(G72)))</f>
        <v>-5691.0397709458057</v>
      </c>
      <c r="M72" s="13">
        <f xml:space="preserve"> (( PI()*$B$4^2/4 * ( ($B$5/2)*(1-COS(RADIANS(G72))) + $B$8 - SQRT($B$8^2 - ($B$5/2)^2 * SIN(RADIANS(G72))^2 ) ) ) / 1000)*4+$B$6</f>
        <v>1518.3598493109143</v>
      </c>
      <c r="N72" s="50">
        <f>$B$10</f>
        <v>11.079718735154428</v>
      </c>
      <c r="O72" s="49" cm="1">
        <f t="array" ref="O72">MAX(ABS($K$3:$K$363))</f>
        <v>19.577733395790943</v>
      </c>
    </row>
    <row r="73" spans="7:15" x14ac:dyDescent="0.25">
      <c r="G73" s="11">
        <v>-110</v>
      </c>
      <c r="H73" s="13">
        <f xml:space="preserve"> ($B$5/2)*(1-COS(RADIANS(G73)))+($B$8-SQRT($B$8^2-(($B$5/2)*SIN(RADIANS(G73)))^2))</f>
        <v>61.069066919538322</v>
      </c>
      <c r="I73" s="13">
        <f>(($B$5/2)*SIN(RADIANS(G73))+(($B$5/2)^2*SIN(RADIANS(G73))*COS(RADIANS(G73)))/SQRT($B$8^2-(($B$5/2)*SIN(RADIANS(G73)))^2))*(PI()/180)</f>
        <v>-0.61274082240081074</v>
      </c>
      <c r="J73" s="14">
        <f>(($B$5/2)*COS(RADIANS(G73))+(($B$5/2)^2*COS(2*RADIANS(G73)))/SQRT($B$8^2-(($B$5/2)*SIN(RADIANS(G73)))^2)+(($B$5/2)^4*(SIN(RADIANS(G73))^2)*(COS(RADIANS(G73))^2))/(SQRT($B$8^2-(($B$5/2)*SIN(RADIANS(G73)))^2)^3))*(PI()/180)^2</f>
        <v>-7.1537220979563257E-3</v>
      </c>
      <c r="K73" s="13">
        <f>(($B$5/2)/1000)*($B$11*2*PI()/60)*(SIN(G73*PI()/180) + (($B$5/2)/$B$8)*SIN(2*G73*PI()/180))</f>
        <v>-13.176453991566063</v>
      </c>
      <c r="L73" s="15">
        <f>(($B$5/2)/1000)*($B$11*2*PI()/60)^2*(COS(RADIANS(G73)) + 2*(($B$5/2)/$B$8)*COS(2*RADIANS(G73)))</f>
        <v>-5666.7182518493055</v>
      </c>
      <c r="M73" s="13">
        <f xml:space="preserve"> (( PI()*$B$4^2/4 * ( ($B$5/2)*(1-COS(RADIANS(G73))) + $B$8 - SQRT($B$8^2 - ($B$5/2)^2 * SIN(RADIANS(G73))^2 ) ) ) / 1000)*4+$B$6</f>
        <v>1503.7249540747789</v>
      </c>
      <c r="N73" s="50">
        <f>$B$10</f>
        <v>11.079718735154428</v>
      </c>
      <c r="O73" s="49" cm="1">
        <f t="array" ref="O73">MAX(ABS($K$3:$K$363))</f>
        <v>19.577733395790943</v>
      </c>
    </row>
    <row r="74" spans="7:15" x14ac:dyDescent="0.25">
      <c r="G74" s="11">
        <v>-109</v>
      </c>
      <c r="H74" s="13">
        <f xml:space="preserve"> ($B$5/2)*(1-COS(RADIANS(G74)))+($B$8-SQRT($B$8^2-(($B$5/2)*SIN(RADIANS(G74)))^2))</f>
        <v>60.452769391597194</v>
      </c>
      <c r="I74" s="13">
        <f>(($B$5/2)*SIN(RADIANS(G74))+(($B$5/2)^2*SIN(RADIANS(G74))*COS(RADIANS(G74)))/SQRT($B$8^2-(($B$5/2)*SIN(RADIANS(G74)))^2))*(PI()/180)</f>
        <v>-0.61983387691287883</v>
      </c>
      <c r="J74" s="14">
        <f>(($B$5/2)*COS(RADIANS(G74))+(($B$5/2)^2*COS(2*RADIANS(G74)))/SQRT($B$8^2-(($B$5/2)*SIN(RADIANS(G74)))^2)+(($B$5/2)^4*(SIN(RADIANS(G74))^2)*(COS(RADIANS(G74))^2))/(SQRT($B$8^2-(($B$5/2)*SIN(RADIANS(G74)))^2)^3))*(PI()/180)^2</f>
        <v>-7.0315816457401847E-3</v>
      </c>
      <c r="K74" s="13">
        <f>(($B$5/2)/1000)*($B$11*2*PI()/60)*(SIN(G74*PI()/180) + (($B$5/2)/$B$8)*SIN(2*G74*PI()/180))</f>
        <v>-13.411980379174658</v>
      </c>
      <c r="L74" s="15">
        <f>(($B$5/2)/1000)*($B$11*2*PI()/60)^2*(COS(RADIANS(G74)) + 2*(($B$5/2)/$B$8)*COS(2*RADIANS(G74)))</f>
        <v>-5637.7710613247255</v>
      </c>
      <c r="M74" s="13">
        <f xml:space="preserve"> (( PI()*$B$4^2/4 * ( ($B$5/2)*(1-COS(RADIANS(G74))) + $B$8 - SQRT($B$8^2 - ($B$5/2)^2 * SIN(RADIANS(G74))^2 ) ) ) / 1000)*4+$B$6</f>
        <v>1488.9181978593836</v>
      </c>
      <c r="N74" s="50">
        <f>$B$10</f>
        <v>11.079718735154428</v>
      </c>
      <c r="O74" s="49" cm="1">
        <f t="array" ref="O74">MAX(ABS($K$3:$K$363))</f>
        <v>19.577733395790943</v>
      </c>
    </row>
    <row r="75" spans="7:15" x14ac:dyDescent="0.25">
      <c r="G75" s="11">
        <v>-108</v>
      </c>
      <c r="H75" s="13">
        <f xml:space="preserve"> ($B$5/2)*(1-COS(RADIANS(G75)))+($B$8-SQRT($B$8^2-(($B$5/2)*SIN(RADIANS(G75)))^2))</f>
        <v>59.82944068719771</v>
      </c>
      <c r="I75" s="13">
        <f>(($B$5/2)*SIN(RADIANS(G75))+(($B$5/2)^2*SIN(RADIANS(G75))*COS(RADIANS(G75)))/SQRT($B$8^2-(($B$5/2)*SIN(RADIANS(G75)))^2))*(PI()/180)</f>
        <v>-0.62680236497063824</v>
      </c>
      <c r="J75" s="14">
        <f>(($B$5/2)*COS(RADIANS(G75))+(($B$5/2)^2*COS(2*RADIANS(G75)))/SQRT($B$8^2-(($B$5/2)*SIN(RADIANS(G75)))^2)+(($B$5/2)^4*(SIN(RADIANS(G75))^2)*(COS(RADIANS(G75))^2))/(SQRT($B$8^2-(($B$5/2)*SIN(RADIANS(G75)))^2)^3))*(PI()/180)^2</f>
        <v>-6.9045791957783008E-3</v>
      </c>
      <c r="K75" s="13">
        <f>(($B$5/2)/1000)*($B$11*2*PI()/60)*(SIN(G75*PI()/180) + (($B$5/2)/$B$8)*SIN(2*G75*PI()/180))</f>
        <v>-13.646202966582019</v>
      </c>
      <c r="L75" s="15">
        <f>(($B$5/2)/1000)*($B$11*2*PI()/60)^2*(COS(RADIANS(G75)) + 2*(($B$5/2)/$B$8)*COS(2*RADIANS(G75)))</f>
        <v>-5604.1238728775425</v>
      </c>
      <c r="M75" s="13">
        <f xml:space="preserve"> (( PI()*$B$4^2/4 * ( ($B$5/2)*(1-COS(RADIANS(G75))) + $B$8 - SQRT($B$8^2 - ($B$5/2)^2 * SIN(RADIANS(G75))^2 ) ) ) / 1000)*4+$B$6</f>
        <v>1473.9425152553429</v>
      </c>
      <c r="N75" s="50">
        <f>$B$10</f>
        <v>11.079718735154428</v>
      </c>
      <c r="O75" s="49" cm="1">
        <f t="array" ref="O75">MAX(ABS($K$3:$K$363))</f>
        <v>19.577733395790943</v>
      </c>
    </row>
    <row r="76" spans="7:15" x14ac:dyDescent="0.25">
      <c r="G76" s="11">
        <v>-107</v>
      </c>
      <c r="H76" s="13">
        <f xml:space="preserve"> ($B$5/2)*(1-COS(RADIANS(G76)))+($B$8-SQRT($B$8^2-(($B$5/2)*SIN(RADIANS(G76)))^2))</f>
        <v>59.199207813574901</v>
      </c>
      <c r="I76" s="13">
        <f>(($B$5/2)*SIN(RADIANS(G76))+(($B$5/2)^2*SIN(RADIANS(G76))*COS(RADIANS(G76)))/SQRT($B$8^2-(($B$5/2)*SIN(RADIANS(G76)))^2))*(PI()/180)</f>
        <v>-0.63364139544383502</v>
      </c>
      <c r="J76" s="14">
        <f>(($B$5/2)*COS(RADIANS(G76))+(($B$5/2)^2*COS(2*RADIANS(G76)))/SQRT($B$8^2-(($B$5/2)*SIN(RADIANS(G76)))^2)+(($B$5/2)^4*(SIN(RADIANS(G76))^2)*(COS(RADIANS(G76))^2))/(SQRT($B$8^2-(($B$5/2)*SIN(RADIANS(G76)))^2)^3))*(PI()/180)^2</f>
        <v>-6.7726573392528173E-3</v>
      </c>
      <c r="K76" s="13">
        <f>(($B$5/2)/1000)*($B$11*2*PI()/60)*(SIN(G76*PI()/180) + (($B$5/2)/$B$8)*SIN(2*G76*PI()/180))</f>
        <v>-13.878924459808506</v>
      </c>
      <c r="L76" s="15">
        <f>(($B$5/2)/1000)*($B$11*2*PI()/60)^2*(COS(RADIANS(G76)) + 2*(($B$5/2)/$B$8)*COS(2*RADIANS(G76)))</f>
        <v>-5565.7074256121159</v>
      </c>
      <c r="M76" s="13">
        <f xml:space="preserve"> (( PI()*$B$4^2/4 * ( ($B$5/2)*(1-COS(RADIANS(G76))) + $B$8 - SQRT($B$8^2 - ($B$5/2)^2 * SIN(RADIANS(G76))^2 ) ) ) / 1000)*4+$B$6</f>
        <v>1458.8009576543645</v>
      </c>
      <c r="N76" s="50">
        <f>$B$10</f>
        <v>11.079718735154428</v>
      </c>
      <c r="O76" s="49" cm="1">
        <f t="array" ref="O76">MAX(ABS($K$3:$K$363))</f>
        <v>19.577733395790943</v>
      </c>
    </row>
    <row r="77" spans="7:15" x14ac:dyDescent="0.25">
      <c r="G77" s="11">
        <v>-106</v>
      </c>
      <c r="H77" s="13">
        <f xml:space="preserve"> ($B$5/2)*(1-COS(RADIANS(G77)))+($B$8-SQRT($B$8^2-(($B$5/2)*SIN(RADIANS(G77)))^2))</f>
        <v>58.562202696932289</v>
      </c>
      <c r="I77" s="13">
        <f>(($B$5/2)*SIN(RADIANS(G77))+(($B$5/2)^2*SIN(RADIANS(G77))*COS(RADIANS(G77)))/SQRT($B$8^2-(($B$5/2)*SIN(RADIANS(G77)))^2))*(PI()/180)</f>
        <v>-0.64034602240176774</v>
      </c>
      <c r="J77" s="14">
        <f>(($B$5/2)*COS(RADIANS(G77))+(($B$5/2)^2*COS(2*RADIANS(G77)))/SQRT($B$8^2-(($B$5/2)*SIN(RADIANS(G77)))^2)+(($B$5/2)^4*(SIN(RADIANS(G77))^2)*(COS(RADIANS(G77))^2))/(SQRT($B$8^2-(($B$5/2)*SIN(RADIANS(G77)))^2)^3))*(PI()/180)^2</f>
        <v>-6.6357639236210462E-3</v>
      </c>
      <c r="K77" s="13">
        <f>(($B$5/2)/1000)*($B$11*2*PI()/60)*(SIN(G77*PI()/180) + (($B$5/2)/$B$8)*SIN(2*G77*PI()/180))</f>
        <v>-14.109944786595735</v>
      </c>
      <c r="L77" s="15">
        <f>(($B$5/2)/1000)*($B$11*2*PI()/60)^2*(COS(RADIANS(G77)) + 2*(($B$5/2)/$B$8)*COS(2*RADIANS(G77)))</f>
        <v>-5522.4576422001182</v>
      </c>
      <c r="M77" s="13">
        <f xml:space="preserve"> (( PI()*$B$4^2/4 * ( ($B$5/2)*(1-COS(RADIANS(G77))) + $B$8 - SQRT($B$8^2 - ($B$5/2)^2 * SIN(RADIANS(G77))^2 ) ) ) / 1000)*4+$B$6</f>
        <v>1443.4966946280372</v>
      </c>
      <c r="N77" s="50">
        <f>$B$10</f>
        <v>11.079718735154428</v>
      </c>
      <c r="O77" s="49" cm="1">
        <f t="array" ref="O77">MAX(ABS($K$3:$K$363))</f>
        <v>19.577733395790943</v>
      </c>
    </row>
    <row r="78" spans="7:15" x14ac:dyDescent="0.25">
      <c r="G78" s="11">
        <v>-105</v>
      </c>
      <c r="H78" s="13">
        <f xml:space="preserve"> ($B$5/2)*(1-COS(RADIANS(G78)))+($B$8-SQRT($B$8^2-(($B$5/2)*SIN(RADIANS(G78)))^2))</f>
        <v>57.918562234575056</v>
      </c>
      <c r="I78" s="13">
        <f>(($B$5/2)*SIN(RADIANS(G78))+(($B$5/2)^2*SIN(RADIANS(G78))*COS(RADIANS(G78)))/SQRT($B$8^2-(($B$5/2)*SIN(RADIANS(G78)))^2))*(PI()/180)</f>
        <v>-0.64691125048691522</v>
      </c>
      <c r="J78" s="14">
        <f>(($B$5/2)*COS(RADIANS(G78))+(($B$5/2)^2*COS(2*RADIANS(G78)))/SQRT($B$8^2-(($B$5/2)*SIN(RADIANS(G78)))^2)+(($B$5/2)^4*(SIN(RADIANS(G78))^2)*(COS(RADIANS(G78))^2))/(SQRT($B$8^2-(($B$5/2)*SIN(RADIANS(G78)))^2)^3))*(PI()/180)^2</f>
        <v>-6.4938522860371042E-3</v>
      </c>
      <c r="K78" s="13">
        <f>(($B$5/2)/1000)*($B$11*2*PI()/60)*(SIN(G78*PI()/180) + (($B$5/2)/$B$8)*SIN(2*G78*PI()/180))</f>
        <v>-14.339061314740157</v>
      </c>
      <c r="L78" s="15">
        <f>(($B$5/2)/1000)*($B$11*2*PI()/60)^2*(COS(RADIANS(G78)) + 2*(($B$5/2)/$B$8)*COS(2*RADIANS(G78)))</f>
        <v>-5474.3157407245653</v>
      </c>
      <c r="M78" s="13">
        <f xml:space="preserve"> (( PI()*$B$4^2/4 * ( ($B$5/2)*(1-COS(RADIANS(G78))) + $B$8 - SQRT($B$8^2 - ($B$5/2)^2 * SIN(RADIANS(G78))^2 ) ) ) / 1000)*4+$B$6</f>
        <v>1428.033015180343</v>
      </c>
      <c r="N78" s="50">
        <f>$B$10</f>
        <v>11.079718735154428</v>
      </c>
      <c r="O78" s="49" cm="1">
        <f t="array" ref="O78">MAX(ABS($K$3:$K$363))</f>
        <v>19.577733395790943</v>
      </c>
    </row>
    <row r="79" spans="7:15" x14ac:dyDescent="0.25">
      <c r="G79" s="11">
        <v>-104</v>
      </c>
      <c r="H79" s="13">
        <f xml:space="preserve"> ($B$5/2)*(1-COS(RADIANS(G79)))+($B$8-SQRT($B$8^2-(($B$5/2)*SIN(RADIANS(G79)))^2))</f>
        <v>57.268428341553992</v>
      </c>
      <c r="I79" s="13">
        <f>(($B$5/2)*SIN(RADIANS(G79))+(($B$5/2)^2*SIN(RADIANS(G79))*COS(RADIANS(G79)))/SQRT($B$8^2-(($B$5/2)*SIN(RADIANS(G79)))^2))*(PI()/180)</f>
        <v>-0.65333204051796911</v>
      </c>
      <c r="J79" s="14">
        <f>(($B$5/2)*COS(RADIANS(G79))+(($B$5/2)^2*COS(2*RADIANS(G79)))/SQRT($B$8^2-(($B$5/2)*SIN(RADIANS(G79)))^2)+(($B$5/2)^4*(SIN(RADIANS(G79))^2)*(COS(RADIANS(G79))^2))/(SQRT($B$8^2-(($B$5/2)*SIN(RADIANS(G79)))^2)^3))*(PI()/180)^2</f>
        <v>-6.3468814785745164E-3</v>
      </c>
      <c r="K79" s="13">
        <f>(($B$5/2)/1000)*($B$11*2*PI()/60)*(SIN(G79*PI()/180) + (($B$5/2)/$B$8)*SIN(2*G79*PI()/180))</f>
        <v>-14.566069074956664</v>
      </c>
      <c r="L79" s="15">
        <f>(($B$5/2)/1000)*($B$11*2*PI()/60)^2*(COS(RADIANS(G79)) + 2*(($B$5/2)/$B$8)*COS(2*RADIANS(G79)))</f>
        <v>-5421.2283402529301</v>
      </c>
      <c r="M79" s="13">
        <f xml:space="preserve"> (( PI()*$B$4^2/4 * ( ($B$5/2)*(1-COS(RADIANS(G79))) + $B$8 - SQRT($B$8^2 - ($B$5/2)^2 * SIN(RADIANS(G79))^2 ) ) ) / 1000)*4+$B$6</f>
        <v>1412.4133288682988</v>
      </c>
      <c r="N79" s="50">
        <f>$B$10</f>
        <v>11.079718735154428</v>
      </c>
      <c r="O79" s="49" cm="1">
        <f t="array" ref="O79">MAX(ABS($K$3:$K$363))</f>
        <v>19.577733395790943</v>
      </c>
    </row>
    <row r="80" spans="7:15" x14ac:dyDescent="0.25">
      <c r="G80" s="11">
        <v>-103</v>
      </c>
      <c r="H80" s="13">
        <f xml:space="preserve"> ($B$5/2)*(1-COS(RADIANS(G80)))+($B$8-SQRT($B$8^2-(($B$5/2)*SIN(RADIANS(G80)))^2))</f>
        <v>56.611947991595486</v>
      </c>
      <c r="I80" s="13">
        <f>(($B$5/2)*SIN(RADIANS(G80))+(($B$5/2)^2*SIN(RADIANS(G80))*COS(RADIANS(G80)))/SQRT($B$8^2-(($B$5/2)*SIN(RADIANS(G80)))^2))*(PI()/180)</f>
        <v>-0.65960331531358374</v>
      </c>
      <c r="J80" s="14">
        <f>(($B$5/2)*COS(RADIANS(G80))+(($B$5/2)^2*COS(2*RADIANS(G80)))/SQRT($B$8^2-(($B$5/2)*SIN(RADIANS(G80)))^2)+(($B$5/2)^4*(SIN(RADIANS(G80))^2)*(COS(RADIANS(G80))^2))/(SQRT($B$8^2-(($B$5/2)*SIN(RADIANS(G80)))^2)^3))*(PI()/180)^2</f>
        <v>-6.194816484277923E-3</v>
      </c>
      <c r="K80" s="13">
        <f>(($B$5/2)/1000)*($B$11*2*PI()/60)*(SIN(G80*PI()/180) + (($B$5/2)/$B$8)*SIN(2*G80*PI()/180))</f>
        <v>-14.790760988007998</v>
      </c>
      <c r="L80" s="15">
        <f>(($B$5/2)/1000)*($B$11*2*PI()/60)^2*(COS(RADIANS(G80)) + 2*(($B$5/2)/$B$8)*COS(2*RADIANS(G80)))</f>
        <v>-5363.1475600003587</v>
      </c>
      <c r="M80" s="13">
        <f xml:space="preserve"> (( PI()*$B$4^2/4 * ( ($B$5/2)*(1-COS(RADIANS(G80))) + $B$8 - SQRT($B$8^2 - ($B$5/2)^2 * SIN(RADIANS(G80))^2 ) ) ) / 1000)*4+$B$6</f>
        <v>1396.6411667853095</v>
      </c>
      <c r="N80" s="50">
        <f>$B$10</f>
        <v>11.079718735154428</v>
      </c>
      <c r="O80" s="49" cm="1">
        <f t="array" ref="O80">MAX(ABS($K$3:$K$363))</f>
        <v>19.577733395790943</v>
      </c>
    </row>
    <row r="81" spans="7:15" x14ac:dyDescent="0.25">
      <c r="G81" s="11">
        <v>-102</v>
      </c>
      <c r="H81" s="13">
        <f xml:space="preserve"> ($B$5/2)*(1-COS(RADIANS(G81)))+($B$8-SQRT($B$8^2-(($B$5/2)*SIN(RADIANS(G81)))^2))</f>
        <v>55.949273252101364</v>
      </c>
      <c r="I81" s="13">
        <f>(($B$5/2)*SIN(RADIANS(G81))+(($B$5/2)^2*SIN(RADIANS(G81))*COS(RADIANS(G81)))/SQRT($B$8^2-(($B$5/2)*SIN(RADIANS(G81)))^2))*(PI()/180)</f>
        <v>-0.66571996572719261</v>
      </c>
      <c r="J81" s="14">
        <f>(($B$5/2)*COS(RADIANS(G81))+(($B$5/2)^2*COS(2*RADIANS(G81)))/SQRT($B$8^2-(($B$5/2)*SIN(RADIANS(G81)))^2)+(($B$5/2)^4*(SIN(RADIANS(G81))^2)*(COS(RADIANS(G81))^2))/(SQRT($B$8^2-(($B$5/2)*SIN(RADIANS(G81)))^2)^3))*(PI()/180)^2</f>
        <v>-6.0376284230904869E-3</v>
      </c>
      <c r="K81" s="13">
        <f>(($B$5/2)/1000)*($B$11*2*PI()/60)*(SIN(G81*PI()/180) + (($B$5/2)/$B$8)*SIN(2*G81*PI()/180))</f>
        <v>-15.012928095830118</v>
      </c>
      <c r="L81" s="15">
        <f>(($B$5/2)/1000)*($B$11*2*PI()/60)^2*(COS(RADIANS(G81)) + 2*(($B$5/2)/$B$8)*COS(2*RADIANS(G81)))</f>
        <v>-5300.0311119517764</v>
      </c>
      <c r="M81" s="13">
        <f xml:space="preserve"> (( PI()*$B$4^2/4 * ( ($B$5/2)*(1-COS(RADIANS(G81))) + $B$8 - SQRT($B$8^2 - ($B$5/2)^2 * SIN(RADIANS(G81))^2 ) ) ) / 1000)*4+$B$6</f>
        <v>1380.7201824020535</v>
      </c>
      <c r="N81" s="50">
        <f>$B$10</f>
        <v>11.079718735154428</v>
      </c>
      <c r="O81" s="49" cm="1">
        <f t="array" ref="O81">MAX(ABS($K$3:$K$363))</f>
        <v>19.577733395790943</v>
      </c>
    </row>
    <row r="82" spans="7:15" x14ac:dyDescent="0.25">
      <c r="G82" s="11">
        <v>-101</v>
      </c>
      <c r="H82" s="13">
        <f xml:space="preserve"> ($B$5/2)*(1-COS(RADIANS(G82)))+($B$8-SQRT($B$8^2-(($B$5/2)*SIN(RADIANS(G82)))^2))</f>
        <v>55.280561313012548</v>
      </c>
      <c r="I82" s="13">
        <f>(($B$5/2)*SIN(RADIANS(G82))+(($B$5/2)^2*SIN(RADIANS(G82))*COS(RADIANS(G82)))/SQRT($B$8^2-(($B$5/2)*SIN(RADIANS(G82)))^2))*(PI()/180)</f>
        <v>-0.67167685688230405</v>
      </c>
      <c r="J82" s="14">
        <f>(($B$5/2)*COS(RADIANS(G82))+(($B$5/2)^2*COS(2*RADIANS(G82)))/SQRT($B$8^2-(($B$5/2)*SIN(RADIANS(G82)))^2)+(($B$5/2)^4*(SIN(RADIANS(G82))^2)*(COS(RADIANS(G82))^2))/(SQRT($B$8^2-(($B$5/2)*SIN(RADIANS(G82)))^2)^3))*(PI()/180)^2</f>
        <v>-5.8752947467286152E-3</v>
      </c>
      <c r="K82" s="13">
        <f>(($B$5/2)/1000)*($B$11*2*PI()/60)*(SIN(G82*PI()/180) + (($B$5/2)/$B$8)*SIN(2*G82*PI()/180))</f>
        <v>-15.232359796378407</v>
      </c>
      <c r="L82" s="15">
        <f>(($B$5/2)/1000)*($B$11*2*PI()/60)^2*(COS(RADIANS(G82)) + 2*(($B$5/2)/$B$8)*COS(2*RADIANS(G82)))</f>
        <v>-5231.8423868196005</v>
      </c>
      <c r="M82" s="13">
        <f xml:space="preserve"> (( PI()*$B$4^2/4 * ( ($B$5/2)*(1-COS(RADIANS(G82))) + $B$8 - SQRT($B$8^2 - ($B$5/2)^2 * SIN(RADIANS(G82))^2 ) ) ) / 1000)*4+$B$6</f>
        <v>1364.65415225994</v>
      </c>
      <c r="N82" s="50">
        <f>$B$10</f>
        <v>11.079718735154428</v>
      </c>
      <c r="O82" s="49" cm="1">
        <f t="array" ref="O82">MAX(ABS($K$3:$K$363))</f>
        <v>19.577733395790943</v>
      </c>
    </row>
    <row r="83" spans="7:15" x14ac:dyDescent="0.25">
      <c r="G83" s="11">
        <v>-100</v>
      </c>
      <c r="H83" s="13">
        <f xml:space="preserve"> ($B$5/2)*(1-COS(RADIANS(G83)))+($B$8-SQRT($B$8^2-(($B$5/2)*SIN(RADIANS(G83)))^2))</f>
        <v>54.605974509342253</v>
      </c>
      <c r="I83" s="13">
        <f>(($B$5/2)*SIN(RADIANS(G83))+(($B$5/2)^2*SIN(RADIANS(G83))*COS(RADIANS(G83)))/SQRT($B$8^2-(($B$5/2)*SIN(RADIANS(G83)))^2))*(PI()/180)</f>
        <v>-0.67746883459676932</v>
      </c>
      <c r="J83" s="14">
        <f>(($B$5/2)*COS(RADIANS(G83))+(($B$5/2)^2*COS(2*RADIANS(G83)))/SQRT($B$8^2-(($B$5/2)*SIN(RADIANS(G83)))^2)+(($B$5/2)^4*(SIN(RADIANS(G83))^2)*(COS(RADIANS(G83))^2))/(SQRT($B$8^2-(($B$5/2)*SIN(RADIANS(G83)))^2)^3))*(PI()/180)^2</f>
        <v>-5.7077994216067273E-3</v>
      </c>
      <c r="K83" s="13">
        <f>(($B$5/2)/1000)*($B$11*2*PI()/60)*(SIN(G83*PI()/180) + (($B$5/2)/$B$8)*SIN(2*G83*PI()/180))</f>
        <v>-15.448844081914618</v>
      </c>
      <c r="L83" s="15">
        <f>(($B$5/2)/1000)*($B$11*2*PI()/60)^2*(COS(RADIANS(G83)) + 2*(($B$5/2)/$B$8)*COS(2*RADIANS(G83)))</f>
        <v>-5158.5505332218263</v>
      </c>
      <c r="M83" s="13">
        <f xml:space="preserve"> (( PI()*$B$4^2/4 * ( ($B$5/2)*(1-COS(RADIANS(G83))) + $B$8 - SQRT($B$8^2 - ($B$5/2)^2 * SIN(RADIANS(G83))^2 ) ) ) / 1000)*4+$B$6</f>
        <v>1348.4469765124768</v>
      </c>
      <c r="N83" s="50">
        <f>$B$10</f>
        <v>11.079718735154428</v>
      </c>
      <c r="O83" s="49" cm="1">
        <f t="array" ref="O83">MAX(ABS($K$3:$K$363))</f>
        <v>19.577733395790943</v>
      </c>
    </row>
    <row r="84" spans="7:15" x14ac:dyDescent="0.25">
      <c r="G84" s="11">
        <v>-99</v>
      </c>
      <c r="H84" s="13">
        <f xml:space="preserve"> ($B$5/2)*(1-COS(RADIANS(G84)))+($B$8-SQRT($B$8^2-(($B$5/2)*SIN(RADIANS(G84)))^2))</f>
        <v>53.925680337195324</v>
      </c>
      <c r="I84" s="13">
        <f>(($B$5/2)*SIN(RADIANS(G84))+(($B$5/2)^2*SIN(RADIANS(G84))*COS(RADIANS(G84)))/SQRT($B$8^2-(($B$5/2)*SIN(RADIANS(G84)))^2))*(PI()/180)</f>
        <v>-0.6830907319836399</v>
      </c>
      <c r="J84" s="14">
        <f>(($B$5/2)*COS(RADIANS(G84))+(($B$5/2)^2*COS(2*RADIANS(G84)))/SQRT($B$8^2-(($B$5/2)*SIN(RADIANS(G84)))^2)+(($B$5/2)^4*(SIN(RADIANS(G84))^2)*(COS(RADIANS(G84))^2))/(SQRT($B$8^2-(($B$5/2)*SIN(RADIANS(G84)))^2)^3))*(PI()/180)^2</f>
        <v>-5.5351330989523483E-3</v>
      </c>
      <c r="K84" s="13">
        <f>(($B$5/2)/1000)*($B$11*2*PI()/60)*(SIN(G84*PI()/180) + (($B$5/2)/$B$8)*SIN(2*G84*PI()/180))</f>
        <v>-15.662167780449732</v>
      </c>
      <c r="L84" s="15">
        <f>(($B$5/2)/1000)*($B$11*2*PI()/60)^2*(COS(RADIANS(G84)) + 2*(($B$5/2)/$B$8)*COS(2*RADIANS(G84)))</f>
        <v>-5080.130529973525</v>
      </c>
      <c r="M84" s="13">
        <f xml:space="preserve"> (( PI()*$B$4^2/4 * ( ($B$5/2)*(1-COS(RADIANS(G84))) + $B$8 - SQRT($B$8^2 - ($B$5/2)^2 * SIN(RADIANS(G84))^2 ) ) ) / 1000)*4+$B$6</f>
        <v>1332.102679310143</v>
      </c>
      <c r="N84" s="50">
        <f>$B$10</f>
        <v>11.079718735154428</v>
      </c>
      <c r="O84" s="49" cm="1">
        <f t="array" ref="O84">MAX(ABS($K$3:$K$363))</f>
        <v>19.577733395790943</v>
      </c>
    </row>
    <row r="85" spans="7:15" x14ac:dyDescent="0.25">
      <c r="G85" s="11">
        <v>-98</v>
      </c>
      <c r="H85" s="13">
        <f xml:space="preserve"> ($B$5/2)*(1-COS(RADIANS(G85)))+($B$8-SQRT($B$8^2-(($B$5/2)*SIN(RADIANS(G85)))^2))</f>
        <v>53.239851463103989</v>
      </c>
      <c r="I85" s="13">
        <f>(($B$5/2)*SIN(RADIANS(G85))+(($B$5/2)^2*SIN(RADIANS(G85))*COS(RADIANS(G85)))/SQRT($B$8^2-(($B$5/2)*SIN(RADIANS(G85)))^2))*(PI()/180)</f>
        <v>-0.68853737621539313</v>
      </c>
      <c r="J85" s="14">
        <f>(($B$5/2)*COS(RADIANS(G85))+(($B$5/2)^2*COS(2*RADIANS(G85)))/SQRT($B$8^2-(($B$5/2)*SIN(RADIANS(G85)))^2)+(($B$5/2)^4*(SIN(RADIANS(G85))^2)*(COS(RADIANS(G85))^2))/(SQRT($B$8^2-(($B$5/2)*SIN(RADIANS(G85)))^2)^3))*(PI()/180)^2</f>
        <v>-5.3572932712952631E-3</v>
      </c>
      <c r="K85" s="13">
        <f>(($B$5/2)/1000)*($B$11*2*PI()/60)*(SIN(G85*PI()/180) + (($B$5/2)/$B$8)*SIN(2*G85*PI()/180))</f>
        <v>-15.872116800053828</v>
      </c>
      <c r="L85" s="15">
        <f>(($B$5/2)/1000)*($B$11*2*PI()/60)^2*(COS(RADIANS(G85)) + 2*(($B$5/2)/$B$8)*COS(2*RADIANS(G85)))</f>
        <v>-4996.5632513930623</v>
      </c>
      <c r="M85" s="13">
        <f xml:space="preserve"> (( PI()*$B$4^2/4 * ( ($B$5/2)*(1-COS(RADIANS(G85))) + $B$8 - SQRT($B$8^2 - ($B$5/2)^2 * SIN(RADIANS(G85))^2 ) ) ) / 1000)*4+$B$6</f>
        <v>1315.6254090246782</v>
      </c>
      <c r="N85" s="50">
        <f>$B$10</f>
        <v>11.079718735154428</v>
      </c>
      <c r="O85" s="49" cm="1">
        <f t="array" ref="O85">MAX(ABS($K$3:$K$363))</f>
        <v>19.577733395790943</v>
      </c>
    </row>
    <row r="86" spans="7:15" x14ac:dyDescent="0.25">
      <c r="G86" s="11">
        <v>-97</v>
      </c>
      <c r="H86" s="13">
        <f xml:space="preserve"> ($B$5/2)*(1-COS(RADIANS(G86)))+($B$8-SQRT($B$8^2-(($B$5/2)*SIN(RADIANS(G86)))^2))</f>
        <v>52.548665726523396</v>
      </c>
      <c r="I86" s="13">
        <f>(($B$5/2)*SIN(RADIANS(G86))+(($B$5/2)^2*SIN(RADIANS(G86))*COS(RADIANS(G86)))/SQRT($B$8^2-(($B$5/2)*SIN(RADIANS(G86)))^2))*(PI()/180)</f>
        <v>-0.69380359543751391</v>
      </c>
      <c r="J86" s="14">
        <f>(($B$5/2)*COS(RADIANS(G86))+(($B$5/2)^2*COS(2*RADIANS(G86)))/SQRT($B$8^2-(($B$5/2)*SIN(RADIANS(G86)))^2)+(($B$5/2)^4*(SIN(RADIANS(G86))^2)*(COS(RADIANS(G86))^2))/(SQRT($B$8^2-(($B$5/2)*SIN(RADIANS(G86)))^2)^3))*(PI()/180)^2</f>
        <v>-5.1742844145639287E-3</v>
      </c>
      <c r="K86" s="13">
        <f>(($B$5/2)/1000)*($B$11*2*PI()/60)*(SIN(G86*PI()/180) + (($B$5/2)/$B$8)*SIN(2*G86*PI()/180))</f>
        <v>-16.078476375739871</v>
      </c>
      <c r="L86" s="15">
        <f>(($B$5/2)/1000)*($B$11*2*PI()/60)^2*(COS(RADIANS(G86)) + 2*(($B$5/2)/$B$8)*COS(2*RADIANS(G86)))</f>
        <v>-4907.835525532897</v>
      </c>
      <c r="M86" s="13">
        <f xml:space="preserve"> (( PI()*$B$4^2/4 * ( ($B$5/2)*(1-COS(RADIANS(G86))) + $B$8 - SQRT($B$8^2 - ($B$5/2)^2 * SIN(RADIANS(G86))^2 ) ) ) / 1000)*4+$B$6</f>
        <v>1299.0194383090461</v>
      </c>
      <c r="N86" s="50">
        <f>$B$10</f>
        <v>11.079718735154428</v>
      </c>
      <c r="O86" s="49" cm="1">
        <f t="array" ref="O86">MAX(ABS($K$3:$K$363))</f>
        <v>19.577733395790943</v>
      </c>
    </row>
    <row r="87" spans="7:15" x14ac:dyDescent="0.25">
      <c r="G87" s="11">
        <v>-96</v>
      </c>
      <c r="H87" s="13">
        <f xml:space="preserve"> ($B$5/2)*(1-COS(RADIANS(G87)))+($B$8-SQRT($B$8^2-(($B$5/2)*SIN(RADIANS(G87)))^2))</f>
        <v>51.852306135345238</v>
      </c>
      <c r="I87" s="13">
        <f>(($B$5/2)*SIN(RADIANS(G87))+(($B$5/2)^2*SIN(RADIANS(G87))*COS(RADIANS(G87)))/SQRT($B$8^2-(($B$5/2)*SIN(RADIANS(G87)))^2))*(PI()/180)</f>
        <v>-0.69888422581667398</v>
      </c>
      <c r="J87" s="14">
        <f>(($B$5/2)*COS(RADIANS(G87))+(($B$5/2)^2*COS(2*RADIANS(G87)))/SQRT($B$8^2-(($B$5/2)*SIN(RADIANS(G87)))^2)+(($B$5/2)^4*(SIN(RADIANS(G87))^2)*(COS(RADIANS(G87))^2))/(SQRT($B$8^2-(($B$5/2)*SIN(RADIANS(G87)))^2)^3))*(PI()/180)^2</f>
        <v>-4.9861181150772553E-3</v>
      </c>
      <c r="K87" s="13">
        <f>(($B$5/2)/1000)*($B$11*2*PI()/60)*(SIN(G87*PI()/180) + (($B$5/2)/$B$8)*SIN(2*G87*PI()/180))</f>
        <v>-16.28103131862504</v>
      </c>
      <c r="L87" s="15">
        <f>(($B$5/2)/1000)*($B$11*2*PI()/60)^2*(COS(RADIANS(G87)) + 2*(($B$5/2)/$B$8)*COS(2*RADIANS(G87)))</f>
        <v>-4813.9401852533565</v>
      </c>
      <c r="M87" s="13">
        <f xml:space="preserve"> (( PI()*$B$4^2/4 * ( ($B$5/2)*(1-COS(RADIANS(G87))) + $B$8 - SQRT($B$8^2 - ($B$5/2)^2 * SIN(RADIANS(G87))^2 ) ) ) / 1000)*4+$B$6</f>
        <v>1282.2891639896388</v>
      </c>
      <c r="N87" s="50">
        <f>$B$10</f>
        <v>11.079718735154428</v>
      </c>
      <c r="O87" s="49" cm="1">
        <f t="array" ref="O87">MAX(ABS($K$3:$K$363))</f>
        <v>19.577733395790943</v>
      </c>
    </row>
    <row r="88" spans="7:15" x14ac:dyDescent="0.25">
      <c r="G88" s="11">
        <v>-95</v>
      </c>
      <c r="H88" s="13">
        <f xml:space="preserve"> ($B$5/2)*(1-COS(RADIANS(G88)))+($B$8-SQRT($B$8^2-(($B$5/2)*SIN(RADIANS(G88)))^2))</f>
        <v>51.150960854302049</v>
      </c>
      <c r="I88" s="13">
        <f>(($B$5/2)*SIN(RADIANS(G88))+(($B$5/2)^2*SIN(RADIANS(G88))*COS(RADIANS(G88)))/SQRT($B$8^2-(($B$5/2)*SIN(RADIANS(G88)))^2))*(PI()/180)</f>
        <v>-0.70377411870808115</v>
      </c>
      <c r="J88" s="14">
        <f>(($B$5/2)*COS(RADIANS(G88))+(($B$5/2)^2*COS(2*RADIANS(G88)))/SQRT($B$8^2-(($B$5/2)*SIN(RADIANS(G88)))^2)+(($B$5/2)^4*(SIN(RADIANS(G88))^2)*(COS(RADIANS(G88))^2))/(SQRT($B$8^2-(($B$5/2)*SIN(RADIANS(G88)))^2)^3))*(PI()/180)^2</f>
        <v>-4.7928131807801894E-3</v>
      </c>
      <c r="K88" s="13">
        <f>(($B$5/2)/1000)*($B$11*2*PI()/60)*(SIN(G88*PI()/180) + (($B$5/2)/$B$8)*SIN(2*G88*PI()/180))</f>
        <v>-16.479566267069643</v>
      </c>
      <c r="L88" s="15">
        <f>(($B$5/2)/1000)*($B$11*2*PI()/60)^2*(COS(RADIANS(G88)) + 2*(($B$5/2)/$B$8)*COS(2*RADIANS(G88)))</f>
        <v>-4714.8761120665067</v>
      </c>
      <c r="M88" s="13">
        <f xml:space="preserve"> (( PI()*$B$4^2/4 * ( ($B$5/2)*(1-COS(RADIANS(G88))) + $B$8 - SQRT($B$8^2 - ($B$5/2)^2 * SIN(RADIANS(G88))^2 ) ) ) / 1000)*4+$B$6</f>
        <v>1265.4391067876952</v>
      </c>
      <c r="N88" s="50">
        <f>$B$10</f>
        <v>11.079718735154428</v>
      </c>
      <c r="O88" s="49" cm="1">
        <f t="array" ref="O88">MAX(ABS($K$3:$K$363))</f>
        <v>19.577733395790943</v>
      </c>
    </row>
    <row r="89" spans="7:15" x14ac:dyDescent="0.25">
      <c r="G89" s="11">
        <v>-94</v>
      </c>
      <c r="H89" s="13">
        <f xml:space="preserve"> ($B$5/2)*(1-COS(RADIANS(G89)))+($B$8-SQRT($B$8^2-(($B$5/2)*SIN(RADIANS(G89)))^2))</f>
        <v>50.444823186151453</v>
      </c>
      <c r="I89" s="13">
        <f>(($B$5/2)*SIN(RADIANS(G89))+(($B$5/2)^2*SIN(RADIANS(G89))*COS(RADIANS(G89)))/SQRT($B$8^2-(($B$5/2)*SIN(RADIANS(G89)))^2))*(PI()/180)</f>
        <v>-0.70846814792593427</v>
      </c>
      <c r="J89" s="14">
        <f>(($B$5/2)*COS(RADIANS(G89))+(($B$5/2)^2*COS(2*RADIANS(G89)))/SQRT($B$8^2-(($B$5/2)*SIN(RADIANS(G89)))^2)+(($B$5/2)^4*(SIN(RADIANS(G89))^2)*(COS(RADIANS(G89))^2))/(SQRT($B$8^2-(($B$5/2)*SIN(RADIANS(G89)))^2)^3))*(PI()/180)^2</f>
        <v>-4.5943957361366415E-3</v>
      </c>
      <c r="K89" s="13">
        <f>(($B$5/2)/1000)*($B$11*2*PI()/60)*(SIN(G89*PI()/180) + (($B$5/2)/$B$8)*SIN(2*G89*PI()/180))</f>
        <v>-16.673865939491183</v>
      </c>
      <c r="L89" s="15">
        <f>(($B$5/2)/1000)*($B$11*2*PI()/60)^2*(COS(RADIANS(G89)) + 2*(($B$5/2)/$B$8)*COS(2*RADIANS(G89)))</f>
        <v>-4610.6482726859967</v>
      </c>
      <c r="M89" s="13">
        <f xml:space="preserve"> (( PI()*$B$4^2/4 * ( ($B$5/2)*(1-COS(RADIANS(G89))) + $B$8 - SQRT($B$8^2 - ($B$5/2)^2 * SIN(RADIANS(G89))^2 ) ) ) / 1000)*4+$B$6</f>
        <v>1248.4739108672404</v>
      </c>
      <c r="N89" s="50">
        <f>$B$10</f>
        <v>11.079718735154428</v>
      </c>
      <c r="O89" s="49" cm="1">
        <f t="array" ref="O89">MAX(ABS($K$3:$K$363))</f>
        <v>19.577733395790943</v>
      </c>
    </row>
    <row r="90" spans="7:15" x14ac:dyDescent="0.25">
      <c r="G90" s="11">
        <v>-93</v>
      </c>
      <c r="H90" s="13">
        <f xml:space="preserve"> ($B$5/2)*(1-COS(RADIANS(G90)))+($B$8-SQRT($B$8^2-(($B$5/2)*SIN(RADIANS(G90)))^2))</f>
        <v>49.734091545545049</v>
      </c>
      <c r="I90" s="13">
        <f>(($B$5/2)*SIN(RADIANS(G90))+(($B$5/2)^2*SIN(RADIANS(G90))*COS(RADIANS(G90)))/SQRT($B$8^2-(($B$5/2)*SIN(RADIANS(G90)))^2))*(PI()/180)</f>
        <v>-0.71296121710038451</v>
      </c>
      <c r="J90" s="14">
        <f>(($B$5/2)*COS(RADIANS(G90))+(($B$5/2)^2*COS(2*RADIANS(G90)))/SQRT($B$8^2-(($B$5/2)*SIN(RADIANS(G90)))^2)+(($B$5/2)^4*(SIN(RADIANS(G90))^2)*(COS(RADIANS(G90))^2))/(SQRT($B$8^2-(($B$5/2)*SIN(RADIANS(G90)))^2)^3))*(PI()/180)^2</f>
        <v>-4.3908993001628184E-3</v>
      </c>
      <c r="K90" s="13">
        <f>(($B$5/2)/1000)*($B$11*2*PI()/60)*(SIN(G90*PI()/180) + (($B$5/2)/$B$8)*SIN(2*G90*PI()/180))</f>
        <v>-16.863715388548371</v>
      </c>
      <c r="L90" s="15">
        <f>(($B$5/2)/1000)*($B$11*2*PI()/60)^2*(COS(RADIANS(G90)) + 2*(($B$5/2)/$B$8)*COS(2*RADIANS(G90)))</f>
        <v>-4501.2677482276331</v>
      </c>
      <c r="M90" s="13">
        <f xml:space="preserve"> (( PI()*$B$4^2/4 * ( ($B$5/2)*(1-COS(RADIANS(G90))) + $B$8 - SQRT($B$8^2 - ($B$5/2)^2 * SIN(RADIANS(G90))^2 ) ) ) / 1000)*4+$B$6</f>
        <v>1231.3983432072769</v>
      </c>
      <c r="N90" s="50">
        <f>$B$10</f>
        <v>11.079718735154428</v>
      </c>
      <c r="O90" s="49" cm="1">
        <f t="array" ref="O90">MAX(ABS($K$3:$K$363))</f>
        <v>19.577733395790943</v>
      </c>
    </row>
    <row r="91" spans="7:15" x14ac:dyDescent="0.25">
      <c r="G91" s="11">
        <v>-92</v>
      </c>
      <c r="H91" s="13">
        <f xml:space="preserve"> ($B$5/2)*(1-COS(RADIANS(G91)))+($B$8-SQRT($B$8^2-(($B$5/2)*SIN(RADIANS(G91)))^2))</f>
        <v>49.018969425504487</v>
      </c>
      <c r="I91" s="13">
        <f>(($B$5/2)*SIN(RADIANS(G91))+(($B$5/2)^2*SIN(RADIANS(G91))*COS(RADIANS(G91)))/SQRT($B$8^2-(($B$5/2)*SIN(RADIANS(G91)))^2))*(PI()/180)</f>
        <v>-0.71724826710391076</v>
      </c>
      <c r="J91" s="14">
        <f>(($B$5/2)*COS(RADIANS(G91))+(($B$5/2)^2*COS(2*RADIANS(G91)))/SQRT($B$8^2-(($B$5/2)*SIN(RADIANS(G91)))^2)+(($B$5/2)^4*(SIN(RADIANS(G91))^2)*(COS(RADIANS(G91))^2))/(SQRT($B$8^2-(($B$5/2)*SIN(RADIANS(G91)))^2)^3))*(PI()/180)^2</f>
        <v>-4.1823648471576306E-3</v>
      </c>
      <c r="K91" s="13">
        <f>(($B$5/2)/1000)*($B$11*2*PI()/60)*(SIN(G91*PI()/180) + (($B$5/2)/$B$8)*SIN(2*G91*PI()/180))</f>
        <v>-17.048900256387881</v>
      </c>
      <c r="L91" s="15">
        <f>(($B$5/2)/1000)*($B$11*2*PI()/60)^2*(COS(RADIANS(G91)) + 2*(($B$5/2)/$B$8)*COS(2*RADIANS(G91)))</f>
        <v>-4386.7517560143588</v>
      </c>
      <c r="M91" s="13">
        <f xml:space="preserve"> (( PI()*$B$4^2/4 * ( ($B$5/2)*(1-COS(RADIANS(G91))) + $B$8 - SQRT($B$8^2 - ($B$5/2)^2 * SIN(RADIANS(G91))^2 ) ) ) / 1000)*4+$B$6</f>
        <v>1214.217292796365</v>
      </c>
      <c r="N91" s="50">
        <f>$B$10</f>
        <v>11.079718735154428</v>
      </c>
      <c r="O91" s="49" cm="1">
        <f t="array" ref="O91">MAX(ABS($K$3:$K$363))</f>
        <v>19.577733395790943</v>
      </c>
    </row>
    <row r="92" spans="7:15" x14ac:dyDescent="0.25">
      <c r="G92" s="11">
        <v>-91</v>
      </c>
      <c r="H92" s="13">
        <f xml:space="preserve"> ($B$5/2)*(1-COS(RADIANS(G92)))+($B$8-SQRT($B$8^2-(($B$5/2)*SIN(RADIANS(G92)))^2))</f>
        <v>48.299665356443505</v>
      </c>
      <c r="I92" s="13">
        <f>(($B$5/2)*SIN(RADIANS(G92))+(($B$5/2)^2*SIN(RADIANS(G92))*COS(RADIANS(G92)))/SQRT($B$8^2-(($B$5/2)*SIN(RADIANS(G92)))^2))*(PI()/180)</f>
        <v>-0.72132428352961908</v>
      </c>
      <c r="J92" s="14">
        <f>(($B$5/2)*COS(RADIANS(G92))+(($B$5/2)^2*COS(2*RADIANS(G92)))/SQRT($B$8^2-(($B$5/2)*SIN(RADIANS(G92)))^2)+(($B$5/2)^4*(SIN(RADIANS(G92))^2)*(COS(RADIANS(G92))^2))/(SQRT($B$8^2-(($B$5/2)*SIN(RADIANS(G92)))^2)^3))*(PI()/180)^2</f>
        <v>-3.9688408497637164E-3</v>
      </c>
      <c r="K92" s="13">
        <f>(($B$5/2)/1000)*($B$11*2*PI()/60)*(SIN(G92*PI()/180) + (($B$5/2)/$B$8)*SIN(2*G92*PI()/180))</f>
        <v>-17.229207030644957</v>
      </c>
      <c r="L92" s="15">
        <f>(($B$5/2)/1000)*($B$11*2*PI()/60)^2*(COS(RADIANS(G92)) + 2*(($B$5/2)/$B$8)*COS(2*RADIANS(G92)))</f>
        <v>-4267.1236639483441</v>
      </c>
      <c r="M92" s="13">
        <f xml:space="preserve"> (( PI()*$B$4^2/4 * ( ($B$5/2)*(1-COS(RADIANS(G92))) + $B$8 - SQRT($B$8^2 - ($B$5/2)^2 * SIN(RADIANS(G92))^2 ) ) ) / 1000)*4+$B$6</f>
        <v>1196.9357696481081</v>
      </c>
      <c r="N92" s="50">
        <f>$B$10</f>
        <v>11.079718735154428</v>
      </c>
      <c r="O92" s="49" cm="1">
        <f t="array" ref="O92">MAX(ABS($K$3:$K$363))</f>
        <v>19.577733395790943</v>
      </c>
    </row>
    <row r="93" spans="7:15" x14ac:dyDescent="0.25">
      <c r="G93" s="11">
        <v>-90</v>
      </c>
      <c r="H93" s="13">
        <f xml:space="preserve"> ($B$5/2)*(1-COS(RADIANS(G93)))+($B$8-SQRT($B$8^2-(($B$5/2)*SIN(RADIANS(G93)))^2))</f>
        <v>47.576392857693158</v>
      </c>
      <c r="I93" s="13">
        <f>(($B$5/2)*SIN(RADIANS(G93))+(($B$5/2)^2*SIN(RADIANS(G93))*COS(RADIANS(G93)))/SQRT($B$8^2-(($B$5/2)*SIN(RADIANS(G93)))^2))*(PI()/180)</f>
        <v>-0.72518430420364388</v>
      </c>
      <c r="J93" s="14">
        <f>(($B$5/2)*COS(RADIANS(G93))+(($B$5/2)^2*COS(2*RADIANS(G93)))/SQRT($B$8^2-(($B$5/2)*SIN(RADIANS(G93)))^2)+(($B$5/2)^4*(SIN(RADIANS(G93))^2)*(COS(RADIANS(G93))^2))/(SQRT($B$8^2-(($B$5/2)*SIN(RADIANS(G93)))^2)^3))*(PI()/180)^2</f>
        <v>-3.7503833040724577E-3</v>
      </c>
      <c r="K93" s="13">
        <f>(($B$5/2)/1000)*($B$11*2*PI()/60)*(SIN(G93*PI()/180) + (($B$5/2)/$B$8)*SIN(2*G93*PI()/180))</f>
        <v>-17.404423300887451</v>
      </c>
      <c r="L93" s="15">
        <f>(($B$5/2)/1000)*($B$11*2*PI()/60)^2*(COS(RADIANS(G93)) + 2*(($B$5/2)/$B$8)*COS(2*RADIANS(G93)))</f>
        <v>-4142.4129974218658</v>
      </c>
      <c r="M93" s="13">
        <f xml:space="preserve"> (( PI()*$B$4^2/4 * ( ($B$5/2)*(1-COS(RADIANS(G93))) + $B$8 - SQRT($B$8^2 - ($B$5/2)^2 * SIN(RADIANS(G93))^2 ) ) ) / 1000)*4+$B$6</f>
        <v>1179.5589036365357</v>
      </c>
      <c r="N93" s="50">
        <f>$B$10</f>
        <v>11.079718735154428</v>
      </c>
      <c r="O93" s="49" cm="1">
        <f t="array" ref="O93">MAX(ABS($K$3:$K$363))</f>
        <v>19.577733395790943</v>
      </c>
    </row>
    <row r="94" spans="7:15" x14ac:dyDescent="0.25">
      <c r="G94" s="11">
        <v>-89</v>
      </c>
      <c r="H94" s="13">
        <f xml:space="preserve"> ($B$5/2)*(1-COS(RADIANS(G94)))+($B$8-SQRT($B$8^2-(($B$5/2)*SIN(RADIANS(G94)))^2))</f>
        <v>46.849370381505246</v>
      </c>
      <c r="I94" s="13">
        <f>(($B$5/2)*SIN(RADIANS(G94))+(($B$5/2)^2*SIN(RADIANS(G94))*COS(RADIANS(G94)))/SQRT($B$8^2-(($B$5/2)*SIN(RADIANS(G94)))^2))*(PI()/180)</f>
        <v>-0.72882342671359024</v>
      </c>
      <c r="J94" s="14">
        <f>(($B$5/2)*COS(RADIANS(G94))+(($B$5/2)^2*COS(2*RADIANS(G94)))/SQRT($B$8^2-(($B$5/2)*SIN(RADIANS(G94)))^2)+(($B$5/2)^4*(SIN(RADIANS(G94))^2)*(COS(RADIANS(G94))^2))/(SQRT($B$8^2-(($B$5/2)*SIN(RADIANS(G94)))^2)^3))*(PI()/180)^2</f>
        <v>-3.5270557365683942E-3</v>
      </c>
      <c r="K94" s="13">
        <f>(($B$5/2)/1000)*($B$11*2*PI()/60)*(SIN(G94*PI()/180) + (($B$5/2)/$B$8)*SIN(2*G94*PI()/180))</f>
        <v>-17.574338015192062</v>
      </c>
      <c r="L94" s="15">
        <f>(($B$5/2)/1000)*($B$11*2*PI()/60)^2*(COS(RADIANS(G94)) + 2*(($B$5/2)/$B$8)*COS(2*RADIANS(G94)))</f>
        <v>-4012.6554387478377</v>
      </c>
      <c r="M94" s="13">
        <f xml:space="preserve"> (( PI()*$B$4^2/4 * ( ($B$5/2)*(1-COS(RADIANS(G94))) + $B$8 - SQRT($B$8^2 - ($B$5/2)^2 * SIN(RADIANS(G94))^2 ) ) ) / 1000)*4+$B$6</f>
        <v>1162.0919431507627</v>
      </c>
      <c r="N94" s="50">
        <f>$B$10</f>
        <v>11.079718735154428</v>
      </c>
      <c r="O94" s="49" cm="1">
        <f t="array" ref="O94">MAX(ABS($K$3:$K$363))</f>
        <v>19.577733395790943</v>
      </c>
    </row>
    <row r="95" spans="7:15" x14ac:dyDescent="0.25">
      <c r="G95" s="11">
        <v>-88</v>
      </c>
      <c r="H95" s="13">
        <f xml:space="preserve"> ($B$5/2)*(1-COS(RADIANS(G95)))+($B$8-SQRT($B$8^2-(($B$5/2)*SIN(RADIANS(G95)))^2))</f>
        <v>46.118821249526654</v>
      </c>
      <c r="I95" s="13">
        <f>(($B$5/2)*SIN(RADIANS(G95))+(($B$5/2)^2*SIN(RADIANS(G95))*COS(RADIANS(G95)))/SQRT($B$8^2-(($B$5/2)*SIN(RADIANS(G95)))^2))*(PI()/180)</f>
        <v>-0.73223681593478351</v>
      </c>
      <c r="J95" s="14">
        <f>(($B$5/2)*COS(RADIANS(G95))+(($B$5/2)^2*COS(2*RADIANS(G95)))/SQRT($B$8^2-(($B$5/2)*SIN(RADIANS(G95)))^2)+(($B$5/2)^4*(SIN(RADIANS(G95))^2)*(COS(RADIANS(G95))^2))/(SQRT($B$8^2-(($B$5/2)*SIN(RADIANS(G95)))^2)^3))*(PI()/180)^2</f>
        <v>-3.2989291927921329E-3</v>
      </c>
      <c r="K95" s="13">
        <f>(($B$5/2)/1000)*($B$11*2*PI()/60)*(SIN(G95*PI()/180) + (($B$5/2)/$B$8)*SIN(2*G95*PI()/180))</f>
        <v>-17.738741736540785</v>
      </c>
      <c r="L95" s="15">
        <f>(($B$5/2)/1000)*($B$11*2*PI()/60)^2*(COS(RADIANS(G95)) + 2*(($B$5/2)/$B$8)*COS(2*RADIANS(G95)))</f>
        <v>-3877.8928190998331</v>
      </c>
      <c r="M95" s="13">
        <f xml:space="preserve"> (( PI()*$B$4^2/4 * ( ($B$5/2)*(1-COS(RADIANS(G95))) + $B$8 - SQRT($B$8^2 - ($B$5/2)^2 * SIN(RADIANS(G95))^2 ) ) ) / 1000)*4+$B$6</f>
        <v>1144.5402535687649</v>
      </c>
      <c r="N95" s="50">
        <f>$B$10</f>
        <v>11.079718735154428</v>
      </c>
      <c r="O95" s="49" cm="1">
        <f t="array" ref="O95">MAX(ABS($K$3:$K$363))</f>
        <v>19.577733395790943</v>
      </c>
    </row>
    <row r="96" spans="7:15" x14ac:dyDescent="0.25">
      <c r="G96" s="11">
        <v>-87</v>
      </c>
      <c r="H96" s="13">
        <f xml:space="preserve"> ($B$5/2)*(1-COS(RADIANS(G96)))+($B$8-SQRT($B$8^2-(($B$5/2)*SIN(RADIANS(G96)))^2))</f>
        <v>45.384973581756412</v>
      </c>
      <c r="I96" s="13">
        <f>(($B$5/2)*SIN(RADIANS(G96))+(($B$5/2)^2*SIN(RADIANS(G96))*COS(RADIANS(G96)))/SQRT($B$8^2-(($B$5/2)*SIN(RADIANS(G96)))^2))*(PI()/180)</f>
        <v>-0.73541971153602403</v>
      </c>
      <c r="J96" s="14">
        <f>(($B$5/2)*COS(RADIANS(G96))+(($B$5/2)^2*COS(2*RADIANS(G96)))/SQRT($B$8^2-(($B$5/2)*SIN(RADIANS(G96)))^2)+(($B$5/2)^4*(SIN(RADIANS(G96))^2)*(COS(RADIANS(G96))^2))/(SQRT($B$8^2-(($B$5/2)*SIN(RADIANS(G96)))^2)^3))*(PI()/180)^2</f>
        <v>-3.0660822076855002E-3</v>
      </c>
      <c r="K96" s="13">
        <f>(($B$5/2)/1000)*($B$11*2*PI()/60)*(SIN(G96*PI()/180) + (($B$5/2)/$B$8)*SIN(2*G96*PI()/180))</f>
        <v>-17.897426898725431</v>
      </c>
      <c r="L96" s="15">
        <f>(($B$5/2)/1000)*($B$11*2*PI()/60)^2*(COS(RADIANS(G96)) + 2*(($B$5/2)/$B$8)*COS(2*RADIANS(G96)))</f>
        <v>-3738.1731029606976</v>
      </c>
      <c r="M96" s="13">
        <f xml:space="preserve"> (( PI()*$B$4^2/4 * ( ($B$5/2)*(1-COS(RADIANS(G96))) + $B$8 - SQRT($B$8^2 - ($B$5/2)^2 * SIN(RADIANS(G96))^2 ) ) ) / 1000)*4+$B$6</f>
        <v>1126.9093155505473</v>
      </c>
      <c r="N96" s="50">
        <f>$B$10</f>
        <v>11.079718735154428</v>
      </c>
      <c r="O96" s="49" cm="1">
        <f t="array" ref="O96">MAX(ABS($K$3:$K$363))</f>
        <v>19.577733395790943</v>
      </c>
    </row>
    <row r="97" spans="7:15" x14ac:dyDescent="0.25">
      <c r="G97" s="11">
        <v>-86</v>
      </c>
      <c r="H97" s="13">
        <f xml:space="preserve"> ($B$5/2)*(1-COS(RADIANS(G97)))+($B$8-SQRT($B$8^2-(($B$5/2)*SIN(RADIANS(G97)))^2))</f>
        <v>44.648060218014642</v>
      </c>
      <c r="I97" s="13">
        <f>(($B$5/2)*SIN(RADIANS(G97))+(($B$5/2)^2*SIN(RADIANS(G97))*COS(RADIANS(G97)))/SQRT($B$8^2-(($B$5/2)*SIN(RADIANS(G97)))^2))*(PI()/180)</f>
        <v>-0.7383674354465446</v>
      </c>
      <c r="J97" s="14">
        <f>(($B$5/2)*COS(RADIANS(G97))+(($B$5/2)^2*COS(2*RADIANS(G97)))/SQRT($B$8^2-(($B$5/2)*SIN(RADIANS(G97)))^2)+(($B$5/2)^4*(SIN(RADIANS(G97))^2)*(COS(RADIANS(G97))^2))/(SQRT($B$8^2-(($B$5/2)*SIN(RADIANS(G97)))^2)^3))*(PI()/180)^2</f>
        <v>-2.828600757667664E-3</v>
      </c>
      <c r="K97" s="13">
        <f>(($B$5/2)/1000)*($B$11*2*PI()/60)*(SIN(G97*PI()/180) + (($B$5/2)/$B$8)*SIN(2*G97*PI()/180))</f>
        <v>-18.050188061448306</v>
      </c>
      <c r="L97" s="15">
        <f>(($B$5/2)/1000)*($B$11*2*PI()/60)^2*(COS(RADIANS(G97)) + 2*(($B$5/2)/$B$8)*COS(2*RADIANS(G97)))</f>
        <v>-3593.5503650878672</v>
      </c>
      <c r="M97" s="13">
        <f xml:space="preserve"> (( PI()*$B$4^2/4 * ( ($B$5/2)*(1-COS(RADIANS(G97))) + $B$8 - SQRT($B$8^2 - ($B$5/2)^2 * SIN(RADIANS(G97))^2 ) ) ) / 1000)*4+$B$6</f>
        <v>1109.2047231514139</v>
      </c>
      <c r="N97" s="50">
        <f>$B$10</f>
        <v>11.079718735154428</v>
      </c>
      <c r="O97" s="49" cm="1">
        <f t="array" ref="O97">MAX(ABS($K$3:$K$363))</f>
        <v>19.577733395790943</v>
      </c>
    </row>
    <row r="98" spans="7:15" x14ac:dyDescent="0.25">
      <c r="G98" s="11">
        <v>-85</v>
      </c>
      <c r="H98" s="13">
        <f xml:space="preserve"> ($B$5/2)*(1-COS(RADIANS(G98)))+($B$8-SQRT($B$8^2-(($B$5/2)*SIN(RADIANS(G98)))^2))</f>
        <v>43.90831863197166</v>
      </c>
      <c r="I98" s="13">
        <f>(($B$5/2)*SIN(RADIANS(G98))+(($B$5/2)^2*SIN(RADIANS(G98))*COS(RADIANS(G98)))/SQRT($B$8^2-(($B$5/2)*SIN(RADIANS(G98)))^2))*(PI()/180)</f>
        <v>-0.741075399265962</v>
      </c>
      <c r="J98" s="14">
        <f>(($B$5/2)*COS(RADIANS(G98))+(($B$5/2)^2*COS(2*RADIANS(G98)))/SQRT($B$8^2-(($B$5/2)*SIN(RADIANS(G98)))^2)+(($B$5/2)^4*(SIN(RADIANS(G98))^2)*(COS(RADIANS(G98))^2))/(SQRT($B$8^2-(($B$5/2)*SIN(RADIANS(G98)))^2)^3))*(PI()/180)^2</f>
        <v>-2.5865781945756316E-3</v>
      </c>
      <c r="K98" s="13">
        <f>(($B$5/2)/1000)*($B$11*2*PI()/60)*(SIN(G98*PI()/180) + (($B$5/2)/$B$8)*SIN(2*G98*PI()/180))</f>
        <v>-18.196822164307388</v>
      </c>
      <c r="L98" s="15">
        <f>(($B$5/2)/1000)*($B$11*2*PI()/60)^2*(COS(RADIANS(G98)) + 2*(($B$5/2)/$B$8)*COS(2*RADIANS(G98)))</f>
        <v>-3444.0847600126817</v>
      </c>
      <c r="M98" s="13">
        <f xml:space="preserve"> (( PI()*$B$4^2/4 * ( ($B$5/2)*(1-COS(RADIANS(G98))) + $B$8 - SQRT($B$8^2 - ($B$5/2)^2 * SIN(RADIANS(G98))^2 ) ) ) / 1000)*4+$B$6</f>
        <v>1091.4321817564814</v>
      </c>
      <c r="N98" s="50">
        <f>$B$10</f>
        <v>11.079718735154428</v>
      </c>
      <c r="O98" s="49" cm="1">
        <f t="array" ref="O98">MAX(ABS($K$3:$K$363))</f>
        <v>19.577733395790943</v>
      </c>
    </row>
    <row r="99" spans="7:15" x14ac:dyDescent="0.25">
      <c r="G99" s="11">
        <v>-84</v>
      </c>
      <c r="H99" s="13">
        <f xml:space="preserve"> ($B$5/2)*(1-COS(RADIANS(G99)))+($B$8-SQRT($B$8^2-(($B$5/2)*SIN(RADIANS(G99)))^2))</f>
        <v>43.165990837803236</v>
      </c>
      <c r="I99" s="13">
        <f>(($B$5/2)*SIN(RADIANS(G99))+(($B$5/2)^2*SIN(RADIANS(G99))*COS(RADIANS(G99)))/SQRT($B$8^2-(($B$5/2)*SIN(RADIANS(G99)))^2))*(PI()/180)</f>
        <v>-0.74353911159918684</v>
      </c>
      <c r="J99" s="14">
        <f>(($B$5/2)*COS(RADIANS(G99))+(($B$5/2)^2*COS(2*RADIANS(G99)))/SQRT($B$8^2-(($B$5/2)*SIN(RADIANS(G99)))^2)+(($B$5/2)^4*(SIN(RADIANS(G99))^2)*(COS(RADIANS(G99))^2))/(SQRT($B$8^2-(($B$5/2)*SIN(RADIANS(G99)))^2)^3))*(PI()/180)^2</f>
        <v>-2.3401151616861933E-3</v>
      </c>
      <c r="K99" s="13">
        <f>(($B$5/2)/1000)*($B$11*2*PI()/60)*(SIN(G99*PI()/180) + (($B$5/2)/$B$8)*SIN(2*G99*PI()/180))</f>
        <v>-18.337128779355616</v>
      </c>
      <c r="L99" s="15">
        <f>(($B$5/2)/1000)*($B$11*2*PI()/60)^2*(COS(RADIANS(G99)) + 2*(($B$5/2)/$B$8)*COS(2*RADIANS(G99)))</f>
        <v>-3289.8424841001065</v>
      </c>
      <c r="M99" s="13">
        <f xml:space="preserve"> (( PI()*$B$4^2/4 * ( ($B$5/2)*(1-COS(RADIANS(G99))) + $B$8 - SQRT($B$8^2 - ($B$5/2)^2 * SIN(RADIANS(G99))^2 ) ) ) / 1000)*4+$B$6</f>
        <v>1073.5975058380443</v>
      </c>
      <c r="N99" s="50">
        <f>$B$10</f>
        <v>11.079718735154428</v>
      </c>
      <c r="O99" s="49" cm="1">
        <f t="array" ref="O99">MAX(ABS($K$3:$K$363))</f>
        <v>19.577733395790943</v>
      </c>
    </row>
    <row r="100" spans="7:15" x14ac:dyDescent="0.25">
      <c r="G100" s="11">
        <v>-83</v>
      </c>
      <c r="H100" s="13">
        <f xml:space="preserve"> ($B$5/2)*(1-COS(RADIANS(G100)))+($B$8-SQRT($B$8^2-(($B$5/2)*SIN(RADIANS(G100)))^2))</f>
        <v>42.421323289555616</v>
      </c>
      <c r="I100" s="13">
        <f>(($B$5/2)*SIN(RADIANS(G100))+(($B$5/2)^2*SIN(RADIANS(G100))*COS(RADIANS(G100)))/SQRT($B$8^2-(($B$5/2)*SIN(RADIANS(G100)))^2))*(PI()/180)</f>
        <v>-0.74575418529851922</v>
      </c>
      <c r="J100" s="14">
        <f>(($B$5/2)*COS(RADIANS(G100))+(($B$5/2)^2*COS(2*RADIANS(G100)))/SQRT($B$8^2-(($B$5/2)*SIN(RADIANS(G100)))^2)+(($B$5/2)^4*(SIN(RADIANS(G100))^2)*(COS(RADIANS(G100))^2))/(SQRT($B$8^2-(($B$5/2)*SIN(RADIANS(G100)))^2)^3))*(PI()/180)^2</f>
        <v>-2.0893194921183735E-3</v>
      </c>
      <c r="K100" s="13">
        <f>(($B$5/2)/1000)*($B$11*2*PI()/60)*(SIN(G100*PI()/180) + (($B$5/2)/$B$8)*SIN(2*G100*PI()/180))</f>
        <v>-18.470910361924918</v>
      </c>
      <c r="L100" s="15">
        <f>(($B$5/2)/1000)*($B$11*2*PI()/60)^2*(COS(RADIANS(G100)) + 2*(($B$5/2)/$B$8)*COS(2*RADIANS(G100)))</f>
        <v>-3130.8957302042586</v>
      </c>
      <c r="M100" s="13">
        <f xml:space="preserve"> (( PI()*$B$4^2/4 * ( ($B$5/2)*(1-COS(RADIANS(G100))) + $B$8 - SQRT($B$8^2 - ($B$5/2)^2 * SIN(RADIANS(G100))^2 ) ) ) / 1000)*4+$B$6</f>
        <v>1055.7066165377846</v>
      </c>
      <c r="N100" s="50">
        <f>$B$10</f>
        <v>11.079718735154428</v>
      </c>
      <c r="O100" s="49" cm="1">
        <f t="array" ref="O100">MAX(ABS($K$3:$K$363))</f>
        <v>19.577733395790943</v>
      </c>
    </row>
    <row r="101" spans="7:15" x14ac:dyDescent="0.25">
      <c r="G101" s="11">
        <v>-82</v>
      </c>
      <c r="H101" s="13">
        <f xml:space="preserve"> ($B$5/2)*(1-COS(RADIANS(G101)))+($B$8-SQRT($B$8^2-(($B$5/2)*SIN(RADIANS(G101)))^2))</f>
        <v>41.674566773322553</v>
      </c>
      <c r="I101" s="13">
        <f>(($B$5/2)*SIN(RADIANS(G101))+(($B$5/2)^2*SIN(RADIANS(G101))*COS(RADIANS(G101)))/SQRT($B$8^2-(($B$5/2)*SIN(RADIANS(G101)))^2))*(PI()/180)</f>
        <v>-0.74771634459549052</v>
      </c>
      <c r="J101" s="14">
        <f>(($B$5/2)*COS(RADIANS(G101))+(($B$5/2)^2*COS(2*RADIANS(G101)))/SQRT($B$8^2-(($B$5/2)*SIN(RADIANS(G101)))^2)+(($B$5/2)^4*(SIN(RADIANS(G101))^2)*(COS(RADIANS(G101))^2))/(SQRT($B$8^2-(($B$5/2)*SIN(RADIANS(G101)))^2)^3))*(PI()/180)^2</f>
        <v>-1.8343060899953184E-3</v>
      </c>
      <c r="K101" s="13">
        <f>(($B$5/2)/1000)*($B$11*2*PI()/60)*(SIN(G101*PI()/180) + (($B$5/2)/$B$8)*SIN(2*G101*PI()/180))</f>
        <v>-18.597972499407383</v>
      </c>
      <c r="L101" s="15">
        <f>(($B$5/2)/1000)*($B$11*2*PI()/60)^2*(COS(RADIANS(G101)) + 2*(($B$5/2)/$B$8)*COS(2*RADIANS(G101)))</f>
        <v>-2967.3226349642946</v>
      </c>
      <c r="M101" s="13">
        <f xml:space="preserve"> (( PI()*$B$4^2/4 * ( ($B$5/2)*(1-COS(RADIANS(G101))) + $B$8 - SQRT($B$8^2 - ($B$5/2)^2 * SIN(RADIANS(G101))^2 ) ) ) / 1000)*4+$B$6</f>
        <v>1037.765539076287</v>
      </c>
      <c r="N101" s="50">
        <f>$B$10</f>
        <v>11.079718735154428</v>
      </c>
      <c r="O101" s="49" cm="1">
        <f t="array" ref="O101">MAX(ABS($K$3:$K$363))</f>
        <v>19.577733395790943</v>
      </c>
    </row>
    <row r="102" spans="7:15" x14ac:dyDescent="0.25">
      <c r="G102" s="11">
        <v>-81</v>
      </c>
      <c r="H102" s="13">
        <f xml:space="preserve"> ($B$5/2)*(1-COS(RADIANS(G102)))+($B$8-SQRT($B$8^2-(($B$5/2)*SIN(RADIANS(G102)))^2))</f>
        <v>40.925976292352146</v>
      </c>
      <c r="I102" s="13">
        <f>(($B$5/2)*SIN(RADIANS(G102))+(($B$5/2)^2*SIN(RADIANS(G102))*COS(RADIANS(G102)))/SQRT($B$8^2-(($B$5/2)*SIN(RADIANS(G102)))^2))*(PI()/180)</f>
        <v>-0.74942143210543322</v>
      </c>
      <c r="J102" s="14">
        <f>(($B$5/2)*COS(RADIANS(G102))+(($B$5/2)^2*COS(2*RADIANS(G102)))/SQRT($B$8^2-(($B$5/2)*SIN(RADIANS(G102)))^2)+(($B$5/2)^4*(SIN(RADIANS(G102))^2)*(COS(RADIANS(G102))^2))/(SQRT($B$8^2-(($B$5/2)*SIN(RADIANS(G102)))^2)^3))*(PI()/180)^2</f>
        <v>-1.5751967948213776E-3</v>
      </c>
      <c r="K102" s="13">
        <f>(($B$5/2)/1000)*($B$11*2*PI()/60)*(SIN(G102*PI()/180) + (($B$5/2)/$B$8)*SIN(2*G102*PI()/180))</f>
        <v>-18.718124157688017</v>
      </c>
      <c r="L102" s="15">
        <f>(($B$5/2)/1000)*($B$11*2*PI()/60)^2*(COS(RADIANS(G102)) + 2*(($B$5/2)/$B$8)*COS(2*RADIANS(G102)))</f>
        <v>-2799.2072187940857</v>
      </c>
      <c r="M102" s="13">
        <f xml:space="preserve"> (( PI()*$B$4^2/4 * ( ($B$5/2)*(1-COS(RADIANS(G102))) + $B$8 - SQRT($B$8^2 - ($B$5/2)^2 * SIN(RADIANS(G102))^2 ) ) ) / 1000)*4+$B$6</f>
        <v>1019.7803999926967</v>
      </c>
      <c r="N102" s="50">
        <f>$B$10</f>
        <v>11.079718735154428</v>
      </c>
      <c r="O102" s="49" cm="1">
        <f t="array" ref="O102">MAX(ABS($K$3:$K$363))</f>
        <v>19.577733395790943</v>
      </c>
    </row>
    <row r="103" spans="7:15" x14ac:dyDescent="0.25">
      <c r="G103" s="11">
        <v>-80</v>
      </c>
      <c r="H103" s="13">
        <f xml:space="preserve"> ($B$5/2)*(1-COS(RADIANS(G103)))+($B$8-SQRT($B$8^2-(($B$5/2)*SIN(RADIANS(G103)))^2))</f>
        <v>40.175810945220341</v>
      </c>
      <c r="I103" s="13">
        <f>(($B$5/2)*SIN(RADIANS(G103))+(($B$5/2)^2*SIN(RADIANS(G103))*COS(RADIANS(G103)))/SQRT($B$8^2-(($B$5/2)*SIN(RADIANS(G103)))^2))*(PI()/180)</f>
        <v>-0.75086541568825471</v>
      </c>
      <c r="J103" s="14">
        <f>(($B$5/2)*COS(RADIANS(G103))+(($B$5/2)^2*COS(2*RADIANS(G103)))/SQRT($B$8^2-(($B$5/2)*SIN(RADIANS(G103)))^2)+(($B$5/2)^4*(SIN(RADIANS(G103))^2)*(COS(RADIANS(G103))^2))/(SQRT($B$8^2-(($B$5/2)*SIN(RADIANS(G103)))^2)^3))*(PI()/180)^2</f>
        <v>-1.3121202296037359E-3</v>
      </c>
      <c r="K103" s="13">
        <f>(($B$5/2)/1000)*($B$11*2*PI()/60)*(SIN(G103*PI()/180) + (($B$5/2)/$B$8)*SIN(2*G103*PI()/180))</f>
        <v>-18.831177924925957</v>
      </c>
      <c r="L103" s="15">
        <f>(($B$5/2)/1000)*($B$11*2*PI()/60)^2*(COS(RADIANS(G103)) + 2*(($B$5/2)/$B$8)*COS(2*RADIANS(G103)))</f>
        <v>-2626.6393186281025</v>
      </c>
      <c r="M103" s="13">
        <f xml:space="preserve"> (( PI()*$B$4^2/4 * ( ($B$5/2)*(1-COS(RADIANS(G103))) + $B$8 - SQRT($B$8^2 - ($B$5/2)^2 * SIN(RADIANS(G103))^2 ) ) ) / 1000)*4+$B$6</f>
        <v>1001.7574242177899</v>
      </c>
      <c r="N103" s="50">
        <f>$B$10</f>
        <v>11.079718735154428</v>
      </c>
      <c r="O103" s="49" cm="1">
        <f t="array" ref="O103">MAX(ABS($K$3:$K$363))</f>
        <v>19.577733395790943</v>
      </c>
    </row>
    <row r="104" spans="7:15" x14ac:dyDescent="0.25">
      <c r="G104" s="11">
        <v>-79</v>
      </c>
      <c r="H104" s="13">
        <f xml:space="preserve"> ($B$5/2)*(1-COS(RADIANS(G104)))+($B$8-SQRT($B$8^2-(($B$5/2)*SIN(RADIANS(G104)))^2))</f>
        <v>39.424333797221671</v>
      </c>
      <c r="I104" s="13">
        <f>(($B$5/2)*SIN(RADIANS(G104))+(($B$5/2)^2*SIN(RADIANS(G104))*COS(RADIANS(G104)))/SQRT($B$8^2-(($B$5/2)*SIN(RADIANS(G104)))^2))*(PI()/180)</f>
        <v>-0.75204439514944965</v>
      </c>
      <c r="J104" s="14">
        <f>(($B$5/2)*COS(RADIANS(G104))+(($B$5/2)^2*COS(2*RADIANS(G104)))/SQRT($B$8^2-(($B$5/2)*SIN(RADIANS(G104)))^2)+(($B$5/2)^4*(SIN(RADIANS(G104))^2)*(COS(RADIANS(G104))^2))/(SQRT($B$8^2-(($B$5/2)*SIN(RADIANS(G104)))^2)^3))*(PI()/180)^2</f>
        <v>-1.0452116333173863E-3</v>
      </c>
      <c r="K104" s="13">
        <f>(($B$5/2)/1000)*($B$11*2*PI()/60)*(SIN(G104*PI()/180) + (($B$5/2)/$B$8)*SIN(2*G104*PI()/180))</f>
        <v>-18.936950252383681</v>
      </c>
      <c r="L104" s="15">
        <f>(($B$5/2)/1000)*($B$11*2*PI()/60)^2*(COS(RADIANS(G104)) + 2*(($B$5/2)/$B$8)*COS(2*RADIANS(G104)))</f>
        <v>-2449.7145134947314</v>
      </c>
      <c r="M104" s="13">
        <f xml:space="preserve"> (( PI()*$B$4^2/4 * ( ($B$5/2)*(1-COS(RADIANS(G104))) + $B$8 - SQRT($B$8^2 - ($B$5/2)^2 * SIN(RADIANS(G104))^2 ) ) ) / 1000)*4+$B$6</f>
        <v>983.70293198409729</v>
      </c>
      <c r="N104" s="50">
        <f>$B$10</f>
        <v>11.079718735154428</v>
      </c>
      <c r="O104" s="49" cm="1">
        <f t="array" ref="O104">MAX(ABS($K$3:$K$363))</f>
        <v>19.577733395790943</v>
      </c>
    </row>
    <row r="105" spans="7:15" x14ac:dyDescent="0.25">
      <c r="G105" s="11">
        <v>-78</v>
      </c>
      <c r="H105" s="13">
        <f xml:space="preserve"> ($B$5/2)*(1-COS(RADIANS(G105)))+($B$8-SQRT($B$8^2-(($B$5/2)*SIN(RADIANS(G105)))^2))</f>
        <v>38.671811745145561</v>
      </c>
      <c r="I105" s="13">
        <f>(($B$5/2)*SIN(RADIANS(G105))+(($B$5/2)^2*SIN(RADIANS(G105))*COS(RADIANS(G105)))/SQRT($B$8^2-(($B$5/2)*SIN(RADIANS(G105)))^2))*(PI()/180)</f>
        <v>-0.75295460876602438</v>
      </c>
      <c r="J105" s="14">
        <f>(($B$5/2)*COS(RADIANS(G105))+(($B$5/2)^2*COS(2*RADIANS(G105)))/SQRT($B$8^2-(($B$5/2)*SIN(RADIANS(G105)))^2)+(($B$5/2)^4*(SIN(RADIANS(G105))^2)*(COS(RADIANS(G105))^2))/(SQRT($B$8^2-(($B$5/2)*SIN(RADIANS(G105)))^2)^3))*(PI()/180)^2</f>
        <v>-7.7461267837743153E-4</v>
      </c>
      <c r="K105" s="13">
        <f>(($B$5/2)/1000)*($B$11*2*PI()/60)*(SIN(G105*PI()/180) + (($B$5/2)/$B$8)*SIN(2*G105*PI()/180))</f>
        <v>-19.035261692007094</v>
      </c>
      <c r="L105" s="15">
        <f>(($B$5/2)/1000)*($B$11*2*PI()/60)^2*(COS(RADIANS(G105)) + 2*(($B$5/2)/$B$8)*COS(2*RADIANS(G105)))</f>
        <v>-2268.5340429970574</v>
      </c>
      <c r="M105" s="13">
        <f xml:space="preserve"> (( PI()*$B$4^2/4 * ( ($B$5/2)*(1-COS(RADIANS(G105))) + $B$8 - SQRT($B$8^2 - ($B$5/2)^2 * SIN(RADIANS(G105))^2 ) ) ) / 1000)*4+$B$6</f>
        <v>965.62333557710974</v>
      </c>
      <c r="N105" s="50">
        <f>$B$10</f>
        <v>11.079718735154428</v>
      </c>
      <c r="O105" s="49" cm="1">
        <f t="array" ref="O105">MAX(ABS($K$3:$K$363))</f>
        <v>19.577733395790943</v>
      </c>
    </row>
    <row r="106" spans="7:15" x14ac:dyDescent="0.25">
      <c r="G106" s="11">
        <v>-77</v>
      </c>
      <c r="H106" s="13">
        <f xml:space="preserve"> ($B$5/2)*(1-COS(RADIANS(G106)))+($B$8-SQRT($B$8^2-(($B$5/2)*SIN(RADIANS(G106)))^2))</f>
        <v>37.918515375620309</v>
      </c>
      <c r="I106" s="13">
        <f>(($B$5/2)*SIN(RADIANS(G106))+(($B$5/2)^2*SIN(RADIANS(G106))*COS(RADIANS(G106)))/SQRT($B$8^2-(($B$5/2)*SIN(RADIANS(G106)))^2))*(PI()/180)</f>
        <v>-0.75359243962269673</v>
      </c>
      <c r="J106" s="14">
        <f>(($B$5/2)*COS(RADIANS(G106))+(($B$5/2)^2*COS(2*RADIANS(G106)))/SQRT($B$8^2-(($B$5/2)*SIN(RADIANS(G106)))^2)+(($B$5/2)^4*(SIN(RADIANS(G106))^2)*(COS(RADIANS(G106))^2))/(SQRT($B$8^2-(($B$5/2)*SIN(RADIANS(G106)))^2)^3))*(PI()/180)^2</f>
        <v>-5.0047127384286185E-4</v>
      </c>
      <c r="K106" s="13">
        <f>(($B$5/2)/1000)*($B$11*2*PI()/60)*(SIN(G106*PI()/180) + (($B$5/2)/$B$8)*SIN(2*G106*PI()/180))</f>
        <v>-19.125937130462731</v>
      </c>
      <c r="L106" s="15">
        <f>(($B$5/2)/1000)*($B$11*2*PI()/60)^2*(COS(RADIANS(G106)) + 2*(($B$5/2)/$B$8)*COS(2*RADIANS(G106)))</f>
        <v>-2083.2047187897638</v>
      </c>
      <c r="M106" s="13">
        <f xml:space="preserve"> (( PI()*$B$4^2/4 * ( ($B$5/2)*(1-COS(RADIANS(G106))) + $B$8 - SQRT($B$8^2 - ($B$5/2)^2 * SIN(RADIANS(G106))^2 ) ) ) / 1000)*4+$B$6</f>
        <v>947.52513593194033</v>
      </c>
      <c r="N106" s="50">
        <f>$B$10</f>
        <v>11.079718735154428</v>
      </c>
      <c r="O106" s="49" cm="1">
        <f t="array" ref="O106">MAX(ABS($K$3:$K$363))</f>
        <v>19.577733395790943</v>
      </c>
    </row>
    <row r="107" spans="7:15" x14ac:dyDescent="0.25">
      <c r="G107" s="11">
        <v>-76</v>
      </c>
      <c r="H107" s="13">
        <f xml:space="preserve"> ($B$5/2)*(1-COS(RADIANS(G107)))+($B$8-SQRT($B$8^2-(($B$5/2)*SIN(RADIANS(G107)))^2))</f>
        <v>37.164718817221605</v>
      </c>
      <c r="I107" s="13">
        <f>(($B$5/2)*SIN(RADIANS(G107))+(($B$5/2)^2*SIN(RADIANS(G107))*COS(RADIANS(G107)))/SQRT($B$8^2-(($B$5/2)*SIN(RADIANS(G107)))^2))*(PI()/180)</f>
        <v>-0.75395442174448635</v>
      </c>
      <c r="J107" s="14">
        <f>(($B$5/2)*COS(RADIANS(G107))+(($B$5/2)^2*COS(2*RADIANS(G107)))/SQRT($B$8^2-(($B$5/2)*SIN(RADIANS(G107)))^2)+(($B$5/2)^4*(SIN(RADIANS(G107))^2)*(COS(RADIANS(G107))^2))/(SQRT($B$8^2-(($B$5/2)*SIN(RADIANS(G107)))^2)^3))*(PI()/180)^2</f>
        <v>-2.2294135513090726E-4</v>
      </c>
      <c r="K107" s="13">
        <f>(($B$5/2)/1000)*($B$11*2*PI()/60)*(SIN(G107*PI()/180) + (($B$5/2)/$B$8)*SIN(2*G107*PI()/180))</f>
        <v>-19.208806019342266</v>
      </c>
      <c r="L107" s="15">
        <f>(($B$5/2)/1000)*($B$11*2*PI()/60)^2*(COS(RADIANS(G107)) + 2*(($B$5/2)/$B$8)*COS(2*RADIANS(G107)))</f>
        <v>-1893.8388291494114</v>
      </c>
      <c r="M107" s="13">
        <f xml:space="preserve"> (( PI()*$B$4^2/4 * ( ($B$5/2)*(1-COS(RADIANS(G107))) + $B$8 - SQRT($B$8^2 - ($B$5/2)^2 * SIN(RADIANS(G107))^2 ) ) ) / 1000)*4+$B$6</f>
        <v>929.41491908018668</v>
      </c>
      <c r="N107" s="50">
        <f>$B$10</f>
        <v>11.079718735154428</v>
      </c>
      <c r="O107" s="49" cm="1">
        <f t="array" ref="O107">MAX(ABS($K$3:$K$363))</f>
        <v>19.577733395790943</v>
      </c>
    </row>
    <row r="108" spans="7:15" x14ac:dyDescent="0.25">
      <c r="G108" s="11">
        <v>-75</v>
      </c>
      <c r="H108" s="13">
        <f xml:space="preserve"> ($B$5/2)*(1-COS(RADIANS(G108)))+($B$8-SQRT($B$8^2-(($B$5/2)*SIN(RADIANS(G108)))^2))</f>
        <v>36.410699586555587</v>
      </c>
      <c r="I108" s="13">
        <f>(($B$5/2)*SIN(RADIANS(G108))+(($B$5/2)^2*SIN(RADIANS(G108))*COS(RADIANS(G108)))/SQRT($B$8^2-(($B$5/2)*SIN(RADIANS(G108)))^2))*(PI()/180)</f>
        <v>-0.75403724601262045</v>
      </c>
      <c r="J108" s="14">
        <f>(($B$5/2)*COS(RADIANS(G108))+(($B$5/2)^2*COS(2*RADIANS(G108)))/SQRT($B$8^2-(($B$5/2)*SIN(RADIANS(G108)))^2)+(($B$5/2)^4*(SIN(RADIANS(G108))^2)*(COS(RADIANS(G108))^2))/(SQRT($B$8^2-(($B$5/2)*SIN(RADIANS(G108)))^2)^3))*(PI()/180)^2</f>
        <v>5.7817338929513143E-5</v>
      </c>
      <c r="K108" s="13">
        <f>(($B$5/2)/1000)*($B$11*2*PI()/60)*(SIN(G108*PI()/180) + (($B$5/2)/$B$8)*SIN(2*G108*PI()/180))</f>
        <v>-19.283702601248692</v>
      </c>
      <c r="L108" s="15">
        <f>(($B$5/2)/1000)*($B$11*2*PI()/60)^2*(COS(RADIANS(G108)) + 2*(($B$5/2)/$B$8)*COS(2*RADIANS(G108)))</f>
        <v>-1700.5540367437941</v>
      </c>
      <c r="M108" s="13">
        <f xml:space="preserve"> (( PI()*$B$4^2/4 * ( ($B$5/2)*(1-COS(RADIANS(G108))) + $B$8 - SQRT($B$8^2 - ($B$5/2)^2 * SIN(RADIANS(G108))^2 ) ) ) / 1000)*4+$B$6</f>
        <v>911.29935245202057</v>
      </c>
      <c r="N108" s="50">
        <f>$B$10</f>
        <v>11.079718735154428</v>
      </c>
      <c r="O108" s="49" cm="1">
        <f t="array" ref="O108">MAX(ABS($K$3:$K$363))</f>
        <v>19.577733395790943</v>
      </c>
    </row>
    <row r="109" spans="7:15" x14ac:dyDescent="0.25">
      <c r="G109" s="11">
        <v>-74</v>
      </c>
      <c r="H109" s="13">
        <f xml:space="preserve"> ($B$5/2)*(1-COS(RADIANS(G109)))+($B$8-SQRT($B$8^2-(($B$5/2)*SIN(RADIANS(G109)))^2))</f>
        <v>35.656738428539668</v>
      </c>
      <c r="I109" s="13">
        <f>(($B$5/2)*SIN(RADIANS(G109))+(($B$5/2)^2*SIN(RADIANS(G109))*COS(RADIANS(G109)))/SQRT($B$8^2-(($B$5/2)*SIN(RADIANS(G109)))^2))*(PI()/180)</f>
        <v>-0.75383776585152129</v>
      </c>
      <c r="J109" s="14">
        <f>(($B$5/2)*COS(RADIANS(G109))+(($B$5/2)^2*COS(2*RADIANS(G109)))/SQRT($B$8^2-(($B$5/2)*SIN(RADIANS(G109)))^2)+(($B$5/2)^4*(SIN(RADIANS(G109))^2)*(COS(RADIANS(G109))^2))/(SQRT($B$8^2-(($B$5/2)*SIN(RADIANS(G109)))^2)^3))*(PI()/180)^2</f>
        <v>3.4163950083336385E-4</v>
      </c>
      <c r="K109" s="13">
        <f>(($B$5/2)/1000)*($B$11*2*PI()/60)*(SIN(G109*PI()/180) + (($B$5/2)/$B$8)*SIN(2*G109*PI()/180))</f>
        <v>-19.350466131483198</v>
      </c>
      <c r="L109" s="15">
        <f>(($B$5/2)/1000)*($B$11*2*PI()/60)^2*(COS(RADIANS(G109)) + 2*(($B$5/2)/$B$8)*COS(2*RADIANS(G109)))</f>
        <v>-1503.4732697143781</v>
      </c>
      <c r="M109" s="13">
        <f xml:space="preserve"> (( PI()*$B$4^2/4 * ( ($B$5/2)*(1-COS(RADIANS(G109))) + $B$8 - SQRT($B$8^2 - ($B$5/2)^2 * SIN(RADIANS(G109))^2 ) ) ) / 1000)*4+$B$6</f>
        <v>893.18518103888243</v>
      </c>
      <c r="N109" s="50">
        <f>$B$10</f>
        <v>11.079718735154428</v>
      </c>
      <c r="O109" s="49" cm="1">
        <f t="array" ref="O109">MAX(ABS($K$3:$K$363))</f>
        <v>19.577733395790943</v>
      </c>
    </row>
    <row r="110" spans="7:15" x14ac:dyDescent="0.25">
      <c r="G110" s="11">
        <v>-73</v>
      </c>
      <c r="H110" s="13">
        <f xml:space="preserve"> ($B$5/2)*(1-COS(RADIANS(G110)))+($B$8-SQRT($B$8^2-(($B$5/2)*SIN(RADIANS(G110)))^2))</f>
        <v>34.903119151115476</v>
      </c>
      <c r="I110" s="13">
        <f>(($B$5/2)*SIN(RADIANS(G110))+(($B$5/2)^2*SIN(RADIANS(G110))*COS(RADIANS(G110)))/SQRT($B$8^2-(($B$5/2)*SIN(RADIANS(G110)))^2))*(PI()/180)</f>
        <v>-0.75335300267554361</v>
      </c>
      <c r="J110" s="14">
        <f>(($B$5/2)*COS(RADIANS(G110))+(($B$5/2)^2*COS(2*RADIANS(G110)))/SQRT($B$8^2-(($B$5/2)*SIN(RADIANS(G110)))^2)+(($B$5/2)^4*(SIN(RADIANS(G110))^2)*(COS(RADIANS(G110))^2))/(SQRT($B$8^2-(($B$5/2)*SIN(RADIANS(G110)))^2)^3))*(PI()/180)^2</f>
        <v>6.2835450001467541E-4</v>
      </c>
      <c r="K110" s="13">
        <f>(($B$5/2)/1000)*($B$11*2*PI()/60)*(SIN(G110*PI()/180) + (($B$5/2)/$B$8)*SIN(2*G110*PI()/180))</f>
        <v>-19.40894109505658</v>
      </c>
      <c r="L110" s="15">
        <f>(($B$5/2)/1000)*($B$11*2*PI()/60)^2*(COS(RADIANS(G110)) + 2*(($B$5/2)/$B$8)*COS(2*RADIANS(G110)))</f>
        <v>-1302.7246061940407</v>
      </c>
      <c r="M110" s="13">
        <f xml:space="preserve"> (( PI()*$B$4^2/4 * ( ($B$5/2)*(1-COS(RADIANS(G110))) + $B$8 - SQRT($B$8^2 - ($B$5/2)^2 * SIN(RADIANS(G110))^2 ) ) ) / 1000)*4+$B$6</f>
        <v>875.07922342240454</v>
      </c>
      <c r="N110" s="50">
        <f>$B$10</f>
        <v>11.079718735154428</v>
      </c>
      <c r="O110" s="49" cm="1">
        <f t="array" ref="O110">MAX(ABS($K$3:$K$363))</f>
        <v>19.577733395790943</v>
      </c>
    </row>
    <row r="111" spans="7:15" x14ac:dyDescent="0.25">
      <c r="G111" s="11">
        <v>-72</v>
      </c>
      <c r="H111" s="13">
        <f xml:space="preserve"> ($B$5/2)*(1-COS(RADIANS(G111)))+($B$8-SQRT($B$8^2-(($B$5/2)*SIN(RADIANS(G111)))^2))</f>
        <v>34.150128454639578</v>
      </c>
      <c r="I111" s="13">
        <f>(($B$5/2)*SIN(RADIANS(G111))+(($B$5/2)^2*SIN(RADIANS(G111))*COS(RADIANS(G111)))/SQRT($B$8^2-(($B$5/2)*SIN(RADIANS(G111)))^2))*(PI()/180)</f>
        <v>-0.75258015108504661</v>
      </c>
      <c r="J111" s="14">
        <f>(($B$5/2)*COS(RADIANS(G111))+(($B$5/2)^2*COS(2*RADIANS(G111)))/SQRT($B$8^2-(($B$5/2)*SIN(RADIANS(G111)))^2)+(($B$5/2)^4*(SIN(RADIANS(G111))^2)*(COS(RADIANS(G111))^2))/(SQRT($B$8^2-(($B$5/2)*SIN(RADIANS(G111)))^2)^3))*(PI()/180)^2</f>
        <v>9.1778663840081829E-4</v>
      </c>
      <c r="K111" s="13">
        <f>(($B$5/2)/1000)*($B$11*2*PI()/60)*(SIN(G111*PI()/180) + (($B$5/2)/$B$8)*SIN(2*G111*PI()/180))</f>
        <v>-19.458977418754419</v>
      </c>
      <c r="L111" s="15">
        <f>(($B$5/2)/1000)*($B$11*2*PI()/60)^2*(COS(RADIANS(G111)) + 2*(($B$5/2)/$B$8)*COS(2*RADIANS(G111)))</f>
        <v>-1098.4411523903691</v>
      </c>
      <c r="M111" s="13">
        <f xml:space="preserve"> (( PI()*$B$4^2/4 * ( ($B$5/2)*(1-COS(RADIANS(G111))) + $B$8 - SQRT($B$8^2 - ($B$5/2)^2 * SIN(RADIANS(G111))^2 ) ) ) / 1000)*4+$B$6</f>
        <v>856.98836767546345</v>
      </c>
      <c r="N111" s="50">
        <f>$B$10</f>
        <v>11.079718735154428</v>
      </c>
      <c r="O111" s="49" cm="1">
        <f t="array" ref="O111">MAX(ABS($K$3:$K$363))</f>
        <v>19.577733395790943</v>
      </c>
    </row>
    <row r="112" spans="7:15" x14ac:dyDescent="0.25">
      <c r="G112" s="11">
        <v>-71</v>
      </c>
      <c r="H112" s="13">
        <f xml:space="preserve"> ($B$5/2)*(1-COS(RADIANS(G112)))+($B$8-SQRT($B$8^2-(($B$5/2)*SIN(RADIANS(G112)))^2))</f>
        <v>33.398055756207476</v>
      </c>
      <c r="I112" s="13">
        <f>(($B$5/2)*SIN(RADIANS(G112))+(($B$5/2)^2*SIN(RADIANS(G112))*COS(RADIANS(G112)))/SQRT($B$8^2-(($B$5/2)*SIN(RADIANS(G112)))^2))*(PI()/180)</f>
        <v>-0.7515165838023431</v>
      </c>
      <c r="J112" s="14">
        <f>(($B$5/2)*COS(RADIANS(G112))+(($B$5/2)^2*COS(2*RADIANS(G112)))/SQRT($B$8^2-(($B$5/2)*SIN(RADIANS(G112)))^2)+(($B$5/2)^4*(SIN(RADIANS(G112))^2)*(COS(RADIANS(G112))^2))/(SQRT($B$8^2-(($B$5/2)*SIN(RADIANS(G112)))^2)^3))*(PI()/180)^2</f>
        <v>1.2097554149405141E-3</v>
      </c>
      <c r="K112" s="13">
        <f>(($B$5/2)/1000)*($B$11*2*PI()/60)*(SIN(G112*PI()/180) + (($B$5/2)/$B$8)*SIN(2*G112*PI()/180))</f>
        <v>-19.500430677990668</v>
      </c>
      <c r="L112" s="15">
        <f>(($B$5/2)/1000)*($B$11*2*PI()/60)^2*(COS(RADIANS(G112)) + 2*(($B$5/2)/$B$8)*COS(2*RADIANS(G112)))</f>
        <v>-890.76091437264404</v>
      </c>
      <c r="M112" s="13">
        <f xml:space="preserve"> (( PI()*$B$4^2/4 * ( ($B$5/2)*(1-COS(RADIANS(G112))) + $B$8 - SQRT($B$8^2 - ($B$5/2)^2 * SIN(RADIANS(G112))^2 ) ) ) / 1000)*4+$B$6</f>
        <v>838.91956714150706</v>
      </c>
      <c r="N112" s="50">
        <f>$B$10</f>
        <v>11.079718735154428</v>
      </c>
      <c r="O112" s="49" cm="1">
        <f t="array" ref="O112">MAX(ABS($K$3:$K$363))</f>
        <v>19.577733395790943</v>
      </c>
    </row>
    <row r="113" spans="7:15" x14ac:dyDescent="0.25">
      <c r="G113" s="11">
        <v>-70</v>
      </c>
      <c r="H113" s="13">
        <f xml:space="preserve"> ($B$5/2)*(1-COS(RADIANS(G113)))+($B$8-SQRT($B$8^2-(($B$5/2)*SIN(RADIANS(G113)))^2))</f>
        <v>32.647193009175254</v>
      </c>
      <c r="I113" s="13">
        <f>(($B$5/2)*SIN(RADIANS(G113))+(($B$5/2)^2*SIN(RADIANS(G113))*COS(RADIANS(G113)))/SQRT($B$8^2-(($B$5/2)*SIN(RADIANS(G113)))^2))*(PI()/180)</f>
        <v>-0.75015985633904447</v>
      </c>
      <c r="J113" s="14">
        <f>(($B$5/2)*COS(RADIANS(G113))+(($B$5/2)^2*COS(2*RADIANS(G113)))/SQRT($B$8^2-(($B$5/2)*SIN(RADIANS(G113)))^2)+(($B$5/2)^4*(SIN(RADIANS(G113))^2)*(COS(RADIANS(G113))^2))/(SQRT($B$8^2-(($B$5/2)*SIN(RADIANS(G113)))^2)^3))*(PI()/180)^2</f>
        <v>1.5040757981216433E-3</v>
      </c>
      <c r="K113" s="13">
        <f>(($B$5/2)/1000)*($B$11*2*PI()/60)*(SIN(G113*PI()/180) + (($B$5/2)/$B$8)*SIN(2*G113*PI()/180))</f>
        <v>-19.533162298190458</v>
      </c>
      <c r="L113" s="15">
        <f>(($B$5/2)/1000)*($B$11*2*PI()/60)^2*(COS(RADIANS(G113)) + 2*(($B$5/2)/$B$8)*COS(2*RADIANS(G113)))</f>
        <v>-679.82666370839536</v>
      </c>
      <c r="M113" s="13">
        <f xml:space="preserve"> (( PI()*$B$4^2/4 * ( ($B$5/2)*(1-COS(RADIANS(G113))) + $B$8 - SQRT($B$8^2 - ($B$5/2)^2 * SIN(RADIANS(G113))^2 ) ) ) / 1000)*4+$B$6</f>
        <v>820.87983609850016</v>
      </c>
      <c r="N113" s="50">
        <f>$B$10</f>
        <v>11.079718735154428</v>
      </c>
      <c r="O113" s="49" cm="1">
        <f t="array" ref="O113">MAX(ABS($K$3:$K$363))</f>
        <v>19.577733395790943</v>
      </c>
    </row>
    <row r="114" spans="7:15" x14ac:dyDescent="0.25">
      <c r="G114" s="11">
        <v>-69</v>
      </c>
      <c r="H114" s="13">
        <f xml:space="preserve"> ($B$5/2)*(1-COS(RADIANS(G114)))+($B$8-SQRT($B$8^2-(($B$5/2)*SIN(RADIANS(G114)))^2))</f>
        <v>31.897834518151331</v>
      </c>
      <c r="I114" s="13">
        <f>(($B$5/2)*SIN(RADIANS(G114))+(($B$5/2)^2*SIN(RADIANS(G114))*COS(RADIANS(G114)))/SQRT($B$8^2-(($B$5/2)*SIN(RADIANS(G114)))^2))*(PI()/180)</f>
        <v>-0.7485077113873061</v>
      </c>
      <c r="J114" s="14">
        <f>(($B$5/2)*COS(RADIANS(G114))+(($B$5/2)^2*COS(2*RADIANS(G114)))/SQRT($B$8^2-(($B$5/2)*SIN(RADIANS(G114)))^2)+(($B$5/2)^4*(SIN(RADIANS(G114))^2)*(COS(RADIANS(G114))^2))/(SQRT($B$8^2-(($B$5/2)*SIN(RADIANS(G114)))^2)^3))*(PI()/180)^2</f>
        <v>1.800558505482833E-3</v>
      </c>
      <c r="K114" s="13">
        <f>(($B$5/2)/1000)*($B$11*2*PI()/60)*(SIN(G114*PI()/180) + (($B$5/2)/$B$8)*SIN(2*G114*PI()/180))</f>
        <v>-19.557039750448844</v>
      </c>
      <c r="L114" s="15">
        <f>(($B$5/2)/1000)*($B$11*2*PI()/60)^2*(COS(RADIANS(G114)) + 2*(($B$5/2)/$B$8)*COS(2*RADIANS(G114)))</f>
        <v>-465.78579710291922</v>
      </c>
      <c r="M114" s="13">
        <f xml:space="preserve"> (( PI()*$B$4^2/4 * ( ($B$5/2)*(1-COS(RADIANS(G114))) + $B$8 - SQRT($B$8^2 - ($B$5/2)^2 * SIN(RADIANS(G114))^2 ) ) ) / 1000)*4+$B$6</f>
        <v>802.87624531403821</v>
      </c>
      <c r="N114" s="50">
        <f>$B$10</f>
        <v>11.079718735154428</v>
      </c>
      <c r="O114" s="49" cm="1">
        <f t="array" ref="O114">MAX(ABS($K$3:$K$363))</f>
        <v>19.577733395790943</v>
      </c>
    </row>
    <row r="115" spans="7:15" x14ac:dyDescent="0.25">
      <c r="G115" s="11">
        <v>-68</v>
      </c>
      <c r="H115" s="13">
        <f xml:space="preserve"> ($B$5/2)*(1-COS(RADIANS(G115)))+($B$8-SQRT($B$8^2-(($B$5/2)*SIN(RADIANS(G115)))^2))</f>
        <v>31.150276749737937</v>
      </c>
      <c r="I115" s="13">
        <f>(($B$5/2)*SIN(RADIANS(G115))+(($B$5/2)^2*SIN(RADIANS(G115))*COS(RADIANS(G115)))/SQRT($B$8^2-(($B$5/2)*SIN(RADIANS(G115)))^2))*(PI()/180)</f>
        <v>-0.74655808292848314</v>
      </c>
      <c r="J115" s="14">
        <f>(($B$5/2)*COS(RADIANS(G115))+(($B$5/2)^2*COS(2*RADIANS(G115)))/SQRT($B$8^2-(($B$5/2)*SIN(RADIANS(G115)))^2)+(($B$5/2)^4*(SIN(RADIANS(G115))^2)*(COS(RADIANS(G115))^2))/(SQRT($B$8^2-(($B$5/2)*SIN(RADIANS(G115)))^2)^3))*(PI()/180)^2</f>
        <v>2.0990102891167615E-3</v>
      </c>
      <c r="K115" s="13">
        <f>(($B$5/2)/1000)*($B$11*2*PI()/60)*(SIN(G115*PI()/180) + (($B$5/2)/$B$8)*SIN(2*G115*PI()/180))</f>
        <v>-19.571936741219137</v>
      </c>
      <c r="L115" s="15">
        <f>(($B$5/2)/1000)*($B$11*2*PI()/60)^2*(COS(RADIANS(G115)) + 2*(($B$5/2)/$B$8)*COS(2*RADIANS(G115)))</f>
        <v>-248.79019020255188</v>
      </c>
      <c r="M115" s="13">
        <f xml:space="preserve"> (( PI()*$B$4^2/4 * ( ($B$5/2)*(1-COS(RADIANS(G115))) + $B$8 - SQRT($B$8^2 - ($B$5/2)^2 * SIN(RADIANS(G115))^2 ) ) ) / 1000)*4+$B$6</f>
        <v>784.91591749834811</v>
      </c>
      <c r="N115" s="50">
        <f>$B$10</f>
        <v>11.079718735154428</v>
      </c>
      <c r="O115" s="49" cm="1">
        <f t="array" ref="O115">MAX(ABS($K$3:$K$363))</f>
        <v>19.577733395790943</v>
      </c>
    </row>
    <row r="116" spans="7:15" x14ac:dyDescent="0.25">
      <c r="G116" s="11">
        <v>-67</v>
      </c>
      <c r="H116" s="13">
        <f xml:space="preserve"> ($B$5/2)*(1-COS(RADIANS(G116)))+($B$8-SQRT($B$8^2-(($B$5/2)*SIN(RADIANS(G116)))^2))</f>
        <v>30.404818139307189</v>
      </c>
      <c r="I116" s="13">
        <f>(($B$5/2)*SIN(RADIANS(G116))+(($B$5/2)^2*SIN(RADIANS(G116))*COS(RADIANS(G116)))/SQRT($B$8^2-(($B$5/2)*SIN(RADIANS(G116)))^2))*(PI()/180)</f>
        <v>-0.74430910005370376</v>
      </c>
      <c r="J116" s="14">
        <f>(($B$5/2)*COS(RADIANS(G116))+(($B$5/2)^2*COS(2*RADIANS(G116)))/SQRT($B$8^2-(($B$5/2)*SIN(RADIANS(G116)))^2)+(($B$5/2)^4*(SIN(RADIANS(G116))^2)*(COS(RADIANS(G116))^2))/(SQRT($B$8^2-(($B$5/2)*SIN(RADIANS(G116)))^2)^3))*(PI()/180)^2</f>
        <v>2.3992342261633325E-3</v>
      </c>
      <c r="K116" s="13">
        <f>(($B$5/2)/1000)*($B$11*2*PI()/60)*(SIN(G116*PI()/180) + (($B$5/2)/$B$8)*SIN(2*G116*PI()/180))</f>
        <v>-19.577733395790943</v>
      </c>
      <c r="L116" s="15">
        <f>(($B$5/2)/1000)*($B$11*2*PI()/60)^2*(COS(RADIANS(G116)) + 2*(($B$5/2)/$B$8)*COS(2*RADIANS(G116)))</f>
        <v>-28.996045729629408</v>
      </c>
      <c r="M116" s="13">
        <f xml:space="preserve"> (( PI()*$B$4^2/4 * ( ($B$5/2)*(1-COS(RADIANS(G116))) + $B$8 - SQRT($B$8^2 - ($B$5/2)^2 * SIN(RADIANS(G116))^2 ) ) ) / 1000)*4+$B$6</f>
        <v>767.00602266201804</v>
      </c>
      <c r="N116" s="50">
        <f>$B$10</f>
        <v>11.079718735154428</v>
      </c>
      <c r="O116" s="49" cm="1">
        <f t="array" ref="O116">MAX(ABS($K$3:$K$363))</f>
        <v>19.577733395790943</v>
      </c>
    </row>
    <row r="117" spans="7:15" x14ac:dyDescent="0.25">
      <c r="G117" s="11">
        <v>-66</v>
      </c>
      <c r="H117" s="13">
        <f xml:space="preserve"> ($B$5/2)*(1-COS(RADIANS(G117)))+($B$8-SQRT($B$8^2-(($B$5/2)*SIN(RADIANS(G117)))^2))</f>
        <v>29.661758894102949</v>
      </c>
      <c r="I117" s="13">
        <f>(($B$5/2)*SIN(RADIANS(G117))+(($B$5/2)^2*SIN(RADIANS(G117))*COS(RADIANS(G117)))/SQRT($B$8^2-(($B$5/2)*SIN(RADIANS(G117)))^2))*(PI()/180)</f>
        <v>-0.74175909049186961</v>
      </c>
      <c r="J117" s="14">
        <f>(($B$5/2)*COS(RADIANS(G117))+(($B$5/2)^2*COS(2*RADIANS(G117)))/SQRT($B$8^2-(($B$5/2)*SIN(RADIANS(G117)))^2)+(($B$5/2)^4*(SIN(RADIANS(G117))^2)*(COS(RADIANS(G117))^2))/(SQRT($B$8^2-(($B$5/2)*SIN(RADIANS(G117)))^2)^3))*(PI()/180)^2</f>
        <v>2.7010300132968268E-3</v>
      </c>
      <c r="K117" s="13">
        <f>(($B$5/2)/1000)*($B$11*2*PI()/60)*(SIN(G117*PI()/180) + (($B$5/2)/$B$8)*SIN(2*G117*PI()/180))</f>
        <v>-19.574316435325478</v>
      </c>
      <c r="L117" s="15">
        <f>(($B$5/2)/1000)*($B$11*2*PI()/60)^2*(COS(RADIANS(G117)) + 2*(($B$5/2)/$B$8)*COS(2*RADIANS(G117)))</f>
        <v>193.43626387591226</v>
      </c>
      <c r="M117" s="13">
        <f xml:space="preserve"> (( PI()*$B$4^2/4 * ( ($B$5/2)*(1-COS(RADIANS(G117))) + $B$8 - SQRT($B$8^2 - ($B$5/2)^2 * SIN(RADIANS(G117))^2 ) ) ) / 1000)*4+$B$6</f>
        <v>749.15377338545522</v>
      </c>
      <c r="N117" s="50">
        <f>$B$10</f>
        <v>11.079718735154428</v>
      </c>
      <c r="O117" s="49" cm="1">
        <f t="array" ref="O117">MAX(ABS($K$3:$K$363))</f>
        <v>19.577733395790943</v>
      </c>
    </row>
    <row r="118" spans="7:15" x14ac:dyDescent="0.25">
      <c r="G118" s="11">
        <v>-65</v>
      </c>
      <c r="H118" s="13">
        <f xml:space="preserve"> ($B$5/2)*(1-COS(RADIANS(G118)))+($B$8-SQRT($B$8^2-(($B$5/2)*SIN(RADIANS(G118)))^2))</f>
        <v>28.921400792962224</v>
      </c>
      <c r="I118" s="13">
        <f>(($B$5/2)*SIN(RADIANS(G118))+(($B$5/2)^2*SIN(RADIANS(G118))*COS(RADIANS(G118)))/SQRT($B$8^2-(($B$5/2)*SIN(RADIANS(G118)))^2))*(PI()/180)</f>
        <v>-0.73890658384158403</v>
      </c>
      <c r="J118" s="14">
        <f>(($B$5/2)*COS(RADIANS(G118))+(($B$5/2)^2*COS(2*RADIANS(G118)))/SQRT($B$8^2-(($B$5/2)*SIN(RADIANS(G118)))^2)+(($B$5/2)^4*(SIN(RADIANS(G118))^2)*(COS(RADIANS(G118))^2))/(SQRT($B$8^2-(($B$5/2)*SIN(RADIANS(G118)))^2)^3))*(PI()/180)^2</f>
        <v>3.0041942642229412E-3</v>
      </c>
      <c r="K118" s="13">
        <f>(($B$5/2)/1000)*($B$11*2*PI()/60)*(SIN(G118*PI()/180) + (($B$5/2)/$B$8)*SIN(2*G118*PI()/180))</f>
        <v>-19.561579347222949</v>
      </c>
      <c r="L118" s="15">
        <f>(($B$5/2)/1000)*($B$11*2*PI()/60)^2*(COS(RADIANS(G118)) + 2*(($B$5/2)/$B$8)*COS(2*RADIANS(G118)))</f>
        <v>418.3423591266577</v>
      </c>
      <c r="M118" s="13">
        <f xml:space="preserve"> (( PI()*$B$4^2/4 * ( ($B$5/2)*(1-COS(RADIANS(G118))) + $B$8 - SQRT($B$8^2 - ($B$5/2)^2 * SIN(RADIANS(G118))^2 ) ) ) / 1000)*4+$B$6</f>
        <v>731.36642000711959</v>
      </c>
      <c r="N118" s="50">
        <f>$B$10</f>
        <v>11.079718735154428</v>
      </c>
      <c r="O118" s="49" cm="1">
        <f t="array" ref="O118">MAX(ABS($K$3:$K$363))</f>
        <v>19.577733395790943</v>
      </c>
    </row>
    <row r="119" spans="7:15" x14ac:dyDescent="0.25">
      <c r="G119" s="11">
        <v>-64</v>
      </c>
      <c r="H119" s="13">
        <f xml:space="preserve"> ($B$5/2)*(1-COS(RADIANS(G119)))+($B$8-SQRT($B$8^2-(($B$5/2)*SIN(RADIANS(G119)))^2))</f>
        <v>28.184046982953955</v>
      </c>
      <c r="I119" s="13">
        <f>(($B$5/2)*SIN(RADIANS(G119))+(($B$5/2)^2*SIN(RADIANS(G119))*COS(RADIANS(G119)))/SQRT($B$8^2-(($B$5/2)*SIN(RADIANS(G119)))^2))*(PI()/180)</f>
        <v>-0.73575031450448047</v>
      </c>
      <c r="J119" s="14">
        <f>(($B$5/2)*COS(RADIANS(G119))+(($B$5/2)^2*COS(2*RADIANS(G119)))/SQRT($B$8^2-(($B$5/2)*SIN(RADIANS(G119)))^2)+(($B$5/2)^4*(SIN(RADIANS(G119))^2)*(COS(RADIANS(G119))^2))/(SQRT($B$8^2-(($B$5/2)*SIN(RADIANS(G119)))^2)^3))*(PI()/180)^2</f>
        <v>3.3085208092186436E-3</v>
      </c>
      <c r="K119" s="13">
        <f>(($B$5/2)/1000)*($B$11*2*PI()/60)*(SIN(G119*PI()/180) + (($B$5/2)/$B$8)*SIN(2*G119*PI()/180))</f>
        <v>-19.539422548604641</v>
      </c>
      <c r="L119" s="15">
        <f>(($B$5/2)/1000)*($B$11*2*PI()/60)^2*(COS(RADIANS(G119)) + 2*(($B$5/2)/$B$8)*COS(2*RADIANS(G119)))</f>
        <v>645.55402128130697</v>
      </c>
      <c r="M119" s="13">
        <f xml:space="preserve"> (( PI()*$B$4^2/4 * ( ($B$5/2)*(1-COS(RADIANS(G119))) + $B$8 - SQRT($B$8^2 - ($B$5/2)^2 * SIN(RADIANS(G119))^2 ) ) ) / 1000)*4+$B$6</f>
        <v>713.65124573770686</v>
      </c>
      <c r="N119" s="50">
        <f>$B$10</f>
        <v>11.079718735154428</v>
      </c>
      <c r="O119" s="49" cm="1">
        <f t="array" ref="O119">MAX(ABS($K$3:$K$363))</f>
        <v>19.577733395790943</v>
      </c>
    </row>
    <row r="120" spans="7:15" x14ac:dyDescent="0.25">
      <c r="G120" s="11">
        <v>-63</v>
      </c>
      <c r="H120" s="13">
        <f xml:space="preserve"> ($B$5/2)*(1-COS(RADIANS(G120)))+($B$8-SQRT($B$8^2-(($B$5/2)*SIN(RADIANS(G120)))^2))</f>
        <v>27.450001773234092</v>
      </c>
      <c r="I120" s="13">
        <f>(($B$5/2)*SIN(RADIANS(G120))+(($B$5/2)^2*SIN(RADIANS(G120))*COS(RADIANS(G120)))/SQRT($B$8^2-(($B$5/2)*SIN(RADIANS(G120)))^2))*(PI()/180)</f>
        <v>-0.73228922431838495</v>
      </c>
      <c r="J120" s="14">
        <f>(($B$5/2)*COS(RADIANS(G120))+(($B$5/2)^2*COS(2*RADIANS(G120)))/SQRT($B$8^2-(($B$5/2)*SIN(RADIANS(G120)))^2)+(($B$5/2)^4*(SIN(RADIANS(G120))^2)*(COS(RADIANS(G120))^2))/(SQRT($B$8^2-(($B$5/2)*SIN(RADIANS(G120)))^2)^3))*(PI()/180)^2</f>
        <v>3.6138009957699386E-3</v>
      </c>
      <c r="K120" s="13">
        <f>(($B$5/2)/1000)*($B$11*2*PI()/60)*(SIN(G120*PI()/180) + (($B$5/2)/$B$8)*SIN(2*G120*PI()/180))</f>
        <v>-19.507753542700176</v>
      </c>
      <c r="L120" s="15">
        <f>(($B$5/2)/1000)*($B$11*2*PI()/60)^2*(COS(RADIANS(G120)) + 2*(($B$5/2)/$B$8)*COS(2*RADIANS(G120)))</f>
        <v>874.89936506721062</v>
      </c>
      <c r="M120" s="13">
        <f xml:space="preserve"> (( PI()*$B$4^2/4 * ( ($B$5/2)*(1-COS(RADIANS(G120))) + $B$8 - SQRT($B$8^2 - ($B$5/2)^2 * SIN(RADIANS(G120))^2 ) ) ) / 1000)*4+$B$6</f>
        <v>696.01556170744607</v>
      </c>
      <c r="N120" s="50">
        <f>$B$10</f>
        <v>11.079718735154428</v>
      </c>
      <c r="O120" s="49" cm="1">
        <f t="array" ref="O120">MAX(ABS($K$3:$K$363))</f>
        <v>19.577733395790943</v>
      </c>
    </row>
    <row r="121" spans="7:15" x14ac:dyDescent="0.25">
      <c r="G121" s="11">
        <v>-62</v>
      </c>
      <c r="H121" s="13">
        <f xml:space="preserve"> ($B$5/2)*(1-COS(RADIANS(G121)))+($B$8-SQRT($B$8^2-(($B$5/2)*SIN(RADIANS(G121)))^2))</f>
        <v>26.719570426418457</v>
      </c>
      <c r="I121" s="13">
        <f>(($B$5/2)*SIN(RADIANS(G121))+(($B$5/2)^2*SIN(RADIANS(G121))*COS(RADIANS(G121)))/SQRT($B$8^2-(($B$5/2)*SIN(RADIANS(G121)))^2))*(PI()/180)</f>
        <v>-0.72852246488967698</v>
      </c>
      <c r="J121" s="14">
        <f>(($B$5/2)*COS(RADIANS(G121))+(($B$5/2)^2*COS(2*RADIANS(G121)))/SQRT($B$8^2-(($B$5/2)*SIN(RADIANS(G121)))^2)+(($B$5/2)^4*(SIN(RADIANS(G121))^2)*(COS(RADIANS(G121))^2))/(SQRT($B$8^2-(($B$5/2)*SIN(RADIANS(G121)))^2)^3))*(PI()/180)^2</f>
        <v>3.9198239893895055E-3</v>
      </c>
      <c r="K121" s="13">
        <f>(($B$5/2)/1000)*($B$11*2*PI()/60)*(SIN(G121*PI()/180) + (($B$5/2)/$B$8)*SIN(2*G121*PI()/180))</f>
        <v>-19.466487067938871</v>
      </c>
      <c r="L121" s="15">
        <f>(($B$5/2)/1000)*($B$11*2*PI()/60)^2*(COS(RADIANS(G121)) + 2*(($B$5/2)/$B$8)*COS(2*RADIANS(G121)))</f>
        <v>1106.2030161312287</v>
      </c>
      <c r="M121" s="13">
        <f xml:space="preserve"> (( PI()*$B$4^2/4 * ( ($B$5/2)*(1-COS(RADIANS(G121))) + $B$8 - SQRT($B$8^2 - ($B$5/2)^2 * SIN(RADIANS(G121))^2 ) ) ) / 1000)*4+$B$6</f>
        <v>678.46670195375987</v>
      </c>
      <c r="N121" s="50">
        <f>$B$10</f>
        <v>11.079718735154428</v>
      </c>
      <c r="O121" s="49" cm="1">
        <f t="array" ref="O121">MAX(ABS($K$3:$K$363))</f>
        <v>19.577733395790943</v>
      </c>
    </row>
    <row r="122" spans="7:15" x14ac:dyDescent="0.25">
      <c r="G122" s="11">
        <v>-61</v>
      </c>
      <c r="H122" s="13">
        <f xml:space="preserve"> ($B$5/2)*(1-COS(RADIANS(G122)))+($B$8-SQRT($B$8^2-(($B$5/2)*SIN(RADIANS(G122)))^2))</f>
        <v>25.993058947773012</v>
      </c>
      <c r="I122" s="13">
        <f>(($B$5/2)*SIN(RADIANS(G122))+(($B$5/2)^2*SIN(RADIANS(G122))*COS(RADIANS(G122)))/SQRT($B$8^2-(($B$5/2)*SIN(RADIANS(G122)))^2))*(PI()/180)</f>
        <v>-0.72444939962511068</v>
      </c>
      <c r="J122" s="14">
        <f>(($B$5/2)*COS(RADIANS(G122))+(($B$5/2)^2*COS(2*RADIANS(G122)))/SQRT($B$8^2-(($B$5/2)*SIN(RADIANS(G122)))^2)+(($B$5/2)^4*(SIN(RADIANS(G122))^2)*(COS(RADIANS(G122))^2))/(SQRT($B$8^2-(($B$5/2)*SIN(RADIANS(G122)))^2)^3))*(PI()/180)^2</f>
        <v>4.2263770737274156E-3</v>
      </c>
      <c r="K122" s="13">
        <f>(($B$5/2)/1000)*($B$11*2*PI()/60)*(SIN(G122*PI()/180) + (($B$5/2)/$B$8)*SIN(2*G122*PI()/180))</f>
        <v>-19.415545239552287</v>
      </c>
      <c r="L122" s="15">
        <f>(($B$5/2)/1000)*($B$11*2*PI()/60)^2*(COS(RADIANS(G122)) + 2*(($B$5/2)/$B$8)*COS(2*RADIANS(G122)))</f>
        <v>1339.2862930124522</v>
      </c>
      <c r="M122" s="13">
        <f xml:space="preserve"> (( PI()*$B$4^2/4 * ( ($B$5/2)*(1-COS(RADIANS(G122))) + $B$8 - SQRT($B$8^2 - ($B$5/2)^2 * SIN(RADIANS(G122))^2 ) ) ) / 1000)*4+$B$6</f>
        <v>661.01201835649465</v>
      </c>
      <c r="N122" s="50">
        <f>$B$10</f>
        <v>11.079718735154428</v>
      </c>
      <c r="O122" s="49" cm="1">
        <f t="array" ref="O122">MAX(ABS($K$3:$K$363))</f>
        <v>19.577733395790943</v>
      </c>
    </row>
    <row r="123" spans="7:15" x14ac:dyDescent="0.25">
      <c r="G123" s="11">
        <v>-60</v>
      </c>
      <c r="H123" s="13">
        <f xml:space="preserve"> ($B$5/2)*(1-COS(RADIANS(G123)))+($B$8-SQRT($B$8^2-(($B$5/2)*SIN(RADIANS(G123)))^2))</f>
        <v>25.270773872522586</v>
      </c>
      <c r="I123" s="13">
        <f>(($B$5/2)*SIN(RADIANS(G123))+(($B$5/2)^2*SIN(RADIANS(G123))*COS(RADIANS(G123)))/SQRT($B$8^2-(($B$5/2)*SIN(RADIANS(G123)))^2))*(PI()/180)</f>
        <v>-0.7200696054642387</v>
      </c>
      <c r="J123" s="14">
        <f>(($B$5/2)*COS(RADIANS(G123))+(($B$5/2)^2*COS(2*RADIANS(G123)))/SQRT($B$8^2-(($B$5/2)*SIN(RADIANS(G123)))^2)+(($B$5/2)^4*(SIN(RADIANS(G123))^2)*(COS(RADIANS(G123))^2))/(SQRT($B$8^2-(($B$5/2)*SIN(RADIANS(G123)))^2)^3))*(PI()/180)^2</f>
        <v>4.5332459491232184E-3</v>
      </c>
      <c r="K123" s="13">
        <f>(($B$5/2)/1000)*($B$11*2*PI()/60)*(SIN(G123*PI()/180) + (($B$5/2)/$B$8)*SIN(2*G123*PI()/180))</f>
        <v>-19.354857683504108</v>
      </c>
      <c r="L123" s="15">
        <f>(($B$5/2)/1000)*($B$11*2*PI()/60)^2*(COS(RADIANS(G123)) + 2*(($B$5/2)/$B$8)*COS(2*RADIANS(G123)))</f>
        <v>1573.9673934247367</v>
      </c>
      <c r="M123" s="13">
        <f xml:space="preserve"> (( PI()*$B$4^2/4 * ( ($B$5/2)*(1-COS(RADIANS(G123))) + $B$8 - SQRT($B$8^2 - ($B$5/2)^2 * SIN(RADIANS(G123))^2 ) ) ) / 1000)*4+$B$6</f>
        <v>643.65887552793367</v>
      </c>
      <c r="N123" s="50">
        <f>$B$10</f>
        <v>11.079718735154428</v>
      </c>
      <c r="O123" s="49" cm="1">
        <f t="array" ref="O123">MAX(ABS($K$3:$K$363))</f>
        <v>19.577733395790943</v>
      </c>
    </row>
    <row r="124" spans="7:15" x14ac:dyDescent="0.25">
      <c r="G124" s="11">
        <v>-59</v>
      </c>
      <c r="H124" s="13">
        <f xml:space="preserve"> ($B$5/2)*(1-COS(RADIANS(G124)))+($B$8-SQRT($B$8^2-(($B$5/2)*SIN(RADIANS(G124)))^2))</f>
        <v>24.553022051575777</v>
      </c>
      <c r="I124" s="13">
        <f>(($B$5/2)*SIN(RADIANS(G124))+(($B$5/2)^2*SIN(RADIANS(G124))*COS(RADIANS(G124)))/SQRT($B$8^2-(($B$5/2)*SIN(RADIANS(G124)))^2))*(PI()/180)</f>
        <v>-0.71538287431440151</v>
      </c>
      <c r="J124" s="14">
        <f>(($B$5/2)*COS(RADIANS(G124))+(($B$5/2)^2*COS(2*RADIANS(G124)))/SQRT($B$8^2-(($B$5/2)*SIN(RADIANS(G124)))^2)+(($B$5/2)^4*(SIN(RADIANS(G124))^2)*(COS(RADIANS(G124))^2))/(SQRT($B$8^2-(($B$5/2)*SIN(RADIANS(G124)))^2)^3))*(PI()/180)^2</f>
        <v>4.8402150287864126E-3</v>
      </c>
      <c r="K124" s="13">
        <f>(($B$5/2)/1000)*($B$11*2*PI()/60)*(SIN(G124*PI()/180) + (($B$5/2)/$B$8)*SIN(2*G124*PI()/180))</f>
        <v>-19.284361662572227</v>
      </c>
      <c r="L124" s="15">
        <f>(($B$5/2)/1000)*($B$11*2*PI()/60)^2*(COS(RADIANS(G124)) + 2*(($B$5/2)/$B$8)*COS(2*RADIANS(G124)))</f>
        <v>1810.0615846316578</v>
      </c>
      <c r="M124" s="13">
        <f xml:space="preserve"> (( PI()*$B$4^2/4 * ( ($B$5/2)*(1-COS(RADIANS(G124))) + $B$8 - SQRT($B$8^2 - ($B$5/2)^2 * SIN(RADIANS(G124))^2 ) ) ) / 1000)*4+$B$6</f>
        <v>626.41464566477111</v>
      </c>
      <c r="N124" s="50">
        <f>$B$10</f>
        <v>11.079718735154428</v>
      </c>
      <c r="O124" s="49" cm="1">
        <f t="array" ref="O124">MAX(ABS($K$3:$K$363))</f>
        <v>19.577733395790943</v>
      </c>
    </row>
    <row r="125" spans="7:15" x14ac:dyDescent="0.25">
      <c r="G125" s="11">
        <v>-58</v>
      </c>
      <c r="H125" s="13">
        <f xml:space="preserve"> ($B$5/2)*(1-COS(RADIANS(G125)))+($B$8-SQRT($B$8^2-(($B$5/2)*SIN(RADIANS(G125)))^2))</f>
        <v>23.840110435962632</v>
      </c>
      <c r="I125" s="13">
        <f>(($B$5/2)*SIN(RADIANS(G125))+(($B$5/2)^2*SIN(RADIANS(G125))*COS(RADIANS(G125)))/SQRT($B$8^2-(($B$5/2)*SIN(RADIANS(G125)))^2))*(PI()/180)</f>
        <v>-0.71038921419104473</v>
      </c>
      <c r="J125" s="14">
        <f>(($B$5/2)*COS(RADIANS(G125))+(($B$5/2)^2*COS(2*RADIANS(G125)))/SQRT($B$8^2-(($B$5/2)*SIN(RADIANS(G125)))^2)+(($B$5/2)^4*(SIN(RADIANS(G125))^2)*(COS(RADIANS(G125))^2))/(SQRT($B$8^2-(($B$5/2)*SIN(RADIANS(G125)))^2)^3))*(PI()/180)^2</f>
        <v>5.1470677318340803E-3</v>
      </c>
      <c r="K125" s="13">
        <f>(($B$5/2)/1000)*($B$11*2*PI()/60)*(SIN(G125*PI()/180) + (($B$5/2)/$B$8)*SIN(2*G125*PI()/180))</f>
        <v>-19.204002194417068</v>
      </c>
      <c r="L125" s="15">
        <f>(($B$5/2)/1000)*($B$11*2*PI()/60)^2*(COS(RADIANS(G125)) + 2*(($B$5/2)/$B$8)*COS(2*RADIANS(G125)))</f>
        <v>2047.3813976914389</v>
      </c>
      <c r="M125" s="13">
        <f xml:space="preserve"> (( PI()*$B$4^2/4 * ( ($B$5/2)*(1-COS(RADIANS(G125))) + $B$8 - SQRT($B$8^2 - ($B$5/2)^2 * SIN(RADIANS(G125))^2 ) ) ) / 1000)*4+$B$6</f>
        <v>609.28670336915366</v>
      </c>
      <c r="N125" s="50">
        <f>$B$10</f>
        <v>11.079718735154428</v>
      </c>
      <c r="O125" s="49" cm="1">
        <f t="array" ref="O125">MAX(ABS($K$3:$K$363))</f>
        <v>19.577733395790943</v>
      </c>
    </row>
    <row r="126" spans="7:15" x14ac:dyDescent="0.25">
      <c r="G126" s="11">
        <v>-57</v>
      </c>
      <c r="H126" s="13">
        <f xml:space="preserve"> ($B$5/2)*(1-COS(RADIANS(G126)))+($B$8-SQRT($B$8^2-(($B$5/2)*SIN(RADIANS(G126)))^2))</f>
        <v>23.132345860277859</v>
      </c>
      <c r="I126" s="13">
        <f>(($B$5/2)*SIN(RADIANS(G126))+(($B$5/2)^2*SIN(RADIANS(G126))*COS(RADIANS(G126)))/SQRT($B$8^2-(($B$5/2)*SIN(RADIANS(G126)))^2))*(PI()/180)</f>
        <v>-0.70508885006687771</v>
      </c>
      <c r="J126" s="14">
        <f>(($B$5/2)*COS(RADIANS(G126))+(($B$5/2)^2*COS(2*RADIANS(G126)))/SQRT($B$8^2-(($B$5/2)*SIN(RADIANS(G126)))^2)+(($B$5/2)^4*(SIN(RADIANS(G126))^2)*(COS(RADIANS(G126))^2))/(SQRT($B$8^2-(($B$5/2)*SIN(RADIANS(G126)))^2)^3))*(PI()/180)^2</f>
        <v>5.4535867724588407E-3</v>
      </c>
      <c r="K126" s="13">
        <f>(($B$5/2)/1000)*($B$11*2*PI()/60)*(SIN(G126*PI()/180) + (($B$5/2)/$B$8)*SIN(2*G126*PI()/180))</f>
        <v>-19.113732161479792</v>
      </c>
      <c r="L126" s="15">
        <f>(($B$5/2)/1000)*($B$11*2*PI()/60)^2*(COS(RADIANS(G126)) + 2*(($B$5/2)/$B$8)*COS(2*RADIANS(G126)))</f>
        <v>2285.7368253445484</v>
      </c>
      <c r="M126" s="13">
        <f xml:space="preserve"> (( PI()*$B$4^2/4 * ( ($B$5/2)*(1-COS(RADIANS(G126))) + $B$8 - SQRT($B$8^2 - ($B$5/2)^2 * SIN(RADIANS(G126))^2 ) ) ) / 1000)*4+$B$6</f>
        <v>592.28242044582828</v>
      </c>
      <c r="N126" s="50">
        <f>$B$10</f>
        <v>11.079718735154428</v>
      </c>
      <c r="O126" s="49" cm="1">
        <f t="array" ref="O126">MAX(ABS($K$3:$K$363))</f>
        <v>19.577733395790943</v>
      </c>
    </row>
    <row r="127" spans="7:15" x14ac:dyDescent="0.25">
      <c r="G127" s="11">
        <v>-56</v>
      </c>
      <c r="H127" s="13">
        <f xml:space="preserve"> ($B$5/2)*(1-COS(RADIANS(G127)))+($B$8-SQRT($B$8^2-(($B$5/2)*SIN(RADIANS(G127)))^2))</f>
        <v>22.43003482541879</v>
      </c>
      <c r="I127" s="13">
        <f>(($B$5/2)*SIN(RADIANS(G127))+(($B$5/2)^2*SIN(RADIANS(G127))*COS(RADIANS(G127)))/SQRT($B$8^2-(($B$5/2)*SIN(RADIANS(G127)))^2))*(PI()/180)</f>
        <v>-0.6994822244340817</v>
      </c>
      <c r="J127" s="14">
        <f>(($B$5/2)*COS(RADIANS(G127))+(($B$5/2)^2*COS(2*RADIANS(G127)))/SQRT($B$8^2-(($B$5/2)*SIN(RADIANS(G127)))^2)+(($B$5/2)^4*(SIN(RADIANS(G127))^2)*(COS(RADIANS(G127))^2))/(SQRT($B$8^2-(($B$5/2)*SIN(RADIANS(G127)))^2)^3))*(PI()/180)^2</f>
        <v>5.7595544445470321E-3</v>
      </c>
      <c r="K127" s="13">
        <f>(($B$5/2)/1000)*($B$11*2*PI()/60)*(SIN(G127*PI()/180) + (($B$5/2)/$B$8)*SIN(2*G127*PI()/180))</f>
        <v>-19.013512412563202</v>
      </c>
      <c r="L127" s="15">
        <f>(($B$5/2)/1000)*($B$11*2*PI()/60)^2*(COS(RADIANS(G127)) + 2*(($B$5/2)/$B$8)*COS(2*RADIANS(G127)))</f>
        <v>2524.9355233122119</v>
      </c>
      <c r="M127" s="13">
        <f xml:space="preserve"> (( PI()*$B$4^2/4 * ( ($B$5/2)*(1-COS(RADIANS(G127))) + $B$8 - SQRT($B$8^2 - ($B$5/2)^2 * SIN(RADIANS(G127))^2 ) ) ) / 1000)*4+$B$6</f>
        <v>575.40916068235015</v>
      </c>
      <c r="N127" s="50">
        <f>$B$10</f>
        <v>11.079718735154428</v>
      </c>
      <c r="O127" s="49" cm="1">
        <f t="array" ref="O127">MAX(ABS($K$3:$K$363))</f>
        <v>19.577733395790943</v>
      </c>
    </row>
    <row r="128" spans="7:15" x14ac:dyDescent="0.25">
      <c r="G128" s="11">
        <v>-55</v>
      </c>
      <c r="H128" s="13">
        <f xml:space="preserve"> ($B$5/2)*(1-COS(RADIANS(G128)))+($B$8-SQRT($B$8^2-(($B$5/2)*SIN(RADIANS(G128)))^2))</f>
        <v>21.733483280902373</v>
      </c>
      <c r="I128" s="13">
        <f>(($B$5/2)*SIN(RADIANS(G128))+(($B$5/2)^2*SIN(RADIANS(G128))*COS(RADIANS(G128)))/SQRT($B$8^2-(($B$5/2)*SIN(RADIANS(G128)))^2))*(PI()/180)</f>
        <v>-0.69356999758444082</v>
      </c>
      <c r="J128" s="14">
        <f>(($B$5/2)*COS(RADIANS(G128))+(($B$5/2)^2*COS(2*RADIANS(G128)))/SQRT($B$8^2-(($B$5/2)*SIN(RADIANS(G128)))^2)+(($B$5/2)^4*(SIN(RADIANS(G128))^2)*(COS(RADIANS(G128))^2))/(SQRT($B$8^2-(($B$5/2)*SIN(RADIANS(G128)))^2)^3))*(PI()/180)^2</f>
        <v>6.064752901115418E-3</v>
      </c>
      <c r="K128" s="13">
        <f>(($B$5/2)/1000)*($B$11*2*PI()/60)*(SIN(G128*PI()/180) + (($B$5/2)/$B$8)*SIN(2*G128*PI()/180))</f>
        <v>-18.903311855958332</v>
      </c>
      <c r="L128" s="15">
        <f>(($B$5/2)/1000)*($B$11*2*PI()/60)^2*(COS(RADIANS(G128)) + 2*(($B$5/2)/$B$8)*COS(2*RADIANS(G128)))</f>
        <v>2764.7830147697591</v>
      </c>
      <c r="M128" s="13">
        <f xml:space="preserve"> (( PI()*$B$4^2/4 * ( ($B$5/2)*(1-COS(RADIANS(G128))) + $B$8 - SQRT($B$8^2 - ($B$5/2)^2 * SIN(RADIANS(G128))^2 ) ) ) / 1000)*4+$B$6</f>
        <v>558.67427461917384</v>
      </c>
      <c r="N128" s="50">
        <f>$B$10</f>
        <v>11.079718735154428</v>
      </c>
      <c r="O128" s="49" cm="1">
        <f t="array" ref="O128">MAX(ABS($K$3:$K$363))</f>
        <v>19.577733395790943</v>
      </c>
    </row>
    <row r="129" spans="7:15" x14ac:dyDescent="0.25">
      <c r="G129" s="11">
        <v>-54</v>
      </c>
      <c r="H129" s="13">
        <f xml:space="preserve"> ($B$5/2)*(1-COS(RADIANS(G129)))+($B$8-SQRT($B$8^2-(($B$5/2)*SIN(RADIANS(G129)))^2))</f>
        <v>21.042996407041301</v>
      </c>
      <c r="I129" s="13">
        <f>(($B$5/2)*SIN(RADIANS(G129))+(($B$5/2)^2*SIN(RADIANS(G129))*COS(RADIANS(G129)))/SQRT($B$8^2-(($B$5/2)*SIN(RADIANS(G129)))^2))*(PI()/180)</f>
        <v>-0.68735304761287264</v>
      </c>
      <c r="J129" s="14">
        <f>(($B$5/2)*COS(RADIANS(G129))+(($B$5/2)^2*COS(2*RADIANS(G129)))/SQRT($B$8^2-(($B$5/2)*SIN(RADIANS(G129)))^2)+(($B$5/2)^4*(SIN(RADIANS(G129))^2)*(COS(RADIANS(G129))^2))/(SQRT($B$8^2-(($B$5/2)*SIN(RADIANS(G129)))^2)^3))*(PI()/180)^2</f>
        <v>6.3689644279845354E-3</v>
      </c>
      <c r="K129" s="13">
        <f>(($B$5/2)/1000)*($B$11*2*PI()/60)*(SIN(G129*PI()/180) + (($B$5/2)/$B$8)*SIN(2*G129*PI()/180))</f>
        <v>-18.783107543989264</v>
      </c>
      <c r="L129" s="15">
        <f>(($B$5/2)/1000)*($B$11*2*PI()/60)^2*(COS(RADIANS(G129)) + 2*(($B$5/2)/$B$8)*COS(2*RADIANS(G129)))</f>
        <v>3005.082897754779</v>
      </c>
      <c r="M129" s="13">
        <f xml:space="preserve"> (( PI()*$B$4^2/4 * ( ($B$5/2)*(1-COS(RADIANS(G129))) + $B$8 - SQRT($B$8^2 - ($B$5/2)^2 * SIN(RADIANS(G129))^2 ) ) ) / 1000)*4+$B$6</f>
        <v>542.08509431636446</v>
      </c>
      <c r="N129" s="50">
        <f>$B$10</f>
        <v>11.079718735154428</v>
      </c>
      <c r="O129" s="49" cm="1">
        <f t="array" ref="O129">MAX(ABS($K$3:$K$363))</f>
        <v>19.577733395790943</v>
      </c>
    </row>
    <row r="130" spans="7:15" x14ac:dyDescent="0.25">
      <c r="G130" s="11">
        <v>-53</v>
      </c>
      <c r="H130" s="13">
        <f xml:space="preserve"> ($B$5/2)*(1-COS(RADIANS(G130)))+($B$8-SQRT($B$8^2-(($B$5/2)*SIN(RADIANS(G130)))^2))</f>
        <v>20.358878397251782</v>
      </c>
      <c r="I130" s="13">
        <f>(($B$5/2)*SIN(RADIANS(G130))+(($B$5/2)^2*SIN(RADIANS(G130))*COS(RADIANS(G130)))/SQRT($B$8^2-(($B$5/2)*SIN(RADIANS(G130)))^2))*(PI()/180)</f>
        <v>-0.68083247015038872</v>
      </c>
      <c r="J130" s="14">
        <f>(($B$5/2)*COS(RADIANS(G130))+(($B$5/2)^2*COS(2*RADIANS(G130)))/SQRT($B$8^2-(($B$5/2)*SIN(RADIANS(G130)))^2)+(($B$5/2)^4*(SIN(RADIANS(G130))^2)*(COS(RADIANS(G130))^2))/(SQRT($B$8^2-(($B$5/2)*SIN(RADIANS(G130)))^2)^3))*(PI()/180)^2</f>
        <v>6.6719717111576324E-3</v>
      </c>
      <c r="K130" s="13">
        <f>(($B$5/2)/1000)*($B$11*2*PI()/60)*(SIN(G130*PI()/180) + (($B$5/2)/$B$8)*SIN(2*G130*PI()/180))</f>
        <v>-18.652884748859062</v>
      </c>
      <c r="L130" s="15">
        <f>(($B$5/2)/1000)*($B$11*2*PI()/60)^2*(COS(RADIANS(G130)) + 2*(($B$5/2)/$B$8)*COS(2*RADIANS(G130)))</f>
        <v>3245.6370552664066</v>
      </c>
      <c r="M130" s="13">
        <f xml:space="preserve"> (( PI()*$B$4^2/4 * ( ($B$5/2)*(1-COS(RADIANS(G130))) + $B$8 - SQRT($B$8^2 - ($B$5/2)^2 * SIN(RADIANS(G130))^2 ) ) ) / 1000)*4+$B$6</f>
        <v>525.64892812346261</v>
      </c>
      <c r="N130" s="50">
        <f>$B$10</f>
        <v>11.079718735154428</v>
      </c>
      <c r="O130" s="49" cm="1">
        <f t="array" ref="O130">MAX(ABS($K$3:$K$363))</f>
        <v>19.577733395790943</v>
      </c>
    </row>
    <row r="131" spans="7:15" x14ac:dyDescent="0.25">
      <c r="G131" s="11">
        <v>-52</v>
      </c>
      <c r="H131" s="13">
        <f xml:space="preserve"> ($B$5/2)*(1-COS(RADIANS(G131)))+($B$8-SQRT($B$8^2-(($B$5/2)*SIN(RADIANS(G131)))^2))</f>
        <v>19.681432240761552</v>
      </c>
      <c r="I131" s="13">
        <f>(($B$5/2)*SIN(RADIANS(G131))+(($B$5/2)^2*SIN(RADIANS(G131))*COS(RADIANS(G131)))/SQRT($B$8^2-(($B$5/2)*SIN(RADIANS(G131)))^2))*(PI()/180)</f>
        <v>-0.67400957783302695</v>
      </c>
      <c r="J131" s="14">
        <f>(($B$5/2)*COS(RADIANS(G131))+(($B$5/2)^2*COS(2*RADIANS(G131)))/SQRT($B$8^2-(($B$5/2)*SIN(RADIANS(G131)))^2)+(($B$5/2)^4*(SIN(RADIANS(G131))^2)*(COS(RADIANS(G131))^2))/(SQRT($B$8^2-(($B$5/2)*SIN(RADIANS(G131)))^2)^3))*(PI()/180)^2</f>
        <v>6.973558097425411E-3</v>
      </c>
      <c r="K131" s="13">
        <f>(($B$5/2)/1000)*($B$11*2*PI()/60)*(SIN(G131*PI()/180) + (($B$5/2)/$B$8)*SIN(2*G131*PI()/180))</f>
        <v>-18.512637029689788</v>
      </c>
      <c r="L131" s="15">
        <f>(($B$5/2)/1000)*($B$11*2*PI()/60)^2*(COS(RADIANS(G131)) + 2*(($B$5/2)/$B$8)*COS(2*RADIANS(G131)))</f>
        <v>3486.2458678086359</v>
      </c>
      <c r="M131" s="13">
        <f xml:space="preserve"> (( PI()*$B$4^2/4 * ( ($B$5/2)*(1-COS(RADIANS(G131))) + $B$8 - SQRT($B$8^2 - ($B$5/2)^2 * SIN(RADIANS(G131))^2 ) ) ) / 1000)*4+$B$6</f>
        <v>509.37305545897681</v>
      </c>
      <c r="N131" s="50">
        <f>$B$10</f>
        <v>11.079718735154428</v>
      </c>
      <c r="O131" s="49" cm="1">
        <f t="array" ref="O131">MAX(ABS($K$3:$K$363))</f>
        <v>19.577733395790943</v>
      </c>
    </row>
    <row r="132" spans="7:15" x14ac:dyDescent="0.25">
      <c r="G132" s="11">
        <v>-51</v>
      </c>
      <c r="H132" s="13">
        <f xml:space="preserve"> ($B$5/2)*(1-COS(RADIANS(G132)))+($B$8-SQRT($B$8^2-(($B$5/2)*SIN(RADIANS(G132)))^2))</f>
        <v>19.010959505977596</v>
      </c>
      <c r="I132" s="13">
        <f>(($B$5/2)*SIN(RADIANS(G132))+(($B$5/2)^2*SIN(RADIANS(G132))*COS(RADIANS(G132)))/SQRT($B$8^2-(($B$5/2)*SIN(RADIANS(G132)))^2))*(PI()/180)</f>
        <v>-0.66688589951374577</v>
      </c>
      <c r="J132" s="14">
        <f>(($B$5/2)*COS(RADIANS(G132))+(($B$5/2)^2*COS(2*RADIANS(G132)))/SQRT($B$8^2-(($B$5/2)*SIN(RADIANS(G132)))^2)+(($B$5/2)^4*(SIN(RADIANS(G132))^2)*(COS(RADIANS(G132))^2))/(SQRT($B$8^2-(($B$5/2)*SIN(RADIANS(G132)))^2)^3))*(PI()/180)^2</f>
        <v>7.2735078477683731E-3</v>
      </c>
      <c r="K132" s="13">
        <f>(($B$5/2)/1000)*($B$11*2*PI()/60)*(SIN(G132*PI()/180) + (($B$5/2)/$B$8)*SIN(2*G132*PI()/180))</f>
        <v>-18.362366290659928</v>
      </c>
      <c r="L132" s="15">
        <f>(($B$5/2)/1000)*($B$11*2*PI()/60)^2*(COS(RADIANS(G132)) + 2*(($B$5/2)/$B$8)*COS(2*RADIANS(G132)))</f>
        <v>3726.7084281275115</v>
      </c>
      <c r="M132" s="13">
        <f xml:space="preserve"> (( PI()*$B$4^2/4 * ( ($B$5/2)*(1-COS(RADIANS(G132))) + $B$8 - SQRT($B$8^2 - ($B$5/2)^2 * SIN(RADIANS(G132))^2 ) ) ) / 1000)*4+$B$6</f>
        <v>493.26472160571507</v>
      </c>
      <c r="N132" s="50">
        <f>$B$10</f>
        <v>11.079718735154428</v>
      </c>
      <c r="O132" s="49" cm="1">
        <f t="array" ref="O132">MAX(ABS($K$3:$K$363))</f>
        <v>19.577733395790943</v>
      </c>
    </row>
    <row r="133" spans="7:15" x14ac:dyDescent="0.25">
      <c r="G133" s="11">
        <v>-50</v>
      </c>
      <c r="H133" s="13">
        <f xml:space="preserve"> ($B$5/2)*(1-COS(RADIANS(G133)))+($B$8-SQRT($B$8^2-(($B$5/2)*SIN(RADIANS(G133)))^2))</f>
        <v>18.347760124767625</v>
      </c>
      <c r="I133" s="13">
        <f>(($B$5/2)*SIN(RADIANS(G133))+(($B$5/2)^2*SIN(RADIANS(G133))*COS(RADIANS(G133)))/SQRT($B$8^2-(($B$5/2)*SIN(RADIANS(G133)))^2))*(PI()/180)</f>
        <v>-0.65946317922467734</v>
      </c>
      <c r="J133" s="14">
        <f>(($B$5/2)*COS(RADIANS(G133))+(($B$5/2)^2*COS(2*RADIANS(G133)))/SQRT($B$8^2-(($B$5/2)*SIN(RADIANS(G133)))^2)+(($B$5/2)^4*(SIN(RADIANS(G133))^2)*(COS(RADIANS(G133))^2))/(SQRT($B$8^2-(($B$5/2)*SIN(RADIANS(G133)))^2)^3))*(PI()/180)^2</f>
        <v>7.5716063831797568E-3</v>
      </c>
      <c r="K133" s="13">
        <f>(($B$5/2)/1000)*($B$11*2*PI()/60)*(SIN(G133*PI()/180) + (($B$5/2)/$B$8)*SIN(2*G133*PI()/180))</f>
        <v>-18.202082830153159</v>
      </c>
      <c r="L133" s="15">
        <f>(($B$5/2)/1000)*($B$11*2*PI()/60)^2*(COS(RADIANS(G133)) + 2*(($B$5/2)/$B$8)*COS(2*RADIANS(G133)))</f>
        <v>3966.8227578892179</v>
      </c>
      <c r="M133" s="13">
        <f xml:space="preserve"> (( PI()*$B$4^2/4 * ( ($B$5/2)*(1-COS(RADIANS(G133))) + $B$8 - SQRT($B$8^2 - ($B$5/2)^2 * SIN(RADIANS(G133))^2 ) ) ) / 1000)*4+$B$6</f>
        <v>477.33113252807925</v>
      </c>
      <c r="N133" s="50">
        <f>$B$10</f>
        <v>11.079718735154428</v>
      </c>
      <c r="O133" s="49" cm="1">
        <f t="array" ref="O133">MAX(ABS($K$3:$K$363))</f>
        <v>19.577733395790943</v>
      </c>
    </row>
    <row r="134" spans="7:15" x14ac:dyDescent="0.25">
      <c r="G134" s="11">
        <v>-49</v>
      </c>
      <c r="H134" s="13">
        <f xml:space="preserve"> ($B$5/2)*(1-COS(RADIANS(G134)))+($B$8-SQRT($B$8^2-(($B$5/2)*SIN(RADIANS(G134)))^2))</f>
        <v>17.692132177901065</v>
      </c>
      <c r="I134" s="13">
        <f>(($B$5/2)*SIN(RADIANS(G134))+(($B$5/2)^2*SIN(RADIANS(G134))*COS(RADIANS(G134)))/SQRT($B$8^2-(($B$5/2)*SIN(RADIANS(G134)))^2))*(PI()/180)</f>
        <v>-0.65174337489748513</v>
      </c>
      <c r="J134" s="14">
        <f>(($B$5/2)*COS(RADIANS(G134))+(($B$5/2)^2*COS(2*RADIANS(G134)))/SQRT($B$8^2-(($B$5/2)*SIN(RADIANS(G134)))^2)+(($B$5/2)^4*(SIN(RADIANS(G134))^2)*(COS(RADIANS(G134))^2))/(SQRT($B$8^2-(($B$5/2)*SIN(RADIANS(G134)))^2)^3))*(PI()/180)^2</f>
        <v>7.867640522583012E-3</v>
      </c>
      <c r="K134" s="13">
        <f>(($B$5/2)/1000)*($B$11*2*PI()/60)*(SIN(G134*PI()/180) + (($B$5/2)/$B$8)*SIN(2*G134*PI()/180))</f>
        <v>-18.031805380842844</v>
      </c>
      <c r="L134" s="15">
        <f>(($B$5/2)/1000)*($B$11*2*PI()/60)^2*(COS(RADIANS(G134)) + 2*(($B$5/2)/$B$8)*COS(2*RADIANS(G134)))</f>
        <v>4206.3860260436695</v>
      </c>
      <c r="M134" s="13">
        <f xml:space="preserve"> (( PI()*$B$4^2/4 * ( ($B$5/2)*(1-COS(RADIANS(G134))) + $B$8 - SQRT($B$8^2 - ($B$5/2)^2 * SIN(RADIANS(G134))^2 ) ) ) / 1000)*4+$B$6</f>
        <v>461.57944971720713</v>
      </c>
      <c r="N134" s="50">
        <f>$B$10</f>
        <v>11.079718735154428</v>
      </c>
      <c r="O134" s="49" cm="1">
        <f t="array" ref="O134">MAX(ABS($K$3:$K$363))</f>
        <v>19.577733395790943</v>
      </c>
    </row>
    <row r="135" spans="7:15" x14ac:dyDescent="0.25">
      <c r="G135" s="11">
        <v>-48</v>
      </c>
      <c r="H135" s="13">
        <f xml:space="preserve"> ($B$5/2)*(1-COS(RADIANS(G135)))+($B$8-SQRT($B$8^2-(($B$5/2)*SIN(RADIANS(G135)))^2))</f>
        <v>17.044371681886936</v>
      </c>
      <c r="I135" s="13">
        <f>(($B$5/2)*SIN(RADIANS(G135))+(($B$5/2)^2*SIN(RADIANS(G135))*COS(RADIANS(G135)))/SQRT($B$8^2-(($B$5/2)*SIN(RADIANS(G135)))^2))*(PI()/180)</f>
        <v>-0.64372865684987335</v>
      </c>
      <c r="J135" s="14">
        <f>(($B$5/2)*COS(RADIANS(G135))+(($B$5/2)^2*COS(2*RADIANS(G135)))/SQRT($B$8^2-(($B$5/2)*SIN(RADIANS(G135)))^2)+(($B$5/2)^4*(SIN(RADIANS(G135))^2)*(COS(RADIANS(G135))^2))/(SQRT($B$8^2-(($B$5/2)*SIN(RADIANS(G135)))^2)^3))*(PI()/180)^2</f>
        <v>8.1613987125675538E-3</v>
      </c>
      <c r="K135" s="13">
        <f>(($B$5/2)/1000)*($B$11*2*PI()/60)*(SIN(G135*PI()/180) + (($B$5/2)/$B$8)*SIN(2*G135*PI()/180))</f>
        <v>-17.851561140647384</v>
      </c>
      <c r="L135" s="15">
        <f>(($B$5/2)/1000)*($B$11*2*PI()/60)^2*(COS(RADIANS(G135)) + 2*(($B$5/2)/$B$8)*COS(2*RADIANS(G135)))</f>
        <v>4445.1947686159765</v>
      </c>
      <c r="M135" s="13">
        <f xml:space="preserve"> (( PI()*$B$4^2/4 * ( ($B$5/2)*(1-COS(RADIANS(G135))) + $B$8 - SQRT($B$8^2 - ($B$5/2)^2 * SIN(RADIANS(G135))^2 ) ) ) / 1000)*4+$B$6</f>
        <v>446.0167850696846</v>
      </c>
      <c r="N135" s="50">
        <f>$B$10</f>
        <v>11.079718735154428</v>
      </c>
      <c r="O135" s="49" cm="1">
        <f t="array" ref="O135">MAX(ABS($K$3:$K$363))</f>
        <v>19.577733395790943</v>
      </c>
    </row>
    <row r="136" spans="7:15" x14ac:dyDescent="0.25">
      <c r="G136" s="11">
        <v>-47</v>
      </c>
      <c r="H136" s="13">
        <f xml:space="preserve"> ($B$5/2)*(1-COS(RADIANS(G136)))+($B$8-SQRT($B$8^2-(($B$5/2)*SIN(RADIANS(G136)))^2))</f>
        <v>16.404772377438974</v>
      </c>
      <c r="I136" s="13">
        <f>(($B$5/2)*SIN(RADIANS(G136))+(($B$5/2)^2*SIN(RADIANS(G136))*COS(RADIANS(G136)))/SQRT($B$8^2-(($B$5/2)*SIN(RADIANS(G136)))^2))*(PI()/180)</f>
        <v>-0.63542140604654862</v>
      </c>
      <c r="J136" s="14">
        <f>(($B$5/2)*COS(RADIANS(G136))+(($B$5/2)^2*COS(2*RADIANS(G136)))/SQRT($B$8^2-(($B$5/2)*SIN(RADIANS(G136)))^2)+(($B$5/2)^4*(SIN(RADIANS(G136))^2)*(COS(RADIANS(G136))^2))/(SQRT($B$8^2-(($B$5/2)*SIN(RADIANS(G136)))^2)^3))*(PI()/180)^2</f>
        <v>8.4526712487154078E-3</v>
      </c>
      <c r="K136" s="13">
        <f>(($B$5/2)/1000)*($B$11*2*PI()/60)*(SIN(G136*PI()/180) + (($B$5/2)/$B$8)*SIN(2*G136*PI()/180))</f>
        <v>-17.661385794502383</v>
      </c>
      <c r="L136" s="15">
        <f>(($B$5/2)/1000)*($B$11*2*PI()/60)^2*(COS(RADIANS(G136)) + 2*(($B$5/2)/$B$8)*COS(2*RADIANS(G136)))</f>
        <v>4683.0451096663392</v>
      </c>
      <c r="M136" s="13">
        <f xml:space="preserve"> (( PI()*$B$4^2/4 * ( ($B$5/2)*(1-COS(RADIANS(G136))) + $B$8 - SQRT($B$8^2 - ($B$5/2)^2 * SIN(RADIANS(G136))^2 ) ) ) / 1000)*4+$B$6</f>
        <v>430.65019580534812</v>
      </c>
      <c r="N136" s="50">
        <f>$B$10</f>
        <v>11.079718735154428</v>
      </c>
      <c r="O136" s="49" cm="1">
        <f t="array" ref="O136">MAX(ABS($K$3:$K$363))</f>
        <v>19.577733395790943</v>
      </c>
    </row>
    <row r="137" spans="7:15" x14ac:dyDescent="0.25">
      <c r="G137" s="11">
        <v>-46</v>
      </c>
      <c r="H137" s="13">
        <f xml:space="preserve"> ($B$5/2)*(1-COS(RADIANS(G137)))+($B$8-SQRT($B$8^2-(($B$5/2)*SIN(RADIANS(G137)))^2))</f>
        <v>15.773625519788878</v>
      </c>
      <c r="I137" s="13">
        <f>(($B$5/2)*SIN(RADIANS(G137))+(($B$5/2)^2*SIN(RADIANS(G137))*COS(RADIANS(G137)))/SQRT($B$8^2-(($B$5/2)*SIN(RADIANS(G137)))^2))*(PI()/180)</f>
        <v>-0.62682421214313722</v>
      </c>
      <c r="J137" s="14">
        <f>(($B$5/2)*COS(RADIANS(G137))+(($B$5/2)^2*COS(2*RADIANS(G137)))/SQRT($B$8^2-(($B$5/2)*SIN(RADIANS(G137)))^2)+(($B$5/2)^4*(SIN(RADIANS(G137))^2)*(COS(RADIANS(G137))^2))/(SQRT($B$8^2-(($B$5/2)*SIN(RADIANS(G137)))^2)^3))*(PI()/180)^2</f>
        <v>8.7412504883388267E-3</v>
      </c>
      <c r="K137" s="13">
        <f>(($B$5/2)/1000)*($B$11*2*PI()/60)*(SIN(G137*PI()/180) + (($B$5/2)/$B$8)*SIN(2*G137*PI()/180))</f>
        <v>-17.461323526906277</v>
      </c>
      <c r="L137" s="15">
        <f>(($B$5/2)/1000)*($B$11*2*PI()/60)^2*(COS(RADIANS(G137)) + 2*(($B$5/2)/$B$8)*COS(2*RADIANS(G137)))</f>
        <v>4919.732983157367</v>
      </c>
      <c r="M137" s="13">
        <f xml:space="preserve"> (( PI()*$B$4^2/4 * ( ($B$5/2)*(1-COS(RADIANS(G137))) + $B$8 - SQRT($B$8^2 - ($B$5/2)^2 * SIN(RADIANS(G137))^2 ) ) ) / 1000)*4+$B$6</f>
        <v>415.48667942948754</v>
      </c>
      <c r="N137" s="50">
        <f>$B$10</f>
        <v>11.079718735154428</v>
      </c>
      <c r="O137" s="49" cm="1">
        <f t="array" ref="O137">MAX(ABS($K$3:$K$363))</f>
        <v>19.577733395790943</v>
      </c>
    </row>
    <row r="138" spans="7:15" x14ac:dyDescent="0.25">
      <c r="G138" s="11">
        <v>-45</v>
      </c>
      <c r="H138" s="13">
        <f xml:space="preserve"> ($B$5/2)*(1-COS(RADIANS(G138)))+($B$8-SQRT($B$8^2-(($B$5/2)*SIN(RADIANS(G138)))^2))</f>
        <v>15.151219671060733</v>
      </c>
      <c r="I138" s="13">
        <f>(($B$5/2)*SIN(RADIANS(G138))+(($B$5/2)^2*SIN(RADIANS(G138))*COS(RADIANS(G138)))/SQRT($B$8^2-(($B$5/2)*SIN(RADIANS(G138)))^2))*(PI()/180)</f>
        <v>-0.61793987132171568</v>
      </c>
      <c r="J138" s="14">
        <f>(($B$5/2)*COS(RADIANS(G138))+(($B$5/2)^2*COS(2*RADIANS(G138)))/SQRT($B$8^2-(($B$5/2)*SIN(RADIANS(G138)))^2)+(($B$5/2)^4*(SIN(RADIANS(G138))^2)*(COS(RADIANS(G138))^2))/(SQRT($B$8^2-(($B$5/2)*SIN(RADIANS(G138)))^2)^3))*(PI()/180)^2</f>
        <v>9.026931054494659E-3</v>
      </c>
      <c r="K138" s="13">
        <f>(($B$5/2)/1000)*($B$11*2*PI()/60)*(SIN(G138*PI()/180) + (($B$5/2)/$B$8)*SIN(2*G138*PI()/180))</f>
        <v>-17.251427025207207</v>
      </c>
      <c r="L138" s="15">
        <f>(($B$5/2)/1000)*($B$11*2*PI()/60)^2*(COS(RADIANS(G138)) + 2*(($B$5/2)/$B$8)*COS(2*RADIANS(G138)))</f>
        <v>5155.0543554665846</v>
      </c>
      <c r="M138" s="13">
        <f xml:space="preserve"> (( PI()*$B$4^2/4 * ( ($B$5/2)*(1-COS(RADIANS(G138))) + $B$8 - SQRT($B$8^2 - ($B$5/2)^2 * SIN(RADIANS(G138))^2 ) ) ) / 1000)*4+$B$6</f>
        <v>400.53316874457363</v>
      </c>
      <c r="N138" s="50">
        <f>$B$10</f>
        <v>11.079718735154428</v>
      </c>
      <c r="O138" s="49" cm="1">
        <f t="array" ref="O138">MAX(ABS($K$3:$K$363))</f>
        <v>19.577733395790943</v>
      </c>
    </row>
    <row r="139" spans="7:15" x14ac:dyDescent="0.25">
      <c r="G139" s="11">
        <v>-44</v>
      </c>
      <c r="H139" s="13">
        <f xml:space="preserve"> ($B$5/2)*(1-COS(RADIANS(G139)))+($B$8-SQRT($B$8^2-(($B$5/2)*SIN(RADIANS(G139)))^2))</f>
        <v>14.537840494910277</v>
      </c>
      <c r="I139" s="13">
        <f>(($B$5/2)*SIN(RADIANS(G139))+(($B$5/2)^2*SIN(RADIANS(G139))*COS(RADIANS(G139)))/SQRT($B$8^2-(($B$5/2)*SIN(RADIANS(G139)))^2))*(PI()/180)</f>
        <v>-0.60877138392672892</v>
      </c>
      <c r="J139" s="14">
        <f>(($B$5/2)*COS(RADIANS(G139))+(($B$5/2)^2*COS(2*RADIANS(G139)))/SQRT($B$8^2-(($B$5/2)*SIN(RADIANS(G139)))^2)+(($B$5/2)^4*(SIN(RADIANS(G139))^2)*(COS(RADIANS(G139))^2))/(SQRT($B$8^2-(($B$5/2)*SIN(RADIANS(G139)))^2)^3))*(PI()/180)^2</f>
        <v>9.3095100311853425E-3</v>
      </c>
      <c r="K139" s="13">
        <f>(($B$5/2)/1000)*($B$11*2*PI()/60)*(SIN(G139*PI()/180) + (($B$5/2)/$B$8)*SIN(2*G139*PI()/180))</f>
        <v>-17.031757473609613</v>
      </c>
      <c r="L139" s="15">
        <f>(($B$5/2)/1000)*($B$11*2*PI()/60)^2*(COS(RADIANS(G139)) + 2*(($B$5/2)/$B$8)*COS(2*RADIANS(G139)))</f>
        <v>5388.8054482809939</v>
      </c>
      <c r="M139" s="13">
        <f xml:space="preserve"> (( PI()*$B$4^2/4 * ( ($B$5/2)*(1-COS(RADIANS(G139))) + $B$8 - SQRT($B$8^2 - ($B$5/2)^2 * SIN(RADIANS(G139))^2 ) ) ) / 1000)*4+$B$6</f>
        <v>385.79652691639581</v>
      </c>
      <c r="N139" s="50">
        <f>$B$10</f>
        <v>11.079718735154428</v>
      </c>
      <c r="O139" s="49" cm="1">
        <f t="array" ref="O139">MAX(ABS($K$3:$K$363))</f>
        <v>19.577733395790943</v>
      </c>
    </row>
    <row r="140" spans="7:15" x14ac:dyDescent="0.25">
      <c r="G140" s="11">
        <v>-43</v>
      </c>
      <c r="H140" s="13">
        <f xml:space="preserve"> ($B$5/2)*(1-COS(RADIANS(G140)))+($B$8-SQRT($B$8^2-(($B$5/2)*SIN(RADIANS(G140)))^2))</f>
        <v>13.933770553624393</v>
      </c>
      <c r="I140" s="13">
        <f>(($B$5/2)*SIN(RADIANS(G140))+(($B$5/2)^2*SIN(RADIANS(G140))*COS(RADIANS(G140)))/SQRT($B$8^2-(($B$5/2)*SIN(RADIANS(G140)))^2))*(PI()/180)</f>
        <v>-0.59932195191013549</v>
      </c>
      <c r="J140" s="14">
        <f>(($B$5/2)*COS(RADIANS(G140))+(($B$5/2)^2*COS(2*RADIANS(G140)))/SQRT($B$8^2-(($B$5/2)*SIN(RADIANS(G140)))^2)+(($B$5/2)^4*(SIN(RADIANS(G140))^2)*(COS(RADIANS(G140))^2))/(SQRT($B$8^2-(($B$5/2)*SIN(RADIANS(G140)))^2)^3))*(PI()/180)^2</f>
        <v>9.5887871496982482E-3</v>
      </c>
      <c r="K140" s="13">
        <f>(($B$5/2)/1000)*($B$11*2*PI()/60)*(SIN(G140*PI()/180) + (($B$5/2)/$B$8)*SIN(2*G140*PI()/180))</f>
        <v>-16.80238453789018</v>
      </c>
      <c r="L140" s="15">
        <f>(($B$5/2)/1000)*($B$11*2*PI()/60)^2*(COS(RADIANS(G140)) + 2*(($B$5/2)/$B$8)*COS(2*RADIANS(G140)))</f>
        <v>5620.7829616099416</v>
      </c>
      <c r="M140" s="13">
        <f xml:space="preserve"> (( PI()*$B$4^2/4 * ( ($B$5/2)*(1-COS(RADIANS(G140))) + $B$8 - SQRT($B$8^2 - ($B$5/2)^2 * SIN(RADIANS(G140))^2 ) ) ) / 1000)*4+$B$6</f>
        <v>371.28354259930978</v>
      </c>
      <c r="N140" s="50">
        <f>$B$10</f>
        <v>11.079718735154428</v>
      </c>
      <c r="O140" s="49" cm="1">
        <f t="array" ref="O140">MAX(ABS($K$3:$K$363))</f>
        <v>19.577733395790943</v>
      </c>
    </row>
    <row r="141" spans="7:15" x14ac:dyDescent="0.25">
      <c r="G141" s="11">
        <v>-42</v>
      </c>
      <c r="H141" s="13">
        <f xml:space="preserve"> ($B$5/2)*(1-COS(RADIANS(G141)))+($B$8-SQRT($B$8^2-(($B$5/2)*SIN(RADIANS(G141)))^2))</f>
        <v>13.339289107867211</v>
      </c>
      <c r="I141" s="13">
        <f>(($B$5/2)*SIN(RADIANS(G141))+(($B$5/2)^2*SIN(RADIANS(G141))*COS(RADIANS(G141)))/SQRT($B$8^2-(($B$5/2)*SIN(RADIANS(G141)))^2))*(PI()/180)</f>
        <v>-0.58959497609464939</v>
      </c>
      <c r="J141" s="14">
        <f>(($B$5/2)*COS(RADIANS(G141))+(($B$5/2)^2*COS(2*RADIANS(G141)))/SQRT($B$8^2-(($B$5/2)*SIN(RADIANS(G141)))^2)+(($B$5/2)^4*(SIN(RADIANS(G141))^2)*(COS(RADIANS(G141))^2))/(SQRT($B$8^2-(($B$5/2)*SIN(RADIANS(G141)))^2)^3))*(PI()/180)^2</f>
        <v>9.8645649660750005E-3</v>
      </c>
      <c r="K141" s="13">
        <f>(($B$5/2)/1000)*($B$11*2*PI()/60)*(SIN(G141*PI()/180) + (($B$5/2)/$B$8)*SIN(2*G141*PI()/180))</f>
        <v>-16.563386340823751</v>
      </c>
      <c r="L141" s="15">
        <f>(($B$5/2)/1000)*($B$11*2*PI()/60)^2*(COS(RADIANS(G141)) + 2*(($B$5/2)/$B$8)*COS(2*RADIANS(G141)))</f>
        <v>5850.7842966522931</v>
      </c>
      <c r="M141" s="13">
        <f xml:space="preserve"> (( PI()*$B$4^2/4 * ( ($B$5/2)*(1-COS(RADIANS(G141))) + $B$8 - SQRT($B$8^2 - ($B$5/2)^2 * SIN(RADIANS(G141))^2 ) ) ) / 1000)*4+$B$6</f>
        <v>357.00092512507103</v>
      </c>
      <c r="N141" s="50">
        <f>$B$10</f>
        <v>11.079718735154428</v>
      </c>
      <c r="O141" s="49" cm="1">
        <f t="array" ref="O141">MAX(ABS($K$3:$K$363))</f>
        <v>19.577733395790943</v>
      </c>
    </row>
    <row r="142" spans="7:15" x14ac:dyDescent="0.25">
      <c r="G142" s="11">
        <v>-41</v>
      </c>
      <c r="H142" s="13">
        <f xml:space="preserve"> ($B$5/2)*(1-COS(RADIANS(G142)))+($B$8-SQRT($B$8^2-(($B$5/2)*SIN(RADIANS(G142)))^2))</f>
        <v>12.75467191925024</v>
      </c>
      <c r="I142" s="13">
        <f>(($B$5/2)*SIN(RADIANS(G142))+(($B$5/2)^2*SIN(RADIANS(G142))*COS(RADIANS(G142)))/SQRT($B$8^2-(($B$5/2)*SIN(RADIANS(G142)))^2))*(PI()/180)</f>
        <v>-0.57959405326393687</v>
      </c>
      <c r="J142" s="14">
        <f>(($B$5/2)*COS(RADIANS(G142))+(($B$5/2)^2*COS(2*RADIANS(G142)))/SQRT($B$8^2-(($B$5/2)*SIN(RADIANS(G142)))^2)+(($B$5/2)^4*(SIN(RADIANS(G142))^2)*(COS(RADIANS(G142))^2))/(SQRT($B$8^2-(($B$5/2)*SIN(RADIANS(G142)))^2)^3))*(PI()/180)^2</f>
        <v>1.0136649029739835E-2</v>
      </c>
      <c r="K142" s="13">
        <f>(($B$5/2)/1000)*($B$11*2*PI()/60)*(SIN(G142*PI()/180) + (($B$5/2)/$B$8)*SIN(2*G142*PI()/180))</f>
        <v>-16.314849428330621</v>
      </c>
      <c r="L142" s="15">
        <f>(($B$5/2)/1000)*($B$11*2*PI()/60)^2*(COS(RADIANS(G142)) + 2*(($B$5/2)/$B$8)*COS(2*RADIANS(G142)))</f>
        <v>6078.6077782539178</v>
      </c>
      <c r="M142" s="13">
        <f xml:space="preserve"> (( PI()*$B$4^2/4 * ( ($B$5/2)*(1-COS(RADIANS(G142))) + $B$8 - SQRT($B$8^2 - ($B$5/2)^2 * SIN(RADIANS(G142))^2 ) ) ) / 1000)*4+$B$6</f>
        <v>342.9552997595116</v>
      </c>
      <c r="N142" s="50">
        <f>$B$10</f>
        <v>11.079718735154428</v>
      </c>
      <c r="O142" s="49" cm="1">
        <f t="array" ref="O142">MAX(ABS($K$3:$K$363))</f>
        <v>19.577733395790943</v>
      </c>
    </row>
    <row r="143" spans="7:15" x14ac:dyDescent="0.25">
      <c r="G143" s="11">
        <v>-40</v>
      </c>
      <c r="H143" s="13">
        <f xml:space="preserve"> ($B$5/2)*(1-COS(RADIANS(G143)))+($B$8-SQRT($B$8^2-(($B$5/2)*SIN(RADIANS(G143)))^2))</f>
        <v>12.180191055895031</v>
      </c>
      <c r="I143" s="13">
        <f>(($B$5/2)*SIN(RADIANS(G143))+(($B$5/2)^2*SIN(RADIANS(G143))*COS(RADIANS(G143)))/SQRT($B$8^2-(($B$5/2)*SIN(RADIANS(G143)))^2))*(PI()/180)</f>
        <v>-0.56932297308858093</v>
      </c>
      <c r="J143" s="14">
        <f>(($B$5/2)*COS(RADIANS(G143))+(($B$5/2)^2*COS(2*RADIANS(G143)))/SQRT($B$8^2-(($B$5/2)*SIN(RADIANS(G143)))^2)+(($B$5/2)^4*(SIN(RADIANS(G143))^2)*(COS(RADIANS(G143))^2))/(SQRT($B$8^2-(($B$5/2)*SIN(RADIANS(G143)))^2)^3))*(PI()/180)^2</f>
        <v>1.0404848043351381E-2</v>
      </c>
      <c r="K143" s="13">
        <f>(($B$5/2)/1000)*($B$11*2*PI()/60)*(SIN(G143*PI()/180) + (($B$5/2)/$B$8)*SIN(2*G143*PI()/180))</f>
        <v>-16.056868726368016</v>
      </c>
      <c r="L143" s="15">
        <f>(($B$5/2)/1000)*($B$11*2*PI()/60)^2*(COS(RADIANS(G143)) + 2*(($B$5/2)/$B$8)*COS(2*RADIANS(G143)))</f>
        <v>6304.052876691926</v>
      </c>
      <c r="M143" s="13">
        <f xml:space="preserve"> (( PI()*$B$4^2/4 * ( ($B$5/2)*(1-COS(RADIANS(G143))) + $B$8 - SQRT($B$8^2 - ($B$5/2)^2 * SIN(RADIANS(G143))^2 ) ) ) / 1000)*4+$B$6</f>
        <v>329.15320303112281</v>
      </c>
      <c r="N143" s="50">
        <f>$B$10</f>
        <v>11.079718735154428</v>
      </c>
      <c r="O143" s="49" cm="1">
        <f t="array" ref="O143">MAX(ABS($K$3:$K$363))</f>
        <v>19.577733395790943</v>
      </c>
    </row>
    <row r="144" spans="7:15" x14ac:dyDescent="0.25">
      <c r="G144" s="11">
        <v>-39</v>
      </c>
      <c r="H144" s="13">
        <f xml:space="preserve"> ($B$5/2)*(1-COS(RADIANS(G144)))+($B$8-SQRT($B$8^2-(($B$5/2)*SIN(RADIANS(G144)))^2))</f>
        <v>11.616114701148598</v>
      </c>
      <c r="I144" s="13">
        <f>(($B$5/2)*SIN(RADIANS(G144))+(($B$5/2)^2*SIN(RADIANS(G144))*COS(RADIANS(G144)))/SQRT($B$8^2-(($B$5/2)*SIN(RADIANS(G144)))^2))*(PI()/180)</f>
        <v>-0.55878571489654161</v>
      </c>
      <c r="J144" s="14">
        <f>(($B$5/2)*COS(RADIANS(G144))+(($B$5/2)^2*COS(2*RADIANS(G144)))/SQRT($B$8^2-(($B$5/2)*SIN(RADIANS(G144)))^2)+(($B$5/2)^4*(SIN(RADIANS(G144))^2)*(COS(RADIANS(G144))^2))/(SQRT($B$8^2-(($B$5/2)*SIN(RADIANS(G144)))^2)^3))*(PI()/180)^2</f>
        <v>1.0668974013974757E-2</v>
      </c>
      <c r="K144" s="13">
        <f>(($B$5/2)/1000)*($B$11*2*PI()/60)*(SIN(G144*PI()/180) + (($B$5/2)/$B$8)*SIN(2*G144*PI()/180))</f>
        <v>-15.789547488599036</v>
      </c>
      <c r="L144" s="15">
        <f>(($B$5/2)/1000)*($B$11*2*PI()/60)^2*(COS(RADIANS(G144)) + 2*(($B$5/2)/$B$8)*COS(2*RADIANS(G144)))</f>
        <v>6526.9204285226897</v>
      </c>
      <c r="M144" s="13">
        <f xml:space="preserve"> (( PI()*$B$4^2/4 * ( ($B$5/2)*(1-COS(RADIANS(G144))) + $B$8 - SQRT($B$8^2 - ($B$5/2)^2 * SIN(RADIANS(G144))^2 ) ) ) / 1000)*4+$B$6</f>
        <v>315.60107813537468</v>
      </c>
      <c r="N144" s="50">
        <f>$B$10</f>
        <v>11.079718735154428</v>
      </c>
      <c r="O144" s="49" cm="1">
        <f t="array" ref="O144">MAX(ABS($K$3:$K$363))</f>
        <v>19.577733395790943</v>
      </c>
    </row>
    <row r="145" spans="7:15" x14ac:dyDescent="0.25">
      <c r="G145" s="11">
        <v>-38</v>
      </c>
      <c r="H145" s="13">
        <f xml:space="preserve"> ($B$5/2)*(1-COS(RADIANS(G145)))+($B$8-SQRT($B$8^2-(($B$5/2)*SIN(RADIANS(G145)))^2))</f>
        <v>11.062706965602137</v>
      </c>
      <c r="I145" s="13">
        <f>(($B$5/2)*SIN(RADIANS(G145))+(($B$5/2)^2*SIN(RADIANS(G145))*COS(RADIANS(G145)))/SQRT($B$8^2-(($B$5/2)*SIN(RADIANS(G145)))^2))*(PI()/180)</f>
        <v>-0.54798644429673304</v>
      </c>
      <c r="J145" s="14">
        <f>(($B$5/2)*COS(RADIANS(G145))+(($B$5/2)^2*COS(2*RADIANS(G145)))/SQRT($B$8^2-(($B$5/2)*SIN(RADIANS(G145)))^2)+(($B$5/2)^4*(SIN(RADIANS(G145))^2)*(COS(RADIANS(G145))^2))/(SQRT($B$8^2-(($B$5/2)*SIN(RADIANS(G145)))^2)^3))*(PI()/180)^2</f>
        <v>1.0928842395701268E-2</v>
      </c>
      <c r="K145" s="13">
        <f>(($B$5/2)/1000)*($B$11*2*PI()/60)*(SIN(G145*PI()/180) + (($B$5/2)/$B$8)*SIN(2*G145*PI()/180))</f>
        <v>-15.512997234883709</v>
      </c>
      <c r="L145" s="15">
        <f>(($B$5/2)/1000)*($B$11*2*PI()/60)^2*(COS(RADIANS(G145)) + 2*(($B$5/2)/$B$8)*COS(2*RADIANS(G145)))</f>
        <v>6747.0128562317514</v>
      </c>
      <c r="M145" s="13">
        <f xml:space="preserve"> (( PI()*$B$4^2/4 * ( ($B$5/2)*(1-COS(RADIANS(G145))) + $B$8 - SQRT($B$8^2 - ($B$5/2)^2 * SIN(RADIANS(G145))^2 ) ) ) / 1000)*4+$B$6</f>
        <v>302.30527041840247</v>
      </c>
      <c r="N145" s="50">
        <f>$B$10</f>
        <v>11.079718735154428</v>
      </c>
      <c r="O145" s="49" cm="1">
        <f t="array" ref="O145">MAX(ABS($K$3:$K$363))</f>
        <v>19.577733395790943</v>
      </c>
    </row>
    <row r="146" spans="7:15" x14ac:dyDescent="0.25">
      <c r="G146" s="11">
        <v>-37</v>
      </c>
      <c r="H146" s="13">
        <f xml:space="preserve"> ($B$5/2)*(1-COS(RADIANS(G146)))+($B$8-SQRT($B$8^2-(($B$5/2)*SIN(RADIANS(G146)))^2))</f>
        <v>10.520227702556452</v>
      </c>
      <c r="I146" s="13">
        <f>(($B$5/2)*SIN(RADIANS(G146))+(($B$5/2)^2*SIN(RADIANS(G146))*COS(RADIANS(G146)))/SQRT($B$8^2-(($B$5/2)*SIN(RADIANS(G146)))^2))*(PI()/180)</f>
        <v>-0.53692950966419373</v>
      </c>
      <c r="J146" s="14">
        <f>(($B$5/2)*COS(RADIANS(G146))+(($B$5/2)^2*COS(2*RADIANS(G146)))/SQRT($B$8^2-(($B$5/2)*SIN(RADIANS(G146)))^2)+(($B$5/2)^4*(SIN(RADIANS(G146))^2)*(COS(RADIANS(G146))^2))/(SQRT($B$8^2-(($B$5/2)*SIN(RADIANS(G146)))^2)^3))*(PI()/180)^2</f>
        <v>1.118427222387065E-2</v>
      </c>
      <c r="K146" s="13">
        <f>(($B$5/2)/1000)*($B$11*2*PI()/60)*(SIN(G146*PI()/180) + (($B$5/2)/$B$8)*SIN(2*G146*PI()/180))</f>
        <v>-15.227337680647455</v>
      </c>
      <c r="L146" s="15">
        <f>(($B$5/2)/1000)*($B$11*2*PI()/60)^2*(COS(RADIANS(G146)) + 2*(($B$5/2)/$B$8)*COS(2*RADIANS(G146)))</f>
        <v>6964.1343864250239</v>
      </c>
      <c r="M146" s="13">
        <f xml:space="preserve"> (( PI()*$B$4^2/4 * ( ($B$5/2)*(1-COS(RADIANS(G146))) + $B$8 - SQRT($B$8^2 - ($B$5/2)^2 * SIN(RADIANS(G146))^2 ) ) ) / 1000)*4+$B$6</f>
        <v>289.27202294350411</v>
      </c>
      <c r="N146" s="50">
        <f>$B$10</f>
        <v>11.079718735154428</v>
      </c>
      <c r="O146" s="49" cm="1">
        <f t="array" ref="O146">MAX(ABS($K$3:$K$363))</f>
        <v>19.577733395790943</v>
      </c>
    </row>
    <row r="147" spans="7:15" x14ac:dyDescent="0.25">
      <c r="G147" s="11">
        <v>-36</v>
      </c>
      <c r="H147" s="13">
        <f xml:space="preserve"> ($B$5/2)*(1-COS(RADIANS(G147)))+($B$8-SQRT($B$8^2-(($B$5/2)*SIN(RADIANS(G147)))^2))</f>
        <v>9.9889323270677579</v>
      </c>
      <c r="I147" s="13">
        <f>(($B$5/2)*SIN(RADIANS(G147))+(($B$5/2)^2*SIN(RADIANS(G147))*COS(RADIANS(G147)))/SQRT($B$8^2-(($B$5/2)*SIN(RADIANS(G147)))^2))*(PI()/180)</f>
        <v>-0.52561943849515935</v>
      </c>
      <c r="J147" s="14">
        <f>(($B$5/2)*COS(RADIANS(G147))+(($B$5/2)^2*COS(2*RADIANS(G147)))/SQRT($B$8^2-(($B$5/2)*SIN(RADIANS(G147)))^2)+(($B$5/2)^4*(SIN(RADIANS(G147))^2)*(COS(RADIANS(G147))^2))/(SQRT($B$8^2-(($B$5/2)*SIN(RADIANS(G147)))^2)^3))*(PI()/180)^2</f>
        <v>1.1435086241075906E-2</v>
      </c>
      <c r="K147" s="13">
        <f>(($B$5/2)/1000)*($B$11*2*PI()/60)*(SIN(G147*PI()/180) + (($B$5/2)/$B$8)*SIN(2*G147*PI()/180))</f>
        <v>-14.932696657193123</v>
      </c>
      <c r="L147" s="15">
        <f>(($B$5/2)/1000)*($B$11*2*PI()/60)^2*(COS(RADIANS(G147)) + 2*(($B$5/2)/$B$8)*COS(2*RADIANS(G147)))</f>
        <v>7178.0912663022773</v>
      </c>
      <c r="M147" s="13">
        <f xml:space="preserve"> (( PI()*$B$4^2/4 * ( ($B$5/2)*(1-COS(RADIANS(G147))) + $B$8 - SQRT($B$8^2 - ($B$5/2)^2 * SIN(RADIANS(G147))^2 ) ) ) / 1000)*4+$B$6</f>
        <v>276.50747214365163</v>
      </c>
      <c r="N147" s="50">
        <f>$B$10</f>
        <v>11.079718735154428</v>
      </c>
      <c r="O147" s="49" cm="1">
        <f t="array" ref="O147">MAX(ABS($K$3:$K$363))</f>
        <v>19.577733395790943</v>
      </c>
    </row>
    <row r="148" spans="7:15" x14ac:dyDescent="0.25">
      <c r="G148" s="11">
        <v>-35</v>
      </c>
      <c r="H148" s="13">
        <f xml:space="preserve"> ($B$5/2)*(1-COS(RADIANS(G148)))+($B$8-SQRT($B$8^2-(($B$5/2)*SIN(RADIANS(G148)))^2))</f>
        <v>9.4690716387001714</v>
      </c>
      <c r="I148" s="13">
        <f>(($B$5/2)*SIN(RADIANS(G148))+(($B$5/2)^2*SIN(RADIANS(G148))*COS(RADIANS(G148)))/SQRT($B$8^2-(($B$5/2)*SIN(RADIANS(G148)))^2))*(PI()/180)</f>
        <v>-0.51406093364015493</v>
      </c>
      <c r="J148" s="14">
        <f>(($B$5/2)*COS(RADIANS(G148))+(($B$5/2)^2*COS(2*RADIANS(G148)))/SQRT($B$8^2-(($B$5/2)*SIN(RADIANS(G148)))^2)+(($B$5/2)^4*(SIN(RADIANS(G148))^2)*(COS(RADIANS(G148))^2))/(SQRT($B$8^2-(($B$5/2)*SIN(RADIANS(G148)))^2)^3))*(PI()/180)^2</f>
        <v>1.1681111015153584E-2</v>
      </c>
      <c r="K148" s="13">
        <f>(($B$5/2)/1000)*($B$11*2*PI()/60)*(SIN(G148*PI()/180) + (($B$5/2)/$B$8)*SIN(2*G148*PI()/180))</f>
        <v>-14.629210023033547</v>
      </c>
      <c r="L148" s="15">
        <f>(($B$5/2)/1000)*($B$11*2*PI()/60)^2*(COS(RADIANS(G148)) + 2*(($B$5/2)/$B$8)*COS(2*RADIANS(G148)))</f>
        <v>7388.6919781559291</v>
      </c>
      <c r="M148" s="13">
        <f xml:space="preserve"> (( PI()*$B$4^2/4 * ( ($B$5/2)*(1-COS(RADIANS(G148))) + $B$8 - SQRT($B$8^2 - ($B$5/2)^2 * SIN(RADIANS(G148))^2 ) ) ) / 1000)*4+$B$6</f>
        <v>264.01764356306143</v>
      </c>
      <c r="N148" s="50">
        <f>$B$10</f>
        <v>11.079718735154428</v>
      </c>
      <c r="O148" s="49" cm="1">
        <f t="array" ref="O148">MAX(ABS($K$3:$K$363))</f>
        <v>19.577733395790943</v>
      </c>
    </row>
    <row r="149" spans="7:15" x14ac:dyDescent="0.25">
      <c r="G149" s="11">
        <v>-34</v>
      </c>
      <c r="H149" s="13">
        <f xml:space="preserve"> ($B$5/2)*(1-COS(RADIANS(G149)))+($B$8-SQRT($B$8^2-(($B$5/2)*SIN(RADIANS(G149)))^2))</f>
        <v>8.9608916481026046</v>
      </c>
      <c r="I149" s="13">
        <f>(($B$5/2)*SIN(RADIANS(G149))+(($B$5/2)^2*SIN(RADIANS(G149))*COS(RADIANS(G149)))/SQRT($B$8^2-(($B$5/2)*SIN(RADIANS(G149)))^2))*(PI()/180)</f>
        <v>-0.50225886942301257</v>
      </c>
      <c r="J149" s="14">
        <f>(($B$5/2)*COS(RADIANS(G149))+(($B$5/2)^2*COS(2*RADIANS(G149)))/SQRT($B$8^2-(($B$5/2)*SIN(RADIANS(G149)))^2)+(($B$5/2)^4*(SIN(RADIANS(G149))^2)*(COS(RADIANS(G149))^2))/(SQRT($B$8^2-(($B$5/2)*SIN(RADIANS(G149)))^2)^3))*(PI()/180)^2</f>
        <v>1.1922177049382506E-2</v>
      </c>
      <c r="K149" s="13">
        <f>(($B$5/2)/1000)*($B$11*2*PI()/60)*(SIN(G149*PI()/180) + (($B$5/2)/$B$8)*SIN(2*G149*PI()/180))</f>
        <v>-14.317021566332238</v>
      </c>
      <c r="L149" s="15">
        <f>(($B$5/2)/1000)*($B$11*2*PI()/60)^2*(COS(RADIANS(G149)) + 2*(($B$5/2)/$B$8)*COS(2*RADIANS(G149)))</f>
        <v>7595.747451640339</v>
      </c>
      <c r="M149" s="13">
        <f xml:space="preserve"> (( PI()*$B$4^2/4 * ( ($B$5/2)*(1-COS(RADIANS(G149))) + $B$8 - SQRT($B$8^2 - ($B$5/2)^2 * SIN(RADIANS(G149))^2 ) ) ) / 1000)*4+$B$6</f>
        <v>251.80844769064376</v>
      </c>
      <c r="N149" s="50">
        <f>$B$10</f>
        <v>11.079718735154428</v>
      </c>
      <c r="O149" s="49" cm="1">
        <f t="array" ref="O149">MAX(ABS($K$3:$K$363))</f>
        <v>19.577733395790943</v>
      </c>
    </row>
    <row r="150" spans="7:15" x14ac:dyDescent="0.25">
      <c r="G150" s="11">
        <v>-33</v>
      </c>
      <c r="H150" s="13">
        <f xml:space="preserve"> ($B$5/2)*(1-COS(RADIANS(G150)))+($B$8-SQRT($B$8^2-(($B$5/2)*SIN(RADIANS(G150)))^2))</f>
        <v>8.4646334075206155</v>
      </c>
      <c r="I150" s="13">
        <f>(($B$5/2)*SIN(RADIANS(G150))+(($B$5/2)^2*SIN(RADIANS(G150))*COS(RADIANS(G150)))/SQRT($B$8^2-(($B$5/2)*SIN(RADIANS(G150)))^2))*(PI()/180)</f>
        <v>-0.49021828765348635</v>
      </c>
      <c r="J150" s="14">
        <f>(($B$5/2)*COS(RADIANS(G150))+(($B$5/2)^2*COS(2*RADIANS(G150)))/SQRT($B$8^2-(($B$5/2)*SIN(RADIANS(G150)))^2)+(($B$5/2)^4*(SIN(RADIANS(G150))^2)*(COS(RADIANS(G150))^2))/(SQRT($B$8^2-(($B$5/2)*SIN(RADIANS(G150)))^2)^3))*(PI()/180)^2</f>
        <v>1.2158118885131618E-2</v>
      </c>
      <c r="K150" s="13">
        <f>(($B$5/2)/1000)*($B$11*2*PI()/60)*(SIN(G150*PI()/180) + (($B$5/2)/$B$8)*SIN(2*G150*PI()/180))</f>
        <v>-13.996282898550334</v>
      </c>
      <c r="L150" s="15">
        <f>(($B$5/2)/1000)*($B$11*2*PI()/60)^2*(COS(RADIANS(G150)) + 2*(($B$5/2)/$B$8)*COS(2*RADIANS(G150)))</f>
        <v>7799.0712735594389</v>
      </c>
      <c r="M150" s="13">
        <f xml:space="preserve"> (( PI()*$B$4^2/4 * ( ($B$5/2)*(1-COS(RADIANS(G150))) + $B$8 - SQRT($B$8^2 - ($B$5/2)^2 * SIN(RADIANS(G150))^2 ) ) ) / 1000)*4+$B$6</f>
        <v>239.88567588799509</v>
      </c>
      <c r="N150" s="50">
        <f>$B$10</f>
        <v>11.079718735154428</v>
      </c>
      <c r="O150" s="49" cm="1">
        <f t="array" ref="O150">MAX(ABS($K$3:$K$363))</f>
        <v>19.577733395790943</v>
      </c>
    </row>
    <row r="151" spans="7:15" x14ac:dyDescent="0.25">
      <c r="G151" s="11">
        <v>-32</v>
      </c>
      <c r="H151" s="13">
        <f xml:space="preserve"> ($B$5/2)*(1-COS(RADIANS(G151)))+($B$8-SQRT($B$8^2-(($B$5/2)*SIN(RADIANS(G151)))^2))</f>
        <v>7.9805328453458699</v>
      </c>
      <c r="I151" s="13">
        <f>(($B$5/2)*SIN(RADIANS(G151))+(($B$5/2)^2*SIN(RADIANS(G151))*COS(RADIANS(G151)))/SQRT($B$8^2-(($B$5/2)*SIN(RADIANS(G151)))^2))*(PI()/180)</f>
        <v>-0.47794439354088919</v>
      </c>
      <c r="J151" s="14">
        <f>(($B$5/2)*COS(RADIANS(G151))+(($B$5/2)^2*COS(2*RADIANS(G151)))/SQRT($B$8^2-(($B$5/2)*SIN(RADIANS(G151)))^2)+(($B$5/2)^4*(SIN(RADIANS(G151))^2)*(COS(RADIANS(G151))^2))/(SQRT($B$8^2-(($B$5/2)*SIN(RADIANS(G151)))^2)^3))*(PI()/180)^2</f>
        <v>1.2388775197213193E-2</v>
      </c>
      <c r="K151" s="13">
        <f>(($B$5/2)/1000)*($B$11*2*PI()/60)*(SIN(G151*PI()/180) + (($B$5/2)/$B$8)*SIN(2*G151*PI()/180))</f>
        <v>-13.667153339408452</v>
      </c>
      <c r="L151" s="15">
        <f>(($B$5/2)/1000)*($B$11*2*PI()/60)^2*(COS(RADIANS(G151)) + 2*(($B$5/2)/$B$8)*COS(2*RADIANS(G151)))</f>
        <v>7998.4798949233291</v>
      </c>
      <c r="M151" s="13">
        <f xml:space="preserve"> (( PI()*$B$4^2/4 * ( ($B$5/2)*(1-COS(RADIANS(G151))) + $B$8 - SQRT($B$8^2 - ($B$5/2)^2 * SIN(RADIANS(G151))^2 ) ) ) / 1000)*4+$B$6</f>
        <v>228.25499641439191</v>
      </c>
      <c r="N151" s="50">
        <f>$B$10</f>
        <v>11.079718735154428</v>
      </c>
      <c r="O151" s="49" cm="1">
        <f t="array" ref="O151">MAX(ABS($K$3:$K$363))</f>
        <v>19.577733395790943</v>
      </c>
    </row>
    <row r="152" spans="7:15" x14ac:dyDescent="0.25">
      <c r="G152" s="11">
        <v>-31</v>
      </c>
      <c r="H152" s="13">
        <f xml:space="preserve"> ($B$5/2)*(1-COS(RADIANS(G152)))+($B$8-SQRT($B$8^2-(($B$5/2)*SIN(RADIANS(G152)))^2))</f>
        <v>7.5088206047981734</v>
      </c>
      <c r="I152" s="13">
        <f>(($B$5/2)*SIN(RADIANS(G152))+(($B$5/2)^2*SIN(RADIANS(G152))*COS(RADIANS(G152)))/SQRT($B$8^2-(($B$5/2)*SIN(RADIANS(G152)))^2))*(PI()/180)</f>
        <v>-0.46544255151591157</v>
      </c>
      <c r="J152" s="14">
        <f>(($B$5/2)*COS(RADIANS(G152))+(($B$5/2)^2*COS(2*RADIANS(G152)))/SQRT($B$8^2-(($B$5/2)*SIN(RADIANS(G152)))^2)+(($B$5/2)^4*(SIN(RADIANS(G152))^2)*(COS(RADIANS(G152))^2))/(SQRT($B$8^2-(($B$5/2)*SIN(RADIANS(G152)))^2)^3))*(PI()/180)^2</f>
        <v>1.2613988882210599E-2</v>
      </c>
      <c r="K152" s="13">
        <f>(($B$5/2)/1000)*($B$11*2*PI()/60)*(SIN(G152*PI()/180) + (($B$5/2)/$B$8)*SIN(2*G152*PI()/180))</f>
        <v>-13.329799793282342</v>
      </c>
      <c r="L152" s="15">
        <f>(($B$5/2)/1000)*($B$11*2*PI()/60)^2*(COS(RADIANS(G152)) + 2*(($B$5/2)/$B$8)*COS(2*RADIANS(G152)))</f>
        <v>8193.792835027718</v>
      </c>
      <c r="M152" s="13">
        <f xml:space="preserve"> (( PI()*$B$4^2/4 * ( ($B$5/2)*(1-COS(RADIANS(G152))) + $B$8 - SQRT($B$8^2 - ($B$5/2)^2 * SIN(RADIANS(G152))^2 ) ) ) / 1000)*4+$B$6</f>
        <v>216.92195055107166</v>
      </c>
      <c r="N152" s="50">
        <f>$B$10</f>
        <v>11.079718735154428</v>
      </c>
      <c r="O152" s="49" cm="1">
        <f t="array" ref="O152">MAX(ABS($K$3:$K$363))</f>
        <v>19.577733395790943</v>
      </c>
    </row>
    <row r="153" spans="7:15" x14ac:dyDescent="0.25">
      <c r="G153" s="11">
        <v>-30</v>
      </c>
      <c r="H153" s="13">
        <f xml:space="preserve"> ($B$5/2)*(1-COS(RADIANS(G153)))+($B$8-SQRT($B$8^2-(($B$5/2)*SIN(RADIANS(G153)))^2))</f>
        <v>7.0497218868287979</v>
      </c>
      <c r="I153" s="13">
        <f>(($B$5/2)*SIN(RADIANS(G153))+(($B$5/2)^2*SIN(RADIANS(G153))*COS(RADIANS(G153)))/SQRT($B$8^2-(($B$5/2)*SIN(RADIANS(G153)))^2))*(PI()/180)</f>
        <v>-0.45271828096750832</v>
      </c>
      <c r="J153" s="14">
        <f>(($B$5/2)*COS(RADIANS(G153))+(($B$5/2)^2*COS(2*RADIANS(G153)))/SQRT($B$8^2-(($B$5/2)*SIN(RADIANS(G153)))^2)+(($B$5/2)^4*(SIN(RADIANS(G153))^2)*(COS(RADIANS(G153))^2))/(SQRT($B$8^2-(($B$5/2)*SIN(RADIANS(G153)))^2)^3))*(PI()/180)^2</f>
        <v>1.283360714006072E-2</v>
      </c>
      <c r="K153" s="13">
        <f>(($B$5/2)/1000)*($B$11*2*PI()/60)*(SIN(G153*PI()/180) + (($B$5/2)/$B$8)*SIN(2*G153*PI()/180))</f>
        <v>-12.984396617161487</v>
      </c>
      <c r="L153" s="15">
        <f>(($B$5/2)/1000)*($B$11*2*PI()/60)^2*(COS(RADIANS(G153)) + 2*(($B$5/2)/$B$8)*COS(2*RADIANS(G153)))</f>
        <v>8384.8328823135071</v>
      </c>
      <c r="M153" s="13">
        <f xml:space="preserve"> (( PI()*$B$4^2/4 * ( ($B$5/2)*(1-COS(RADIANS(G153))) + $B$8 - SQRT($B$8^2 - ($B$5/2)^2 * SIN(RADIANS(G153))^2 ) ) ) / 1000)*4+$B$6</f>
        <v>205.89194882693315</v>
      </c>
      <c r="N153" s="50">
        <f>$B$10</f>
        <v>11.079718735154428</v>
      </c>
      <c r="O153" s="49" cm="1">
        <f t="array" ref="O153">MAX(ABS($K$3:$K$363))</f>
        <v>19.577733395790943</v>
      </c>
    </row>
    <row r="154" spans="7:15" x14ac:dyDescent="0.25">
      <c r="G154" s="11">
        <v>-29</v>
      </c>
      <c r="H154" s="13">
        <f xml:space="preserve"> ($B$5/2)*(1-COS(RADIANS(G154)))+($B$8-SQRT($B$8^2-(($B$5/2)*SIN(RADIANS(G154)))^2))</f>
        <v>6.6034562973269457</v>
      </c>
      <c r="I154" s="13">
        <f>(($B$5/2)*SIN(RADIANS(G154))+(($B$5/2)^2*SIN(RADIANS(G154))*COS(RADIANS(G154)))/SQRT($B$8^2-(($B$5/2)*SIN(RADIANS(G154)))^2))*(PI()/180)</f>
        <v>-0.43977725190145756</v>
      </c>
      <c r="J154" s="14">
        <f>(($B$5/2)*COS(RADIANS(G154))+(($B$5/2)^2*COS(2*RADIANS(G154)))/SQRT($B$8^2-(($B$5/2)*SIN(RADIANS(G154)))^2)+(($B$5/2)^4*(SIN(RADIANS(G154))^2)*(COS(RADIANS(G154))^2))/(SQRT($B$8^2-(($B$5/2)*SIN(RADIANS(G154)))^2)^3))*(PI()/180)^2</f>
        <v>1.3047481549179977E-2</v>
      </c>
      <c r="K154" s="13">
        <f>(($B$5/2)/1000)*($B$11*2*PI()/60)*(SIN(G154*PI()/180) + (($B$5/2)/$B$8)*SIN(2*G154*PI()/180))</f>
        <v>-12.631125480309771</v>
      </c>
      <c r="L154" s="15">
        <f>(($B$5/2)/1000)*($B$11*2*PI()/60)^2*(COS(RADIANS(G154)) + 2*(($B$5/2)/$B$8)*COS(2*RADIANS(G154)))</f>
        <v>8571.4262917676006</v>
      </c>
      <c r="M154" s="13">
        <f xml:space="preserve"> (( PI()*$B$4^2/4 * ( ($B$5/2)*(1-COS(RADIANS(G154))) + $B$8 - SQRT($B$8^2 - ($B$5/2)^2 * SIN(RADIANS(G154))^2 ) ) ) / 1000)*4+$B$6</f>
        <v>195.17026734761896</v>
      </c>
      <c r="N154" s="50">
        <f>$B$10</f>
        <v>11.079718735154428</v>
      </c>
      <c r="O154" s="49" cm="1">
        <f t="array" ref="O154">MAX(ABS($K$3:$K$363))</f>
        <v>19.577733395790943</v>
      </c>
    </row>
    <row r="155" spans="7:15" x14ac:dyDescent="0.25">
      <c r="G155" s="11">
        <v>-28</v>
      </c>
      <c r="H155" s="13">
        <f xml:space="preserve"> ($B$5/2)*(1-COS(RADIANS(G155)))+($B$8-SQRT($B$8^2-(($B$5/2)*SIN(RADIANS(G155)))^2))</f>
        <v>6.170237698703529</v>
      </c>
      <c r="I155" s="13">
        <f>(($B$5/2)*SIN(RADIANS(G155))+(($B$5/2)^2*SIN(RADIANS(G155))*COS(RADIANS(G155)))/SQRT($B$8^2-(($B$5/2)*SIN(RADIANS(G155)))^2))*(PI()/180)</f>
        <v>-0.42662528052689636</v>
      </c>
      <c r="J155" s="14">
        <f>(($B$5/2)*COS(RADIANS(G155))+(($B$5/2)^2*COS(2*RADIANS(G155)))/SQRT($B$8^2-(($B$5/2)*SIN(RADIANS(G155)))^2)+(($B$5/2)^4*(SIN(RADIANS(G155))^2)*(COS(RADIANS(G155))^2))/(SQRT($B$8^2-(($B$5/2)*SIN(RADIANS(G155)))^2)^3))*(PI()/180)^2</f>
        <v>1.3255468135429445E-2</v>
      </c>
      <c r="K155" s="13">
        <f>(($B$5/2)/1000)*($B$11*2*PI()/60)*(SIN(G155*PI()/180) + (($B$5/2)/$B$8)*SIN(2*G155*PI()/180))</f>
        <v>-12.270175215777281</v>
      </c>
      <c r="L155" s="15">
        <f>(($B$5/2)/1000)*($B$11*2*PI()/60)^2*(COS(RADIANS(G155)) + 2*(($B$5/2)/$B$8)*COS(2*RADIANS(G155)))</f>
        <v>8753.4029786300816</v>
      </c>
      <c r="M155" s="13">
        <f xml:space="preserve"> (( PI()*$B$4^2/4 * ( ($B$5/2)*(1-COS(RADIANS(G155))) + $B$8 - SQRT($B$8^2 - ($B$5/2)^2 * SIN(RADIANS(G155))^2 ) ) ) / 1000)*4+$B$6</f>
        <v>184.76204422976636</v>
      </c>
      <c r="N155" s="50">
        <f>$B$10</f>
        <v>11.079718735154428</v>
      </c>
      <c r="O155" s="49" cm="1">
        <f t="array" ref="O155">MAX(ABS($K$3:$K$363))</f>
        <v>19.577733395790943</v>
      </c>
    </row>
    <row r="156" spans="7:15" x14ac:dyDescent="0.25">
      <c r="G156" s="11">
        <v>-27</v>
      </c>
      <c r="H156" s="13">
        <f xml:space="preserve"> ($B$5/2)*(1-COS(RADIANS(G156)))+($B$8-SQRT($B$8^2-(($B$5/2)*SIN(RADIANS(G156)))^2))</f>
        <v>5.7502740659226363</v>
      </c>
      <c r="I156" s="13">
        <f>(($B$5/2)*SIN(RADIANS(G156))+(($B$5/2)^2*SIN(RADIANS(G156))*COS(RADIANS(G156)))/SQRT($B$8^2-(($B$5/2)*SIN(RADIANS(G156)))^2))*(PI()/180)</f>
        <v>-0.41326832477684866</v>
      </c>
      <c r="J156" s="14">
        <f>(($B$5/2)*COS(RADIANS(G156))+(($B$5/2)^2*COS(2*RADIANS(G156)))/SQRT($B$8^2-(($B$5/2)*SIN(RADIANS(G156)))^2)+(($B$5/2)^4*(SIN(RADIANS(G156))^2)*(COS(RADIANS(G156))^2))/(SQRT($B$8^2-(($B$5/2)*SIN(RADIANS(G156)))^2)^3))*(PI()/180)^2</f>
        <v>1.3457427435219485E-2</v>
      </c>
      <c r="K156" s="13">
        <f>(($B$5/2)/1000)*($B$11*2*PI()/60)*(SIN(G156*PI()/180) + (($B$5/2)/$B$8)*SIN(2*G156*PI()/180))</f>
        <v>-11.901741663921916</v>
      </c>
      <c r="L156" s="15">
        <f>(($B$5/2)/1000)*($B$11*2*PI()/60)^2*(COS(RADIANS(G156)) + 2*(($B$5/2)/$B$8)*COS(2*RADIANS(G156)))</f>
        <v>8930.5967081772051</v>
      </c>
      <c r="M156" s="13">
        <f xml:space="preserve"> (( PI()*$B$4^2/4 * ( ($B$5/2)*(1-COS(RADIANS(G156))) + $B$8 - SQRT($B$8^2 - ($B$5/2)^2 * SIN(RADIANS(G156))^2 ) ) ) / 1000)*4+$B$6</f>
        <v>174.67227614211598</v>
      </c>
      <c r="N156" s="50">
        <f>$B$10</f>
        <v>11.079718735154428</v>
      </c>
      <c r="O156" s="49" cm="1">
        <f t="array" ref="O156">MAX(ABS($K$3:$K$363))</f>
        <v>19.577733395790943</v>
      </c>
    </row>
    <row r="157" spans="7:15" x14ac:dyDescent="0.25">
      <c r="G157" s="11">
        <v>-26</v>
      </c>
      <c r="H157" s="13">
        <f xml:space="preserve"> ($B$5/2)*(1-COS(RADIANS(G157)))+($B$8-SQRT($B$8^2-(($B$5/2)*SIN(RADIANS(G157)))^2))</f>
        <v>5.343767347042558</v>
      </c>
      <c r="I157" s="13">
        <f>(($B$5/2)*SIN(RADIANS(G157))+(($B$5/2)^2*SIN(RADIANS(G157))*COS(RADIANS(G157)))/SQRT($B$8^2-(($B$5/2)*SIN(RADIANS(G157)))^2))*(PI()/180)</f>
        <v>-0.39971247976845226</v>
      </c>
      <c r="J157" s="14">
        <f>(($B$5/2)*COS(RADIANS(G157))+(($B$5/2)^2*COS(2*RADIANS(G157)))/SQRT($B$8^2-(($B$5/2)*SIN(RADIANS(G157)))^2)+(($B$5/2)^4*(SIN(RADIANS(G157))^2)*(COS(RADIANS(G157))^2))/(SQRT($B$8^2-(($B$5/2)*SIN(RADIANS(G157)))^2)^3))*(PI()/180)^2</f>
        <v>1.3653224553057227E-2</v>
      </c>
      <c r="K157" s="13">
        <f>(($B$5/2)/1000)*($B$11*2*PI()/60)*(SIN(G157*PI()/180) + (($B$5/2)/$B$8)*SIN(2*G157*PI()/180))</f>
        <v>-11.526027508109076</v>
      </c>
      <c r="L157" s="15">
        <f>(($B$5/2)/1000)*($B$11*2*PI()/60)^2*(COS(RADIANS(G157)) + 2*(($B$5/2)/$B$8)*COS(2*RADIANS(G157)))</f>
        <v>9102.8452813543317</v>
      </c>
      <c r="M157" s="13">
        <f xml:space="preserve"> (( PI()*$B$4^2/4 * ( ($B$5/2)*(1-COS(RADIANS(G157))) + $B$8 - SQRT($B$8^2 - ($B$5/2)^2 * SIN(RADIANS(G157))^2 ) ) ) / 1000)*4+$B$6</f>
        <v>164.9058149549594</v>
      </c>
      <c r="N157" s="50">
        <f>$B$10</f>
        <v>11.079718735154428</v>
      </c>
      <c r="O157" s="49" cm="1">
        <f t="array" ref="O157">MAX(ABS($K$3:$K$363))</f>
        <v>19.577733395790943</v>
      </c>
    </row>
    <row r="158" spans="7:15" x14ac:dyDescent="0.25">
      <c r="G158" s="11">
        <v>-25</v>
      </c>
      <c r="H158" s="13">
        <f xml:space="preserve"> ($B$5/2)*(1-COS(RADIANS(G158)))+($B$8-SQRT($B$8^2-(($B$5/2)*SIN(RADIANS(G158)))^2))</f>
        <v>4.9509133283246518</v>
      </c>
      <c r="I158" s="13">
        <f>(($B$5/2)*SIN(RADIANS(G158))+(($B$5/2)^2*SIN(RADIANS(G158))*COS(RADIANS(G158)))/SQRT($B$8^2-(($B$5/2)*SIN(RADIANS(G158)))^2))*(PI()/180)</f>
        <v>-0.38596397320828868</v>
      </c>
      <c r="J158" s="14">
        <f>(($B$5/2)*COS(RADIANS(G158))+(($B$5/2)^2*COS(2*RADIANS(G158)))/SQRT($B$8^2-(($B$5/2)*SIN(RADIANS(G158)))^2)+(($B$5/2)^4*(SIN(RADIANS(G158))^2)*(COS(RADIANS(G158))^2))/(SQRT($B$8^2-(($B$5/2)*SIN(RADIANS(G158)))^2)^3))*(PI()/180)^2</f>
        <v>1.3842729213841463E-2</v>
      </c>
      <c r="K158" s="13">
        <f>(($B$5/2)/1000)*($B$11*2*PI()/60)*(SIN(G158*PI()/180) + (($B$5/2)/$B$8)*SIN(2*G158*PI()/180))</f>
        <v>-11.143242102766921</v>
      </c>
      <c r="L158" s="15">
        <f>(($B$5/2)/1000)*($B$11*2*PI()/60)^2*(COS(RADIANS(G158)) + 2*(($B$5/2)/$B$8)*COS(2*RADIANS(G158)))</f>
        <v>9269.9907160377552</v>
      </c>
      <c r="M158" s="13">
        <f xml:space="preserve"> (( PI()*$B$4^2/4 * ( ($B$5/2)*(1-COS(RADIANS(G158))) + $B$8 - SQRT($B$8^2 - ($B$5/2)^2 * SIN(RADIANS(G158))^2 ) ) ) / 1000)*4+$B$6</f>
        <v>155.46736449933772</v>
      </c>
      <c r="N158" s="50">
        <f>$B$10</f>
        <v>11.079718735154428</v>
      </c>
      <c r="O158" s="49" cm="1">
        <f t="array" ref="O158">MAX(ABS($K$3:$K$363))</f>
        <v>19.577733395790943</v>
      </c>
    </row>
    <row r="159" spans="7:15" x14ac:dyDescent="0.25">
      <c r="G159" s="11">
        <v>-24</v>
      </c>
      <c r="H159" s="13">
        <f xml:space="preserve"> ($B$5/2)*(1-COS(RADIANS(G159)))+($B$8-SQRT($B$8^2-(($B$5/2)*SIN(RADIANS(G159)))^2))</f>
        <v>4.5719015039622644</v>
      </c>
      <c r="I159" s="13">
        <f>(($B$5/2)*SIN(RADIANS(G159))+(($B$5/2)^2*SIN(RADIANS(G159))*COS(RADIANS(G159)))/SQRT($B$8^2-(($B$5/2)*SIN(RADIANS(G159)))^2))*(PI()/180)</f>
        <v>-0.37202916074791886</v>
      </c>
      <c r="J159" s="14">
        <f>(($B$5/2)*COS(RADIANS(G159))+(($B$5/2)^2*COS(2*RADIANS(G159)))/SQRT($B$8^2-(($B$5/2)*SIN(RADIANS(G159)))^2)+(($B$5/2)^4*(SIN(RADIANS(G159))^2)*(COS(RADIANS(G159))^2))/(SQRT($B$8^2-(($B$5/2)*SIN(RADIANS(G159)))^2)^3))*(PI()/180)^2</f>
        <v>1.4025815810209204E-2</v>
      </c>
      <c r="K159" s="13">
        <f>(($B$5/2)/1000)*($B$11*2*PI()/60)*(SIN(G159*PI()/180) + (($B$5/2)/$B$8)*SIN(2*G159*PI()/180))</f>
        <v>-10.753601293983902</v>
      </c>
      <c r="L159" s="15">
        <f>(($B$5/2)/1000)*($B$11*2*PI()/60)^2*(COS(RADIANS(G159)) + 2*(($B$5/2)/$B$8)*COS(2*RADIANS(G159)))</f>
        <v>9431.8794237095899</v>
      </c>
      <c r="M159" s="13">
        <f xml:space="preserve"> (( PI()*$B$4^2/4 * ( ($B$5/2)*(1-COS(RADIANS(G159))) + $B$8 - SQRT($B$8^2 - ($B$5/2)^2 * SIN(RADIANS(G159))^2 ) ) ) / 1000)*4+$B$6</f>
        <v>146.36147743723345</v>
      </c>
      <c r="N159" s="50">
        <f>$B$10</f>
        <v>11.079718735154428</v>
      </c>
      <c r="O159" s="49" cm="1">
        <f t="array" ref="O159">MAX(ABS($K$3:$K$363))</f>
        <v>19.577733395790943</v>
      </c>
    </row>
    <row r="160" spans="7:15" x14ac:dyDescent="0.25">
      <c r="G160" s="11">
        <v>-23</v>
      </c>
      <c r="H160" s="13">
        <f xml:space="preserve"> ($B$5/2)*(1-COS(RADIANS(G160)))+($B$8-SQRT($B$8^2-(($B$5/2)*SIN(RADIANS(G160)))^2))</f>
        <v>4.2069149504768655</v>
      </c>
      <c r="I160" s="13">
        <f>(($B$5/2)*SIN(RADIANS(G160))+(($B$5/2)^2*SIN(RADIANS(G160))*COS(RADIANS(G160)))/SQRT($B$8^2-(($B$5/2)*SIN(RADIANS(G160)))^2))*(PI()/180)</f>
        <v>-0.35791452129442025</v>
      </c>
      <c r="J160" s="14">
        <f>(($B$5/2)*COS(RADIANS(G160))+(($B$5/2)^2*COS(2*RADIANS(G160)))/SQRT($B$8^2-(($B$5/2)*SIN(RADIANS(G160)))^2)+(($B$5/2)^4*(SIN(RADIANS(G160))^2)*(COS(RADIANS(G160))^2))/(SQRT($B$8^2-(($B$5/2)*SIN(RADIANS(G160)))^2)^3))*(PI()/180)^2</f>
        <v>1.4202363445236262E-2</v>
      </c>
      <c r="K160" s="13">
        <f>(($B$5/2)/1000)*($B$11*2*PI()/60)*(SIN(G160*PI()/180) + (($B$5/2)/$B$8)*SIN(2*G160*PI()/180))</f>
        <v>-10.357327232844066</v>
      </c>
      <c r="L160" s="15">
        <f>(($B$5/2)/1000)*($B$11*2*PI()/60)^2*(COS(RADIANS(G160)) + 2*(($B$5/2)/$B$8)*COS(2*RADIANS(G160)))</f>
        <v>9588.3623813352551</v>
      </c>
      <c r="M160" s="13">
        <f xml:space="preserve"> (( PI()*$B$4^2/4 * ( ($B$5/2)*(1-COS(RADIANS(G160))) + $B$8 - SQRT($B$8^2 - ($B$5/2)^2 * SIN(RADIANS(G160))^2 ) ) ) / 1000)*4+$B$6</f>
        <v>137.59255224389403</v>
      </c>
      <c r="N160" s="50">
        <f>$B$10</f>
        <v>11.079718735154428</v>
      </c>
      <c r="O160" s="49" cm="1">
        <f t="array" ref="O160">MAX(ABS($K$3:$K$363))</f>
        <v>19.577733395790943</v>
      </c>
    </row>
    <row r="161" spans="7:15" x14ac:dyDescent="0.25">
      <c r="G161" s="11">
        <v>-22</v>
      </c>
      <c r="H161" s="13">
        <f xml:space="preserve"> ($B$5/2)*(1-COS(RADIANS(G161)))+($B$8-SQRT($B$8^2-(($B$5/2)*SIN(RADIANS(G161)))^2))</f>
        <v>3.8561302058243161</v>
      </c>
      <c r="I161" s="13">
        <f>(($B$5/2)*SIN(RADIANS(G161))+(($B$5/2)^2*SIN(RADIANS(G161))*COS(RADIANS(G161)))/SQRT($B$8^2-(($B$5/2)*SIN(RADIANS(G161)))^2))*(PI()/180)</f>
        <v>-0.34362665228042089</v>
      </c>
      <c r="J161" s="14">
        <f>(($B$5/2)*COS(RADIANS(G161))+(($B$5/2)^2*COS(2*RADIANS(G161)))/SQRT($B$8^2-(($B$5/2)*SIN(RADIANS(G161)))^2)+(($B$5/2)^4*(SIN(RADIANS(G161))^2)*(COS(RADIANS(G161))^2))/(SQRT($B$8^2-(($B$5/2)*SIN(RADIANS(G161)))^2)^3))*(PI()/180)^2</f>
        <v>1.4372255970791016E-2</v>
      </c>
      <c r="K161" s="13">
        <f>(($B$5/2)/1000)*($B$11*2*PI()/60)*(SIN(G161*PI()/180) + (($B$5/2)/$B$8)*SIN(2*G161*PI()/180))</f>
        <v>-9.95464818170427</v>
      </c>
      <c r="L161" s="15">
        <f>(($B$5/2)/1000)*($B$11*2*PI()/60)^2*(COS(RADIANS(G161)) + 2*(($B$5/2)/$B$8)*COS(2*RADIANS(G161)))</f>
        <v>9739.295298238816</v>
      </c>
      <c r="M161" s="13">
        <f xml:space="preserve"> (( PI()*$B$4^2/4 * ( ($B$5/2)*(1-COS(RADIANS(G161))) + $B$8 - SQRT($B$8^2 - ($B$5/2)^2 * SIN(RADIANS(G161))^2 ) ) ) / 1000)*4+$B$6</f>
        <v>129.16483030332179</v>
      </c>
      <c r="N161" s="50">
        <f>$B$10</f>
        <v>11.079718735154428</v>
      </c>
      <c r="O161" s="49" cm="1">
        <f t="array" ref="O161">MAX(ABS($K$3:$K$363))</f>
        <v>19.577733395790943</v>
      </c>
    </row>
    <row r="162" spans="7:15" x14ac:dyDescent="0.25">
      <c r="G162" s="11">
        <v>-21</v>
      </c>
      <c r="H162" s="13">
        <f xml:space="preserve"> ($B$5/2)*(1-COS(RADIANS(G162)))+($B$8-SQRT($B$8^2-(($B$5/2)*SIN(RADIANS(G162)))^2))</f>
        <v>3.5197171532495979</v>
      </c>
      <c r="I162" s="13">
        <f>(($B$5/2)*SIN(RADIANS(G162))+(($B$5/2)^2*SIN(RADIANS(G162))*COS(RADIANS(G162)))/SQRT($B$8^2-(($B$5/2)*SIN(RADIANS(G162)))^2))*(PI()/180)</f>
        <v>-0.32917226489783086</v>
      </c>
      <c r="J162" s="14">
        <f>(($B$5/2)*COS(RADIANS(G162))+(($B$5/2)^2*COS(2*RADIANS(G162)))/SQRT($B$8^2-(($B$5/2)*SIN(RADIANS(G162)))^2)+(($B$5/2)^4*(SIN(RADIANS(G162))^2)*(COS(RADIANS(G162))^2))/(SQRT($B$8^2-(($B$5/2)*SIN(RADIANS(G162)))^2)^3))*(PI()/180)^2</f>
        <v>1.453538202183601E-2</v>
      </c>
      <c r="K162" s="13">
        <f>(($B$5/2)/1000)*($B$11*2*PI()/60)*(SIN(G162*PI()/180) + (($B$5/2)/$B$8)*SIN(2*G162*PI()/180))</f>
        <v>-9.5457983136259852</v>
      </c>
      <c r="L162" s="15">
        <f>(($B$5/2)/1000)*($B$11*2*PI()/60)^2*(COS(RADIANS(G162)) + 2*(($B$5/2)/$B$8)*COS(2*RADIANS(G162)))</f>
        <v>9884.5387777773267</v>
      </c>
      <c r="M162" s="13">
        <f xml:space="preserve"> (( PI()*$B$4^2/4 * ( ($B$5/2)*(1-COS(RADIANS(G162))) + $B$8 - SQRT($B$8^2 - ($B$5/2)^2 * SIN(RADIANS(G162))^2 ) ) ) / 1000)*4+$B$6</f>
        <v>121.08239311784155</v>
      </c>
      <c r="N162" s="50">
        <f>$B$10</f>
        <v>11.079718735154428</v>
      </c>
      <c r="O162" s="49" cm="1">
        <f t="array" ref="O162">MAX(ABS($K$3:$K$363))</f>
        <v>19.577733395790943</v>
      </c>
    </row>
    <row r="163" spans="7:15" x14ac:dyDescent="0.25">
      <c r="G163" s="11">
        <v>-20</v>
      </c>
      <c r="H163" s="13">
        <f xml:space="preserve"> ($B$5/2)*(1-COS(RADIANS(G163)))+($B$8-SQRT($B$8^2-(($B$5/2)*SIN(RADIANS(G163)))^2))</f>
        <v>3.197838909924414</v>
      </c>
      <c r="I163" s="13">
        <f>(($B$5/2)*SIN(RADIANS(G163))+(($B$5/2)^2*SIN(RADIANS(G163))*COS(RADIANS(G163)))/SQRT($B$8^2-(($B$5/2)*SIN(RADIANS(G163)))^2))*(PI()/180)</f>
        <v>-0.31455817929917673</v>
      </c>
      <c r="J163" s="14">
        <f>(($B$5/2)*COS(RADIANS(G163))+(($B$5/2)^2*COS(2*RADIANS(G163)))/SQRT($B$8^2-(($B$5/2)*SIN(RADIANS(G163)))^2)+(($B$5/2)^4*(SIN(RADIANS(G163))^2)*(COS(RADIANS(G163))^2))/(SQRT($B$8^2-(($B$5/2)*SIN(RADIANS(G163)))^2)^3))*(PI()/180)^2</f>
        <v>1.4691635046966287E-2</v>
      </c>
      <c r="K163" s="13">
        <f>(($B$5/2)/1000)*($B$11*2*PI()/60)*(SIN(G163*PI()/180) + (($B$5/2)/$B$8)*SIN(2*G163*PI()/180))</f>
        <v>-9.1310175051823315</v>
      </c>
      <c r="L163" s="15">
        <f>(($B$5/2)/1000)*($B$11*2*PI()/60)^2*(COS(RADIANS(G163)) + 2*(($B$5/2)/$B$8)*COS(2*RADIANS(G163)))</f>
        <v>10023.958473621526</v>
      </c>
      <c r="M163" s="13">
        <f xml:space="preserve"> (( PI()*$B$4^2/4 * ( ($B$5/2)*(1-COS(RADIANS(G163))) + $B$8 - SQRT($B$8^2 - ($B$5/2)^2 * SIN(RADIANS(G163))^2 ) ) ) / 1000)*4+$B$6</f>
        <v>113.34915963258408</v>
      </c>
      <c r="N163" s="50">
        <f>$B$10</f>
        <v>11.079718735154428</v>
      </c>
      <c r="O163" s="49" cm="1">
        <f t="array" ref="O163">MAX(ABS($K$3:$K$363))</f>
        <v>19.577733395790943</v>
      </c>
    </row>
    <row r="164" spans="7:15" x14ac:dyDescent="0.25">
      <c r="G164" s="11">
        <v>-19</v>
      </c>
      <c r="H164" s="13">
        <f xml:space="preserve"> ($B$5/2)*(1-COS(RADIANS(G164)))+($B$8-SQRT($B$8^2-(($B$5/2)*SIN(RADIANS(G164)))^2))</f>
        <v>2.8906517203978481</v>
      </c>
      <c r="I164" s="13">
        <f>(($B$5/2)*SIN(RADIANS(G164))+(($B$5/2)^2*SIN(RADIANS(G164))*COS(RADIANS(G164)))/SQRT($B$8^2-(($B$5/2)*SIN(RADIANS(G164)))^2))*(PI()/180)</f>
        <v>-0.2997913197701626</v>
      </c>
      <c r="J164" s="14">
        <f>(($B$5/2)*COS(RADIANS(G164))+(($B$5/2)^2*COS(2*RADIANS(G164)))/SQRT($B$8^2-(($B$5/2)*SIN(RADIANS(G164)))^2)+(($B$5/2)^4*(SIN(RADIANS(G164))^2)*(COS(RADIANS(G164))^2))/(SQRT($B$8^2-(($B$5/2)*SIN(RADIANS(G164)))^2)^3))*(PI()/180)^2</f>
        <v>1.484091333546665E-2</v>
      </c>
      <c r="K164" s="13">
        <f>(($B$5/2)/1000)*($B$11*2*PI()/60)*(SIN(G164*PI()/180) + (($B$5/2)/$B$8)*SIN(2*G164*PI()/180))</f>
        <v>-8.7105511228690684</v>
      </c>
      <c r="L164" s="15">
        <f>(($B$5/2)/1000)*($B$11*2*PI()/60)^2*(COS(RADIANS(G164)) + 2*(($B$5/2)/$B$8)*COS(2*RADIANS(G164)))</f>
        <v>10157.425240456556</v>
      </c>
      <c r="M164" s="13">
        <f xml:space="preserve"> (( PI()*$B$4^2/4 * ( ($B$5/2)*(1-COS(RADIANS(G164))) + $B$8 - SQRT($B$8^2 - ($B$5/2)^2 * SIN(RADIANS(G164))^2 ) ) ) / 1000)*4+$B$6</f>
        <v>105.96888367560075</v>
      </c>
      <c r="N164" s="50">
        <f>$B$10</f>
        <v>11.079718735154428</v>
      </c>
      <c r="O164" s="49" cm="1">
        <f t="array" ref="O164">MAX(ABS($K$3:$K$363))</f>
        <v>19.577733395790943</v>
      </c>
    </row>
    <row r="165" spans="7:15" x14ac:dyDescent="0.25">
      <c r="G165" s="11">
        <v>-18</v>
      </c>
      <c r="H165" s="13">
        <f xml:space="preserve"> ($B$5/2)*(1-COS(RADIANS(G165)))+($B$8-SQRT($B$8^2-(($B$5/2)*SIN(RADIANS(G165)))^2))</f>
        <v>2.5983048548878402</v>
      </c>
      <c r="I165" s="13">
        <f>(($B$5/2)*SIN(RADIANS(G165))+(($B$5/2)^2*SIN(RADIANS(G165))*COS(RADIANS(G165)))/SQRT($B$8^2-(($B$5/2)*SIN(RADIANS(G165)))^2))*(PI()/180)</f>
        <v>-0.28487870987679798</v>
      </c>
      <c r="J165" s="14">
        <f>(($B$5/2)*COS(RADIANS(G165))+(($B$5/2)^2*COS(2*RADIANS(G165)))/SQRT($B$8^2-(($B$5/2)*SIN(RADIANS(G165)))^2)+(($B$5/2)^4*(SIN(RADIANS(G165))^2)*(COS(RADIANS(G165))^2))/(SQRT($B$8^2-(($B$5/2)*SIN(RADIANS(G165)))^2)^3))*(PI()/180)^2</f>
        <v>1.4983120041162387E-2</v>
      </c>
      <c r="K165" s="13">
        <f>(($B$5/2)/1000)*($B$11*2*PI()/60)*(SIN(G165*PI()/180) + (($B$5/2)/$B$8)*SIN(2*G165*PI()/180))</f>
        <v>-8.284649803355741</v>
      </c>
      <c r="L165" s="15">
        <f>(($B$5/2)/1000)*($B$11*2*PI()/60)^2*(COS(RADIANS(G165)) + 2*(($B$5/2)/$B$8)*COS(2*RADIANS(G165)))</f>
        <v>10284.815278923146</v>
      </c>
      <c r="M165" s="13">
        <f xml:space="preserve"> (( PI()*$B$4^2/4 * ( ($B$5/2)*(1-COS(RADIANS(G165))) + $B$8 - SQRT($B$8^2 - ($B$5/2)^2 * SIN(RADIANS(G165))^2 ) ) ) / 1000)*4+$B$6</f>
        <v>98.945151514281434</v>
      </c>
      <c r="N165" s="50">
        <f>$B$10</f>
        <v>11.079718735154428</v>
      </c>
      <c r="O165" s="49" cm="1">
        <f t="array" ref="O165">MAX(ABS($K$3:$K$363))</f>
        <v>19.577733395790943</v>
      </c>
    </row>
    <row r="166" spans="7:15" x14ac:dyDescent="0.25">
      <c r="G166" s="11">
        <v>-17</v>
      </c>
      <c r="H166" s="13">
        <f xml:space="preserve"> ($B$5/2)*(1-COS(RADIANS(G166)))+($B$8-SQRT($B$8^2-(($B$5/2)*SIN(RADIANS(G166)))^2))</f>
        <v>2.3209405124365761</v>
      </c>
      <c r="I166" s="13">
        <f>(($B$5/2)*SIN(RADIANS(G166))+(($B$5/2)^2*SIN(RADIANS(G166))*COS(RADIANS(G166)))/SQRT($B$8^2-(($B$5/2)*SIN(RADIANS(G166)))^2))*(PI()/180)</f>
        <v>-0.26982746759016929</v>
      </c>
      <c r="J166" s="14">
        <f>(($B$5/2)*COS(RADIANS(G166))+(($B$5/2)^2*COS(2*RADIANS(G166)))/SQRT($B$8^2-(($B$5/2)*SIN(RADIANS(G166)))^2)+(($B$5/2)^4*(SIN(RADIANS(G166))^2)*(COS(RADIANS(G166))^2))/(SQRT($B$8^2-(($B$5/2)*SIN(RADIANS(G166)))^2)^3))*(PI()/180)^2</f>
        <v>1.5118163203329168E-2</v>
      </c>
      <c r="K166" s="13">
        <f>(($B$5/2)/1000)*($B$11*2*PI()/60)*(SIN(G166*PI()/180) + (($B$5/2)/$B$8)*SIN(2*G166*PI()/180))</f>
        <v>-7.8535692278206231</v>
      </c>
      <c r="L166" s="15">
        <f>(($B$5/2)/1000)*($B$11*2*PI()/60)^2*(COS(RADIANS(G166)) + 2*(($B$5/2)/$B$8)*COS(2*RADIANS(G166)))</f>
        <v>10406.010274626336</v>
      </c>
      <c r="M166" s="13">
        <f xml:space="preserve"> (( PI()*$B$4^2/4 * ( ($B$5/2)*(1-COS(RADIANS(G166))) + $B$8 - SQRT($B$8^2 - ($B$5/2)^2 * SIN(RADIANS(G166))^2 ) ) ) / 1000)*4+$B$6</f>
        <v>92.281379528632044</v>
      </c>
      <c r="N166" s="50">
        <f>$B$10</f>
        <v>11.079718735154428</v>
      </c>
      <c r="O166" s="49" cm="1">
        <f t="array" ref="O166">MAX(ABS($K$3:$K$363))</f>
        <v>19.577733395790943</v>
      </c>
    </row>
    <row r="167" spans="7:15" x14ac:dyDescent="0.25">
      <c r="G167" s="11">
        <v>-16</v>
      </c>
      <c r="H167" s="13">
        <f xml:space="preserve"> ($B$5/2)*(1-COS(RADIANS(G167)))+($B$8-SQRT($B$8^2-(($B$5/2)*SIN(RADIANS(G167)))^2))</f>
        <v>2.0586937289514413</v>
      </c>
      <c r="I167" s="13">
        <f>(($B$5/2)*SIN(RADIANS(G167))+(($B$5/2)^2*SIN(RADIANS(G167))*COS(RADIANS(G167)))/SQRT($B$8^2-(($B$5/2)*SIN(RADIANS(G167)))^2))*(PI()/180)</f>
        <v>-0.25464480039166237</v>
      </c>
      <c r="J167" s="14">
        <f>(($B$5/2)*COS(RADIANS(G167))+(($B$5/2)^2*COS(2*RADIANS(G167)))/SQRT($B$8^2-(($B$5/2)*SIN(RADIANS(G167)))^2)+(($B$5/2)^4*(SIN(RADIANS(G167))^2)*(COS(RADIANS(G167))^2))/(SQRT($B$8^2-(($B$5/2)*SIN(RADIANS(G167)))^2)^3))*(PI()/180)^2</f>
        <v>1.524595576491865E-2</v>
      </c>
      <c r="K167" s="13">
        <f>(($B$5/2)/1000)*($B$11*2*PI()/60)*(SIN(G167*PI()/180) + (($B$5/2)/$B$8)*SIN(2*G167*PI()/180))</f>
        <v>-7.4175698906201166</v>
      </c>
      <c r="L167" s="15">
        <f>(($B$5/2)/1000)*($B$11*2*PI()/60)^2*(COS(RADIANS(G167)) + 2*(($B$5/2)/$B$8)*COS(2*RADIANS(G167)))</f>
        <v>10520.897531046079</v>
      </c>
      <c r="M167" s="13">
        <f xml:space="preserve"> (( PI()*$B$4^2/4 * ( ($B$5/2)*(1-COS(RADIANS(G167))) + $B$8 - SQRT($B$8^2 - ($B$5/2)^2 * SIN(RADIANS(G167))^2 ) ) ) / 1000)*4+$B$6</f>
        <v>85.980812001924846</v>
      </c>
      <c r="N167" s="50">
        <f>$B$10</f>
        <v>11.079718735154428</v>
      </c>
      <c r="O167" s="49" cm="1">
        <f t="array" ref="O167">MAX(ABS($K$3:$K$363))</f>
        <v>19.577733395790943</v>
      </c>
    </row>
    <row r="168" spans="7:15" x14ac:dyDescent="0.25">
      <c r="G168" s="11">
        <v>-15</v>
      </c>
      <c r="H168" s="13">
        <f xml:space="preserve"> ($B$5/2)*(1-COS(RADIANS(G168)))+($B$8-SQRT($B$8^2-(($B$5/2)*SIN(RADIANS(G168)))^2))</f>
        <v>1.811692290149163</v>
      </c>
      <c r="I168" s="13">
        <f>(($B$5/2)*SIN(RADIANS(G168))+(($B$5/2)^2*SIN(RADIANS(G168))*COS(RADIANS(G168)))/SQRT($B$8^2-(($B$5/2)*SIN(RADIANS(G168)))^2))*(PI()/180)</f>
        <v>-0.23933800036120026</v>
      </c>
      <c r="J168" s="14">
        <f>(($B$5/2)*COS(RADIANS(G168))+(($B$5/2)^2*COS(2*RADIANS(G168)))/SQRT($B$8^2-(($B$5/2)*SIN(RADIANS(G168)))^2)+(($B$5/2)^4*(SIN(RADIANS(G168))^2)*(COS(RADIANS(G168))^2))/(SQRT($B$8^2-(($B$5/2)*SIN(RADIANS(G168)))^2)^3))*(PI()/180)^2</f>
        <v>1.5366415588346033E-2</v>
      </c>
      <c r="K168" s="13">
        <f>(($B$5/2)/1000)*($B$11*2*PI()/60)*(SIN(G168*PI()/180) + (($B$5/2)/$B$8)*SIN(2*G168*PI()/180))</f>
        <v>-6.9769168625500209</v>
      </c>
      <c r="L168" s="15">
        <f>(($B$5/2)/1000)*($B$11*2*PI()/60)^2*(COS(RADIANS(G168)) + 2*(($B$5/2)/$B$8)*COS(2*RADIANS(G168)))</f>
        <v>10629.370096191149</v>
      </c>
      <c r="M168" s="13">
        <f xml:space="preserve"> (( PI()*$B$4^2/4 * ( ($B$5/2)*(1-COS(RADIANS(G168))) + $B$8 - SQRT($B$8^2 - ($B$5/2)^2 * SIN(RADIANS(G168))^2 ) ) ) / 1000)*4+$B$6</f>
        <v>80.046519029153274</v>
      </c>
      <c r="N168" s="50">
        <f>$B$10</f>
        <v>11.079718735154428</v>
      </c>
      <c r="O168" s="49" cm="1">
        <f t="array" ref="O168">MAX(ABS($K$3:$K$363))</f>
        <v>19.577733395790943</v>
      </c>
    </row>
    <row r="169" spans="7:15" x14ac:dyDescent="0.25">
      <c r="G169" s="11">
        <v>-14</v>
      </c>
      <c r="H169" s="13">
        <f xml:space="preserve"> ($B$5/2)*(1-COS(RADIANS(G169)))+($B$8-SQRT($B$8^2-(($B$5/2)*SIN(RADIANS(G169)))^2))</f>
        <v>1.5800566494194099</v>
      </c>
      <c r="I169" s="13">
        <f>(($B$5/2)*SIN(RADIANS(G169))+(($B$5/2)^2*SIN(RADIANS(G169))*COS(RADIANS(G169)))/SQRT($B$8^2-(($B$5/2)*SIN(RADIANS(G169)))^2))*(PI()/180)</f>
        <v>-0.22391443925081267</v>
      </c>
      <c r="J169" s="14">
        <f>(($B$5/2)*COS(RADIANS(G169))+(($B$5/2)^2*COS(2*RADIANS(G169)))/SQRT($B$8^2-(($B$5/2)*SIN(RADIANS(G169)))^2)+(($B$5/2)^4*(SIN(RADIANS(G169))^2)*(COS(RADIANS(G169))^2))/(SQRT($B$8^2-(($B$5/2)*SIN(RADIANS(G169)))^2)^3))*(PI()/180)^2</f>
        <v>1.5479465469075204E-2</v>
      </c>
      <c r="K169" s="13">
        <f>(($B$5/2)/1000)*($B$11*2*PI()/60)*(SIN(G169*PI()/180) + (($B$5/2)/$B$8)*SIN(2*G169*PI()/180))</f>
        <v>-6.531879548962519</v>
      </c>
      <c r="L169" s="15">
        <f>(($B$5/2)/1000)*($B$11*2*PI()/60)^2*(COS(RADIANS(G169)) + 2*(($B$5/2)/$B$8)*COS(2*RADIANS(G169)))</f>
        <v>10731.326882845329</v>
      </c>
      <c r="M169" s="13">
        <f xml:space="preserve"> (( PI()*$B$4^2/4 * ( ($B$5/2)*(1-COS(RADIANS(G169))) + $B$8 - SQRT($B$8^2 - ($B$5/2)^2 * SIN(RADIANS(G169))^2 ) ) ) / 1000)*4+$B$6</f>
        <v>74.481394543679613</v>
      </c>
      <c r="N169" s="50">
        <f>$B$10</f>
        <v>11.079718735154428</v>
      </c>
      <c r="O169" s="49" cm="1">
        <f t="array" ref="O169">MAX(ABS($K$3:$K$363))</f>
        <v>19.577733395790943</v>
      </c>
    </row>
    <row r="170" spans="7:15" x14ac:dyDescent="0.25">
      <c r="G170" s="11">
        <v>-13</v>
      </c>
      <c r="H170" s="13">
        <f xml:space="preserve"> ($B$5/2)*(1-COS(RADIANS(G170)))+($B$8-SQRT($B$8^2-(($B$5/2)*SIN(RADIANS(G170)))^2))</f>
        <v>1.3638998506211952</v>
      </c>
      <c r="I170" s="13">
        <f>(($B$5/2)*SIN(RADIANS(G170))+(($B$5/2)^2*SIN(RADIANS(G170))*COS(RADIANS(G170)))/SQRT($B$8^2-(($B$5/2)*SIN(RADIANS(G170)))^2))*(PI()/180)</f>
        <v>-0.20838156354562815</v>
      </c>
      <c r="J170" s="14">
        <f>(($B$5/2)*COS(RADIANS(G170))+(($B$5/2)^2*COS(2*RADIANS(G170)))/SQRT($B$8^2-(($B$5/2)*SIN(RADIANS(G170)))^2)+(($B$5/2)^4*(SIN(RADIANS(G170))^2)*(COS(RADIANS(G170))^2))/(SQRT($B$8^2-(($B$5/2)*SIN(RADIANS(G170)))^2)^3))*(PI()/180)^2</f>
        <v>1.5585033147225657E-2</v>
      </c>
      <c r="K170" s="13">
        <f>(($B$5/2)/1000)*($B$11*2*PI()/60)*(SIN(G170*PI()/180) + (($B$5/2)/$B$8)*SIN(2*G170*PI()/180))</f>
        <v>-6.0827314430089299</v>
      </c>
      <c r="L170" s="15">
        <f>(($B$5/2)/1000)*($B$11*2*PI()/60)^2*(COS(RADIANS(G170)) + 2*(($B$5/2)/$B$8)*COS(2*RADIANS(G170)))</f>
        <v>10826.672782262422</v>
      </c>
      <c r="M170" s="13">
        <f xml:space="preserve"> (( PI()*$B$4^2/4 * ( ($B$5/2)*(1-COS(RADIANS(G170))) + $B$8 - SQRT($B$8^2 - ($B$5/2)^2 * SIN(RADIANS(G170))^2 ) ) ) / 1000)*4+$B$6</f>
        <v>69.288154462387141</v>
      </c>
      <c r="N170" s="50">
        <f>$B$10</f>
        <v>11.079718735154428</v>
      </c>
      <c r="O170" s="49" cm="1">
        <f t="array" ref="O170">MAX(ABS($K$3:$K$363))</f>
        <v>19.577733395790943</v>
      </c>
    </row>
    <row r="171" spans="7:15" x14ac:dyDescent="0.25">
      <c r="G171" s="11">
        <v>-12</v>
      </c>
      <c r="H171" s="13">
        <f xml:space="preserve"> ($B$5/2)*(1-COS(RADIANS(G171)))+($B$8-SQRT($B$8^2-(($B$5/2)*SIN(RADIANS(G171)))^2))</f>
        <v>1.1633274558238618</v>
      </c>
      <c r="I171" s="13">
        <f>(($B$5/2)*SIN(RADIANS(G171))+(($B$5/2)^2*SIN(RADIANS(G171))*COS(RADIANS(G171)))/SQRT($B$8^2-(($B$5/2)*SIN(RADIANS(G171)))^2))*(PI()/180)</f>
        <v>-0.19274688951415922</v>
      </c>
      <c r="J171" s="14">
        <f>(($B$5/2)*COS(RADIANS(G171))+(($B$5/2)^2*COS(2*RADIANS(G171)))/SQRT($B$8^2-(($B$5/2)*SIN(RADIANS(G171)))^2)+(($B$5/2)^4*(SIN(RADIANS(G171))^2)*(COS(RADIANS(G171))^2))/(SQRT($B$8^2-(($B$5/2)*SIN(RADIANS(G171)))^2)^3))*(PI()/180)^2</f>
        <v>1.5683051317413689E-2</v>
      </c>
      <c r="K171" s="13">
        <f>(($B$5/2)/1000)*($B$11*2*PI()/60)*(SIN(G171*PI()/180) + (($B$5/2)/$B$8)*SIN(2*G171*PI()/180))</f>
        <v>-5.6297498742840055</v>
      </c>
      <c r="L171" s="15">
        <f>(($B$5/2)/1000)*($B$11*2*PI()/60)^2*(COS(RADIANS(G171)) + 2*(($B$5/2)/$B$8)*COS(2*RADIANS(G171)))</f>
        <v>10915.318771174443</v>
      </c>
      <c r="M171" s="13">
        <f xml:space="preserve"> (( PI()*$B$4^2/4 * ( ($B$5/2)*(1-COS(RADIANS(G171))) + $B$8 - SQRT($B$8^2 - ($B$5/2)^2 * SIN(RADIANS(G171))^2 ) ) ) / 1000)*4+$B$6</f>
        <v>64.469334949637073</v>
      </c>
      <c r="N171" s="50">
        <f>$B$10</f>
        <v>11.079718735154428</v>
      </c>
      <c r="O171" s="49" cm="1">
        <f t="array" ref="O171">MAX(ABS($K$3:$K$363))</f>
        <v>19.577733395790943</v>
      </c>
    </row>
    <row r="172" spans="7:15" x14ac:dyDescent="0.25">
      <c r="G172" s="11">
        <v>-11</v>
      </c>
      <c r="H172" s="13">
        <f xml:space="preserve"> ($B$5/2)*(1-COS(RADIANS(G172)))+($B$8-SQRT($B$8^2-(($B$5/2)*SIN(RADIANS(G172)))^2))</f>
        <v>0.97843747800236003</v>
      </c>
      <c r="I172" s="13">
        <f>(($B$5/2)*SIN(RADIANS(G172))+(($B$5/2)^2*SIN(RADIANS(G172))*COS(RADIANS(G172)))/SQRT($B$8^2-(($B$5/2)*SIN(RADIANS(G172)))^2))*(PI()/180)</f>
        <v>-0.17701799824954542</v>
      </c>
      <c r="J172" s="14">
        <f>(($B$5/2)*COS(RADIANS(G172))+(($B$5/2)^2*COS(2*RADIANS(G172)))/SQRT($B$8^2-(($B$5/2)*SIN(RADIANS(G172)))^2)+(($B$5/2)^4*(SIN(RADIANS(G172))^2)*(COS(RADIANS(G172))^2))/(SQRT($B$8^2-(($B$5/2)*SIN(RADIANS(G172)))^2)^3))*(PI()/180)^2</f>
        <v>1.5773457637028119E-2</v>
      </c>
      <c r="K172" s="13">
        <f>(($B$5/2)/1000)*($B$11*2*PI()/60)*(SIN(G172*PI()/180) + (($B$5/2)/$B$8)*SIN(2*G172*PI()/180))</f>
        <v>-5.173215753153098</v>
      </c>
      <c r="L172" s="15">
        <f>(($B$5/2)/1000)*($B$11*2*PI()/60)^2*(COS(RADIANS(G172)) + 2*(($B$5/2)/$B$8)*COS(2*RADIANS(G172)))</f>
        <v>10997.182011985356</v>
      </c>
      <c r="M172" s="13">
        <f xml:space="preserve"> (( PI()*$B$4^2/4 * ( ($B$5/2)*(1-COS(RADIANS(G172))) + $B$8 - SQRT($B$8^2 - ($B$5/2)^2 * SIN(RADIANS(G172))^2 ) ) ) / 1000)*4+$B$6</f>
        <v>60.027290800249403</v>
      </c>
      <c r="N172" s="50">
        <f>$B$10</f>
        <v>11.079718735154428</v>
      </c>
      <c r="O172" s="49" cm="1">
        <f t="array" ref="O172">MAX(ABS($K$3:$K$363))</f>
        <v>19.577733395790943</v>
      </c>
    </row>
    <row r="173" spans="7:15" x14ac:dyDescent="0.25">
      <c r="G173" s="11">
        <v>-10</v>
      </c>
      <c r="H173" s="13">
        <f xml:space="preserve"> ($B$5/2)*(1-COS(RADIANS(G173)))+($B$8-SQRT($B$8^2-(($B$5/2)*SIN(RADIANS(G173)))^2))</f>
        <v>0.80932031869518439</v>
      </c>
      <c r="I173" s="13">
        <f>(($B$5/2)*SIN(RADIANS(G173))+(($B$5/2)^2*SIN(RADIANS(G173))*COS(RADIANS(G173)))/SQRT($B$8^2-(($B$5/2)*SIN(RADIANS(G173)))^2))*(PI()/180)</f>
        <v>-0.16120253070322435</v>
      </c>
      <c r="J173" s="14">
        <f>(($B$5/2)*COS(RADIANS(G173))+(($B$5/2)^2*COS(2*RADIANS(G173)))/SQRT($B$8^2-(($B$5/2)*SIN(RADIANS(G173)))^2)+(($B$5/2)^4*(SIN(RADIANS(G173))^2)*(COS(RADIANS(G173))^2))/(SQRT($B$8^2-(($B$5/2)*SIN(RADIANS(G173)))^2)^3))*(PI()/180)^2</f>
        <v>1.5856194733128107E-2</v>
      </c>
      <c r="K173" s="13">
        <f>(($B$5/2)/1000)*($B$11*2*PI()/60)*(SIN(G173*PI()/180) + (($B$5/2)/$B$8)*SIN(2*G173*PI()/180))</f>
        <v>-4.7134133110486349</v>
      </c>
      <c r="L173" s="15">
        <f>(($B$5/2)/1000)*($B$11*2*PI()/60)^2*(COS(RADIANS(G173)) + 2*(($B$5/2)/$B$8)*COS(2*RADIANS(G173)))</f>
        <v>11072.18594603075</v>
      </c>
      <c r="M173" s="13">
        <f xml:space="preserve"> (( PI()*$B$4^2/4 * ( ($B$5/2)*(1-COS(RADIANS(G173))) + $B$8 - SQRT($B$8^2 - ($B$5/2)^2 * SIN(RADIANS(G173))^2 ) ) ) / 1000)*4+$B$6</f>
        <v>55.964193941712693</v>
      </c>
      <c r="N173" s="50">
        <f>$B$10</f>
        <v>11.079718735154428</v>
      </c>
      <c r="O173" s="49" cm="1">
        <f t="array" ref="O173">MAX(ABS($K$3:$K$363))</f>
        <v>19.577733395790943</v>
      </c>
    </row>
    <row r="174" spans="7:15" x14ac:dyDescent="0.25">
      <c r="G174" s="11">
        <v>-9</v>
      </c>
      <c r="H174" s="13">
        <f xml:space="preserve"> ($B$5/2)*(1-COS(RADIANS(G174)))+($B$8-SQRT($B$8^2-(($B$5/2)*SIN(RADIANS(G174)))^2))</f>
        <v>0.65605871063197208</v>
      </c>
      <c r="I174" s="13">
        <f>(($B$5/2)*SIN(RADIANS(G174))+(($B$5/2)^2*SIN(RADIANS(G174))*COS(RADIANS(G174)))/SQRT($B$8^2-(($B$5/2)*SIN(RADIANS(G174)))^2))*(PI()/180)</f>
        <v>-0.14530818271232068</v>
      </c>
      <c r="J174" s="14">
        <f>(($B$5/2)*COS(RADIANS(G174))+(($B$5/2)^2*COS(2*RADIANS(G174)))/SQRT($B$8^2-(($B$5/2)*SIN(RADIANS(G174)))^2)+(($B$5/2)^4*(SIN(RADIANS(G174))^2)*(COS(RADIANS(G174))^2))/(SQRT($B$8^2-(($B$5/2)*SIN(RADIANS(G174)))^2)^3))*(PI()/180)^2</f>
        <v>1.5931210208137876E-2</v>
      </c>
      <c r="K174" s="13">
        <f>(($B$5/2)/1000)*($B$11*2*PI()/60)*(SIN(G174*PI()/180) + (($B$5/2)/$B$8)*SIN(2*G174*PI()/180))</f>
        <v>-4.2506298370271987</v>
      </c>
      <c r="L174" s="15">
        <f>(($B$5/2)/1000)*($B$11*2*PI()/60)^2*(COS(RADIANS(G174)) + 2*(($B$5/2)/$B$8)*COS(2*RADIANS(G174)))</f>
        <v>11140.260379792202</v>
      </c>
      <c r="M174" s="13">
        <f xml:space="preserve"> (( PI()*$B$4^2/4 * ( ($B$5/2)*(1-COS(RADIANS(G174))) + $B$8 - SQRT($B$8^2 - ($B$5/2)^2 * SIN(RADIANS(G174))^2 ) ) ) / 1000)*4+$B$6</f>
        <v>52.282032055793394</v>
      </c>
      <c r="N174" s="50">
        <f>$B$10</f>
        <v>11.079718735154428</v>
      </c>
      <c r="O174" s="49" cm="1">
        <f t="array" ref="O174">MAX(ABS($K$3:$K$363))</f>
        <v>19.577733395790943</v>
      </c>
    </row>
    <row r="175" spans="7:15" x14ac:dyDescent="0.25">
      <c r="G175" s="11">
        <v>-8</v>
      </c>
      <c r="H175" s="13">
        <f xml:space="preserve"> ($B$5/2)*(1-COS(RADIANS(G175)))+($B$8-SQRT($B$8^2-(($B$5/2)*SIN(RADIANS(G175)))^2))</f>
        <v>0.51872766533623449</v>
      </c>
      <c r="I175" s="13">
        <f>(($B$5/2)*SIN(RADIANS(G175))+(($B$5/2)^2*SIN(RADIANS(G175))*COS(RADIANS(G175)))/SQRT($B$8^2-(($B$5/2)*SIN(RADIANS(G175)))^2))*(PI()/180)</f>
        <v>-0.1293427000218742</v>
      </c>
      <c r="J175" s="14">
        <f>(($B$5/2)*COS(RADIANS(G175))+(($B$5/2)^2*COS(2*RADIANS(G175)))/SQRT($B$8^2-(($B$5/2)*SIN(RADIANS(G175)))^2)+(($B$5/2)^4*(SIN(RADIANS(G175))^2)*(COS(RADIANS(G175))^2))/(SQRT($B$8^2-(($B$5/2)*SIN(RADIANS(G175)))^2)^3))*(PI()/180)^2</f>
        <v>1.5998456644499767E-2</v>
      </c>
      <c r="K175" s="13">
        <f>(($B$5/2)/1000)*($B$11*2*PI()/60)*(SIN(G175*PI()/180) + (($B$5/2)/$B$8)*SIN(2*G175*PI()/180))</f>
        <v>-3.7851554108829024</v>
      </c>
      <c r="L175" s="15">
        <f>(($B$5/2)/1000)*($B$11*2*PI()/60)^2*(COS(RADIANS(G175)) + 2*(($B$5/2)/$B$8)*COS(2*RADIANS(G175)))</f>
        <v>11201.341563963444</v>
      </c>
      <c r="M175" s="13">
        <f xml:space="preserve"> (( PI()*$B$4^2/4 * ( ($B$5/2)*(1-COS(RADIANS(G175))) + $B$8 - SQRT($B$8^2 - ($B$5/2)^2 * SIN(RADIANS(G175))^2 ) ) ) / 1000)*4+$B$6</f>
        <v>48.9826073196717</v>
      </c>
      <c r="N175" s="50">
        <f>$B$10</f>
        <v>11.079718735154428</v>
      </c>
      <c r="O175" s="49" cm="1">
        <f t="array" ref="O175">MAX(ABS($K$3:$K$363))</f>
        <v>19.577733395790943</v>
      </c>
    </row>
    <row r="176" spans="7:15" x14ac:dyDescent="0.25">
      <c r="G176" s="11">
        <v>-7</v>
      </c>
      <c r="H176" s="13">
        <f xml:space="preserve"> ($B$5/2)*(1-COS(RADIANS(G176)))+($B$8-SQRT($B$8^2-(($B$5/2)*SIN(RADIANS(G176)))^2))</f>
        <v>0.39739442570819217</v>
      </c>
      <c r="I176" s="13">
        <f>(($B$5/2)*SIN(RADIANS(G176))+(($B$5/2)^2*SIN(RADIANS(G176))*COS(RADIANS(G176)))/SQRT($B$8^2-(($B$5/2)*SIN(RADIANS(G176)))^2))*(PI()/180)</f>
        <v>-0.11331387330287324</v>
      </c>
      <c r="J176" s="14">
        <f>(($B$5/2)*COS(RADIANS(G176))+(($B$5/2)^2*COS(2*RADIANS(G176)))/SQRT($B$8^2-(($B$5/2)*SIN(RADIANS(G176)))^2)+(($B$5/2)^4*(SIN(RADIANS(G176))^2)*(COS(RADIANS(G176))^2))/(SQRT($B$8^2-(($B$5/2)*SIN(RADIANS(G176)))^2)^3))*(PI()/180)^2</f>
        <v>1.6057891608433773E-2</v>
      </c>
      <c r="K176" s="13">
        <f>(($B$5/2)/1000)*($B$11*2*PI()/60)*(SIN(G176*PI()/180) + (($B$5/2)/$B$8)*SIN(2*G176*PI()/180))</f>
        <v>-3.3172826331169283</v>
      </c>
      <c r="L176" s="15">
        <f>(($B$5/2)/1000)*($B$11*2*PI()/60)^2*(COS(RADIANS(G176)) + 2*(($B$5/2)/$B$8)*COS(2*RADIANS(G176)))</f>
        <v>11255.372265273932</v>
      </c>
      <c r="M176" s="13">
        <f xml:space="preserve"> (( PI()*$B$4^2/4 * ( ($B$5/2)*(1-COS(RADIANS(G176))) + $B$8 - SQRT($B$8^2 - ($B$5/2)^2 * SIN(RADIANS(G176))^2 ) ) ) / 1000)*4+$B$6</f>
        <v>46.067535266733046</v>
      </c>
      <c r="N176" s="50">
        <f>$B$10</f>
        <v>11.079718735154428</v>
      </c>
      <c r="O176" s="49" cm="1">
        <f t="array" ref="O176">MAX(ABS($K$3:$K$363))</f>
        <v>19.577733395790943</v>
      </c>
    </row>
    <row r="177" spans="7:15" x14ac:dyDescent="0.25">
      <c r="G177" s="11">
        <v>-6</v>
      </c>
      <c r="H177" s="13">
        <f xml:space="preserve"> ($B$5/2)*(1-COS(RADIANS(G177)))+($B$8-SQRT($B$8^2-(($B$5/2)*SIN(RADIANS(G177)))^2))</f>
        <v>0.29211842359119411</v>
      </c>
      <c r="I177" s="13">
        <f>(($B$5/2)*SIN(RADIANS(G177))+(($B$5/2)^2*SIN(RADIANS(G177))*COS(RADIANS(G177)))/SQRT($B$8^2-(($B$5/2)*SIN(RADIANS(G177)))^2))*(PI()/180)</f>
        <v>-9.7229533166918819E-2</v>
      </c>
      <c r="J177" s="14">
        <f>(($B$5/2)*COS(RADIANS(G177))+(($B$5/2)^2*COS(2*RADIANS(G177)))/SQRT($B$8^2-(($B$5/2)*SIN(RADIANS(G177)))^2)+(($B$5/2)^4*(SIN(RADIANS(G177))^2)*(COS(RADIANS(G177))^2))/(SQRT($B$8^2-(($B$5/2)*SIN(RADIANS(G177)))^2)^3))*(PI()/180)^2</f>
        <v>1.6109477652938017E-2</v>
      </c>
      <c r="K177" s="13">
        <f>(($B$5/2)/1000)*($B$11*2*PI()/60)*(SIN(G177*PI()/180) + (($B$5/2)/$B$8)*SIN(2*G177*PI()/180))</f>
        <v>-2.8473063520667967</v>
      </c>
      <c r="L177" s="15">
        <f>(($B$5/2)/1000)*($B$11*2*PI()/60)^2*(COS(RADIANS(G177)) + 2*(($B$5/2)/$B$8)*COS(2*RADIANS(G177)))</f>
        <v>11302.301830984154</v>
      </c>
      <c r="M177" s="13">
        <f xml:space="preserve"> (( PI()*$B$4^2/4 * ( ($B$5/2)*(1-COS(RADIANS(G177))) + $B$8 - SQRT($B$8^2 - ($B$5/2)^2 * SIN(RADIANS(G177))^2 ) ) ) / 1000)*4+$B$6</f>
        <v>43.538243767081468</v>
      </c>
      <c r="N177" s="50">
        <f>$B$10</f>
        <v>11.079718735154428</v>
      </c>
      <c r="O177" s="49" cm="1">
        <f t="array" ref="O177">MAX(ABS($K$3:$K$363))</f>
        <v>19.577733395790943</v>
      </c>
    </row>
    <row r="178" spans="7:15" x14ac:dyDescent="0.25">
      <c r="G178" s="11">
        <v>-5</v>
      </c>
      <c r="H178" s="13">
        <f xml:space="preserve"> ($B$5/2)*(1-COS(RADIANS(G178)))+($B$8-SQRT($B$8^2-(($B$5/2)*SIN(RADIANS(G178)))^2))</f>
        <v>0.20295124232486489</v>
      </c>
      <c r="I178" s="13">
        <f>(($B$5/2)*SIN(RADIANS(G178))+(($B$5/2)^2*SIN(RADIANS(G178))*COS(RADIANS(G178)))/SQRT($B$8^2-(($B$5/2)*SIN(RADIANS(G178)))^2))*(PI()/180)</f>
        <v>-8.1097545178216851E-2</v>
      </c>
      <c r="J178" s="14">
        <f>(($B$5/2)*COS(RADIANS(G178))+(($B$5/2)^2*COS(2*RADIANS(G178)))/SQRT($B$8^2-(($B$5/2)*SIN(RADIANS(G178)))^2)+(($B$5/2)^4*(SIN(RADIANS(G178))^2)*(COS(RADIANS(G178))^2))/(SQRT($B$8^2-(($B$5/2)*SIN(RADIANS(G178)))^2)^3))*(PI()/180)^2</f>
        <v>1.6153182320150783E-2</v>
      </c>
      <c r="K178" s="13">
        <f>(($B$5/2)/1000)*($B$11*2*PI()/60)*(SIN(G178*PI()/180) + (($B$5/2)/$B$8)*SIN(2*G178*PI()/180))</f>
        <v>-2.3755233885023674</v>
      </c>
      <c r="L178" s="15">
        <f>(($B$5/2)/1000)*($B$11*2*PI()/60)^2*(COS(RADIANS(G178)) + 2*(($B$5/2)/$B$8)*COS(2*RADIANS(G178)))</f>
        <v>11342.086245975604</v>
      </c>
      <c r="M178" s="13">
        <f xml:space="preserve"> (( PI()*$B$4^2/4 * ( ($B$5/2)*(1-COS(RADIANS(G178))) + $B$8 - SQRT($B$8^2 - ($B$5/2)^2 * SIN(RADIANS(G178))^2 ) ) ) / 1000)*4+$B$6</f>
        <v>41.395972127869776</v>
      </c>
      <c r="N178" s="50">
        <f>$B$10</f>
        <v>11.079718735154428</v>
      </c>
      <c r="O178" s="49" cm="1">
        <f t="array" ref="O178">MAX(ABS($K$3:$K$363))</f>
        <v>19.577733395790943</v>
      </c>
    </row>
    <row r="179" spans="7:15" x14ac:dyDescent="0.25">
      <c r="G179" s="11">
        <v>-4</v>
      </c>
      <c r="H179" s="13">
        <f xml:space="preserve"> ($B$5/2)*(1-COS(RADIANS(G179)))+($B$8-SQRT($B$8^2-(($B$5/2)*SIN(RADIANS(G179)))^2))</f>
        <v>0.12993658428754951</v>
      </c>
      <c r="I179" s="13">
        <f>(($B$5/2)*SIN(RADIANS(G179))+(($B$5/2)^2*SIN(RADIANS(G179))*COS(RADIANS(G179)))/SQRT($B$8^2-(($B$5/2)*SIN(RADIANS(G179)))^2))*(PI()/180)</f>
        <v>-6.4925804863482608E-2</v>
      </c>
      <c r="J179" s="14">
        <f>(($B$5/2)*COS(RADIANS(G179))+(($B$5/2)^2*COS(2*RADIANS(G179)))/SQRT($B$8^2-(($B$5/2)*SIN(RADIANS(G179)))^2)+(($B$5/2)^4*(SIN(RADIANS(G179))^2)*(COS(RADIANS(G179))^2))/(SQRT($B$8^2-(($B$5/2)*SIN(RADIANS(G179)))^2)^3))*(PI()/180)^2</f>
        <v>1.6188978143180949E-2</v>
      </c>
      <c r="K179" s="13">
        <f>(($B$5/2)/1000)*($B$11*2*PI()/60)*(SIN(G179*PI()/180) + (($B$5/2)/$B$8)*SIN(2*G179*PI()/180))</f>
        <v>-1.9022322579985587</v>
      </c>
      <c r="L179" s="15">
        <f>(($B$5/2)/1000)*($B$11*2*PI()/60)^2*(COS(RADIANS(G179)) + 2*(($B$5/2)/$B$8)*COS(2*RADIANS(G179)))</f>
        <v>11374.688182367383</v>
      </c>
      <c r="M179" s="13">
        <f xml:space="preserve"> (( PI()*$B$4^2/4 * ( ($B$5/2)*(1-COS(RADIANS(G179))) + $B$8 - SQRT($B$8^2 - ($B$5/2)^2 * SIN(RADIANS(G179))^2 ) ) ) / 1000)*4+$B$6</f>
        <v>39.641770313494881</v>
      </c>
      <c r="N179" s="50">
        <f>$B$10</f>
        <v>11.079718735154428</v>
      </c>
      <c r="O179" s="49" cm="1">
        <f t="array" ref="O179">MAX(ABS($K$3:$K$363))</f>
        <v>19.577733395790943</v>
      </c>
    </row>
    <row r="180" spans="7:15" x14ac:dyDescent="0.25">
      <c r="G180" s="11">
        <v>-3</v>
      </c>
      <c r="H180" s="13">
        <f xml:space="preserve"> ($B$5/2)*(1-COS(RADIANS(G180)))+($B$8-SQRT($B$8^2-(($B$5/2)*SIN(RADIANS(G180)))^2))</f>
        <v>7.3110243429391431E-2</v>
      </c>
      <c r="I180" s="13">
        <f>(($B$5/2)*SIN(RADIANS(G180))+(($B$5/2)^2*SIN(RADIANS(G180))*COS(RADIANS(G180)))/SQRT($B$8^2-(($B$5/2)*SIN(RADIANS(G180)))^2))*(PI()/180)</f>
        <v>-4.8722232720241385E-2</v>
      </c>
      <c r="J180" s="14">
        <f>(($B$5/2)*COS(RADIANS(G180))+(($B$5/2)^2*COS(2*RADIANS(G180)))/SQRT($B$8^2-(($B$5/2)*SIN(RADIANS(G180)))^2)+(($B$5/2)^4*(SIN(RADIANS(G180))^2)*(COS(RADIANS(G180))^2))/(SQRT($B$8^2-(($B$5/2)*SIN(RADIANS(G180)))^2)^3))*(PI()/180)^2</f>
        <v>1.6216842647499424E-2</v>
      </c>
      <c r="K180" s="13">
        <f>(($B$5/2)/1000)*($B$11*2*PI()/60)*(SIN(G180*PI()/180) + (($B$5/2)/$B$8)*SIN(2*G180*PI()/180))</f>
        <v>-1.4277328913974479</v>
      </c>
      <c r="L180" s="15">
        <f>(($B$5/2)/1000)*($B$11*2*PI()/60)^2*(COS(RADIANS(G180)) + 2*(($B$5/2)/$B$8)*COS(2*RADIANS(G180)))</f>
        <v>11400.077041600089</v>
      </c>
      <c r="M180" s="13">
        <f xml:space="preserve"> (( PI()*$B$4^2/4 * ( ($B$5/2)*(1-COS(RADIANS(G180))) + $B$8 - SQRT($B$8^2 - ($B$5/2)^2 * SIN(RADIANS(G180))^2 ) ) ) / 1000)*4+$B$6</f>
        <v>38.276498285696029</v>
      </c>
      <c r="N180" s="50">
        <f>$B$10</f>
        <v>11.079718735154428</v>
      </c>
      <c r="O180" s="49" cm="1">
        <f t="array" ref="O180">MAX(ABS($K$3:$K$363))</f>
        <v>19.577733395790943</v>
      </c>
    </row>
    <row r="181" spans="7:15" x14ac:dyDescent="0.25">
      <c r="G181" s="11">
        <v>-2</v>
      </c>
      <c r="H181" s="13">
        <f xml:space="preserve"> ($B$5/2)*(1-COS(RADIANS(G181)))+($B$8-SQRT($B$8^2-(($B$5/2)*SIN(RADIANS(G181)))^2))</f>
        <v>3.250008279789917E-2</v>
      </c>
      <c r="I181" s="13">
        <f>(($B$5/2)*SIN(RADIANS(G181))+(($B$5/2)^2*SIN(RADIANS(G181))*COS(RADIANS(G181)))/SQRT($B$8^2-(($B$5/2)*SIN(RADIANS(G181)))^2))*(PI()/180)</f>
        <v>-3.2494769223923615E-2</v>
      </c>
      <c r="J181" s="14">
        <f>(($B$5/2)*COS(RADIANS(G181))+(($B$5/2)^2*COS(2*RADIANS(G181)))/SQRT($B$8^2-(($B$5/2)*SIN(RADIANS(G181)))^2)+(($B$5/2)^4*(SIN(RADIANS(G181))^2)*(COS(RADIANS(G181))^2))/(SQRT($B$8^2-(($B$5/2)*SIN(RADIANS(G181)))^2)^3))*(PI()/180)^2</f>
        <v>1.6236758351970238E-2</v>
      </c>
      <c r="K181" s="13">
        <f>(($B$5/2)/1000)*($B$11*2*PI()/60)*(SIN(G181*PI()/180) + (($B$5/2)/$B$8)*SIN(2*G181*PI()/180))</f>
        <v>-0.95232635367470342</v>
      </c>
      <c r="L181" s="15">
        <f>(($B$5/2)/1000)*($B$11*2*PI()/60)^2*(COS(RADIANS(G181)) + 2*(($B$5/2)/$B$8)*COS(2*RADIANS(G181)))</f>
        <v>11418.22898893686</v>
      </c>
      <c r="M181" s="13">
        <f xml:space="preserve"> (( PI()*$B$4^2/4 * ( ($B$5/2)*(1-COS(RADIANS(G181))) + $B$8 - SQRT($B$8^2 - ($B$5/2)^2 * SIN(RADIANS(G181))^2 ) ) ) / 1000)*4+$B$6</f>
        <v>37.300825463597462</v>
      </c>
      <c r="N181" s="50">
        <f>$B$10</f>
        <v>11.079718735154428</v>
      </c>
      <c r="O181" s="49" cm="1">
        <f t="array" ref="O181">MAX(ABS($K$3:$K$363))</f>
        <v>19.577733395790943</v>
      </c>
    </row>
    <row r="182" spans="7:15" x14ac:dyDescent="0.25">
      <c r="G182" s="11">
        <v>-1</v>
      </c>
      <c r="H182" s="13">
        <f xml:space="preserve"> ($B$5/2)*(1-COS(RADIANS(G182)))+($B$8-SQRT($B$8^2-(($B$5/2)*SIN(RADIANS(G182)))^2))</f>
        <v>8.1260170570531028E-3</v>
      </c>
      <c r="I182" s="13">
        <f>(($B$5/2)*SIN(RADIANS(G182))+(($B$5/2)^2*SIN(RADIANS(G182))*COS(RADIANS(G182)))/SQRT($B$8^2-(($B$5/2)*SIN(RADIANS(G182)))^2))*(PI()/180)</f>
        <v>-1.6251369834082055E-2</v>
      </c>
      <c r="J182" s="14">
        <f>(($B$5/2)*COS(RADIANS(G182))+(($B$5/2)^2*COS(2*RADIANS(G182)))/SQRT($B$8^2-(($B$5/2)*SIN(RADIANS(G182)))^2)+(($B$5/2)^4*(SIN(RADIANS(G182))^2)*(COS(RADIANS(G182))^2))/(SQRT($B$8^2-(($B$5/2)*SIN(RADIANS(G182)))^2)^3))*(PI()/180)^2</f>
        <v>1.6248712769585647E-2</v>
      </c>
      <c r="K182" s="13">
        <f>(($B$5/2)/1000)*($B$11*2*PI()/60)*(SIN(G182*PI()/180) + (($B$5/2)/$B$8)*SIN(2*G182*PI()/180))</f>
        <v>-0.47631456152717011</v>
      </c>
      <c r="L182" s="15">
        <f>(($B$5/2)/1000)*($B$11*2*PI()/60)^2*(COS(RADIANS(G182)) + 2*(($B$5/2)/$B$8)*COS(2*RADIANS(G182)))</f>
        <v>11429.126980340292</v>
      </c>
      <c r="M182" s="13">
        <f xml:space="preserve"> (( PI()*$B$4^2/4 * ( ($B$5/2)*(1-COS(RADIANS(G182))) + $B$8 - SQRT($B$8^2 - ($B$5/2)^2 * SIN(RADIANS(G182))^2 ) ) ) / 1000)*4+$B$6</f>
        <v>36.715230303726955</v>
      </c>
      <c r="N182" s="50">
        <f>$B$10</f>
        <v>11.079718735154428</v>
      </c>
      <c r="O182" s="49" cm="1">
        <f t="array" ref="O182">MAX(ABS($K$3:$K$363))</f>
        <v>19.577733395790943</v>
      </c>
    </row>
    <row r="183" spans="7:15" x14ac:dyDescent="0.25">
      <c r="G183" s="11">
        <v>0</v>
      </c>
      <c r="H183" s="13">
        <f xml:space="preserve"> ($B$5/2)*(1-COS(RADIANS(G183)))+($B$8-SQRT($B$8^2-(($B$5/2)*SIN(RADIANS(G183)))^2))</f>
        <v>0</v>
      </c>
      <c r="I183" s="13">
        <f>(($B$5/2)*SIN(RADIANS(G183))+(($B$5/2)^2*SIN(RADIANS(G183))*COS(RADIANS(G183)))/SQRT($B$8^2-(($B$5/2)*SIN(RADIANS(G183)))^2))*(PI()/180)</f>
        <v>0</v>
      </c>
      <c r="J183" s="14">
        <f>(($B$5/2)*COS(RADIANS(G183))+(($B$5/2)^2*COS(2*RADIANS(G183)))/SQRT($B$8^2-(($B$5/2)*SIN(RADIANS(G183)))^2)+(($B$5/2)^4*(SIN(RADIANS(G183))^2)*(COS(RADIANS(G183))^2))/(SQRT($B$8^2-(($B$5/2)*SIN(RADIANS(G183)))^2)^3))*(PI()/180)^2</f>
        <v>1.6252698407955336E-2</v>
      </c>
      <c r="K183" s="13">
        <f>(($B$5/2)/1000)*($B$11*2*PI()/60)*(SIN(G183*PI()/180) + (($B$5/2)/$B$8)*SIN(2*G183*PI()/180))</f>
        <v>0</v>
      </c>
      <c r="L183" s="15">
        <f>(($B$5/2)/1000)*($B$11*2*PI()/60)^2*(COS(RADIANS(G183)) + 2*(($B$5/2)/$B$8)*COS(2*RADIANS(G183)))</f>
        <v>11432.760781693205</v>
      </c>
      <c r="M183" s="13">
        <f xml:space="preserve"> (( PI()*$B$4^2/4 * ( ($B$5/2)*(1-COS(RADIANS(G183))) + $B$8 - SQRT($B$8^2 - ($B$5/2)^2 * SIN(RADIANS(G183))^2 ) ) ) / 1000)*4+$B$6</f>
        <v>36.520000000000003</v>
      </c>
      <c r="N183" s="50">
        <f>$B$10</f>
        <v>11.079718735154428</v>
      </c>
      <c r="O183" s="49" cm="1">
        <f t="array" ref="O183">MAX(ABS($K$3:$K$363))</f>
        <v>19.577733395790943</v>
      </c>
    </row>
    <row r="184" spans="7:15" x14ac:dyDescent="0.25">
      <c r="G184" s="11">
        <v>1</v>
      </c>
      <c r="H184" s="13">
        <f xml:space="preserve"> ($B$5/2)*(1-COS(RADIANS(G184)))+($B$8-SQRT($B$8^2-(($B$5/2)*SIN(RADIANS(G184)))^2))</f>
        <v>8.1260170570531028E-3</v>
      </c>
      <c r="I184" s="13">
        <f>(($B$5/2)*SIN(RADIANS(G184))+(($B$5/2)^2*SIN(RADIANS(G184))*COS(RADIANS(G184)))/SQRT($B$8^2-(($B$5/2)*SIN(RADIANS(G184)))^2))*(PI()/180)</f>
        <v>1.6251369834082055E-2</v>
      </c>
      <c r="J184" s="14">
        <f>(($B$5/2)*COS(RADIANS(G184))+(($B$5/2)^2*COS(2*RADIANS(G184)))/SQRT($B$8^2-(($B$5/2)*SIN(RADIANS(G184)))^2)+(($B$5/2)^4*(SIN(RADIANS(G184))^2)*(COS(RADIANS(G184))^2))/(SQRT($B$8^2-(($B$5/2)*SIN(RADIANS(G184)))^2)^3))*(PI()/180)^2</f>
        <v>1.6248712769585647E-2</v>
      </c>
      <c r="K184" s="13">
        <f>(($B$5/2)/1000)*($B$11*2*PI()/60)*(SIN(G184*PI()/180) + (($B$5/2)/$B$8)*SIN(2*G184*PI()/180))</f>
        <v>0.47631456152717011</v>
      </c>
      <c r="L184" s="15">
        <f>(($B$5/2)/1000)*($B$11*2*PI()/60)^2*(COS(RADIANS(G184)) + 2*(($B$5/2)/$B$8)*COS(2*RADIANS(G184)))</f>
        <v>11429.126980340292</v>
      </c>
      <c r="M184" s="13">
        <f xml:space="preserve"> (( PI()*$B$4^2/4 * ( ($B$5/2)*(1-COS(RADIANS(G184))) + $B$8 - SQRT($B$8^2 - ($B$5/2)^2 * SIN(RADIANS(G184))^2 ) ) ) / 1000)*4+$B$6</f>
        <v>36.715230303726955</v>
      </c>
      <c r="N184" s="50">
        <f>$B$10</f>
        <v>11.079718735154428</v>
      </c>
      <c r="O184" s="49" cm="1">
        <f t="array" ref="O184">MAX(ABS($K$3:$K$363))</f>
        <v>19.577733395790943</v>
      </c>
    </row>
    <row r="185" spans="7:15" x14ac:dyDescent="0.25">
      <c r="G185" s="11">
        <v>2</v>
      </c>
      <c r="H185" s="13">
        <f xml:space="preserve"> ($B$5/2)*(1-COS(RADIANS(G185)))+($B$8-SQRT($B$8^2-(($B$5/2)*SIN(RADIANS(G185)))^2))</f>
        <v>3.250008279789917E-2</v>
      </c>
      <c r="I185" s="13">
        <f>(($B$5/2)*SIN(RADIANS(G185))+(($B$5/2)^2*SIN(RADIANS(G185))*COS(RADIANS(G185)))/SQRT($B$8^2-(($B$5/2)*SIN(RADIANS(G185)))^2))*(PI()/180)</f>
        <v>3.2494769223923615E-2</v>
      </c>
      <c r="J185" s="14">
        <f>(($B$5/2)*COS(RADIANS(G185))+(($B$5/2)^2*COS(2*RADIANS(G185)))/SQRT($B$8^2-(($B$5/2)*SIN(RADIANS(G185)))^2)+(($B$5/2)^4*(SIN(RADIANS(G185))^2)*(COS(RADIANS(G185))^2))/(SQRT($B$8^2-(($B$5/2)*SIN(RADIANS(G185)))^2)^3))*(PI()/180)^2</f>
        <v>1.6236758351970238E-2</v>
      </c>
      <c r="K185" s="13">
        <f>(($B$5/2)/1000)*($B$11*2*PI()/60)*(SIN(G185*PI()/180) + (($B$5/2)/$B$8)*SIN(2*G185*PI()/180))</f>
        <v>0.95232635367470342</v>
      </c>
      <c r="L185" s="15">
        <f>(($B$5/2)/1000)*($B$11*2*PI()/60)^2*(COS(RADIANS(G185)) + 2*(($B$5/2)/$B$8)*COS(2*RADIANS(G185)))</f>
        <v>11418.22898893686</v>
      </c>
      <c r="M185" s="13">
        <f xml:space="preserve"> (( PI()*$B$4^2/4 * ( ($B$5/2)*(1-COS(RADIANS(G185))) + $B$8 - SQRT($B$8^2 - ($B$5/2)^2 * SIN(RADIANS(G185))^2 ) ) ) / 1000)*4+$B$6</f>
        <v>37.300825463597462</v>
      </c>
      <c r="N185" s="50">
        <f>$B$10</f>
        <v>11.079718735154428</v>
      </c>
      <c r="O185" s="49" cm="1">
        <f t="array" ref="O185">MAX(ABS($K$3:$K$363))</f>
        <v>19.577733395790943</v>
      </c>
    </row>
    <row r="186" spans="7:15" x14ac:dyDescent="0.25">
      <c r="G186" s="11">
        <v>3</v>
      </c>
      <c r="H186" s="13">
        <f xml:space="preserve"> ($B$5/2)*(1-COS(RADIANS(G186)))+($B$8-SQRT($B$8^2-(($B$5/2)*SIN(RADIANS(G186)))^2))</f>
        <v>7.3110243429391431E-2</v>
      </c>
      <c r="I186" s="13">
        <f>(($B$5/2)*SIN(RADIANS(G186))+(($B$5/2)^2*SIN(RADIANS(G186))*COS(RADIANS(G186)))/SQRT($B$8^2-(($B$5/2)*SIN(RADIANS(G186)))^2))*(PI()/180)</f>
        <v>4.8722232720241385E-2</v>
      </c>
      <c r="J186" s="14">
        <f>(($B$5/2)*COS(RADIANS(G186))+(($B$5/2)^2*COS(2*RADIANS(G186)))/SQRT($B$8^2-(($B$5/2)*SIN(RADIANS(G186)))^2)+(($B$5/2)^4*(SIN(RADIANS(G186))^2)*(COS(RADIANS(G186))^2))/(SQRT($B$8^2-(($B$5/2)*SIN(RADIANS(G186)))^2)^3))*(PI()/180)^2</f>
        <v>1.6216842647499424E-2</v>
      </c>
      <c r="K186" s="13">
        <f>(($B$5/2)/1000)*($B$11*2*PI()/60)*(SIN(G186*PI()/180) + (($B$5/2)/$B$8)*SIN(2*G186*PI()/180))</f>
        <v>1.4277328913974479</v>
      </c>
      <c r="L186" s="15">
        <f>(($B$5/2)/1000)*($B$11*2*PI()/60)^2*(COS(RADIANS(G186)) + 2*(($B$5/2)/$B$8)*COS(2*RADIANS(G186)))</f>
        <v>11400.077041600089</v>
      </c>
      <c r="M186" s="13">
        <f xml:space="preserve"> (( PI()*$B$4^2/4 * ( ($B$5/2)*(1-COS(RADIANS(G186))) + $B$8 - SQRT($B$8^2 - ($B$5/2)^2 * SIN(RADIANS(G186))^2 ) ) ) / 1000)*4+$B$6</f>
        <v>38.276498285696029</v>
      </c>
      <c r="N186" s="50">
        <f>$B$10</f>
        <v>11.079718735154428</v>
      </c>
      <c r="O186" s="49" cm="1">
        <f t="array" ref="O186">MAX(ABS($K$3:$K$363))</f>
        <v>19.577733395790943</v>
      </c>
    </row>
    <row r="187" spans="7:15" x14ac:dyDescent="0.25">
      <c r="G187" s="11">
        <v>4</v>
      </c>
      <c r="H187" s="13">
        <f xml:space="preserve"> ($B$5/2)*(1-COS(RADIANS(G187)))+($B$8-SQRT($B$8^2-(($B$5/2)*SIN(RADIANS(G187)))^2))</f>
        <v>0.12993658428754951</v>
      </c>
      <c r="I187" s="13">
        <f>(($B$5/2)*SIN(RADIANS(G187))+(($B$5/2)^2*SIN(RADIANS(G187))*COS(RADIANS(G187)))/SQRT($B$8^2-(($B$5/2)*SIN(RADIANS(G187)))^2))*(PI()/180)</f>
        <v>6.4925804863482608E-2</v>
      </c>
      <c r="J187" s="14">
        <f>(($B$5/2)*COS(RADIANS(G187))+(($B$5/2)^2*COS(2*RADIANS(G187)))/SQRT($B$8^2-(($B$5/2)*SIN(RADIANS(G187)))^2)+(($B$5/2)^4*(SIN(RADIANS(G187))^2)*(COS(RADIANS(G187))^2))/(SQRT($B$8^2-(($B$5/2)*SIN(RADIANS(G187)))^2)^3))*(PI()/180)^2</f>
        <v>1.6188978143180949E-2</v>
      </c>
      <c r="K187" s="13">
        <f>(($B$5/2)/1000)*($B$11*2*PI()/60)*(SIN(G187*PI()/180) + (($B$5/2)/$B$8)*SIN(2*G187*PI()/180))</f>
        <v>1.9022322579985587</v>
      </c>
      <c r="L187" s="15">
        <f>(($B$5/2)/1000)*($B$11*2*PI()/60)^2*(COS(RADIANS(G187)) + 2*(($B$5/2)/$B$8)*COS(2*RADIANS(G187)))</f>
        <v>11374.688182367383</v>
      </c>
      <c r="M187" s="13">
        <f xml:space="preserve"> (( PI()*$B$4^2/4 * ( ($B$5/2)*(1-COS(RADIANS(G187))) + $B$8 - SQRT($B$8^2 - ($B$5/2)^2 * SIN(RADIANS(G187))^2 ) ) ) / 1000)*4+$B$6</f>
        <v>39.641770313494881</v>
      </c>
      <c r="N187" s="50">
        <f>$B$10</f>
        <v>11.079718735154428</v>
      </c>
      <c r="O187" s="49" cm="1">
        <f t="array" ref="O187">MAX(ABS($K$3:$K$363))</f>
        <v>19.577733395790943</v>
      </c>
    </row>
    <row r="188" spans="7:15" x14ac:dyDescent="0.25">
      <c r="G188" s="11">
        <v>5</v>
      </c>
      <c r="H188" s="13">
        <f xml:space="preserve"> ($B$5/2)*(1-COS(RADIANS(G188)))+($B$8-SQRT($B$8^2-(($B$5/2)*SIN(RADIANS(G188)))^2))</f>
        <v>0.20295124232486489</v>
      </c>
      <c r="I188" s="13">
        <f>(($B$5/2)*SIN(RADIANS(G188))+(($B$5/2)^2*SIN(RADIANS(G188))*COS(RADIANS(G188)))/SQRT($B$8^2-(($B$5/2)*SIN(RADIANS(G188)))^2))*(PI()/180)</f>
        <v>8.1097545178216851E-2</v>
      </c>
      <c r="J188" s="14">
        <f>(($B$5/2)*COS(RADIANS(G188))+(($B$5/2)^2*COS(2*RADIANS(G188)))/SQRT($B$8^2-(($B$5/2)*SIN(RADIANS(G188)))^2)+(($B$5/2)^4*(SIN(RADIANS(G188))^2)*(COS(RADIANS(G188))^2))/(SQRT($B$8^2-(($B$5/2)*SIN(RADIANS(G188)))^2)^3))*(PI()/180)^2</f>
        <v>1.6153182320150783E-2</v>
      </c>
      <c r="K188" s="13">
        <f>(($B$5/2)/1000)*($B$11*2*PI()/60)*(SIN(G188*PI()/180) + (($B$5/2)/$B$8)*SIN(2*G188*PI()/180))</f>
        <v>2.3755233885023674</v>
      </c>
      <c r="L188" s="15">
        <f>(($B$5/2)/1000)*($B$11*2*PI()/60)^2*(COS(RADIANS(G188)) + 2*(($B$5/2)/$B$8)*COS(2*RADIANS(G188)))</f>
        <v>11342.086245975604</v>
      </c>
      <c r="M188" s="13">
        <f xml:space="preserve"> (( PI()*$B$4^2/4 * ( ($B$5/2)*(1-COS(RADIANS(G188))) + $B$8 - SQRT($B$8^2 - ($B$5/2)^2 * SIN(RADIANS(G188))^2 ) ) ) / 1000)*4+$B$6</f>
        <v>41.395972127869776</v>
      </c>
      <c r="N188" s="50">
        <f>$B$10</f>
        <v>11.079718735154428</v>
      </c>
      <c r="O188" s="49" cm="1">
        <f t="array" ref="O188">MAX(ABS($K$3:$K$363))</f>
        <v>19.577733395790943</v>
      </c>
    </row>
    <row r="189" spans="7:15" x14ac:dyDescent="0.25">
      <c r="G189" s="11">
        <v>6</v>
      </c>
      <c r="H189" s="13">
        <f xml:space="preserve"> ($B$5/2)*(1-COS(RADIANS(G189)))+($B$8-SQRT($B$8^2-(($B$5/2)*SIN(RADIANS(G189)))^2))</f>
        <v>0.29211842359119411</v>
      </c>
      <c r="I189" s="13">
        <f>(($B$5/2)*SIN(RADIANS(G189))+(($B$5/2)^2*SIN(RADIANS(G189))*COS(RADIANS(G189)))/SQRT($B$8^2-(($B$5/2)*SIN(RADIANS(G189)))^2))*(PI()/180)</f>
        <v>9.7229533166918819E-2</v>
      </c>
      <c r="J189" s="14">
        <f>(($B$5/2)*COS(RADIANS(G189))+(($B$5/2)^2*COS(2*RADIANS(G189)))/SQRT($B$8^2-(($B$5/2)*SIN(RADIANS(G189)))^2)+(($B$5/2)^4*(SIN(RADIANS(G189))^2)*(COS(RADIANS(G189))^2))/(SQRT($B$8^2-(($B$5/2)*SIN(RADIANS(G189)))^2)^3))*(PI()/180)^2</f>
        <v>1.6109477652938017E-2</v>
      </c>
      <c r="K189" s="13">
        <f>(($B$5/2)/1000)*($B$11*2*PI()/60)*(SIN(G189*PI()/180) + (($B$5/2)/$B$8)*SIN(2*G189*PI()/180))</f>
        <v>2.8473063520667967</v>
      </c>
      <c r="L189" s="15">
        <f>(($B$5/2)/1000)*($B$11*2*PI()/60)^2*(COS(RADIANS(G189)) + 2*(($B$5/2)/$B$8)*COS(2*RADIANS(G189)))</f>
        <v>11302.301830984154</v>
      </c>
      <c r="M189" s="13">
        <f xml:space="preserve"> (( PI()*$B$4^2/4 * ( ($B$5/2)*(1-COS(RADIANS(G189))) + $B$8 - SQRT($B$8^2 - ($B$5/2)^2 * SIN(RADIANS(G189))^2 ) ) ) / 1000)*4+$B$6</f>
        <v>43.538243767081468</v>
      </c>
      <c r="N189" s="50">
        <f>$B$10</f>
        <v>11.079718735154428</v>
      </c>
      <c r="O189" s="49" cm="1">
        <f t="array" ref="O189">MAX(ABS($K$3:$K$363))</f>
        <v>19.577733395790943</v>
      </c>
    </row>
    <row r="190" spans="7:15" x14ac:dyDescent="0.25">
      <c r="G190" s="11">
        <v>7</v>
      </c>
      <c r="H190" s="13">
        <f xml:space="preserve"> ($B$5/2)*(1-COS(RADIANS(G190)))+($B$8-SQRT($B$8^2-(($B$5/2)*SIN(RADIANS(G190)))^2))</f>
        <v>0.39739442570819217</v>
      </c>
      <c r="I190" s="13">
        <f>(($B$5/2)*SIN(RADIANS(G190))+(($B$5/2)^2*SIN(RADIANS(G190))*COS(RADIANS(G190)))/SQRT($B$8^2-(($B$5/2)*SIN(RADIANS(G190)))^2))*(PI()/180)</f>
        <v>0.11331387330287324</v>
      </c>
      <c r="J190" s="14">
        <f>(($B$5/2)*COS(RADIANS(G190))+(($B$5/2)^2*COS(2*RADIANS(G190)))/SQRT($B$8^2-(($B$5/2)*SIN(RADIANS(G190)))^2)+(($B$5/2)^4*(SIN(RADIANS(G190))^2)*(COS(RADIANS(G190))^2))/(SQRT($B$8^2-(($B$5/2)*SIN(RADIANS(G190)))^2)^3))*(PI()/180)^2</f>
        <v>1.6057891608433773E-2</v>
      </c>
      <c r="K190" s="13">
        <f>(($B$5/2)/1000)*($B$11*2*PI()/60)*(SIN(G190*PI()/180) + (($B$5/2)/$B$8)*SIN(2*G190*PI()/180))</f>
        <v>3.3172826331169283</v>
      </c>
      <c r="L190" s="15">
        <f>(($B$5/2)/1000)*($B$11*2*PI()/60)^2*(COS(RADIANS(G190)) + 2*(($B$5/2)/$B$8)*COS(2*RADIANS(G190)))</f>
        <v>11255.372265273932</v>
      </c>
      <c r="M190" s="13">
        <f xml:space="preserve"> (( PI()*$B$4^2/4 * ( ($B$5/2)*(1-COS(RADIANS(G190))) + $B$8 - SQRT($B$8^2 - ($B$5/2)^2 * SIN(RADIANS(G190))^2 ) ) ) / 1000)*4+$B$6</f>
        <v>46.067535266733046</v>
      </c>
      <c r="N190" s="50">
        <f>$B$10</f>
        <v>11.079718735154428</v>
      </c>
      <c r="O190" s="49" cm="1">
        <f t="array" ref="O190">MAX(ABS($K$3:$K$363))</f>
        <v>19.577733395790943</v>
      </c>
    </row>
    <row r="191" spans="7:15" x14ac:dyDescent="0.25">
      <c r="G191" s="11">
        <v>8</v>
      </c>
      <c r="H191" s="13">
        <f xml:space="preserve"> ($B$5/2)*(1-COS(RADIANS(G191)))+($B$8-SQRT($B$8^2-(($B$5/2)*SIN(RADIANS(G191)))^2))</f>
        <v>0.51872766533623449</v>
      </c>
      <c r="I191" s="13">
        <f>(($B$5/2)*SIN(RADIANS(G191))+(($B$5/2)^2*SIN(RADIANS(G191))*COS(RADIANS(G191)))/SQRT($B$8^2-(($B$5/2)*SIN(RADIANS(G191)))^2))*(PI()/180)</f>
        <v>0.1293427000218742</v>
      </c>
      <c r="J191" s="14">
        <f>(($B$5/2)*COS(RADIANS(G191))+(($B$5/2)^2*COS(2*RADIANS(G191)))/SQRT($B$8^2-(($B$5/2)*SIN(RADIANS(G191)))^2)+(($B$5/2)^4*(SIN(RADIANS(G191))^2)*(COS(RADIANS(G191))^2))/(SQRT($B$8^2-(($B$5/2)*SIN(RADIANS(G191)))^2)^3))*(PI()/180)^2</f>
        <v>1.5998456644499767E-2</v>
      </c>
      <c r="K191" s="13">
        <f>(($B$5/2)/1000)*($B$11*2*PI()/60)*(SIN(G191*PI()/180) + (($B$5/2)/$B$8)*SIN(2*G191*PI()/180))</f>
        <v>3.7851554108829024</v>
      </c>
      <c r="L191" s="15">
        <f>(($B$5/2)/1000)*($B$11*2*PI()/60)^2*(COS(RADIANS(G191)) + 2*(($B$5/2)/$B$8)*COS(2*RADIANS(G191)))</f>
        <v>11201.341563963444</v>
      </c>
      <c r="M191" s="13">
        <f xml:space="preserve"> (( PI()*$B$4^2/4 * ( ($B$5/2)*(1-COS(RADIANS(G191))) + $B$8 - SQRT($B$8^2 - ($B$5/2)^2 * SIN(RADIANS(G191))^2 ) ) ) / 1000)*4+$B$6</f>
        <v>48.9826073196717</v>
      </c>
      <c r="N191" s="50">
        <f>$B$10</f>
        <v>11.079718735154428</v>
      </c>
      <c r="O191" s="49" cm="1">
        <f t="array" ref="O191">MAX(ABS($K$3:$K$363))</f>
        <v>19.577733395790943</v>
      </c>
    </row>
    <row r="192" spans="7:15" x14ac:dyDescent="0.25">
      <c r="G192" s="11">
        <v>9</v>
      </c>
      <c r="H192" s="13">
        <f xml:space="preserve"> ($B$5/2)*(1-COS(RADIANS(G192)))+($B$8-SQRT($B$8^2-(($B$5/2)*SIN(RADIANS(G192)))^2))</f>
        <v>0.65605871063197208</v>
      </c>
      <c r="I192" s="13">
        <f>(($B$5/2)*SIN(RADIANS(G192))+(($B$5/2)^2*SIN(RADIANS(G192))*COS(RADIANS(G192)))/SQRT($B$8^2-(($B$5/2)*SIN(RADIANS(G192)))^2))*(PI()/180)</f>
        <v>0.14530818271232068</v>
      </c>
      <c r="J192" s="14">
        <f>(($B$5/2)*COS(RADIANS(G192))+(($B$5/2)^2*COS(2*RADIANS(G192)))/SQRT($B$8^2-(($B$5/2)*SIN(RADIANS(G192)))^2)+(($B$5/2)^4*(SIN(RADIANS(G192))^2)*(COS(RADIANS(G192))^2))/(SQRT($B$8^2-(($B$5/2)*SIN(RADIANS(G192)))^2)^3))*(PI()/180)^2</f>
        <v>1.5931210208137876E-2</v>
      </c>
      <c r="K192" s="13">
        <f>(($B$5/2)/1000)*($B$11*2*PI()/60)*(SIN(G192*PI()/180) + (($B$5/2)/$B$8)*SIN(2*G192*PI()/180))</f>
        <v>4.2506298370271987</v>
      </c>
      <c r="L192" s="15">
        <f>(($B$5/2)/1000)*($B$11*2*PI()/60)^2*(COS(RADIANS(G192)) + 2*(($B$5/2)/$B$8)*COS(2*RADIANS(G192)))</f>
        <v>11140.260379792202</v>
      </c>
      <c r="M192" s="13">
        <f xml:space="preserve"> (( PI()*$B$4^2/4 * ( ($B$5/2)*(1-COS(RADIANS(G192))) + $B$8 - SQRT($B$8^2 - ($B$5/2)^2 * SIN(RADIANS(G192))^2 ) ) ) / 1000)*4+$B$6</f>
        <v>52.282032055793394</v>
      </c>
      <c r="N192" s="50">
        <f>$B$10</f>
        <v>11.079718735154428</v>
      </c>
      <c r="O192" s="49" cm="1">
        <f t="array" ref="O192">MAX(ABS($K$3:$K$363))</f>
        <v>19.577733395790943</v>
      </c>
    </row>
    <row r="193" spans="7:15" x14ac:dyDescent="0.25">
      <c r="G193" s="11">
        <v>10</v>
      </c>
      <c r="H193" s="13">
        <f xml:space="preserve"> ($B$5/2)*(1-COS(RADIANS(G193)))+($B$8-SQRT($B$8^2-(($B$5/2)*SIN(RADIANS(G193)))^2))</f>
        <v>0.80932031869518439</v>
      </c>
      <c r="I193" s="13">
        <f>(($B$5/2)*SIN(RADIANS(G193))+(($B$5/2)^2*SIN(RADIANS(G193))*COS(RADIANS(G193)))/SQRT($B$8^2-(($B$5/2)*SIN(RADIANS(G193)))^2))*(PI()/180)</f>
        <v>0.16120253070322435</v>
      </c>
      <c r="J193" s="14">
        <f>(($B$5/2)*COS(RADIANS(G193))+(($B$5/2)^2*COS(2*RADIANS(G193)))/SQRT($B$8^2-(($B$5/2)*SIN(RADIANS(G193)))^2)+(($B$5/2)^4*(SIN(RADIANS(G193))^2)*(COS(RADIANS(G193))^2))/(SQRT($B$8^2-(($B$5/2)*SIN(RADIANS(G193)))^2)^3))*(PI()/180)^2</f>
        <v>1.5856194733128107E-2</v>
      </c>
      <c r="K193" s="13">
        <f>(($B$5/2)/1000)*($B$11*2*PI()/60)*(SIN(G193*PI()/180) + (($B$5/2)/$B$8)*SIN(2*G193*PI()/180))</f>
        <v>4.7134133110486349</v>
      </c>
      <c r="L193" s="15">
        <f>(($B$5/2)/1000)*($B$11*2*PI()/60)^2*(COS(RADIANS(G193)) + 2*(($B$5/2)/$B$8)*COS(2*RADIANS(G193)))</f>
        <v>11072.18594603075</v>
      </c>
      <c r="M193" s="13">
        <f xml:space="preserve"> (( PI()*$B$4^2/4 * ( ($B$5/2)*(1-COS(RADIANS(G193))) + $B$8 - SQRT($B$8^2 - ($B$5/2)^2 * SIN(RADIANS(G193))^2 ) ) ) / 1000)*4+$B$6</f>
        <v>55.964193941712693</v>
      </c>
      <c r="N193" s="50">
        <f>$B$10</f>
        <v>11.079718735154428</v>
      </c>
      <c r="O193" s="49" cm="1">
        <f t="array" ref="O193">MAX(ABS($K$3:$K$363))</f>
        <v>19.577733395790943</v>
      </c>
    </row>
    <row r="194" spans="7:15" x14ac:dyDescent="0.25">
      <c r="G194" s="11">
        <v>11</v>
      </c>
      <c r="H194" s="13">
        <f xml:space="preserve"> ($B$5/2)*(1-COS(RADIANS(G194)))+($B$8-SQRT($B$8^2-(($B$5/2)*SIN(RADIANS(G194)))^2))</f>
        <v>0.97843747800236003</v>
      </c>
      <c r="I194" s="13">
        <f>(($B$5/2)*SIN(RADIANS(G194))+(($B$5/2)^2*SIN(RADIANS(G194))*COS(RADIANS(G194)))/SQRT($B$8^2-(($B$5/2)*SIN(RADIANS(G194)))^2))*(PI()/180)</f>
        <v>0.17701799824954542</v>
      </c>
      <c r="J194" s="14">
        <f>(($B$5/2)*COS(RADIANS(G194))+(($B$5/2)^2*COS(2*RADIANS(G194)))/SQRT($B$8^2-(($B$5/2)*SIN(RADIANS(G194)))^2)+(($B$5/2)^4*(SIN(RADIANS(G194))^2)*(COS(RADIANS(G194))^2))/(SQRT($B$8^2-(($B$5/2)*SIN(RADIANS(G194)))^2)^3))*(PI()/180)^2</f>
        <v>1.5773457637028119E-2</v>
      </c>
      <c r="K194" s="13">
        <f>(($B$5/2)/1000)*($B$11*2*PI()/60)*(SIN(G194*PI()/180) + (($B$5/2)/$B$8)*SIN(2*G194*PI()/180))</f>
        <v>5.173215753153098</v>
      </c>
      <c r="L194" s="15">
        <f>(($B$5/2)/1000)*($B$11*2*PI()/60)^2*(COS(RADIANS(G194)) + 2*(($B$5/2)/$B$8)*COS(2*RADIANS(G194)))</f>
        <v>10997.182011985356</v>
      </c>
      <c r="M194" s="13">
        <f xml:space="preserve"> (( PI()*$B$4^2/4 * ( ($B$5/2)*(1-COS(RADIANS(G194))) + $B$8 - SQRT($B$8^2 - ($B$5/2)^2 * SIN(RADIANS(G194))^2 ) ) ) / 1000)*4+$B$6</f>
        <v>60.027290800249403</v>
      </c>
      <c r="N194" s="50">
        <f>$B$10</f>
        <v>11.079718735154428</v>
      </c>
      <c r="O194" s="49" cm="1">
        <f t="array" ref="O194">MAX(ABS($K$3:$K$363))</f>
        <v>19.577733395790943</v>
      </c>
    </row>
    <row r="195" spans="7:15" x14ac:dyDescent="0.25">
      <c r="G195" s="11">
        <v>12</v>
      </c>
      <c r="H195" s="13">
        <f xml:space="preserve"> ($B$5/2)*(1-COS(RADIANS(G195)))+($B$8-SQRT($B$8^2-(($B$5/2)*SIN(RADIANS(G195)))^2))</f>
        <v>1.1633274558238618</v>
      </c>
      <c r="I195" s="13">
        <f>(($B$5/2)*SIN(RADIANS(G195))+(($B$5/2)^2*SIN(RADIANS(G195))*COS(RADIANS(G195)))/SQRT($B$8^2-(($B$5/2)*SIN(RADIANS(G195)))^2))*(PI()/180)</f>
        <v>0.19274688951415922</v>
      </c>
      <c r="J195" s="14">
        <f>(($B$5/2)*COS(RADIANS(G195))+(($B$5/2)^2*COS(2*RADIANS(G195)))/SQRT($B$8^2-(($B$5/2)*SIN(RADIANS(G195)))^2)+(($B$5/2)^4*(SIN(RADIANS(G195))^2)*(COS(RADIANS(G195))^2))/(SQRT($B$8^2-(($B$5/2)*SIN(RADIANS(G195)))^2)^3))*(PI()/180)^2</f>
        <v>1.5683051317413689E-2</v>
      </c>
      <c r="K195" s="13">
        <f>(($B$5/2)/1000)*($B$11*2*PI()/60)*(SIN(G195*PI()/180) + (($B$5/2)/$B$8)*SIN(2*G195*PI()/180))</f>
        <v>5.6297498742840055</v>
      </c>
      <c r="L195" s="15">
        <f>(($B$5/2)/1000)*($B$11*2*PI()/60)^2*(COS(RADIANS(G195)) + 2*(($B$5/2)/$B$8)*COS(2*RADIANS(G195)))</f>
        <v>10915.318771174443</v>
      </c>
      <c r="M195" s="13">
        <f xml:space="preserve"> (( PI()*$B$4^2/4 * ( ($B$5/2)*(1-COS(RADIANS(G195))) + $B$8 - SQRT($B$8^2 - ($B$5/2)^2 * SIN(RADIANS(G195))^2 ) ) ) / 1000)*4+$B$6</f>
        <v>64.469334949637073</v>
      </c>
      <c r="N195" s="50">
        <f>$B$10</f>
        <v>11.079718735154428</v>
      </c>
      <c r="O195" s="49" cm="1">
        <f t="array" ref="O195">MAX(ABS($K$3:$K$363))</f>
        <v>19.577733395790943</v>
      </c>
    </row>
    <row r="196" spans="7:15" x14ac:dyDescent="0.25">
      <c r="G196" s="11">
        <v>13</v>
      </c>
      <c r="H196" s="13">
        <f xml:space="preserve"> ($B$5/2)*(1-COS(RADIANS(G196)))+($B$8-SQRT($B$8^2-(($B$5/2)*SIN(RADIANS(G196)))^2))</f>
        <v>1.3638998506211952</v>
      </c>
      <c r="I196" s="13">
        <f>(($B$5/2)*SIN(RADIANS(G196))+(($B$5/2)^2*SIN(RADIANS(G196))*COS(RADIANS(G196)))/SQRT($B$8^2-(($B$5/2)*SIN(RADIANS(G196)))^2))*(PI()/180)</f>
        <v>0.20838156354562815</v>
      </c>
      <c r="J196" s="14">
        <f>(($B$5/2)*COS(RADIANS(G196))+(($B$5/2)^2*COS(2*RADIANS(G196)))/SQRT($B$8^2-(($B$5/2)*SIN(RADIANS(G196)))^2)+(($B$5/2)^4*(SIN(RADIANS(G196))^2)*(COS(RADIANS(G196))^2))/(SQRT($B$8^2-(($B$5/2)*SIN(RADIANS(G196)))^2)^3))*(PI()/180)^2</f>
        <v>1.5585033147225657E-2</v>
      </c>
      <c r="K196" s="13">
        <f>(($B$5/2)/1000)*($B$11*2*PI()/60)*(SIN(G196*PI()/180) + (($B$5/2)/$B$8)*SIN(2*G196*PI()/180))</f>
        <v>6.0827314430089299</v>
      </c>
      <c r="L196" s="15">
        <f>(($B$5/2)/1000)*($B$11*2*PI()/60)^2*(COS(RADIANS(G196)) + 2*(($B$5/2)/$B$8)*COS(2*RADIANS(G196)))</f>
        <v>10826.672782262422</v>
      </c>
      <c r="M196" s="13">
        <f xml:space="preserve"> (( PI()*$B$4^2/4 * ( ($B$5/2)*(1-COS(RADIANS(G196))) + $B$8 - SQRT($B$8^2 - ($B$5/2)^2 * SIN(RADIANS(G196))^2 ) ) ) / 1000)*4+$B$6</f>
        <v>69.288154462387141</v>
      </c>
      <c r="N196" s="50">
        <f>$B$10</f>
        <v>11.079718735154428</v>
      </c>
      <c r="O196" s="49" cm="1">
        <f t="array" ref="O196">MAX(ABS($K$3:$K$363))</f>
        <v>19.577733395790943</v>
      </c>
    </row>
    <row r="197" spans="7:15" x14ac:dyDescent="0.25">
      <c r="G197" s="11">
        <v>14</v>
      </c>
      <c r="H197" s="13">
        <f xml:space="preserve"> ($B$5/2)*(1-COS(RADIANS(G197)))+($B$8-SQRT($B$8^2-(($B$5/2)*SIN(RADIANS(G197)))^2))</f>
        <v>1.5800566494194099</v>
      </c>
      <c r="I197" s="13">
        <f>(($B$5/2)*SIN(RADIANS(G197))+(($B$5/2)^2*SIN(RADIANS(G197))*COS(RADIANS(G197)))/SQRT($B$8^2-(($B$5/2)*SIN(RADIANS(G197)))^2))*(PI()/180)</f>
        <v>0.22391443925081267</v>
      </c>
      <c r="J197" s="14">
        <f>(($B$5/2)*COS(RADIANS(G197))+(($B$5/2)^2*COS(2*RADIANS(G197)))/SQRT($B$8^2-(($B$5/2)*SIN(RADIANS(G197)))^2)+(($B$5/2)^4*(SIN(RADIANS(G197))^2)*(COS(RADIANS(G197))^2))/(SQRT($B$8^2-(($B$5/2)*SIN(RADIANS(G197)))^2)^3))*(PI()/180)^2</f>
        <v>1.5479465469075204E-2</v>
      </c>
      <c r="K197" s="13">
        <f>(($B$5/2)/1000)*($B$11*2*PI()/60)*(SIN(G197*PI()/180) + (($B$5/2)/$B$8)*SIN(2*G197*PI()/180))</f>
        <v>6.531879548962519</v>
      </c>
      <c r="L197" s="15">
        <f>(($B$5/2)/1000)*($B$11*2*PI()/60)^2*(COS(RADIANS(G197)) + 2*(($B$5/2)/$B$8)*COS(2*RADIANS(G197)))</f>
        <v>10731.326882845329</v>
      </c>
      <c r="M197" s="13">
        <f xml:space="preserve"> (( PI()*$B$4^2/4 * ( ($B$5/2)*(1-COS(RADIANS(G197))) + $B$8 - SQRT($B$8^2 - ($B$5/2)^2 * SIN(RADIANS(G197))^2 ) ) ) / 1000)*4+$B$6</f>
        <v>74.481394543679613</v>
      </c>
      <c r="N197" s="50">
        <f>$B$10</f>
        <v>11.079718735154428</v>
      </c>
      <c r="O197" s="49" cm="1">
        <f t="array" ref="O197">MAX(ABS($K$3:$K$363))</f>
        <v>19.577733395790943</v>
      </c>
    </row>
    <row r="198" spans="7:15" x14ac:dyDescent="0.25">
      <c r="G198" s="11">
        <v>15</v>
      </c>
      <c r="H198" s="13">
        <f xml:space="preserve"> ($B$5/2)*(1-COS(RADIANS(G198)))+($B$8-SQRT($B$8^2-(($B$5/2)*SIN(RADIANS(G198)))^2))</f>
        <v>1.811692290149163</v>
      </c>
      <c r="I198" s="13">
        <f>(($B$5/2)*SIN(RADIANS(G198))+(($B$5/2)^2*SIN(RADIANS(G198))*COS(RADIANS(G198)))/SQRT($B$8^2-(($B$5/2)*SIN(RADIANS(G198)))^2))*(PI()/180)</f>
        <v>0.23933800036120026</v>
      </c>
      <c r="J198" s="14">
        <f>(($B$5/2)*COS(RADIANS(G198))+(($B$5/2)^2*COS(2*RADIANS(G198)))/SQRT($B$8^2-(($B$5/2)*SIN(RADIANS(G198)))^2)+(($B$5/2)^4*(SIN(RADIANS(G198))^2)*(COS(RADIANS(G198))^2))/(SQRT($B$8^2-(($B$5/2)*SIN(RADIANS(G198)))^2)^3))*(PI()/180)^2</f>
        <v>1.5366415588346033E-2</v>
      </c>
      <c r="K198" s="13">
        <f>(($B$5/2)/1000)*($B$11*2*PI()/60)*(SIN(G198*PI()/180) + (($B$5/2)/$B$8)*SIN(2*G198*PI()/180))</f>
        <v>6.9769168625500209</v>
      </c>
      <c r="L198" s="15">
        <f>(($B$5/2)/1000)*($B$11*2*PI()/60)^2*(COS(RADIANS(G198)) + 2*(($B$5/2)/$B$8)*COS(2*RADIANS(G198)))</f>
        <v>10629.370096191149</v>
      </c>
      <c r="M198" s="13">
        <f xml:space="preserve"> (( PI()*$B$4^2/4 * ( ($B$5/2)*(1-COS(RADIANS(G198))) + $B$8 - SQRT($B$8^2 - ($B$5/2)^2 * SIN(RADIANS(G198))^2 ) ) ) / 1000)*4+$B$6</f>
        <v>80.046519029153274</v>
      </c>
      <c r="N198" s="50">
        <f>$B$10</f>
        <v>11.079718735154428</v>
      </c>
      <c r="O198" s="49" cm="1">
        <f t="array" ref="O198">MAX(ABS($K$3:$K$363))</f>
        <v>19.577733395790943</v>
      </c>
    </row>
    <row r="199" spans="7:15" x14ac:dyDescent="0.25">
      <c r="G199" s="11">
        <v>16</v>
      </c>
      <c r="H199" s="13">
        <f xml:space="preserve"> ($B$5/2)*(1-COS(RADIANS(G199)))+($B$8-SQRT($B$8^2-(($B$5/2)*SIN(RADIANS(G199)))^2))</f>
        <v>2.0586937289514413</v>
      </c>
      <c r="I199" s="13">
        <f>(($B$5/2)*SIN(RADIANS(G199))+(($B$5/2)^2*SIN(RADIANS(G199))*COS(RADIANS(G199)))/SQRT($B$8^2-(($B$5/2)*SIN(RADIANS(G199)))^2))*(PI()/180)</f>
        <v>0.25464480039166237</v>
      </c>
      <c r="J199" s="14">
        <f>(($B$5/2)*COS(RADIANS(G199))+(($B$5/2)^2*COS(2*RADIANS(G199)))/SQRT($B$8^2-(($B$5/2)*SIN(RADIANS(G199)))^2)+(($B$5/2)^4*(SIN(RADIANS(G199))^2)*(COS(RADIANS(G199))^2))/(SQRT($B$8^2-(($B$5/2)*SIN(RADIANS(G199)))^2)^3))*(PI()/180)^2</f>
        <v>1.524595576491865E-2</v>
      </c>
      <c r="K199" s="13">
        <f>(($B$5/2)/1000)*($B$11*2*PI()/60)*(SIN(G199*PI()/180) + (($B$5/2)/$B$8)*SIN(2*G199*PI()/180))</f>
        <v>7.4175698906201166</v>
      </c>
      <c r="L199" s="15">
        <f>(($B$5/2)/1000)*($B$11*2*PI()/60)^2*(COS(RADIANS(G199)) + 2*(($B$5/2)/$B$8)*COS(2*RADIANS(G199)))</f>
        <v>10520.897531046079</v>
      </c>
      <c r="M199" s="13">
        <f xml:space="preserve"> (( PI()*$B$4^2/4 * ( ($B$5/2)*(1-COS(RADIANS(G199))) + $B$8 - SQRT($B$8^2 - ($B$5/2)^2 * SIN(RADIANS(G199))^2 ) ) ) / 1000)*4+$B$6</f>
        <v>85.980812001924846</v>
      </c>
      <c r="N199" s="50">
        <f>$B$10</f>
        <v>11.079718735154428</v>
      </c>
      <c r="O199" s="49" cm="1">
        <f t="array" ref="O199">MAX(ABS($K$3:$K$363))</f>
        <v>19.577733395790943</v>
      </c>
    </row>
    <row r="200" spans="7:15" x14ac:dyDescent="0.25">
      <c r="G200" s="11">
        <v>17</v>
      </c>
      <c r="H200" s="13">
        <f xml:space="preserve"> ($B$5/2)*(1-COS(RADIANS(G200)))+($B$8-SQRT($B$8^2-(($B$5/2)*SIN(RADIANS(G200)))^2))</f>
        <v>2.3209405124365761</v>
      </c>
      <c r="I200" s="13">
        <f>(($B$5/2)*SIN(RADIANS(G200))+(($B$5/2)^2*SIN(RADIANS(G200))*COS(RADIANS(G200)))/SQRT($B$8^2-(($B$5/2)*SIN(RADIANS(G200)))^2))*(PI()/180)</f>
        <v>0.26982746759016929</v>
      </c>
      <c r="J200" s="14">
        <f>(($B$5/2)*COS(RADIANS(G200))+(($B$5/2)^2*COS(2*RADIANS(G200)))/SQRT($B$8^2-(($B$5/2)*SIN(RADIANS(G200)))^2)+(($B$5/2)^4*(SIN(RADIANS(G200))^2)*(COS(RADIANS(G200))^2))/(SQRT($B$8^2-(($B$5/2)*SIN(RADIANS(G200)))^2)^3))*(PI()/180)^2</f>
        <v>1.5118163203329168E-2</v>
      </c>
      <c r="K200" s="13">
        <f>(($B$5/2)/1000)*($B$11*2*PI()/60)*(SIN(G200*PI()/180) + (($B$5/2)/$B$8)*SIN(2*G200*PI()/180))</f>
        <v>7.8535692278206231</v>
      </c>
      <c r="L200" s="15">
        <f>(($B$5/2)/1000)*($B$11*2*PI()/60)^2*(COS(RADIANS(G200)) + 2*(($B$5/2)/$B$8)*COS(2*RADIANS(G200)))</f>
        <v>10406.010274626336</v>
      </c>
      <c r="M200" s="13">
        <f xml:space="preserve"> (( PI()*$B$4^2/4 * ( ($B$5/2)*(1-COS(RADIANS(G200))) + $B$8 - SQRT($B$8^2 - ($B$5/2)^2 * SIN(RADIANS(G200))^2 ) ) ) / 1000)*4+$B$6</f>
        <v>92.281379528632044</v>
      </c>
      <c r="N200" s="50">
        <f>$B$10</f>
        <v>11.079718735154428</v>
      </c>
      <c r="O200" s="49" cm="1">
        <f t="array" ref="O200">MAX(ABS($K$3:$K$363))</f>
        <v>19.577733395790943</v>
      </c>
    </row>
    <row r="201" spans="7:15" x14ac:dyDescent="0.25">
      <c r="G201" s="11">
        <v>18</v>
      </c>
      <c r="H201" s="13">
        <f xml:space="preserve"> ($B$5/2)*(1-COS(RADIANS(G201)))+($B$8-SQRT($B$8^2-(($B$5/2)*SIN(RADIANS(G201)))^2))</f>
        <v>2.5983048548878402</v>
      </c>
      <c r="I201" s="13">
        <f>(($B$5/2)*SIN(RADIANS(G201))+(($B$5/2)^2*SIN(RADIANS(G201))*COS(RADIANS(G201)))/SQRT($B$8^2-(($B$5/2)*SIN(RADIANS(G201)))^2))*(PI()/180)</f>
        <v>0.28487870987679798</v>
      </c>
      <c r="J201" s="14">
        <f>(($B$5/2)*COS(RADIANS(G201))+(($B$5/2)^2*COS(2*RADIANS(G201)))/SQRT($B$8^2-(($B$5/2)*SIN(RADIANS(G201)))^2)+(($B$5/2)^4*(SIN(RADIANS(G201))^2)*(COS(RADIANS(G201))^2))/(SQRT($B$8^2-(($B$5/2)*SIN(RADIANS(G201)))^2)^3))*(PI()/180)^2</f>
        <v>1.4983120041162387E-2</v>
      </c>
      <c r="K201" s="13">
        <f>(($B$5/2)/1000)*($B$11*2*PI()/60)*(SIN(G201*PI()/180) + (($B$5/2)/$B$8)*SIN(2*G201*PI()/180))</f>
        <v>8.284649803355741</v>
      </c>
      <c r="L201" s="15">
        <f>(($B$5/2)/1000)*($B$11*2*PI()/60)^2*(COS(RADIANS(G201)) + 2*(($B$5/2)/$B$8)*COS(2*RADIANS(G201)))</f>
        <v>10284.815278923146</v>
      </c>
      <c r="M201" s="13">
        <f xml:space="preserve"> (( PI()*$B$4^2/4 * ( ($B$5/2)*(1-COS(RADIANS(G201))) + $B$8 - SQRT($B$8^2 - ($B$5/2)^2 * SIN(RADIANS(G201))^2 ) ) ) / 1000)*4+$B$6</f>
        <v>98.945151514281434</v>
      </c>
      <c r="N201" s="50">
        <f>$B$10</f>
        <v>11.079718735154428</v>
      </c>
      <c r="O201" s="49" cm="1">
        <f t="array" ref="O201">MAX(ABS($K$3:$K$363))</f>
        <v>19.577733395790943</v>
      </c>
    </row>
    <row r="202" spans="7:15" x14ac:dyDescent="0.25">
      <c r="G202" s="11">
        <v>19</v>
      </c>
      <c r="H202" s="13">
        <f xml:space="preserve"> ($B$5/2)*(1-COS(RADIANS(G202)))+($B$8-SQRT($B$8^2-(($B$5/2)*SIN(RADIANS(G202)))^2))</f>
        <v>2.8906517203978481</v>
      </c>
      <c r="I202" s="13">
        <f>(($B$5/2)*SIN(RADIANS(G202))+(($B$5/2)^2*SIN(RADIANS(G202))*COS(RADIANS(G202)))/SQRT($B$8^2-(($B$5/2)*SIN(RADIANS(G202)))^2))*(PI()/180)</f>
        <v>0.2997913197701626</v>
      </c>
      <c r="J202" s="14">
        <f>(($B$5/2)*COS(RADIANS(G202))+(($B$5/2)^2*COS(2*RADIANS(G202)))/SQRT($B$8^2-(($B$5/2)*SIN(RADIANS(G202)))^2)+(($B$5/2)^4*(SIN(RADIANS(G202))^2)*(COS(RADIANS(G202))^2))/(SQRT($B$8^2-(($B$5/2)*SIN(RADIANS(G202)))^2)^3))*(PI()/180)^2</f>
        <v>1.484091333546665E-2</v>
      </c>
      <c r="K202" s="13">
        <f>(($B$5/2)/1000)*($B$11*2*PI()/60)*(SIN(G202*PI()/180) + (($B$5/2)/$B$8)*SIN(2*G202*PI()/180))</f>
        <v>8.7105511228690684</v>
      </c>
      <c r="L202" s="15">
        <f>(($B$5/2)/1000)*($B$11*2*PI()/60)^2*(COS(RADIANS(G202)) + 2*(($B$5/2)/$B$8)*COS(2*RADIANS(G202)))</f>
        <v>10157.425240456556</v>
      </c>
      <c r="M202" s="13">
        <f xml:space="preserve"> (( PI()*$B$4^2/4 * ( ($B$5/2)*(1-COS(RADIANS(G202))) + $B$8 - SQRT($B$8^2 - ($B$5/2)^2 * SIN(RADIANS(G202))^2 ) ) ) / 1000)*4+$B$6</f>
        <v>105.96888367560075</v>
      </c>
      <c r="N202" s="50">
        <f>$B$10</f>
        <v>11.079718735154428</v>
      </c>
      <c r="O202" s="49" cm="1">
        <f t="array" ref="O202">MAX(ABS($K$3:$K$363))</f>
        <v>19.577733395790943</v>
      </c>
    </row>
    <row r="203" spans="7:15" x14ac:dyDescent="0.25">
      <c r="G203" s="11">
        <v>20</v>
      </c>
      <c r="H203" s="13">
        <f xml:space="preserve"> ($B$5/2)*(1-COS(RADIANS(G203)))+($B$8-SQRT($B$8^2-(($B$5/2)*SIN(RADIANS(G203)))^2))</f>
        <v>3.197838909924414</v>
      </c>
      <c r="I203" s="13">
        <f>(($B$5/2)*SIN(RADIANS(G203))+(($B$5/2)^2*SIN(RADIANS(G203))*COS(RADIANS(G203)))/SQRT($B$8^2-(($B$5/2)*SIN(RADIANS(G203)))^2))*(PI()/180)</f>
        <v>0.31455817929917673</v>
      </c>
      <c r="J203" s="14">
        <f>(($B$5/2)*COS(RADIANS(G203))+(($B$5/2)^2*COS(2*RADIANS(G203)))/SQRT($B$8^2-(($B$5/2)*SIN(RADIANS(G203)))^2)+(($B$5/2)^4*(SIN(RADIANS(G203))^2)*(COS(RADIANS(G203))^2))/(SQRT($B$8^2-(($B$5/2)*SIN(RADIANS(G203)))^2)^3))*(PI()/180)^2</f>
        <v>1.4691635046966287E-2</v>
      </c>
      <c r="K203" s="13">
        <f>(($B$5/2)/1000)*($B$11*2*PI()/60)*(SIN(G203*PI()/180) + (($B$5/2)/$B$8)*SIN(2*G203*PI()/180))</f>
        <v>9.1310175051823315</v>
      </c>
      <c r="L203" s="15">
        <f>(($B$5/2)/1000)*($B$11*2*PI()/60)^2*(COS(RADIANS(G203)) + 2*(($B$5/2)/$B$8)*COS(2*RADIANS(G203)))</f>
        <v>10023.958473621526</v>
      </c>
      <c r="M203" s="13">
        <f xml:space="preserve"> (( PI()*$B$4^2/4 * ( ($B$5/2)*(1-COS(RADIANS(G203))) + $B$8 - SQRT($B$8^2 - ($B$5/2)^2 * SIN(RADIANS(G203))^2 ) ) ) / 1000)*4+$B$6</f>
        <v>113.34915963258408</v>
      </c>
      <c r="N203" s="50">
        <f>$B$10</f>
        <v>11.079718735154428</v>
      </c>
      <c r="O203" s="49" cm="1">
        <f t="array" ref="O203">MAX(ABS($K$3:$K$363))</f>
        <v>19.577733395790943</v>
      </c>
    </row>
    <row r="204" spans="7:15" x14ac:dyDescent="0.25">
      <c r="G204" s="11">
        <v>21</v>
      </c>
      <c r="H204" s="13">
        <f xml:space="preserve"> ($B$5/2)*(1-COS(RADIANS(G204)))+($B$8-SQRT($B$8^2-(($B$5/2)*SIN(RADIANS(G204)))^2))</f>
        <v>3.5197171532495979</v>
      </c>
      <c r="I204" s="13">
        <f>(($B$5/2)*SIN(RADIANS(G204))+(($B$5/2)^2*SIN(RADIANS(G204))*COS(RADIANS(G204)))/SQRT($B$8^2-(($B$5/2)*SIN(RADIANS(G204)))^2))*(PI()/180)</f>
        <v>0.32917226489783086</v>
      </c>
      <c r="J204" s="14">
        <f>(($B$5/2)*COS(RADIANS(G204))+(($B$5/2)^2*COS(2*RADIANS(G204)))/SQRT($B$8^2-(($B$5/2)*SIN(RADIANS(G204)))^2)+(($B$5/2)^4*(SIN(RADIANS(G204))^2)*(COS(RADIANS(G204))^2))/(SQRT($B$8^2-(($B$5/2)*SIN(RADIANS(G204)))^2)^3))*(PI()/180)^2</f>
        <v>1.453538202183601E-2</v>
      </c>
      <c r="K204" s="13">
        <f>(($B$5/2)/1000)*($B$11*2*PI()/60)*(SIN(G204*PI()/180) + (($B$5/2)/$B$8)*SIN(2*G204*PI()/180))</f>
        <v>9.5457983136259852</v>
      </c>
      <c r="L204" s="15">
        <f>(($B$5/2)/1000)*($B$11*2*PI()/60)^2*(COS(RADIANS(G204)) + 2*(($B$5/2)/$B$8)*COS(2*RADIANS(G204)))</f>
        <v>9884.5387777773267</v>
      </c>
      <c r="M204" s="13">
        <f xml:space="preserve"> (( PI()*$B$4^2/4 * ( ($B$5/2)*(1-COS(RADIANS(G204))) + $B$8 - SQRT($B$8^2 - ($B$5/2)^2 * SIN(RADIANS(G204))^2 ) ) ) / 1000)*4+$B$6</f>
        <v>121.08239311784155</v>
      </c>
      <c r="N204" s="50">
        <f>$B$10</f>
        <v>11.079718735154428</v>
      </c>
      <c r="O204" s="49" cm="1">
        <f t="array" ref="O204">MAX(ABS($K$3:$K$363))</f>
        <v>19.577733395790943</v>
      </c>
    </row>
    <row r="205" spans="7:15" x14ac:dyDescent="0.25">
      <c r="G205" s="11">
        <v>22</v>
      </c>
      <c r="H205" s="13">
        <f xml:space="preserve"> ($B$5/2)*(1-COS(RADIANS(G205)))+($B$8-SQRT($B$8^2-(($B$5/2)*SIN(RADIANS(G205)))^2))</f>
        <v>3.8561302058243161</v>
      </c>
      <c r="I205" s="13">
        <f>(($B$5/2)*SIN(RADIANS(G205))+(($B$5/2)^2*SIN(RADIANS(G205))*COS(RADIANS(G205)))/SQRT($B$8^2-(($B$5/2)*SIN(RADIANS(G205)))^2))*(PI()/180)</f>
        <v>0.34362665228042089</v>
      </c>
      <c r="J205" s="14">
        <f>(($B$5/2)*COS(RADIANS(G205))+(($B$5/2)^2*COS(2*RADIANS(G205)))/SQRT($B$8^2-(($B$5/2)*SIN(RADIANS(G205)))^2)+(($B$5/2)^4*(SIN(RADIANS(G205))^2)*(COS(RADIANS(G205))^2))/(SQRT($B$8^2-(($B$5/2)*SIN(RADIANS(G205)))^2)^3))*(PI()/180)^2</f>
        <v>1.4372255970791016E-2</v>
      </c>
      <c r="K205" s="13">
        <f>(($B$5/2)/1000)*($B$11*2*PI()/60)*(SIN(G205*PI()/180) + (($B$5/2)/$B$8)*SIN(2*G205*PI()/180))</f>
        <v>9.95464818170427</v>
      </c>
      <c r="L205" s="15">
        <f>(($B$5/2)/1000)*($B$11*2*PI()/60)^2*(COS(RADIANS(G205)) + 2*(($B$5/2)/$B$8)*COS(2*RADIANS(G205)))</f>
        <v>9739.295298238816</v>
      </c>
      <c r="M205" s="13">
        <f xml:space="preserve"> (( PI()*$B$4^2/4 * ( ($B$5/2)*(1-COS(RADIANS(G205))) + $B$8 - SQRT($B$8^2 - ($B$5/2)^2 * SIN(RADIANS(G205))^2 ) ) ) / 1000)*4+$B$6</f>
        <v>129.16483030332179</v>
      </c>
      <c r="N205" s="50">
        <f>$B$10</f>
        <v>11.079718735154428</v>
      </c>
      <c r="O205" s="49" cm="1">
        <f t="array" ref="O205">MAX(ABS($K$3:$K$363))</f>
        <v>19.577733395790943</v>
      </c>
    </row>
    <row r="206" spans="7:15" x14ac:dyDescent="0.25">
      <c r="G206" s="11">
        <v>23</v>
      </c>
      <c r="H206" s="13">
        <f xml:space="preserve"> ($B$5/2)*(1-COS(RADIANS(G206)))+($B$8-SQRT($B$8^2-(($B$5/2)*SIN(RADIANS(G206)))^2))</f>
        <v>4.2069149504768655</v>
      </c>
      <c r="I206" s="13">
        <f>(($B$5/2)*SIN(RADIANS(G206))+(($B$5/2)^2*SIN(RADIANS(G206))*COS(RADIANS(G206)))/SQRT($B$8^2-(($B$5/2)*SIN(RADIANS(G206)))^2))*(PI()/180)</f>
        <v>0.35791452129442025</v>
      </c>
      <c r="J206" s="14">
        <f>(($B$5/2)*COS(RADIANS(G206))+(($B$5/2)^2*COS(2*RADIANS(G206)))/SQRT($B$8^2-(($B$5/2)*SIN(RADIANS(G206)))^2)+(($B$5/2)^4*(SIN(RADIANS(G206))^2)*(COS(RADIANS(G206))^2))/(SQRT($B$8^2-(($B$5/2)*SIN(RADIANS(G206)))^2)^3))*(PI()/180)^2</f>
        <v>1.4202363445236262E-2</v>
      </c>
      <c r="K206" s="13">
        <f>(($B$5/2)/1000)*($B$11*2*PI()/60)*(SIN(G206*PI()/180) + (($B$5/2)/$B$8)*SIN(2*G206*PI()/180))</f>
        <v>10.357327232844066</v>
      </c>
      <c r="L206" s="15">
        <f>(($B$5/2)/1000)*($B$11*2*PI()/60)^2*(COS(RADIANS(G206)) + 2*(($B$5/2)/$B$8)*COS(2*RADIANS(G206)))</f>
        <v>9588.3623813352551</v>
      </c>
      <c r="M206" s="13">
        <f xml:space="preserve"> (( PI()*$B$4^2/4 * ( ($B$5/2)*(1-COS(RADIANS(G206))) + $B$8 - SQRT($B$8^2 - ($B$5/2)^2 * SIN(RADIANS(G206))^2 ) ) ) / 1000)*4+$B$6</f>
        <v>137.59255224389403</v>
      </c>
      <c r="N206" s="50">
        <f>$B$10</f>
        <v>11.079718735154428</v>
      </c>
      <c r="O206" s="49" cm="1">
        <f t="array" ref="O206">MAX(ABS($K$3:$K$363))</f>
        <v>19.577733395790943</v>
      </c>
    </row>
    <row r="207" spans="7:15" x14ac:dyDescent="0.25">
      <c r="G207" s="11">
        <v>24</v>
      </c>
      <c r="H207" s="13">
        <f xml:space="preserve"> ($B$5/2)*(1-COS(RADIANS(G207)))+($B$8-SQRT($B$8^2-(($B$5/2)*SIN(RADIANS(G207)))^2))</f>
        <v>4.5719015039622644</v>
      </c>
      <c r="I207" s="13">
        <f>(($B$5/2)*SIN(RADIANS(G207))+(($B$5/2)^2*SIN(RADIANS(G207))*COS(RADIANS(G207)))/SQRT($B$8^2-(($B$5/2)*SIN(RADIANS(G207)))^2))*(PI()/180)</f>
        <v>0.37202916074791886</v>
      </c>
      <c r="J207" s="14">
        <f>(($B$5/2)*COS(RADIANS(G207))+(($B$5/2)^2*COS(2*RADIANS(G207)))/SQRT($B$8^2-(($B$5/2)*SIN(RADIANS(G207)))^2)+(($B$5/2)^4*(SIN(RADIANS(G207))^2)*(COS(RADIANS(G207))^2))/(SQRT($B$8^2-(($B$5/2)*SIN(RADIANS(G207)))^2)^3))*(PI()/180)^2</f>
        <v>1.4025815810209204E-2</v>
      </c>
      <c r="K207" s="13">
        <f>(($B$5/2)/1000)*($B$11*2*PI()/60)*(SIN(G207*PI()/180) + (($B$5/2)/$B$8)*SIN(2*G207*PI()/180))</f>
        <v>10.753601293983902</v>
      </c>
      <c r="L207" s="15">
        <f>(($B$5/2)/1000)*($B$11*2*PI()/60)^2*(COS(RADIANS(G207)) + 2*(($B$5/2)/$B$8)*COS(2*RADIANS(G207)))</f>
        <v>9431.8794237095899</v>
      </c>
      <c r="M207" s="13">
        <f xml:space="preserve"> (( PI()*$B$4^2/4 * ( ($B$5/2)*(1-COS(RADIANS(G207))) + $B$8 - SQRT($B$8^2 - ($B$5/2)^2 * SIN(RADIANS(G207))^2 ) ) ) / 1000)*4+$B$6</f>
        <v>146.36147743723345</v>
      </c>
      <c r="N207" s="50">
        <f>$B$10</f>
        <v>11.079718735154428</v>
      </c>
      <c r="O207" s="49" cm="1">
        <f t="array" ref="O207">MAX(ABS($K$3:$K$363))</f>
        <v>19.577733395790943</v>
      </c>
    </row>
    <row r="208" spans="7:15" x14ac:dyDescent="0.25">
      <c r="G208" s="11">
        <v>25</v>
      </c>
      <c r="H208" s="13">
        <f xml:space="preserve"> ($B$5/2)*(1-COS(RADIANS(G208)))+($B$8-SQRT($B$8^2-(($B$5/2)*SIN(RADIANS(G208)))^2))</f>
        <v>4.9509133283246518</v>
      </c>
      <c r="I208" s="13">
        <f>(($B$5/2)*SIN(RADIANS(G208))+(($B$5/2)^2*SIN(RADIANS(G208))*COS(RADIANS(G208)))/SQRT($B$8^2-(($B$5/2)*SIN(RADIANS(G208)))^2))*(PI()/180)</f>
        <v>0.38596397320828868</v>
      </c>
      <c r="J208" s="14">
        <f>(($B$5/2)*COS(RADIANS(G208))+(($B$5/2)^2*COS(2*RADIANS(G208)))/SQRT($B$8^2-(($B$5/2)*SIN(RADIANS(G208)))^2)+(($B$5/2)^4*(SIN(RADIANS(G208))^2)*(COS(RADIANS(G208))^2))/(SQRT($B$8^2-(($B$5/2)*SIN(RADIANS(G208)))^2)^3))*(PI()/180)^2</f>
        <v>1.3842729213841463E-2</v>
      </c>
      <c r="K208" s="13">
        <f>(($B$5/2)/1000)*($B$11*2*PI()/60)*(SIN(G208*PI()/180) + (($B$5/2)/$B$8)*SIN(2*G208*PI()/180))</f>
        <v>11.143242102766921</v>
      </c>
      <c r="L208" s="15">
        <f>(($B$5/2)/1000)*($B$11*2*PI()/60)^2*(COS(RADIANS(G208)) + 2*(($B$5/2)/$B$8)*COS(2*RADIANS(G208)))</f>
        <v>9269.9907160377552</v>
      </c>
      <c r="M208" s="13">
        <f xml:space="preserve"> (( PI()*$B$4^2/4 * ( ($B$5/2)*(1-COS(RADIANS(G208))) + $B$8 - SQRT($B$8^2 - ($B$5/2)^2 * SIN(RADIANS(G208))^2 ) ) ) / 1000)*4+$B$6</f>
        <v>155.46736449933772</v>
      </c>
      <c r="N208" s="50">
        <f>$B$10</f>
        <v>11.079718735154428</v>
      </c>
      <c r="O208" s="49" cm="1">
        <f t="array" ref="O208">MAX(ABS($K$3:$K$363))</f>
        <v>19.577733395790943</v>
      </c>
    </row>
    <row r="209" spans="7:15" x14ac:dyDescent="0.25">
      <c r="G209" s="11">
        <v>26</v>
      </c>
      <c r="H209" s="13">
        <f xml:space="preserve"> ($B$5/2)*(1-COS(RADIANS(G209)))+($B$8-SQRT($B$8^2-(($B$5/2)*SIN(RADIANS(G209)))^2))</f>
        <v>5.343767347042558</v>
      </c>
      <c r="I209" s="13">
        <f>(($B$5/2)*SIN(RADIANS(G209))+(($B$5/2)^2*SIN(RADIANS(G209))*COS(RADIANS(G209)))/SQRT($B$8^2-(($B$5/2)*SIN(RADIANS(G209)))^2))*(PI()/180)</f>
        <v>0.39971247976845226</v>
      </c>
      <c r="J209" s="14">
        <f>(($B$5/2)*COS(RADIANS(G209))+(($B$5/2)^2*COS(2*RADIANS(G209)))/SQRT($B$8^2-(($B$5/2)*SIN(RADIANS(G209)))^2)+(($B$5/2)^4*(SIN(RADIANS(G209))^2)*(COS(RADIANS(G209))^2))/(SQRT($B$8^2-(($B$5/2)*SIN(RADIANS(G209)))^2)^3))*(PI()/180)^2</f>
        <v>1.3653224553057227E-2</v>
      </c>
      <c r="K209" s="13">
        <f>(($B$5/2)/1000)*($B$11*2*PI()/60)*(SIN(G209*PI()/180) + (($B$5/2)/$B$8)*SIN(2*G209*PI()/180))</f>
        <v>11.526027508109076</v>
      </c>
      <c r="L209" s="15">
        <f>(($B$5/2)/1000)*($B$11*2*PI()/60)^2*(COS(RADIANS(G209)) + 2*(($B$5/2)/$B$8)*COS(2*RADIANS(G209)))</f>
        <v>9102.8452813543317</v>
      </c>
      <c r="M209" s="13">
        <f xml:space="preserve"> (( PI()*$B$4^2/4 * ( ($B$5/2)*(1-COS(RADIANS(G209))) + $B$8 - SQRT($B$8^2 - ($B$5/2)^2 * SIN(RADIANS(G209))^2 ) ) ) / 1000)*4+$B$6</f>
        <v>164.9058149549594</v>
      </c>
      <c r="N209" s="50">
        <f>$B$10</f>
        <v>11.079718735154428</v>
      </c>
      <c r="O209" s="49" cm="1">
        <f t="array" ref="O209">MAX(ABS($K$3:$K$363))</f>
        <v>19.577733395790943</v>
      </c>
    </row>
    <row r="210" spans="7:15" x14ac:dyDescent="0.25">
      <c r="G210" s="11">
        <v>27</v>
      </c>
      <c r="H210" s="13">
        <f xml:space="preserve"> ($B$5/2)*(1-COS(RADIANS(G210)))+($B$8-SQRT($B$8^2-(($B$5/2)*SIN(RADIANS(G210)))^2))</f>
        <v>5.7502740659226363</v>
      </c>
      <c r="I210" s="13">
        <f>(($B$5/2)*SIN(RADIANS(G210))+(($B$5/2)^2*SIN(RADIANS(G210))*COS(RADIANS(G210)))/SQRT($B$8^2-(($B$5/2)*SIN(RADIANS(G210)))^2))*(PI()/180)</f>
        <v>0.41326832477684866</v>
      </c>
      <c r="J210" s="14">
        <f>(($B$5/2)*COS(RADIANS(G210))+(($B$5/2)^2*COS(2*RADIANS(G210)))/SQRT($B$8^2-(($B$5/2)*SIN(RADIANS(G210)))^2)+(($B$5/2)^4*(SIN(RADIANS(G210))^2)*(COS(RADIANS(G210))^2))/(SQRT($B$8^2-(($B$5/2)*SIN(RADIANS(G210)))^2)^3))*(PI()/180)^2</f>
        <v>1.3457427435219485E-2</v>
      </c>
      <c r="K210" s="13">
        <f>(($B$5/2)/1000)*($B$11*2*PI()/60)*(SIN(G210*PI()/180) + (($B$5/2)/$B$8)*SIN(2*G210*PI()/180))</f>
        <v>11.901741663921916</v>
      </c>
      <c r="L210" s="15">
        <f>(($B$5/2)/1000)*($B$11*2*PI()/60)^2*(COS(RADIANS(G210)) + 2*(($B$5/2)/$B$8)*COS(2*RADIANS(G210)))</f>
        <v>8930.5967081772051</v>
      </c>
      <c r="M210" s="13">
        <f xml:space="preserve"> (( PI()*$B$4^2/4 * ( ($B$5/2)*(1-COS(RADIANS(G210))) + $B$8 - SQRT($B$8^2 - ($B$5/2)^2 * SIN(RADIANS(G210))^2 ) ) ) / 1000)*4+$B$6</f>
        <v>174.67227614211598</v>
      </c>
      <c r="N210" s="50">
        <f>$B$10</f>
        <v>11.079718735154428</v>
      </c>
      <c r="O210" s="49" cm="1">
        <f t="array" ref="O210">MAX(ABS($K$3:$K$363))</f>
        <v>19.577733395790943</v>
      </c>
    </row>
    <row r="211" spans="7:15" x14ac:dyDescent="0.25">
      <c r="G211" s="11">
        <v>28</v>
      </c>
      <c r="H211" s="13">
        <f xml:space="preserve"> ($B$5/2)*(1-COS(RADIANS(G211)))+($B$8-SQRT($B$8^2-(($B$5/2)*SIN(RADIANS(G211)))^2))</f>
        <v>6.170237698703529</v>
      </c>
      <c r="I211" s="13">
        <f>(($B$5/2)*SIN(RADIANS(G211))+(($B$5/2)^2*SIN(RADIANS(G211))*COS(RADIANS(G211)))/SQRT($B$8^2-(($B$5/2)*SIN(RADIANS(G211)))^2))*(PI()/180)</f>
        <v>0.42662528052689636</v>
      </c>
      <c r="J211" s="14">
        <f>(($B$5/2)*COS(RADIANS(G211))+(($B$5/2)^2*COS(2*RADIANS(G211)))/SQRT($B$8^2-(($B$5/2)*SIN(RADIANS(G211)))^2)+(($B$5/2)^4*(SIN(RADIANS(G211))^2)*(COS(RADIANS(G211))^2))/(SQRT($B$8^2-(($B$5/2)*SIN(RADIANS(G211)))^2)^3))*(PI()/180)^2</f>
        <v>1.3255468135429445E-2</v>
      </c>
      <c r="K211" s="13">
        <f>(($B$5/2)/1000)*($B$11*2*PI()/60)*(SIN(G211*PI()/180) + (($B$5/2)/$B$8)*SIN(2*G211*PI()/180))</f>
        <v>12.270175215777281</v>
      </c>
      <c r="L211" s="15">
        <f>(($B$5/2)/1000)*($B$11*2*PI()/60)^2*(COS(RADIANS(G211)) + 2*(($B$5/2)/$B$8)*COS(2*RADIANS(G211)))</f>
        <v>8753.4029786300816</v>
      </c>
      <c r="M211" s="13">
        <f xml:space="preserve"> (( PI()*$B$4^2/4 * ( ($B$5/2)*(1-COS(RADIANS(G211))) + $B$8 - SQRT($B$8^2 - ($B$5/2)^2 * SIN(RADIANS(G211))^2 ) ) ) / 1000)*4+$B$6</f>
        <v>184.76204422976636</v>
      </c>
      <c r="N211" s="50">
        <f>$B$10</f>
        <v>11.079718735154428</v>
      </c>
      <c r="O211" s="49" cm="1">
        <f t="array" ref="O211">MAX(ABS($K$3:$K$363))</f>
        <v>19.577733395790943</v>
      </c>
    </row>
    <row r="212" spans="7:15" x14ac:dyDescent="0.25">
      <c r="G212" s="11">
        <v>29</v>
      </c>
      <c r="H212" s="13">
        <f xml:space="preserve"> ($B$5/2)*(1-COS(RADIANS(G212)))+($B$8-SQRT($B$8^2-(($B$5/2)*SIN(RADIANS(G212)))^2))</f>
        <v>6.6034562973269457</v>
      </c>
      <c r="I212" s="13">
        <f>(($B$5/2)*SIN(RADIANS(G212))+(($B$5/2)^2*SIN(RADIANS(G212))*COS(RADIANS(G212)))/SQRT($B$8^2-(($B$5/2)*SIN(RADIANS(G212)))^2))*(PI()/180)</f>
        <v>0.43977725190145756</v>
      </c>
      <c r="J212" s="14">
        <f>(($B$5/2)*COS(RADIANS(G212))+(($B$5/2)^2*COS(2*RADIANS(G212)))/SQRT($B$8^2-(($B$5/2)*SIN(RADIANS(G212)))^2)+(($B$5/2)^4*(SIN(RADIANS(G212))^2)*(COS(RADIANS(G212))^2))/(SQRT($B$8^2-(($B$5/2)*SIN(RADIANS(G212)))^2)^3))*(PI()/180)^2</f>
        <v>1.3047481549179977E-2</v>
      </c>
      <c r="K212" s="13">
        <f>(($B$5/2)/1000)*($B$11*2*PI()/60)*(SIN(G212*PI()/180) + (($B$5/2)/$B$8)*SIN(2*G212*PI()/180))</f>
        <v>12.631125480309771</v>
      </c>
      <c r="L212" s="15">
        <f>(($B$5/2)/1000)*($B$11*2*PI()/60)^2*(COS(RADIANS(G212)) + 2*(($B$5/2)/$B$8)*COS(2*RADIANS(G212)))</f>
        <v>8571.4262917676006</v>
      </c>
      <c r="M212" s="13">
        <f xml:space="preserve"> (( PI()*$B$4^2/4 * ( ($B$5/2)*(1-COS(RADIANS(G212))) + $B$8 - SQRT($B$8^2 - ($B$5/2)^2 * SIN(RADIANS(G212))^2 ) ) ) / 1000)*4+$B$6</f>
        <v>195.17026734761896</v>
      </c>
      <c r="N212" s="50">
        <f>$B$10</f>
        <v>11.079718735154428</v>
      </c>
      <c r="O212" s="49" cm="1">
        <f t="array" ref="O212">MAX(ABS($K$3:$K$363))</f>
        <v>19.577733395790943</v>
      </c>
    </row>
    <row r="213" spans="7:15" x14ac:dyDescent="0.25">
      <c r="G213" s="11">
        <v>30</v>
      </c>
      <c r="H213" s="13">
        <f xml:space="preserve"> ($B$5/2)*(1-COS(RADIANS(G213)))+($B$8-SQRT($B$8^2-(($B$5/2)*SIN(RADIANS(G213)))^2))</f>
        <v>7.0497218868287979</v>
      </c>
      <c r="I213" s="13">
        <f>(($B$5/2)*SIN(RADIANS(G213))+(($B$5/2)^2*SIN(RADIANS(G213))*COS(RADIANS(G213)))/SQRT($B$8^2-(($B$5/2)*SIN(RADIANS(G213)))^2))*(PI()/180)</f>
        <v>0.45271828096750832</v>
      </c>
      <c r="J213" s="14">
        <f>(($B$5/2)*COS(RADIANS(G213))+(($B$5/2)^2*COS(2*RADIANS(G213)))/SQRT($B$8^2-(($B$5/2)*SIN(RADIANS(G213)))^2)+(($B$5/2)^4*(SIN(RADIANS(G213))^2)*(COS(RADIANS(G213))^2))/(SQRT($B$8^2-(($B$5/2)*SIN(RADIANS(G213)))^2)^3))*(PI()/180)^2</f>
        <v>1.283360714006072E-2</v>
      </c>
      <c r="K213" s="13">
        <f>(($B$5/2)/1000)*($B$11*2*PI()/60)*(SIN(G213*PI()/180) + (($B$5/2)/$B$8)*SIN(2*G213*PI()/180))</f>
        <v>12.984396617161487</v>
      </c>
      <c r="L213" s="15">
        <f>(($B$5/2)/1000)*($B$11*2*PI()/60)^2*(COS(RADIANS(G213)) + 2*(($B$5/2)/$B$8)*COS(2*RADIANS(G213)))</f>
        <v>8384.8328823135071</v>
      </c>
      <c r="M213" s="13">
        <f xml:space="preserve"> (( PI()*$B$4^2/4 * ( ($B$5/2)*(1-COS(RADIANS(G213))) + $B$8 - SQRT($B$8^2 - ($B$5/2)^2 * SIN(RADIANS(G213))^2 ) ) ) / 1000)*4+$B$6</f>
        <v>205.89194882693315</v>
      </c>
      <c r="N213" s="50">
        <f>$B$10</f>
        <v>11.079718735154428</v>
      </c>
      <c r="O213" s="49" cm="1">
        <f t="array" ref="O213">MAX(ABS($K$3:$K$363))</f>
        <v>19.577733395790943</v>
      </c>
    </row>
    <row r="214" spans="7:15" x14ac:dyDescent="0.25">
      <c r="G214" s="11">
        <v>31</v>
      </c>
      <c r="H214" s="13">
        <f xml:space="preserve"> ($B$5/2)*(1-COS(RADIANS(G214)))+($B$8-SQRT($B$8^2-(($B$5/2)*SIN(RADIANS(G214)))^2))</f>
        <v>7.5088206047981734</v>
      </c>
      <c r="I214" s="13">
        <f>(($B$5/2)*SIN(RADIANS(G214))+(($B$5/2)^2*SIN(RADIANS(G214))*COS(RADIANS(G214)))/SQRT($B$8^2-(($B$5/2)*SIN(RADIANS(G214)))^2))*(PI()/180)</f>
        <v>0.46544255151591157</v>
      </c>
      <c r="J214" s="14">
        <f>(($B$5/2)*COS(RADIANS(G214))+(($B$5/2)^2*COS(2*RADIANS(G214)))/SQRT($B$8^2-(($B$5/2)*SIN(RADIANS(G214)))^2)+(($B$5/2)^4*(SIN(RADIANS(G214))^2)*(COS(RADIANS(G214))^2))/(SQRT($B$8^2-(($B$5/2)*SIN(RADIANS(G214)))^2)^3))*(PI()/180)^2</f>
        <v>1.2613988882210599E-2</v>
      </c>
      <c r="K214" s="13">
        <f>(($B$5/2)/1000)*($B$11*2*PI()/60)*(SIN(G214*PI()/180) + (($B$5/2)/$B$8)*SIN(2*G214*PI()/180))</f>
        <v>13.329799793282342</v>
      </c>
      <c r="L214" s="15">
        <f>(($B$5/2)/1000)*($B$11*2*PI()/60)^2*(COS(RADIANS(G214)) + 2*(($B$5/2)/$B$8)*COS(2*RADIANS(G214)))</f>
        <v>8193.792835027718</v>
      </c>
      <c r="M214" s="13">
        <f xml:space="preserve"> (( PI()*$B$4^2/4 * ( ($B$5/2)*(1-COS(RADIANS(G214))) + $B$8 - SQRT($B$8^2 - ($B$5/2)^2 * SIN(RADIANS(G214))^2 ) ) ) / 1000)*4+$B$6</f>
        <v>216.92195055107166</v>
      </c>
      <c r="N214" s="50">
        <f>$B$10</f>
        <v>11.079718735154428</v>
      </c>
      <c r="O214" s="49" cm="1">
        <f t="array" ref="O214">MAX(ABS($K$3:$K$363))</f>
        <v>19.577733395790943</v>
      </c>
    </row>
    <row r="215" spans="7:15" x14ac:dyDescent="0.25">
      <c r="G215" s="11">
        <v>32</v>
      </c>
      <c r="H215" s="13">
        <f xml:space="preserve"> ($B$5/2)*(1-COS(RADIANS(G215)))+($B$8-SQRT($B$8^2-(($B$5/2)*SIN(RADIANS(G215)))^2))</f>
        <v>7.9805328453458699</v>
      </c>
      <c r="I215" s="13">
        <f>(($B$5/2)*SIN(RADIANS(G215))+(($B$5/2)^2*SIN(RADIANS(G215))*COS(RADIANS(G215)))/SQRT($B$8^2-(($B$5/2)*SIN(RADIANS(G215)))^2))*(PI()/180)</f>
        <v>0.47794439354088919</v>
      </c>
      <c r="J215" s="14">
        <f>(($B$5/2)*COS(RADIANS(G215))+(($B$5/2)^2*COS(2*RADIANS(G215)))/SQRT($B$8^2-(($B$5/2)*SIN(RADIANS(G215)))^2)+(($B$5/2)^4*(SIN(RADIANS(G215))^2)*(COS(RADIANS(G215))^2))/(SQRT($B$8^2-(($B$5/2)*SIN(RADIANS(G215)))^2)^3))*(PI()/180)^2</f>
        <v>1.2388775197213193E-2</v>
      </c>
      <c r="K215" s="13">
        <f>(($B$5/2)/1000)*($B$11*2*PI()/60)*(SIN(G215*PI()/180) + (($B$5/2)/$B$8)*SIN(2*G215*PI()/180))</f>
        <v>13.667153339408452</v>
      </c>
      <c r="L215" s="15">
        <f>(($B$5/2)/1000)*($B$11*2*PI()/60)^2*(COS(RADIANS(G215)) + 2*(($B$5/2)/$B$8)*COS(2*RADIANS(G215)))</f>
        <v>7998.4798949233291</v>
      </c>
      <c r="M215" s="13">
        <f xml:space="preserve"> (( PI()*$B$4^2/4 * ( ($B$5/2)*(1-COS(RADIANS(G215))) + $B$8 - SQRT($B$8^2 - ($B$5/2)^2 * SIN(RADIANS(G215))^2 ) ) ) / 1000)*4+$B$6</f>
        <v>228.25499641439191</v>
      </c>
      <c r="N215" s="50">
        <f>$B$10</f>
        <v>11.079718735154428</v>
      </c>
      <c r="O215" s="49" cm="1">
        <f t="array" ref="O215">MAX(ABS($K$3:$K$363))</f>
        <v>19.577733395790943</v>
      </c>
    </row>
    <row r="216" spans="7:15" x14ac:dyDescent="0.25">
      <c r="G216" s="11">
        <v>33</v>
      </c>
      <c r="H216" s="13">
        <f xml:space="preserve"> ($B$5/2)*(1-COS(RADIANS(G216)))+($B$8-SQRT($B$8^2-(($B$5/2)*SIN(RADIANS(G216)))^2))</f>
        <v>8.4646334075206155</v>
      </c>
      <c r="I216" s="13">
        <f>(($B$5/2)*SIN(RADIANS(G216))+(($B$5/2)^2*SIN(RADIANS(G216))*COS(RADIANS(G216)))/SQRT($B$8^2-(($B$5/2)*SIN(RADIANS(G216)))^2))*(PI()/180)</f>
        <v>0.49021828765348635</v>
      </c>
      <c r="J216" s="14">
        <f>(($B$5/2)*COS(RADIANS(G216))+(($B$5/2)^2*COS(2*RADIANS(G216)))/SQRT($B$8^2-(($B$5/2)*SIN(RADIANS(G216)))^2)+(($B$5/2)^4*(SIN(RADIANS(G216))^2)*(COS(RADIANS(G216))^2))/(SQRT($B$8^2-(($B$5/2)*SIN(RADIANS(G216)))^2)^3))*(PI()/180)^2</f>
        <v>1.2158118885131618E-2</v>
      </c>
      <c r="K216" s="13">
        <f>(($B$5/2)/1000)*($B$11*2*PI()/60)*(SIN(G216*PI()/180) + (($B$5/2)/$B$8)*SIN(2*G216*PI()/180))</f>
        <v>13.996282898550334</v>
      </c>
      <c r="L216" s="15">
        <f>(($B$5/2)/1000)*($B$11*2*PI()/60)^2*(COS(RADIANS(G216)) + 2*(($B$5/2)/$B$8)*COS(2*RADIANS(G216)))</f>
        <v>7799.0712735594389</v>
      </c>
      <c r="M216" s="13">
        <f xml:space="preserve"> (( PI()*$B$4^2/4 * ( ($B$5/2)*(1-COS(RADIANS(G216))) + $B$8 - SQRT($B$8^2 - ($B$5/2)^2 * SIN(RADIANS(G216))^2 ) ) ) / 1000)*4+$B$6</f>
        <v>239.88567588799509</v>
      </c>
      <c r="N216" s="50">
        <f>$B$10</f>
        <v>11.079718735154428</v>
      </c>
      <c r="O216" s="49" cm="1">
        <f t="array" ref="O216">MAX(ABS($K$3:$K$363))</f>
        <v>19.577733395790943</v>
      </c>
    </row>
    <row r="217" spans="7:15" x14ac:dyDescent="0.25">
      <c r="G217" s="11">
        <v>34</v>
      </c>
      <c r="H217" s="13">
        <f xml:space="preserve"> ($B$5/2)*(1-COS(RADIANS(G217)))+($B$8-SQRT($B$8^2-(($B$5/2)*SIN(RADIANS(G217)))^2))</f>
        <v>8.9608916481026046</v>
      </c>
      <c r="I217" s="13">
        <f>(($B$5/2)*SIN(RADIANS(G217))+(($B$5/2)^2*SIN(RADIANS(G217))*COS(RADIANS(G217)))/SQRT($B$8^2-(($B$5/2)*SIN(RADIANS(G217)))^2))*(PI()/180)</f>
        <v>0.50225886942301257</v>
      </c>
      <c r="J217" s="14">
        <f>(($B$5/2)*COS(RADIANS(G217))+(($B$5/2)^2*COS(2*RADIANS(G217)))/SQRT($B$8^2-(($B$5/2)*SIN(RADIANS(G217)))^2)+(($B$5/2)^4*(SIN(RADIANS(G217))^2)*(COS(RADIANS(G217))^2))/(SQRT($B$8^2-(($B$5/2)*SIN(RADIANS(G217)))^2)^3))*(PI()/180)^2</f>
        <v>1.1922177049382506E-2</v>
      </c>
      <c r="K217" s="13">
        <f>(($B$5/2)/1000)*($B$11*2*PI()/60)*(SIN(G217*PI()/180) + (($B$5/2)/$B$8)*SIN(2*G217*PI()/180))</f>
        <v>14.317021566332238</v>
      </c>
      <c r="L217" s="15">
        <f>(($B$5/2)/1000)*($B$11*2*PI()/60)^2*(COS(RADIANS(G217)) + 2*(($B$5/2)/$B$8)*COS(2*RADIANS(G217)))</f>
        <v>7595.747451640339</v>
      </c>
      <c r="M217" s="13">
        <f xml:space="preserve"> (( PI()*$B$4^2/4 * ( ($B$5/2)*(1-COS(RADIANS(G217))) + $B$8 - SQRT($B$8^2 - ($B$5/2)^2 * SIN(RADIANS(G217))^2 ) ) ) / 1000)*4+$B$6</f>
        <v>251.80844769064376</v>
      </c>
      <c r="N217" s="50">
        <f>$B$10</f>
        <v>11.079718735154428</v>
      </c>
      <c r="O217" s="49" cm="1">
        <f t="array" ref="O217">MAX(ABS($K$3:$K$363))</f>
        <v>19.577733395790943</v>
      </c>
    </row>
    <row r="218" spans="7:15" x14ac:dyDescent="0.25">
      <c r="G218" s="11">
        <v>35</v>
      </c>
      <c r="H218" s="13">
        <f xml:space="preserve"> ($B$5/2)*(1-COS(RADIANS(G218)))+($B$8-SQRT($B$8^2-(($B$5/2)*SIN(RADIANS(G218)))^2))</f>
        <v>9.4690716387001714</v>
      </c>
      <c r="I218" s="13">
        <f>(($B$5/2)*SIN(RADIANS(G218))+(($B$5/2)^2*SIN(RADIANS(G218))*COS(RADIANS(G218)))/SQRT($B$8^2-(($B$5/2)*SIN(RADIANS(G218)))^2))*(PI()/180)</f>
        <v>0.51406093364015493</v>
      </c>
      <c r="J218" s="14">
        <f>(($B$5/2)*COS(RADIANS(G218))+(($B$5/2)^2*COS(2*RADIANS(G218)))/SQRT($B$8^2-(($B$5/2)*SIN(RADIANS(G218)))^2)+(($B$5/2)^4*(SIN(RADIANS(G218))^2)*(COS(RADIANS(G218))^2))/(SQRT($B$8^2-(($B$5/2)*SIN(RADIANS(G218)))^2)^3))*(PI()/180)^2</f>
        <v>1.1681111015153584E-2</v>
      </c>
      <c r="K218" s="13">
        <f>(($B$5/2)/1000)*($B$11*2*PI()/60)*(SIN(G218*PI()/180) + (($B$5/2)/$B$8)*SIN(2*G218*PI()/180))</f>
        <v>14.629210023033547</v>
      </c>
      <c r="L218" s="15">
        <f>(($B$5/2)/1000)*($B$11*2*PI()/60)^2*(COS(RADIANS(G218)) + 2*(($B$5/2)/$B$8)*COS(2*RADIANS(G218)))</f>
        <v>7388.6919781559291</v>
      </c>
      <c r="M218" s="13">
        <f xml:space="preserve"> (( PI()*$B$4^2/4 * ( ($B$5/2)*(1-COS(RADIANS(G218))) + $B$8 - SQRT($B$8^2 - ($B$5/2)^2 * SIN(RADIANS(G218))^2 ) ) ) / 1000)*4+$B$6</f>
        <v>264.01764356306143</v>
      </c>
      <c r="N218" s="50">
        <f>$B$10</f>
        <v>11.079718735154428</v>
      </c>
      <c r="O218" s="49" cm="1">
        <f t="array" ref="O218">MAX(ABS($K$3:$K$363))</f>
        <v>19.577733395790943</v>
      </c>
    </row>
    <row r="219" spans="7:15" x14ac:dyDescent="0.25">
      <c r="G219" s="11">
        <v>36</v>
      </c>
      <c r="H219" s="13">
        <f xml:space="preserve"> ($B$5/2)*(1-COS(RADIANS(G219)))+($B$8-SQRT($B$8^2-(($B$5/2)*SIN(RADIANS(G219)))^2))</f>
        <v>9.9889323270677579</v>
      </c>
      <c r="I219" s="13">
        <f>(($B$5/2)*SIN(RADIANS(G219))+(($B$5/2)^2*SIN(RADIANS(G219))*COS(RADIANS(G219)))/SQRT($B$8^2-(($B$5/2)*SIN(RADIANS(G219)))^2))*(PI()/180)</f>
        <v>0.52561943849515935</v>
      </c>
      <c r="J219" s="14">
        <f>(($B$5/2)*COS(RADIANS(G219))+(($B$5/2)^2*COS(2*RADIANS(G219)))/SQRT($B$8^2-(($B$5/2)*SIN(RADIANS(G219)))^2)+(($B$5/2)^4*(SIN(RADIANS(G219))^2)*(COS(RADIANS(G219))^2))/(SQRT($B$8^2-(($B$5/2)*SIN(RADIANS(G219)))^2)^3))*(PI()/180)^2</f>
        <v>1.1435086241075906E-2</v>
      </c>
      <c r="K219" s="13">
        <f>(($B$5/2)/1000)*($B$11*2*PI()/60)*(SIN(G219*PI()/180) + (($B$5/2)/$B$8)*SIN(2*G219*PI()/180))</f>
        <v>14.932696657193123</v>
      </c>
      <c r="L219" s="15">
        <f>(($B$5/2)/1000)*($B$11*2*PI()/60)^2*(COS(RADIANS(G219)) + 2*(($B$5/2)/$B$8)*COS(2*RADIANS(G219)))</f>
        <v>7178.0912663022773</v>
      </c>
      <c r="M219" s="13">
        <f xml:space="preserve"> (( PI()*$B$4^2/4 * ( ($B$5/2)*(1-COS(RADIANS(G219))) + $B$8 - SQRT($B$8^2 - ($B$5/2)^2 * SIN(RADIANS(G219))^2 ) ) ) / 1000)*4+$B$6</f>
        <v>276.50747214365163</v>
      </c>
      <c r="N219" s="50">
        <f>$B$10</f>
        <v>11.079718735154428</v>
      </c>
      <c r="O219" s="49" cm="1">
        <f t="array" ref="O219">MAX(ABS($K$3:$K$363))</f>
        <v>19.577733395790943</v>
      </c>
    </row>
    <row r="220" spans="7:15" x14ac:dyDescent="0.25">
      <c r="G220" s="11">
        <v>37</v>
      </c>
      <c r="H220" s="13">
        <f xml:space="preserve"> ($B$5/2)*(1-COS(RADIANS(G220)))+($B$8-SQRT($B$8^2-(($B$5/2)*SIN(RADIANS(G220)))^2))</f>
        <v>10.520227702556452</v>
      </c>
      <c r="I220" s="13">
        <f>(($B$5/2)*SIN(RADIANS(G220))+(($B$5/2)^2*SIN(RADIANS(G220))*COS(RADIANS(G220)))/SQRT($B$8^2-(($B$5/2)*SIN(RADIANS(G220)))^2))*(PI()/180)</f>
        <v>0.53692950966419373</v>
      </c>
      <c r="J220" s="14">
        <f>(($B$5/2)*COS(RADIANS(G220))+(($B$5/2)^2*COS(2*RADIANS(G220)))/SQRT($B$8^2-(($B$5/2)*SIN(RADIANS(G220)))^2)+(($B$5/2)^4*(SIN(RADIANS(G220))^2)*(COS(RADIANS(G220))^2))/(SQRT($B$8^2-(($B$5/2)*SIN(RADIANS(G220)))^2)^3))*(PI()/180)^2</f>
        <v>1.118427222387065E-2</v>
      </c>
      <c r="K220" s="13">
        <f>(($B$5/2)/1000)*($B$11*2*PI()/60)*(SIN(G220*PI()/180) + (($B$5/2)/$B$8)*SIN(2*G220*PI()/180))</f>
        <v>15.227337680647455</v>
      </c>
      <c r="L220" s="15">
        <f>(($B$5/2)/1000)*($B$11*2*PI()/60)^2*(COS(RADIANS(G220)) + 2*(($B$5/2)/$B$8)*COS(2*RADIANS(G220)))</f>
        <v>6964.1343864250239</v>
      </c>
      <c r="M220" s="13">
        <f xml:space="preserve"> (( PI()*$B$4^2/4 * ( ($B$5/2)*(1-COS(RADIANS(G220))) + $B$8 - SQRT($B$8^2 - ($B$5/2)^2 * SIN(RADIANS(G220))^2 ) ) ) / 1000)*4+$B$6</f>
        <v>289.27202294350411</v>
      </c>
      <c r="N220" s="50">
        <f>$B$10</f>
        <v>11.079718735154428</v>
      </c>
      <c r="O220" s="49" cm="1">
        <f t="array" ref="O220">MAX(ABS($K$3:$K$363))</f>
        <v>19.577733395790943</v>
      </c>
    </row>
    <row r="221" spans="7:15" x14ac:dyDescent="0.25">
      <c r="G221" s="11">
        <v>38</v>
      </c>
      <c r="H221" s="13">
        <f xml:space="preserve"> ($B$5/2)*(1-COS(RADIANS(G221)))+($B$8-SQRT($B$8^2-(($B$5/2)*SIN(RADIANS(G221)))^2))</f>
        <v>11.062706965602137</v>
      </c>
      <c r="I221" s="13">
        <f>(($B$5/2)*SIN(RADIANS(G221))+(($B$5/2)^2*SIN(RADIANS(G221))*COS(RADIANS(G221)))/SQRT($B$8^2-(($B$5/2)*SIN(RADIANS(G221)))^2))*(PI()/180)</f>
        <v>0.54798644429673304</v>
      </c>
      <c r="J221" s="14">
        <f>(($B$5/2)*COS(RADIANS(G221))+(($B$5/2)^2*COS(2*RADIANS(G221)))/SQRT($B$8^2-(($B$5/2)*SIN(RADIANS(G221)))^2)+(($B$5/2)^4*(SIN(RADIANS(G221))^2)*(COS(RADIANS(G221))^2))/(SQRT($B$8^2-(($B$5/2)*SIN(RADIANS(G221)))^2)^3))*(PI()/180)^2</f>
        <v>1.0928842395701268E-2</v>
      </c>
      <c r="K221" s="13">
        <f>(($B$5/2)/1000)*($B$11*2*PI()/60)*(SIN(G221*PI()/180) + (($B$5/2)/$B$8)*SIN(2*G221*PI()/180))</f>
        <v>15.512997234883709</v>
      </c>
      <c r="L221" s="15">
        <f>(($B$5/2)/1000)*($B$11*2*PI()/60)^2*(COS(RADIANS(G221)) + 2*(($B$5/2)/$B$8)*COS(2*RADIANS(G221)))</f>
        <v>6747.0128562317514</v>
      </c>
      <c r="M221" s="13">
        <f xml:space="preserve"> (( PI()*$B$4^2/4 * ( ($B$5/2)*(1-COS(RADIANS(G221))) + $B$8 - SQRT($B$8^2 - ($B$5/2)^2 * SIN(RADIANS(G221))^2 ) ) ) / 1000)*4+$B$6</f>
        <v>302.30527041840247</v>
      </c>
      <c r="N221" s="50">
        <f>$B$10</f>
        <v>11.079718735154428</v>
      </c>
      <c r="O221" s="49" cm="1">
        <f t="array" ref="O221">MAX(ABS($K$3:$K$363))</f>
        <v>19.577733395790943</v>
      </c>
    </row>
    <row r="222" spans="7:15" x14ac:dyDescent="0.25">
      <c r="G222" s="11">
        <v>39</v>
      </c>
      <c r="H222" s="13">
        <f xml:space="preserve"> ($B$5/2)*(1-COS(RADIANS(G222)))+($B$8-SQRT($B$8^2-(($B$5/2)*SIN(RADIANS(G222)))^2))</f>
        <v>11.616114701148598</v>
      </c>
      <c r="I222" s="13">
        <f>(($B$5/2)*SIN(RADIANS(G222))+(($B$5/2)^2*SIN(RADIANS(G222))*COS(RADIANS(G222)))/SQRT($B$8^2-(($B$5/2)*SIN(RADIANS(G222)))^2))*(PI()/180)</f>
        <v>0.55878571489654161</v>
      </c>
      <c r="J222" s="14">
        <f>(($B$5/2)*COS(RADIANS(G222))+(($B$5/2)^2*COS(2*RADIANS(G222)))/SQRT($B$8^2-(($B$5/2)*SIN(RADIANS(G222)))^2)+(($B$5/2)^4*(SIN(RADIANS(G222))^2)*(COS(RADIANS(G222))^2))/(SQRT($B$8^2-(($B$5/2)*SIN(RADIANS(G222)))^2)^3))*(PI()/180)^2</f>
        <v>1.0668974013974757E-2</v>
      </c>
      <c r="K222" s="13">
        <f>(($B$5/2)/1000)*($B$11*2*PI()/60)*(SIN(G222*PI()/180) + (($B$5/2)/$B$8)*SIN(2*G222*PI()/180))</f>
        <v>15.789547488599036</v>
      </c>
      <c r="L222" s="15">
        <f>(($B$5/2)/1000)*($B$11*2*PI()/60)^2*(COS(RADIANS(G222)) + 2*(($B$5/2)/$B$8)*COS(2*RADIANS(G222)))</f>
        <v>6526.9204285226897</v>
      </c>
      <c r="M222" s="13">
        <f xml:space="preserve"> (( PI()*$B$4^2/4 * ( ($B$5/2)*(1-COS(RADIANS(G222))) + $B$8 - SQRT($B$8^2 - ($B$5/2)^2 * SIN(RADIANS(G222))^2 ) ) ) / 1000)*4+$B$6</f>
        <v>315.60107813537468</v>
      </c>
      <c r="N222" s="50">
        <f>$B$10</f>
        <v>11.079718735154428</v>
      </c>
      <c r="O222" s="49" cm="1">
        <f t="array" ref="O222">MAX(ABS($K$3:$K$363))</f>
        <v>19.577733395790943</v>
      </c>
    </row>
    <row r="223" spans="7:15" x14ac:dyDescent="0.25">
      <c r="G223" s="11">
        <v>40</v>
      </c>
      <c r="H223" s="13">
        <f xml:space="preserve"> ($B$5/2)*(1-COS(RADIANS(G223)))+($B$8-SQRT($B$8^2-(($B$5/2)*SIN(RADIANS(G223)))^2))</f>
        <v>12.180191055895031</v>
      </c>
      <c r="I223" s="13">
        <f>(($B$5/2)*SIN(RADIANS(G223))+(($B$5/2)^2*SIN(RADIANS(G223))*COS(RADIANS(G223)))/SQRT($B$8^2-(($B$5/2)*SIN(RADIANS(G223)))^2))*(PI()/180)</f>
        <v>0.56932297308858093</v>
      </c>
      <c r="J223" s="14">
        <f>(($B$5/2)*COS(RADIANS(G223))+(($B$5/2)^2*COS(2*RADIANS(G223)))/SQRT($B$8^2-(($B$5/2)*SIN(RADIANS(G223)))^2)+(($B$5/2)^4*(SIN(RADIANS(G223))^2)*(COS(RADIANS(G223))^2))/(SQRT($B$8^2-(($B$5/2)*SIN(RADIANS(G223)))^2)^3))*(PI()/180)^2</f>
        <v>1.0404848043351381E-2</v>
      </c>
      <c r="K223" s="13">
        <f>(($B$5/2)/1000)*($B$11*2*PI()/60)*(SIN(G223*PI()/180) + (($B$5/2)/$B$8)*SIN(2*G223*PI()/180))</f>
        <v>16.056868726368016</v>
      </c>
      <c r="L223" s="15">
        <f>(($B$5/2)/1000)*($B$11*2*PI()/60)^2*(COS(RADIANS(G223)) + 2*(($B$5/2)/$B$8)*COS(2*RADIANS(G223)))</f>
        <v>6304.052876691926</v>
      </c>
      <c r="M223" s="13">
        <f xml:space="preserve"> (( PI()*$B$4^2/4 * ( ($B$5/2)*(1-COS(RADIANS(G223))) + $B$8 - SQRT($B$8^2 - ($B$5/2)^2 * SIN(RADIANS(G223))^2 ) ) ) / 1000)*4+$B$6</f>
        <v>329.15320303112281</v>
      </c>
      <c r="N223" s="50">
        <f>$B$10</f>
        <v>11.079718735154428</v>
      </c>
      <c r="O223" s="49" cm="1">
        <f t="array" ref="O223">MAX(ABS($K$3:$K$363))</f>
        <v>19.577733395790943</v>
      </c>
    </row>
    <row r="224" spans="7:15" x14ac:dyDescent="0.25">
      <c r="G224" s="11">
        <v>41</v>
      </c>
      <c r="H224" s="13">
        <f xml:space="preserve"> ($B$5/2)*(1-COS(RADIANS(G224)))+($B$8-SQRT($B$8^2-(($B$5/2)*SIN(RADIANS(G224)))^2))</f>
        <v>12.75467191925024</v>
      </c>
      <c r="I224" s="13">
        <f>(($B$5/2)*SIN(RADIANS(G224))+(($B$5/2)^2*SIN(RADIANS(G224))*COS(RADIANS(G224)))/SQRT($B$8^2-(($B$5/2)*SIN(RADIANS(G224)))^2))*(PI()/180)</f>
        <v>0.57959405326393687</v>
      </c>
      <c r="J224" s="14">
        <f>(($B$5/2)*COS(RADIANS(G224))+(($B$5/2)^2*COS(2*RADIANS(G224)))/SQRT($B$8^2-(($B$5/2)*SIN(RADIANS(G224)))^2)+(($B$5/2)^4*(SIN(RADIANS(G224))^2)*(COS(RADIANS(G224))^2))/(SQRT($B$8^2-(($B$5/2)*SIN(RADIANS(G224)))^2)^3))*(PI()/180)^2</f>
        <v>1.0136649029739835E-2</v>
      </c>
      <c r="K224" s="13">
        <f>(($B$5/2)/1000)*($B$11*2*PI()/60)*(SIN(G224*PI()/180) + (($B$5/2)/$B$8)*SIN(2*G224*PI()/180))</f>
        <v>16.314849428330621</v>
      </c>
      <c r="L224" s="15">
        <f>(($B$5/2)/1000)*($B$11*2*PI()/60)^2*(COS(RADIANS(G224)) + 2*(($B$5/2)/$B$8)*COS(2*RADIANS(G224)))</f>
        <v>6078.6077782539178</v>
      </c>
      <c r="M224" s="13">
        <f xml:space="preserve"> (( PI()*$B$4^2/4 * ( ($B$5/2)*(1-COS(RADIANS(G224))) + $B$8 - SQRT($B$8^2 - ($B$5/2)^2 * SIN(RADIANS(G224))^2 ) ) ) / 1000)*4+$B$6</f>
        <v>342.9552997595116</v>
      </c>
      <c r="N224" s="50">
        <f>$B$10</f>
        <v>11.079718735154428</v>
      </c>
      <c r="O224" s="49" cm="1">
        <f t="array" ref="O224">MAX(ABS($K$3:$K$363))</f>
        <v>19.577733395790943</v>
      </c>
    </row>
    <row r="225" spans="7:15" x14ac:dyDescent="0.25">
      <c r="G225" s="11">
        <v>42</v>
      </c>
      <c r="H225" s="13">
        <f xml:space="preserve"> ($B$5/2)*(1-COS(RADIANS(G225)))+($B$8-SQRT($B$8^2-(($B$5/2)*SIN(RADIANS(G225)))^2))</f>
        <v>13.339289107867211</v>
      </c>
      <c r="I225" s="13">
        <f>(($B$5/2)*SIN(RADIANS(G225))+(($B$5/2)^2*SIN(RADIANS(G225))*COS(RADIANS(G225)))/SQRT($B$8^2-(($B$5/2)*SIN(RADIANS(G225)))^2))*(PI()/180)</f>
        <v>0.58959497609464939</v>
      </c>
      <c r="J225" s="14">
        <f>(($B$5/2)*COS(RADIANS(G225))+(($B$5/2)^2*COS(2*RADIANS(G225)))/SQRT($B$8^2-(($B$5/2)*SIN(RADIANS(G225)))^2)+(($B$5/2)^4*(SIN(RADIANS(G225))^2)*(COS(RADIANS(G225))^2))/(SQRT($B$8^2-(($B$5/2)*SIN(RADIANS(G225)))^2)^3))*(PI()/180)^2</f>
        <v>9.8645649660750005E-3</v>
      </c>
      <c r="K225" s="13">
        <f>(($B$5/2)/1000)*($B$11*2*PI()/60)*(SIN(G225*PI()/180) + (($B$5/2)/$B$8)*SIN(2*G225*PI()/180))</f>
        <v>16.563386340823751</v>
      </c>
      <c r="L225" s="15">
        <f>(($B$5/2)/1000)*($B$11*2*PI()/60)^2*(COS(RADIANS(G225)) + 2*(($B$5/2)/$B$8)*COS(2*RADIANS(G225)))</f>
        <v>5850.7842966522931</v>
      </c>
      <c r="M225" s="13">
        <f xml:space="preserve"> (( PI()*$B$4^2/4 * ( ($B$5/2)*(1-COS(RADIANS(G225))) + $B$8 - SQRT($B$8^2 - ($B$5/2)^2 * SIN(RADIANS(G225))^2 ) ) ) / 1000)*4+$B$6</f>
        <v>357.00092512507103</v>
      </c>
      <c r="N225" s="50">
        <f>$B$10</f>
        <v>11.079718735154428</v>
      </c>
      <c r="O225" s="49" cm="1">
        <f t="array" ref="O225">MAX(ABS($K$3:$K$363))</f>
        <v>19.577733395790943</v>
      </c>
    </row>
    <row r="226" spans="7:15" x14ac:dyDescent="0.25">
      <c r="G226" s="11">
        <v>43</v>
      </c>
      <c r="H226" s="13">
        <f xml:space="preserve"> ($B$5/2)*(1-COS(RADIANS(G226)))+($B$8-SQRT($B$8^2-(($B$5/2)*SIN(RADIANS(G226)))^2))</f>
        <v>13.933770553624393</v>
      </c>
      <c r="I226" s="13">
        <f>(($B$5/2)*SIN(RADIANS(G226))+(($B$5/2)^2*SIN(RADIANS(G226))*COS(RADIANS(G226)))/SQRT($B$8^2-(($B$5/2)*SIN(RADIANS(G226)))^2))*(PI()/180)</f>
        <v>0.59932195191013549</v>
      </c>
      <c r="J226" s="14">
        <f>(($B$5/2)*COS(RADIANS(G226))+(($B$5/2)^2*COS(2*RADIANS(G226)))/SQRT($B$8^2-(($B$5/2)*SIN(RADIANS(G226)))^2)+(($B$5/2)^4*(SIN(RADIANS(G226))^2)*(COS(RADIANS(G226))^2))/(SQRT($B$8^2-(($B$5/2)*SIN(RADIANS(G226)))^2)^3))*(PI()/180)^2</f>
        <v>9.5887871496982482E-3</v>
      </c>
      <c r="K226" s="13">
        <f>(($B$5/2)/1000)*($B$11*2*PI()/60)*(SIN(G226*PI()/180) + (($B$5/2)/$B$8)*SIN(2*G226*PI()/180))</f>
        <v>16.80238453789018</v>
      </c>
      <c r="L226" s="15">
        <f>(($B$5/2)/1000)*($B$11*2*PI()/60)^2*(COS(RADIANS(G226)) + 2*(($B$5/2)/$B$8)*COS(2*RADIANS(G226)))</f>
        <v>5620.7829616099416</v>
      </c>
      <c r="M226" s="13">
        <f xml:space="preserve"> (( PI()*$B$4^2/4 * ( ($B$5/2)*(1-COS(RADIANS(G226))) + $B$8 - SQRT($B$8^2 - ($B$5/2)^2 * SIN(RADIANS(G226))^2 ) ) ) / 1000)*4+$B$6</f>
        <v>371.28354259930978</v>
      </c>
      <c r="N226" s="50">
        <f>$B$10</f>
        <v>11.079718735154428</v>
      </c>
      <c r="O226" s="49" cm="1">
        <f t="array" ref="O226">MAX(ABS($K$3:$K$363))</f>
        <v>19.577733395790943</v>
      </c>
    </row>
    <row r="227" spans="7:15" x14ac:dyDescent="0.25">
      <c r="G227" s="11">
        <v>44</v>
      </c>
      <c r="H227" s="13">
        <f xml:space="preserve"> ($B$5/2)*(1-COS(RADIANS(G227)))+($B$8-SQRT($B$8^2-(($B$5/2)*SIN(RADIANS(G227)))^2))</f>
        <v>14.537840494910277</v>
      </c>
      <c r="I227" s="13">
        <f>(($B$5/2)*SIN(RADIANS(G227))+(($B$5/2)^2*SIN(RADIANS(G227))*COS(RADIANS(G227)))/SQRT($B$8^2-(($B$5/2)*SIN(RADIANS(G227)))^2))*(PI()/180)</f>
        <v>0.60877138392672892</v>
      </c>
      <c r="J227" s="14">
        <f>(($B$5/2)*COS(RADIANS(G227))+(($B$5/2)^2*COS(2*RADIANS(G227)))/SQRT($B$8^2-(($B$5/2)*SIN(RADIANS(G227)))^2)+(($B$5/2)^4*(SIN(RADIANS(G227))^2)*(COS(RADIANS(G227))^2))/(SQRT($B$8^2-(($B$5/2)*SIN(RADIANS(G227)))^2)^3))*(PI()/180)^2</f>
        <v>9.3095100311853425E-3</v>
      </c>
      <c r="K227" s="13">
        <f>(($B$5/2)/1000)*($B$11*2*PI()/60)*(SIN(G227*PI()/180) + (($B$5/2)/$B$8)*SIN(2*G227*PI()/180))</f>
        <v>17.031757473609613</v>
      </c>
      <c r="L227" s="15">
        <f>(($B$5/2)/1000)*($B$11*2*PI()/60)^2*(COS(RADIANS(G227)) + 2*(($B$5/2)/$B$8)*COS(2*RADIANS(G227)))</f>
        <v>5388.8054482809939</v>
      </c>
      <c r="M227" s="13">
        <f xml:space="preserve"> (( PI()*$B$4^2/4 * ( ($B$5/2)*(1-COS(RADIANS(G227))) + $B$8 - SQRT($B$8^2 - ($B$5/2)^2 * SIN(RADIANS(G227))^2 ) ) ) / 1000)*4+$B$6</f>
        <v>385.79652691639581</v>
      </c>
      <c r="N227" s="50">
        <f>$B$10</f>
        <v>11.079718735154428</v>
      </c>
      <c r="O227" s="49" cm="1">
        <f t="array" ref="O227">MAX(ABS($K$3:$K$363))</f>
        <v>19.577733395790943</v>
      </c>
    </row>
    <row r="228" spans="7:15" x14ac:dyDescent="0.25">
      <c r="G228" s="11">
        <v>45</v>
      </c>
      <c r="H228" s="13">
        <f xml:space="preserve"> ($B$5/2)*(1-COS(RADIANS(G228)))+($B$8-SQRT($B$8^2-(($B$5/2)*SIN(RADIANS(G228)))^2))</f>
        <v>15.151219671060733</v>
      </c>
      <c r="I228" s="13">
        <f>(($B$5/2)*SIN(RADIANS(G228))+(($B$5/2)^2*SIN(RADIANS(G228))*COS(RADIANS(G228)))/SQRT($B$8^2-(($B$5/2)*SIN(RADIANS(G228)))^2))*(PI()/180)</f>
        <v>0.61793987132171568</v>
      </c>
      <c r="J228" s="14">
        <f>(($B$5/2)*COS(RADIANS(G228))+(($B$5/2)^2*COS(2*RADIANS(G228)))/SQRT($B$8^2-(($B$5/2)*SIN(RADIANS(G228)))^2)+(($B$5/2)^4*(SIN(RADIANS(G228))^2)*(COS(RADIANS(G228))^2))/(SQRT($B$8^2-(($B$5/2)*SIN(RADIANS(G228)))^2)^3))*(PI()/180)^2</f>
        <v>9.026931054494659E-3</v>
      </c>
      <c r="K228" s="13">
        <f>(($B$5/2)/1000)*($B$11*2*PI()/60)*(SIN(G228*PI()/180) + (($B$5/2)/$B$8)*SIN(2*G228*PI()/180))</f>
        <v>17.251427025207207</v>
      </c>
      <c r="L228" s="15">
        <f>(($B$5/2)/1000)*($B$11*2*PI()/60)^2*(COS(RADIANS(G228)) + 2*(($B$5/2)/$B$8)*COS(2*RADIANS(G228)))</f>
        <v>5155.0543554665846</v>
      </c>
      <c r="M228" s="13">
        <f xml:space="preserve"> (( PI()*$B$4^2/4 * ( ($B$5/2)*(1-COS(RADIANS(G228))) + $B$8 - SQRT($B$8^2 - ($B$5/2)^2 * SIN(RADIANS(G228))^2 ) ) ) / 1000)*4+$B$6</f>
        <v>400.53316874457363</v>
      </c>
      <c r="N228" s="50">
        <f>$B$10</f>
        <v>11.079718735154428</v>
      </c>
      <c r="O228" s="49" cm="1">
        <f t="array" ref="O228">MAX(ABS($K$3:$K$363))</f>
        <v>19.577733395790943</v>
      </c>
    </row>
    <row r="229" spans="7:15" x14ac:dyDescent="0.25">
      <c r="G229" s="11">
        <v>46</v>
      </c>
      <c r="H229" s="13">
        <f xml:space="preserve"> ($B$5/2)*(1-COS(RADIANS(G229)))+($B$8-SQRT($B$8^2-(($B$5/2)*SIN(RADIANS(G229)))^2))</f>
        <v>15.773625519788878</v>
      </c>
      <c r="I229" s="13">
        <f>(($B$5/2)*SIN(RADIANS(G229))+(($B$5/2)^2*SIN(RADIANS(G229))*COS(RADIANS(G229)))/SQRT($B$8^2-(($B$5/2)*SIN(RADIANS(G229)))^2))*(PI()/180)</f>
        <v>0.62682421214313722</v>
      </c>
      <c r="J229" s="14">
        <f>(($B$5/2)*COS(RADIANS(G229))+(($B$5/2)^2*COS(2*RADIANS(G229)))/SQRT($B$8^2-(($B$5/2)*SIN(RADIANS(G229)))^2)+(($B$5/2)^4*(SIN(RADIANS(G229))^2)*(COS(RADIANS(G229))^2))/(SQRT($B$8^2-(($B$5/2)*SIN(RADIANS(G229)))^2)^3))*(PI()/180)^2</f>
        <v>8.7412504883388267E-3</v>
      </c>
      <c r="K229" s="13">
        <f>(($B$5/2)/1000)*($B$11*2*PI()/60)*(SIN(G229*PI()/180) + (($B$5/2)/$B$8)*SIN(2*G229*PI()/180))</f>
        <v>17.461323526906277</v>
      </c>
      <c r="L229" s="15">
        <f>(($B$5/2)/1000)*($B$11*2*PI()/60)^2*(COS(RADIANS(G229)) + 2*(($B$5/2)/$B$8)*COS(2*RADIANS(G229)))</f>
        <v>4919.732983157367</v>
      </c>
      <c r="M229" s="13">
        <f xml:space="preserve"> (( PI()*$B$4^2/4 * ( ($B$5/2)*(1-COS(RADIANS(G229))) + $B$8 - SQRT($B$8^2 - ($B$5/2)^2 * SIN(RADIANS(G229))^2 ) ) ) / 1000)*4+$B$6</f>
        <v>415.48667942948754</v>
      </c>
      <c r="N229" s="50">
        <f>$B$10</f>
        <v>11.079718735154428</v>
      </c>
      <c r="O229" s="49" cm="1">
        <f t="array" ref="O229">MAX(ABS($K$3:$K$363))</f>
        <v>19.577733395790943</v>
      </c>
    </row>
    <row r="230" spans="7:15" x14ac:dyDescent="0.25">
      <c r="G230" s="11">
        <v>47</v>
      </c>
      <c r="H230" s="13">
        <f xml:space="preserve"> ($B$5/2)*(1-COS(RADIANS(G230)))+($B$8-SQRT($B$8^2-(($B$5/2)*SIN(RADIANS(G230)))^2))</f>
        <v>16.404772377438974</v>
      </c>
      <c r="I230" s="13">
        <f>(($B$5/2)*SIN(RADIANS(G230))+(($B$5/2)^2*SIN(RADIANS(G230))*COS(RADIANS(G230)))/SQRT($B$8^2-(($B$5/2)*SIN(RADIANS(G230)))^2))*(PI()/180)</f>
        <v>0.63542140604654862</v>
      </c>
      <c r="J230" s="14">
        <f>(($B$5/2)*COS(RADIANS(G230))+(($B$5/2)^2*COS(2*RADIANS(G230)))/SQRT($B$8^2-(($B$5/2)*SIN(RADIANS(G230)))^2)+(($B$5/2)^4*(SIN(RADIANS(G230))^2)*(COS(RADIANS(G230))^2))/(SQRT($B$8^2-(($B$5/2)*SIN(RADIANS(G230)))^2)^3))*(PI()/180)^2</f>
        <v>8.4526712487154078E-3</v>
      </c>
      <c r="K230" s="13">
        <f>(($B$5/2)/1000)*($B$11*2*PI()/60)*(SIN(G230*PI()/180) + (($B$5/2)/$B$8)*SIN(2*G230*PI()/180))</f>
        <v>17.661385794502383</v>
      </c>
      <c r="L230" s="15">
        <f>(($B$5/2)/1000)*($B$11*2*PI()/60)^2*(COS(RADIANS(G230)) + 2*(($B$5/2)/$B$8)*COS(2*RADIANS(G230)))</f>
        <v>4683.0451096663392</v>
      </c>
      <c r="M230" s="13">
        <f xml:space="preserve"> (( PI()*$B$4^2/4 * ( ($B$5/2)*(1-COS(RADIANS(G230))) + $B$8 - SQRT($B$8^2 - ($B$5/2)^2 * SIN(RADIANS(G230))^2 ) ) ) / 1000)*4+$B$6</f>
        <v>430.65019580534812</v>
      </c>
      <c r="N230" s="50">
        <f>$B$10</f>
        <v>11.079718735154428</v>
      </c>
      <c r="O230" s="49" cm="1">
        <f t="array" ref="O230">MAX(ABS($K$3:$K$363))</f>
        <v>19.577733395790943</v>
      </c>
    </row>
    <row r="231" spans="7:15" x14ac:dyDescent="0.25">
      <c r="G231" s="11">
        <v>48</v>
      </c>
      <c r="H231" s="13">
        <f xml:space="preserve"> ($B$5/2)*(1-COS(RADIANS(G231)))+($B$8-SQRT($B$8^2-(($B$5/2)*SIN(RADIANS(G231)))^2))</f>
        <v>17.044371681886936</v>
      </c>
      <c r="I231" s="13">
        <f>(($B$5/2)*SIN(RADIANS(G231))+(($B$5/2)^2*SIN(RADIANS(G231))*COS(RADIANS(G231)))/SQRT($B$8^2-(($B$5/2)*SIN(RADIANS(G231)))^2))*(PI()/180)</f>
        <v>0.64372865684987335</v>
      </c>
      <c r="J231" s="14">
        <f>(($B$5/2)*COS(RADIANS(G231))+(($B$5/2)^2*COS(2*RADIANS(G231)))/SQRT($B$8^2-(($B$5/2)*SIN(RADIANS(G231)))^2)+(($B$5/2)^4*(SIN(RADIANS(G231))^2)*(COS(RADIANS(G231))^2))/(SQRT($B$8^2-(($B$5/2)*SIN(RADIANS(G231)))^2)^3))*(PI()/180)^2</f>
        <v>8.1613987125675538E-3</v>
      </c>
      <c r="K231" s="13">
        <f>(($B$5/2)/1000)*($B$11*2*PI()/60)*(SIN(G231*PI()/180) + (($B$5/2)/$B$8)*SIN(2*G231*PI()/180))</f>
        <v>17.851561140647384</v>
      </c>
      <c r="L231" s="15">
        <f>(($B$5/2)/1000)*($B$11*2*PI()/60)^2*(COS(RADIANS(G231)) + 2*(($B$5/2)/$B$8)*COS(2*RADIANS(G231)))</f>
        <v>4445.1947686159765</v>
      </c>
      <c r="M231" s="13">
        <f xml:space="preserve"> (( PI()*$B$4^2/4 * ( ($B$5/2)*(1-COS(RADIANS(G231))) + $B$8 - SQRT($B$8^2 - ($B$5/2)^2 * SIN(RADIANS(G231))^2 ) ) ) / 1000)*4+$B$6</f>
        <v>446.0167850696846</v>
      </c>
      <c r="N231" s="50">
        <f>$B$10</f>
        <v>11.079718735154428</v>
      </c>
      <c r="O231" s="49" cm="1">
        <f t="array" ref="O231">MAX(ABS($K$3:$K$363))</f>
        <v>19.577733395790943</v>
      </c>
    </row>
    <row r="232" spans="7:15" x14ac:dyDescent="0.25">
      <c r="G232" s="11">
        <v>49</v>
      </c>
      <c r="H232" s="13">
        <f xml:space="preserve"> ($B$5/2)*(1-COS(RADIANS(G232)))+($B$8-SQRT($B$8^2-(($B$5/2)*SIN(RADIANS(G232)))^2))</f>
        <v>17.692132177901065</v>
      </c>
      <c r="I232" s="13">
        <f>(($B$5/2)*SIN(RADIANS(G232))+(($B$5/2)^2*SIN(RADIANS(G232))*COS(RADIANS(G232)))/SQRT($B$8^2-(($B$5/2)*SIN(RADIANS(G232)))^2))*(PI()/180)</f>
        <v>0.65174337489748513</v>
      </c>
      <c r="J232" s="14">
        <f>(($B$5/2)*COS(RADIANS(G232))+(($B$5/2)^2*COS(2*RADIANS(G232)))/SQRT($B$8^2-(($B$5/2)*SIN(RADIANS(G232)))^2)+(($B$5/2)^4*(SIN(RADIANS(G232))^2)*(COS(RADIANS(G232))^2))/(SQRT($B$8^2-(($B$5/2)*SIN(RADIANS(G232)))^2)^3))*(PI()/180)^2</f>
        <v>7.867640522583012E-3</v>
      </c>
      <c r="K232" s="13">
        <f>(($B$5/2)/1000)*($B$11*2*PI()/60)*(SIN(G232*PI()/180) + (($B$5/2)/$B$8)*SIN(2*G232*PI()/180))</f>
        <v>18.031805380842844</v>
      </c>
      <c r="L232" s="15">
        <f>(($B$5/2)/1000)*($B$11*2*PI()/60)^2*(COS(RADIANS(G232)) + 2*(($B$5/2)/$B$8)*COS(2*RADIANS(G232)))</f>
        <v>4206.3860260436695</v>
      </c>
      <c r="M232" s="13">
        <f xml:space="preserve"> (( PI()*$B$4^2/4 * ( ($B$5/2)*(1-COS(RADIANS(G232))) + $B$8 - SQRT($B$8^2 - ($B$5/2)^2 * SIN(RADIANS(G232))^2 ) ) ) / 1000)*4+$B$6</f>
        <v>461.57944971720713</v>
      </c>
      <c r="N232" s="50">
        <f>$B$10</f>
        <v>11.079718735154428</v>
      </c>
      <c r="O232" s="49" cm="1">
        <f t="array" ref="O232">MAX(ABS($K$3:$K$363))</f>
        <v>19.577733395790943</v>
      </c>
    </row>
    <row r="233" spans="7:15" x14ac:dyDescent="0.25">
      <c r="G233" s="11">
        <v>50</v>
      </c>
      <c r="H233" s="13">
        <f xml:space="preserve"> ($B$5/2)*(1-COS(RADIANS(G233)))+($B$8-SQRT($B$8^2-(($B$5/2)*SIN(RADIANS(G233)))^2))</f>
        <v>18.347760124767625</v>
      </c>
      <c r="I233" s="13">
        <f>(($B$5/2)*SIN(RADIANS(G233))+(($B$5/2)^2*SIN(RADIANS(G233))*COS(RADIANS(G233)))/SQRT($B$8^2-(($B$5/2)*SIN(RADIANS(G233)))^2))*(PI()/180)</f>
        <v>0.65946317922467734</v>
      </c>
      <c r="J233" s="14">
        <f>(($B$5/2)*COS(RADIANS(G233))+(($B$5/2)^2*COS(2*RADIANS(G233)))/SQRT($B$8^2-(($B$5/2)*SIN(RADIANS(G233)))^2)+(($B$5/2)^4*(SIN(RADIANS(G233))^2)*(COS(RADIANS(G233))^2))/(SQRT($B$8^2-(($B$5/2)*SIN(RADIANS(G233)))^2)^3))*(PI()/180)^2</f>
        <v>7.5716063831797568E-3</v>
      </c>
      <c r="K233" s="13">
        <f>(($B$5/2)/1000)*($B$11*2*PI()/60)*(SIN(G233*PI()/180) + (($B$5/2)/$B$8)*SIN(2*G233*PI()/180))</f>
        <v>18.202082830153159</v>
      </c>
      <c r="L233" s="15">
        <f>(($B$5/2)/1000)*($B$11*2*PI()/60)^2*(COS(RADIANS(G233)) + 2*(($B$5/2)/$B$8)*COS(2*RADIANS(G233)))</f>
        <v>3966.8227578892179</v>
      </c>
      <c r="M233" s="13">
        <f xml:space="preserve"> (( PI()*$B$4^2/4 * ( ($B$5/2)*(1-COS(RADIANS(G233))) + $B$8 - SQRT($B$8^2 - ($B$5/2)^2 * SIN(RADIANS(G233))^2 ) ) ) / 1000)*4+$B$6</f>
        <v>477.33113252807925</v>
      </c>
      <c r="N233" s="50">
        <f>$B$10</f>
        <v>11.079718735154428</v>
      </c>
      <c r="O233" s="49" cm="1">
        <f t="array" ref="O233">MAX(ABS($K$3:$K$363))</f>
        <v>19.577733395790943</v>
      </c>
    </row>
    <row r="234" spans="7:15" x14ac:dyDescent="0.25">
      <c r="G234" s="11">
        <v>51</v>
      </c>
      <c r="H234" s="13">
        <f xml:space="preserve"> ($B$5/2)*(1-COS(RADIANS(G234)))+($B$8-SQRT($B$8^2-(($B$5/2)*SIN(RADIANS(G234)))^2))</f>
        <v>19.010959505977596</v>
      </c>
      <c r="I234" s="13">
        <f>(($B$5/2)*SIN(RADIANS(G234))+(($B$5/2)^2*SIN(RADIANS(G234))*COS(RADIANS(G234)))/SQRT($B$8^2-(($B$5/2)*SIN(RADIANS(G234)))^2))*(PI()/180)</f>
        <v>0.66688589951374577</v>
      </c>
      <c r="J234" s="14">
        <f>(($B$5/2)*COS(RADIANS(G234))+(($B$5/2)^2*COS(2*RADIANS(G234)))/SQRT($B$8^2-(($B$5/2)*SIN(RADIANS(G234)))^2)+(($B$5/2)^4*(SIN(RADIANS(G234))^2)*(COS(RADIANS(G234))^2))/(SQRT($B$8^2-(($B$5/2)*SIN(RADIANS(G234)))^2)^3))*(PI()/180)^2</f>
        <v>7.2735078477683731E-3</v>
      </c>
      <c r="K234" s="13">
        <f>(($B$5/2)/1000)*($B$11*2*PI()/60)*(SIN(G234*PI()/180) + (($B$5/2)/$B$8)*SIN(2*G234*PI()/180))</f>
        <v>18.362366290659928</v>
      </c>
      <c r="L234" s="15">
        <f>(($B$5/2)/1000)*($B$11*2*PI()/60)^2*(COS(RADIANS(G234)) + 2*(($B$5/2)/$B$8)*COS(2*RADIANS(G234)))</f>
        <v>3726.7084281275115</v>
      </c>
      <c r="M234" s="13">
        <f xml:space="preserve"> (( PI()*$B$4^2/4 * ( ($B$5/2)*(1-COS(RADIANS(G234))) + $B$8 - SQRT($B$8^2 - ($B$5/2)^2 * SIN(RADIANS(G234))^2 ) ) ) / 1000)*4+$B$6</f>
        <v>493.26472160571507</v>
      </c>
      <c r="N234" s="50">
        <f>$B$10</f>
        <v>11.079718735154428</v>
      </c>
      <c r="O234" s="49" cm="1">
        <f t="array" ref="O234">MAX(ABS($K$3:$K$363))</f>
        <v>19.577733395790943</v>
      </c>
    </row>
    <row r="235" spans="7:15" x14ac:dyDescent="0.25">
      <c r="G235" s="11">
        <v>52</v>
      </c>
      <c r="H235" s="13">
        <f xml:space="preserve"> ($B$5/2)*(1-COS(RADIANS(G235)))+($B$8-SQRT($B$8^2-(($B$5/2)*SIN(RADIANS(G235)))^2))</f>
        <v>19.681432240761552</v>
      </c>
      <c r="I235" s="13">
        <f>(($B$5/2)*SIN(RADIANS(G235))+(($B$5/2)^2*SIN(RADIANS(G235))*COS(RADIANS(G235)))/SQRT($B$8^2-(($B$5/2)*SIN(RADIANS(G235)))^2))*(PI()/180)</f>
        <v>0.67400957783302695</v>
      </c>
      <c r="J235" s="14">
        <f>(($B$5/2)*COS(RADIANS(G235))+(($B$5/2)^2*COS(2*RADIANS(G235)))/SQRT($B$8^2-(($B$5/2)*SIN(RADIANS(G235)))^2)+(($B$5/2)^4*(SIN(RADIANS(G235))^2)*(COS(RADIANS(G235))^2))/(SQRT($B$8^2-(($B$5/2)*SIN(RADIANS(G235)))^2)^3))*(PI()/180)^2</f>
        <v>6.973558097425411E-3</v>
      </c>
      <c r="K235" s="13">
        <f>(($B$5/2)/1000)*($B$11*2*PI()/60)*(SIN(G235*PI()/180) + (($B$5/2)/$B$8)*SIN(2*G235*PI()/180))</f>
        <v>18.512637029689788</v>
      </c>
      <c r="L235" s="15">
        <f>(($B$5/2)/1000)*($B$11*2*PI()/60)^2*(COS(RADIANS(G235)) + 2*(($B$5/2)/$B$8)*COS(2*RADIANS(G235)))</f>
        <v>3486.2458678086359</v>
      </c>
      <c r="M235" s="13">
        <f xml:space="preserve"> (( PI()*$B$4^2/4 * ( ($B$5/2)*(1-COS(RADIANS(G235))) + $B$8 - SQRT($B$8^2 - ($B$5/2)^2 * SIN(RADIANS(G235))^2 ) ) ) / 1000)*4+$B$6</f>
        <v>509.37305545897681</v>
      </c>
      <c r="N235" s="50">
        <f>$B$10</f>
        <v>11.079718735154428</v>
      </c>
      <c r="O235" s="49" cm="1">
        <f t="array" ref="O235">MAX(ABS($K$3:$K$363))</f>
        <v>19.577733395790943</v>
      </c>
    </row>
    <row r="236" spans="7:15" x14ac:dyDescent="0.25">
      <c r="G236" s="11">
        <v>53</v>
      </c>
      <c r="H236" s="13">
        <f xml:space="preserve"> ($B$5/2)*(1-COS(RADIANS(G236)))+($B$8-SQRT($B$8^2-(($B$5/2)*SIN(RADIANS(G236)))^2))</f>
        <v>20.358878397251782</v>
      </c>
      <c r="I236" s="13">
        <f>(($B$5/2)*SIN(RADIANS(G236))+(($B$5/2)^2*SIN(RADIANS(G236))*COS(RADIANS(G236)))/SQRT($B$8^2-(($B$5/2)*SIN(RADIANS(G236)))^2))*(PI()/180)</f>
        <v>0.68083247015038872</v>
      </c>
      <c r="J236" s="14">
        <f>(($B$5/2)*COS(RADIANS(G236))+(($B$5/2)^2*COS(2*RADIANS(G236)))/SQRT($B$8^2-(($B$5/2)*SIN(RADIANS(G236)))^2)+(($B$5/2)^4*(SIN(RADIANS(G236))^2)*(COS(RADIANS(G236))^2))/(SQRT($B$8^2-(($B$5/2)*SIN(RADIANS(G236)))^2)^3))*(PI()/180)^2</f>
        <v>6.6719717111576324E-3</v>
      </c>
      <c r="K236" s="13">
        <f>(($B$5/2)/1000)*($B$11*2*PI()/60)*(SIN(G236*PI()/180) + (($B$5/2)/$B$8)*SIN(2*G236*PI()/180))</f>
        <v>18.652884748859062</v>
      </c>
      <c r="L236" s="15">
        <f>(($B$5/2)/1000)*($B$11*2*PI()/60)^2*(COS(RADIANS(G236)) + 2*(($B$5/2)/$B$8)*COS(2*RADIANS(G236)))</f>
        <v>3245.6370552664066</v>
      </c>
      <c r="M236" s="13">
        <f xml:space="preserve"> (( PI()*$B$4^2/4 * ( ($B$5/2)*(1-COS(RADIANS(G236))) + $B$8 - SQRT($B$8^2 - ($B$5/2)^2 * SIN(RADIANS(G236))^2 ) ) ) / 1000)*4+$B$6</f>
        <v>525.64892812346261</v>
      </c>
      <c r="N236" s="50">
        <f>$B$10</f>
        <v>11.079718735154428</v>
      </c>
      <c r="O236" s="49" cm="1">
        <f t="array" ref="O236">MAX(ABS($K$3:$K$363))</f>
        <v>19.577733395790943</v>
      </c>
    </row>
    <row r="237" spans="7:15" x14ac:dyDescent="0.25">
      <c r="G237" s="11">
        <v>54</v>
      </c>
      <c r="H237" s="13">
        <f xml:space="preserve"> ($B$5/2)*(1-COS(RADIANS(G237)))+($B$8-SQRT($B$8^2-(($B$5/2)*SIN(RADIANS(G237)))^2))</f>
        <v>21.042996407041301</v>
      </c>
      <c r="I237" s="13">
        <f>(($B$5/2)*SIN(RADIANS(G237))+(($B$5/2)^2*SIN(RADIANS(G237))*COS(RADIANS(G237)))/SQRT($B$8^2-(($B$5/2)*SIN(RADIANS(G237)))^2))*(PI()/180)</f>
        <v>0.68735304761287264</v>
      </c>
      <c r="J237" s="14">
        <f>(($B$5/2)*COS(RADIANS(G237))+(($B$5/2)^2*COS(2*RADIANS(G237)))/SQRT($B$8^2-(($B$5/2)*SIN(RADIANS(G237)))^2)+(($B$5/2)^4*(SIN(RADIANS(G237))^2)*(COS(RADIANS(G237))^2))/(SQRT($B$8^2-(($B$5/2)*SIN(RADIANS(G237)))^2)^3))*(PI()/180)^2</f>
        <v>6.3689644279845354E-3</v>
      </c>
      <c r="K237" s="13">
        <f>(($B$5/2)/1000)*($B$11*2*PI()/60)*(SIN(G237*PI()/180) + (($B$5/2)/$B$8)*SIN(2*G237*PI()/180))</f>
        <v>18.783107543989264</v>
      </c>
      <c r="L237" s="15">
        <f>(($B$5/2)/1000)*($B$11*2*PI()/60)^2*(COS(RADIANS(G237)) + 2*(($B$5/2)/$B$8)*COS(2*RADIANS(G237)))</f>
        <v>3005.082897754779</v>
      </c>
      <c r="M237" s="13">
        <f xml:space="preserve"> (( PI()*$B$4^2/4 * ( ($B$5/2)*(1-COS(RADIANS(G237))) + $B$8 - SQRT($B$8^2 - ($B$5/2)^2 * SIN(RADIANS(G237))^2 ) ) ) / 1000)*4+$B$6</f>
        <v>542.08509431636446</v>
      </c>
      <c r="N237" s="50">
        <f>$B$10</f>
        <v>11.079718735154428</v>
      </c>
      <c r="O237" s="49" cm="1">
        <f t="array" ref="O237">MAX(ABS($K$3:$K$363))</f>
        <v>19.577733395790943</v>
      </c>
    </row>
    <row r="238" spans="7:15" x14ac:dyDescent="0.25">
      <c r="G238" s="11">
        <v>55</v>
      </c>
      <c r="H238" s="13">
        <f xml:space="preserve"> ($B$5/2)*(1-COS(RADIANS(G238)))+($B$8-SQRT($B$8^2-(($B$5/2)*SIN(RADIANS(G238)))^2))</f>
        <v>21.733483280902373</v>
      </c>
      <c r="I238" s="13">
        <f>(($B$5/2)*SIN(RADIANS(G238))+(($B$5/2)^2*SIN(RADIANS(G238))*COS(RADIANS(G238)))/SQRT($B$8^2-(($B$5/2)*SIN(RADIANS(G238)))^2))*(PI()/180)</f>
        <v>0.69356999758444082</v>
      </c>
      <c r="J238" s="14">
        <f>(($B$5/2)*COS(RADIANS(G238))+(($B$5/2)^2*COS(2*RADIANS(G238)))/SQRT($B$8^2-(($B$5/2)*SIN(RADIANS(G238)))^2)+(($B$5/2)^4*(SIN(RADIANS(G238))^2)*(COS(RADIANS(G238))^2))/(SQRT($B$8^2-(($B$5/2)*SIN(RADIANS(G238)))^2)^3))*(PI()/180)^2</f>
        <v>6.064752901115418E-3</v>
      </c>
      <c r="K238" s="13">
        <f>(($B$5/2)/1000)*($B$11*2*PI()/60)*(SIN(G238*PI()/180) + (($B$5/2)/$B$8)*SIN(2*G238*PI()/180))</f>
        <v>18.903311855958332</v>
      </c>
      <c r="L238" s="15">
        <f>(($B$5/2)/1000)*($B$11*2*PI()/60)^2*(COS(RADIANS(G238)) + 2*(($B$5/2)/$B$8)*COS(2*RADIANS(G238)))</f>
        <v>2764.7830147697591</v>
      </c>
      <c r="M238" s="13">
        <f xml:space="preserve"> (( PI()*$B$4^2/4 * ( ($B$5/2)*(1-COS(RADIANS(G238))) + $B$8 - SQRT($B$8^2 - ($B$5/2)^2 * SIN(RADIANS(G238))^2 ) ) ) / 1000)*4+$B$6</f>
        <v>558.67427461917384</v>
      </c>
      <c r="N238" s="50">
        <f>$B$10</f>
        <v>11.079718735154428</v>
      </c>
      <c r="O238" s="49" cm="1">
        <f t="array" ref="O238">MAX(ABS($K$3:$K$363))</f>
        <v>19.577733395790943</v>
      </c>
    </row>
    <row r="239" spans="7:15" x14ac:dyDescent="0.25">
      <c r="G239" s="11">
        <v>56</v>
      </c>
      <c r="H239" s="13">
        <f xml:space="preserve"> ($B$5/2)*(1-COS(RADIANS(G239)))+($B$8-SQRT($B$8^2-(($B$5/2)*SIN(RADIANS(G239)))^2))</f>
        <v>22.43003482541879</v>
      </c>
      <c r="I239" s="13">
        <f>(($B$5/2)*SIN(RADIANS(G239))+(($B$5/2)^2*SIN(RADIANS(G239))*COS(RADIANS(G239)))/SQRT($B$8^2-(($B$5/2)*SIN(RADIANS(G239)))^2))*(PI()/180)</f>
        <v>0.6994822244340817</v>
      </c>
      <c r="J239" s="14">
        <f>(($B$5/2)*COS(RADIANS(G239))+(($B$5/2)^2*COS(2*RADIANS(G239)))/SQRT($B$8^2-(($B$5/2)*SIN(RADIANS(G239)))^2)+(($B$5/2)^4*(SIN(RADIANS(G239))^2)*(COS(RADIANS(G239))^2))/(SQRT($B$8^2-(($B$5/2)*SIN(RADIANS(G239)))^2)^3))*(PI()/180)^2</f>
        <v>5.7595544445470321E-3</v>
      </c>
      <c r="K239" s="13">
        <f>(($B$5/2)/1000)*($B$11*2*PI()/60)*(SIN(G239*PI()/180) + (($B$5/2)/$B$8)*SIN(2*G239*PI()/180))</f>
        <v>19.013512412563202</v>
      </c>
      <c r="L239" s="15">
        <f>(($B$5/2)/1000)*($B$11*2*PI()/60)^2*(COS(RADIANS(G239)) + 2*(($B$5/2)/$B$8)*COS(2*RADIANS(G239)))</f>
        <v>2524.9355233122119</v>
      </c>
      <c r="M239" s="13">
        <f xml:space="preserve"> (( PI()*$B$4^2/4 * ( ($B$5/2)*(1-COS(RADIANS(G239))) + $B$8 - SQRT($B$8^2 - ($B$5/2)^2 * SIN(RADIANS(G239))^2 ) ) ) / 1000)*4+$B$6</f>
        <v>575.40916068235015</v>
      </c>
      <c r="N239" s="50">
        <f>$B$10</f>
        <v>11.079718735154428</v>
      </c>
      <c r="O239" s="49" cm="1">
        <f t="array" ref="O239">MAX(ABS($K$3:$K$363))</f>
        <v>19.577733395790943</v>
      </c>
    </row>
    <row r="240" spans="7:15" x14ac:dyDescent="0.25">
      <c r="G240" s="11">
        <v>57</v>
      </c>
      <c r="H240" s="13">
        <f xml:space="preserve"> ($B$5/2)*(1-COS(RADIANS(G240)))+($B$8-SQRT($B$8^2-(($B$5/2)*SIN(RADIANS(G240)))^2))</f>
        <v>23.132345860277859</v>
      </c>
      <c r="I240" s="13">
        <f>(($B$5/2)*SIN(RADIANS(G240))+(($B$5/2)^2*SIN(RADIANS(G240))*COS(RADIANS(G240)))/SQRT($B$8^2-(($B$5/2)*SIN(RADIANS(G240)))^2))*(PI()/180)</f>
        <v>0.70508885006687771</v>
      </c>
      <c r="J240" s="14">
        <f>(($B$5/2)*COS(RADIANS(G240))+(($B$5/2)^2*COS(2*RADIANS(G240)))/SQRT($B$8^2-(($B$5/2)*SIN(RADIANS(G240)))^2)+(($B$5/2)^4*(SIN(RADIANS(G240))^2)*(COS(RADIANS(G240))^2))/(SQRT($B$8^2-(($B$5/2)*SIN(RADIANS(G240)))^2)^3))*(PI()/180)^2</f>
        <v>5.4535867724588407E-3</v>
      </c>
      <c r="K240" s="13">
        <f>(($B$5/2)/1000)*($B$11*2*PI()/60)*(SIN(G240*PI()/180) + (($B$5/2)/$B$8)*SIN(2*G240*PI()/180))</f>
        <v>19.113732161479792</v>
      </c>
      <c r="L240" s="15">
        <f>(($B$5/2)/1000)*($B$11*2*PI()/60)^2*(COS(RADIANS(G240)) + 2*(($B$5/2)/$B$8)*COS(2*RADIANS(G240)))</f>
        <v>2285.7368253445484</v>
      </c>
      <c r="M240" s="13">
        <f xml:space="preserve"> (( PI()*$B$4^2/4 * ( ($B$5/2)*(1-COS(RADIANS(G240))) + $B$8 - SQRT($B$8^2 - ($B$5/2)^2 * SIN(RADIANS(G240))^2 ) ) ) / 1000)*4+$B$6</f>
        <v>592.28242044582828</v>
      </c>
      <c r="N240" s="50">
        <f>$B$10</f>
        <v>11.079718735154428</v>
      </c>
      <c r="O240" s="49" cm="1">
        <f t="array" ref="O240">MAX(ABS($K$3:$K$363))</f>
        <v>19.577733395790943</v>
      </c>
    </row>
    <row r="241" spans="7:15" x14ac:dyDescent="0.25">
      <c r="G241" s="11">
        <v>58</v>
      </c>
      <c r="H241" s="13">
        <f xml:space="preserve"> ($B$5/2)*(1-COS(RADIANS(G241)))+($B$8-SQRT($B$8^2-(($B$5/2)*SIN(RADIANS(G241)))^2))</f>
        <v>23.840110435962632</v>
      </c>
      <c r="I241" s="13">
        <f>(($B$5/2)*SIN(RADIANS(G241))+(($B$5/2)^2*SIN(RADIANS(G241))*COS(RADIANS(G241)))/SQRT($B$8^2-(($B$5/2)*SIN(RADIANS(G241)))^2))*(PI()/180)</f>
        <v>0.71038921419104473</v>
      </c>
      <c r="J241" s="14">
        <f>(($B$5/2)*COS(RADIANS(G241))+(($B$5/2)^2*COS(2*RADIANS(G241)))/SQRT($B$8^2-(($B$5/2)*SIN(RADIANS(G241)))^2)+(($B$5/2)^4*(SIN(RADIANS(G241))^2)*(COS(RADIANS(G241))^2))/(SQRT($B$8^2-(($B$5/2)*SIN(RADIANS(G241)))^2)^3))*(PI()/180)^2</f>
        <v>5.1470677318340803E-3</v>
      </c>
      <c r="K241" s="13">
        <f>(($B$5/2)/1000)*($B$11*2*PI()/60)*(SIN(G241*PI()/180) + (($B$5/2)/$B$8)*SIN(2*G241*PI()/180))</f>
        <v>19.204002194417068</v>
      </c>
      <c r="L241" s="15">
        <f>(($B$5/2)/1000)*($B$11*2*PI()/60)^2*(COS(RADIANS(G241)) + 2*(($B$5/2)/$B$8)*COS(2*RADIANS(G241)))</f>
        <v>2047.3813976914389</v>
      </c>
      <c r="M241" s="13">
        <f xml:space="preserve"> (( PI()*$B$4^2/4 * ( ($B$5/2)*(1-COS(RADIANS(G241))) + $B$8 - SQRT($B$8^2 - ($B$5/2)^2 * SIN(RADIANS(G241))^2 ) ) ) / 1000)*4+$B$6</f>
        <v>609.28670336915366</v>
      </c>
      <c r="N241" s="50">
        <f>$B$10</f>
        <v>11.079718735154428</v>
      </c>
      <c r="O241" s="49" cm="1">
        <f t="array" ref="O241">MAX(ABS($K$3:$K$363))</f>
        <v>19.577733395790943</v>
      </c>
    </row>
    <row r="242" spans="7:15" x14ac:dyDescent="0.25">
      <c r="G242" s="11">
        <v>59</v>
      </c>
      <c r="H242" s="13">
        <f xml:space="preserve"> ($B$5/2)*(1-COS(RADIANS(G242)))+($B$8-SQRT($B$8^2-(($B$5/2)*SIN(RADIANS(G242)))^2))</f>
        <v>24.553022051575777</v>
      </c>
      <c r="I242" s="13">
        <f>(($B$5/2)*SIN(RADIANS(G242))+(($B$5/2)^2*SIN(RADIANS(G242))*COS(RADIANS(G242)))/SQRT($B$8^2-(($B$5/2)*SIN(RADIANS(G242)))^2))*(PI()/180)</f>
        <v>0.71538287431440151</v>
      </c>
      <c r="J242" s="14">
        <f>(($B$5/2)*COS(RADIANS(G242))+(($B$5/2)^2*COS(2*RADIANS(G242)))/SQRT($B$8^2-(($B$5/2)*SIN(RADIANS(G242)))^2)+(($B$5/2)^4*(SIN(RADIANS(G242))^2)*(COS(RADIANS(G242))^2))/(SQRT($B$8^2-(($B$5/2)*SIN(RADIANS(G242)))^2)^3))*(PI()/180)^2</f>
        <v>4.8402150287864126E-3</v>
      </c>
      <c r="K242" s="13">
        <f>(($B$5/2)/1000)*($B$11*2*PI()/60)*(SIN(G242*PI()/180) + (($B$5/2)/$B$8)*SIN(2*G242*PI()/180))</f>
        <v>19.284361662572227</v>
      </c>
      <c r="L242" s="15">
        <f>(($B$5/2)/1000)*($B$11*2*PI()/60)^2*(COS(RADIANS(G242)) + 2*(($B$5/2)/$B$8)*COS(2*RADIANS(G242)))</f>
        <v>1810.0615846316578</v>
      </c>
      <c r="M242" s="13">
        <f xml:space="preserve"> (( PI()*$B$4^2/4 * ( ($B$5/2)*(1-COS(RADIANS(G242))) + $B$8 - SQRT($B$8^2 - ($B$5/2)^2 * SIN(RADIANS(G242))^2 ) ) ) / 1000)*4+$B$6</f>
        <v>626.41464566477111</v>
      </c>
      <c r="N242" s="50">
        <f>$B$10</f>
        <v>11.079718735154428</v>
      </c>
      <c r="O242" s="49" cm="1">
        <f t="array" ref="O242">MAX(ABS($K$3:$K$363))</f>
        <v>19.577733395790943</v>
      </c>
    </row>
    <row r="243" spans="7:15" x14ac:dyDescent="0.25">
      <c r="G243" s="11">
        <v>60</v>
      </c>
      <c r="H243" s="13">
        <f xml:space="preserve"> ($B$5/2)*(1-COS(RADIANS(G243)))+($B$8-SQRT($B$8^2-(($B$5/2)*SIN(RADIANS(G243)))^2))</f>
        <v>25.270773872522586</v>
      </c>
      <c r="I243" s="13">
        <f>(($B$5/2)*SIN(RADIANS(G243))+(($B$5/2)^2*SIN(RADIANS(G243))*COS(RADIANS(G243)))/SQRT($B$8^2-(($B$5/2)*SIN(RADIANS(G243)))^2))*(PI()/180)</f>
        <v>0.7200696054642387</v>
      </c>
      <c r="J243" s="14">
        <f>(($B$5/2)*COS(RADIANS(G243))+(($B$5/2)^2*COS(2*RADIANS(G243)))/SQRT($B$8^2-(($B$5/2)*SIN(RADIANS(G243)))^2)+(($B$5/2)^4*(SIN(RADIANS(G243))^2)*(COS(RADIANS(G243))^2))/(SQRT($B$8^2-(($B$5/2)*SIN(RADIANS(G243)))^2)^3))*(PI()/180)^2</f>
        <v>4.5332459491232184E-3</v>
      </c>
      <c r="K243" s="13">
        <f>(($B$5/2)/1000)*($B$11*2*PI()/60)*(SIN(G243*PI()/180) + (($B$5/2)/$B$8)*SIN(2*G243*PI()/180))</f>
        <v>19.354857683504108</v>
      </c>
      <c r="L243" s="15">
        <f>(($B$5/2)/1000)*($B$11*2*PI()/60)^2*(COS(RADIANS(G243)) + 2*(($B$5/2)/$B$8)*COS(2*RADIANS(G243)))</f>
        <v>1573.9673934247367</v>
      </c>
      <c r="M243" s="13">
        <f xml:space="preserve"> (( PI()*$B$4^2/4 * ( ($B$5/2)*(1-COS(RADIANS(G243))) + $B$8 - SQRT($B$8^2 - ($B$5/2)^2 * SIN(RADIANS(G243))^2 ) ) ) / 1000)*4+$B$6</f>
        <v>643.65887552793367</v>
      </c>
      <c r="N243" s="50">
        <f>$B$10</f>
        <v>11.079718735154428</v>
      </c>
      <c r="O243" s="49" cm="1">
        <f t="array" ref="O243">MAX(ABS($K$3:$K$363))</f>
        <v>19.577733395790943</v>
      </c>
    </row>
    <row r="244" spans="7:15" x14ac:dyDescent="0.25">
      <c r="G244" s="11">
        <v>61</v>
      </c>
      <c r="H244" s="13">
        <f xml:space="preserve"> ($B$5/2)*(1-COS(RADIANS(G244)))+($B$8-SQRT($B$8^2-(($B$5/2)*SIN(RADIANS(G244)))^2))</f>
        <v>25.993058947773012</v>
      </c>
      <c r="I244" s="13">
        <f>(($B$5/2)*SIN(RADIANS(G244))+(($B$5/2)^2*SIN(RADIANS(G244))*COS(RADIANS(G244)))/SQRT($B$8^2-(($B$5/2)*SIN(RADIANS(G244)))^2))*(PI()/180)</f>
        <v>0.72444939962511068</v>
      </c>
      <c r="J244" s="14">
        <f>(($B$5/2)*COS(RADIANS(G244))+(($B$5/2)^2*COS(2*RADIANS(G244)))/SQRT($B$8^2-(($B$5/2)*SIN(RADIANS(G244)))^2)+(($B$5/2)^4*(SIN(RADIANS(G244))^2)*(COS(RADIANS(G244))^2))/(SQRT($B$8^2-(($B$5/2)*SIN(RADIANS(G244)))^2)^3))*(PI()/180)^2</f>
        <v>4.2263770737274156E-3</v>
      </c>
      <c r="K244" s="13">
        <f>(($B$5/2)/1000)*($B$11*2*PI()/60)*(SIN(G244*PI()/180) + (($B$5/2)/$B$8)*SIN(2*G244*PI()/180))</f>
        <v>19.415545239552287</v>
      </c>
      <c r="L244" s="15">
        <f>(($B$5/2)/1000)*($B$11*2*PI()/60)^2*(COS(RADIANS(G244)) + 2*(($B$5/2)/$B$8)*COS(2*RADIANS(G244)))</f>
        <v>1339.2862930124522</v>
      </c>
      <c r="M244" s="13">
        <f xml:space="preserve"> (( PI()*$B$4^2/4 * ( ($B$5/2)*(1-COS(RADIANS(G244))) + $B$8 - SQRT($B$8^2 - ($B$5/2)^2 * SIN(RADIANS(G244))^2 ) ) ) / 1000)*4+$B$6</f>
        <v>661.01201835649465</v>
      </c>
      <c r="N244" s="50">
        <f>$B$10</f>
        <v>11.079718735154428</v>
      </c>
      <c r="O244" s="49" cm="1">
        <f t="array" ref="O244">MAX(ABS($K$3:$K$363))</f>
        <v>19.577733395790943</v>
      </c>
    </row>
    <row r="245" spans="7:15" x14ac:dyDescent="0.25">
      <c r="G245" s="11">
        <v>62</v>
      </c>
      <c r="H245" s="13">
        <f xml:space="preserve"> ($B$5/2)*(1-COS(RADIANS(G245)))+($B$8-SQRT($B$8^2-(($B$5/2)*SIN(RADIANS(G245)))^2))</f>
        <v>26.719570426418457</v>
      </c>
      <c r="I245" s="13">
        <f>(($B$5/2)*SIN(RADIANS(G245))+(($B$5/2)^2*SIN(RADIANS(G245))*COS(RADIANS(G245)))/SQRT($B$8^2-(($B$5/2)*SIN(RADIANS(G245)))^2))*(PI()/180)</f>
        <v>0.72852246488967698</v>
      </c>
      <c r="J245" s="14">
        <f>(($B$5/2)*COS(RADIANS(G245))+(($B$5/2)^2*COS(2*RADIANS(G245)))/SQRT($B$8^2-(($B$5/2)*SIN(RADIANS(G245)))^2)+(($B$5/2)^4*(SIN(RADIANS(G245))^2)*(COS(RADIANS(G245))^2))/(SQRT($B$8^2-(($B$5/2)*SIN(RADIANS(G245)))^2)^3))*(PI()/180)^2</f>
        <v>3.9198239893895055E-3</v>
      </c>
      <c r="K245" s="13">
        <f>(($B$5/2)/1000)*($B$11*2*PI()/60)*(SIN(G245*PI()/180) + (($B$5/2)/$B$8)*SIN(2*G245*PI()/180))</f>
        <v>19.466487067938871</v>
      </c>
      <c r="L245" s="15">
        <f>(($B$5/2)/1000)*($B$11*2*PI()/60)^2*(COS(RADIANS(G245)) + 2*(($B$5/2)/$B$8)*COS(2*RADIANS(G245)))</f>
        <v>1106.2030161312287</v>
      </c>
      <c r="M245" s="13">
        <f xml:space="preserve"> (( PI()*$B$4^2/4 * ( ($B$5/2)*(1-COS(RADIANS(G245))) + $B$8 - SQRT($B$8^2 - ($B$5/2)^2 * SIN(RADIANS(G245))^2 ) ) ) / 1000)*4+$B$6</f>
        <v>678.46670195375987</v>
      </c>
      <c r="N245" s="50">
        <f>$B$10</f>
        <v>11.079718735154428</v>
      </c>
      <c r="O245" s="49" cm="1">
        <f t="array" ref="O245">MAX(ABS($K$3:$K$363))</f>
        <v>19.577733395790943</v>
      </c>
    </row>
    <row r="246" spans="7:15" x14ac:dyDescent="0.25">
      <c r="G246" s="11">
        <v>63</v>
      </c>
      <c r="H246" s="13">
        <f xml:space="preserve"> ($B$5/2)*(1-COS(RADIANS(G246)))+($B$8-SQRT($B$8^2-(($B$5/2)*SIN(RADIANS(G246)))^2))</f>
        <v>27.450001773234092</v>
      </c>
      <c r="I246" s="13">
        <f>(($B$5/2)*SIN(RADIANS(G246))+(($B$5/2)^2*SIN(RADIANS(G246))*COS(RADIANS(G246)))/SQRT($B$8^2-(($B$5/2)*SIN(RADIANS(G246)))^2))*(PI()/180)</f>
        <v>0.73228922431838495</v>
      </c>
      <c r="J246" s="14">
        <f>(($B$5/2)*COS(RADIANS(G246))+(($B$5/2)^2*COS(2*RADIANS(G246)))/SQRT($B$8^2-(($B$5/2)*SIN(RADIANS(G246)))^2)+(($B$5/2)^4*(SIN(RADIANS(G246))^2)*(COS(RADIANS(G246))^2))/(SQRT($B$8^2-(($B$5/2)*SIN(RADIANS(G246)))^2)^3))*(PI()/180)^2</f>
        <v>3.6138009957699386E-3</v>
      </c>
      <c r="K246" s="13">
        <f>(($B$5/2)/1000)*($B$11*2*PI()/60)*(SIN(G246*PI()/180) + (($B$5/2)/$B$8)*SIN(2*G246*PI()/180))</f>
        <v>19.507753542700176</v>
      </c>
      <c r="L246" s="15">
        <f>(($B$5/2)/1000)*($B$11*2*PI()/60)^2*(COS(RADIANS(G246)) + 2*(($B$5/2)/$B$8)*COS(2*RADIANS(G246)))</f>
        <v>874.89936506721062</v>
      </c>
      <c r="M246" s="13">
        <f xml:space="preserve"> (( PI()*$B$4^2/4 * ( ($B$5/2)*(1-COS(RADIANS(G246))) + $B$8 - SQRT($B$8^2 - ($B$5/2)^2 * SIN(RADIANS(G246))^2 ) ) ) / 1000)*4+$B$6</f>
        <v>696.01556170744607</v>
      </c>
      <c r="N246" s="50">
        <f>$B$10</f>
        <v>11.079718735154428</v>
      </c>
      <c r="O246" s="49" cm="1">
        <f t="array" ref="O246">MAX(ABS($K$3:$K$363))</f>
        <v>19.577733395790943</v>
      </c>
    </row>
    <row r="247" spans="7:15" x14ac:dyDescent="0.25">
      <c r="G247" s="11">
        <v>64</v>
      </c>
      <c r="H247" s="13">
        <f xml:space="preserve"> ($B$5/2)*(1-COS(RADIANS(G247)))+($B$8-SQRT($B$8^2-(($B$5/2)*SIN(RADIANS(G247)))^2))</f>
        <v>28.184046982953955</v>
      </c>
      <c r="I247" s="13">
        <f>(($B$5/2)*SIN(RADIANS(G247))+(($B$5/2)^2*SIN(RADIANS(G247))*COS(RADIANS(G247)))/SQRT($B$8^2-(($B$5/2)*SIN(RADIANS(G247)))^2))*(PI()/180)</f>
        <v>0.73575031450448047</v>
      </c>
      <c r="J247" s="14">
        <f>(($B$5/2)*COS(RADIANS(G247))+(($B$5/2)^2*COS(2*RADIANS(G247)))/SQRT($B$8^2-(($B$5/2)*SIN(RADIANS(G247)))^2)+(($B$5/2)^4*(SIN(RADIANS(G247))^2)*(COS(RADIANS(G247))^2))/(SQRT($B$8^2-(($B$5/2)*SIN(RADIANS(G247)))^2)^3))*(PI()/180)^2</f>
        <v>3.3085208092186436E-3</v>
      </c>
      <c r="K247" s="13">
        <f>(($B$5/2)/1000)*($B$11*2*PI()/60)*(SIN(G247*PI()/180) + (($B$5/2)/$B$8)*SIN(2*G247*PI()/180))</f>
        <v>19.539422548604641</v>
      </c>
      <c r="L247" s="15">
        <f>(($B$5/2)/1000)*($B$11*2*PI()/60)^2*(COS(RADIANS(G247)) + 2*(($B$5/2)/$B$8)*COS(2*RADIANS(G247)))</f>
        <v>645.55402128130697</v>
      </c>
      <c r="M247" s="13">
        <f xml:space="preserve"> (( PI()*$B$4^2/4 * ( ($B$5/2)*(1-COS(RADIANS(G247))) + $B$8 - SQRT($B$8^2 - ($B$5/2)^2 * SIN(RADIANS(G247))^2 ) ) ) / 1000)*4+$B$6</f>
        <v>713.65124573770686</v>
      </c>
      <c r="N247" s="50">
        <f>$B$10</f>
        <v>11.079718735154428</v>
      </c>
      <c r="O247" s="49" cm="1">
        <f t="array" ref="O247">MAX(ABS($K$3:$K$363))</f>
        <v>19.577733395790943</v>
      </c>
    </row>
    <row r="248" spans="7:15" x14ac:dyDescent="0.25">
      <c r="G248" s="11">
        <v>65</v>
      </c>
      <c r="H248" s="13">
        <f xml:space="preserve"> ($B$5/2)*(1-COS(RADIANS(G248)))+($B$8-SQRT($B$8^2-(($B$5/2)*SIN(RADIANS(G248)))^2))</f>
        <v>28.921400792962224</v>
      </c>
      <c r="I248" s="13">
        <f>(($B$5/2)*SIN(RADIANS(G248))+(($B$5/2)^2*SIN(RADIANS(G248))*COS(RADIANS(G248)))/SQRT($B$8^2-(($B$5/2)*SIN(RADIANS(G248)))^2))*(PI()/180)</f>
        <v>0.73890658384158403</v>
      </c>
      <c r="J248" s="14">
        <f>(($B$5/2)*COS(RADIANS(G248))+(($B$5/2)^2*COS(2*RADIANS(G248)))/SQRT($B$8^2-(($B$5/2)*SIN(RADIANS(G248)))^2)+(($B$5/2)^4*(SIN(RADIANS(G248))^2)*(COS(RADIANS(G248))^2))/(SQRT($B$8^2-(($B$5/2)*SIN(RADIANS(G248)))^2)^3))*(PI()/180)^2</f>
        <v>3.0041942642229412E-3</v>
      </c>
      <c r="K248" s="13">
        <f>(($B$5/2)/1000)*($B$11*2*PI()/60)*(SIN(G248*PI()/180) + (($B$5/2)/$B$8)*SIN(2*G248*PI()/180))</f>
        <v>19.561579347222949</v>
      </c>
      <c r="L248" s="15">
        <f>(($B$5/2)/1000)*($B$11*2*PI()/60)^2*(COS(RADIANS(G248)) + 2*(($B$5/2)/$B$8)*COS(2*RADIANS(G248)))</f>
        <v>418.3423591266577</v>
      </c>
      <c r="M248" s="13">
        <f xml:space="preserve"> (( PI()*$B$4^2/4 * ( ($B$5/2)*(1-COS(RADIANS(G248))) + $B$8 - SQRT($B$8^2 - ($B$5/2)^2 * SIN(RADIANS(G248))^2 ) ) ) / 1000)*4+$B$6</f>
        <v>731.36642000711959</v>
      </c>
      <c r="N248" s="50">
        <f>$B$10</f>
        <v>11.079718735154428</v>
      </c>
      <c r="O248" s="49" cm="1">
        <f t="array" ref="O248">MAX(ABS($K$3:$K$363))</f>
        <v>19.577733395790943</v>
      </c>
    </row>
    <row r="249" spans="7:15" x14ac:dyDescent="0.25">
      <c r="G249" s="11">
        <v>66</v>
      </c>
      <c r="H249" s="13">
        <f xml:space="preserve"> ($B$5/2)*(1-COS(RADIANS(G249)))+($B$8-SQRT($B$8^2-(($B$5/2)*SIN(RADIANS(G249)))^2))</f>
        <v>29.661758894102949</v>
      </c>
      <c r="I249" s="13">
        <f>(($B$5/2)*SIN(RADIANS(G249))+(($B$5/2)^2*SIN(RADIANS(G249))*COS(RADIANS(G249)))/SQRT($B$8^2-(($B$5/2)*SIN(RADIANS(G249)))^2))*(PI()/180)</f>
        <v>0.74175909049186961</v>
      </c>
      <c r="J249" s="14">
        <f>(($B$5/2)*COS(RADIANS(G249))+(($B$5/2)^2*COS(2*RADIANS(G249)))/SQRT($B$8^2-(($B$5/2)*SIN(RADIANS(G249)))^2)+(($B$5/2)^4*(SIN(RADIANS(G249))^2)*(COS(RADIANS(G249))^2))/(SQRT($B$8^2-(($B$5/2)*SIN(RADIANS(G249)))^2)^3))*(PI()/180)^2</f>
        <v>2.7010300132968268E-3</v>
      </c>
      <c r="K249" s="13">
        <f>(($B$5/2)/1000)*($B$11*2*PI()/60)*(SIN(G249*PI()/180) + (($B$5/2)/$B$8)*SIN(2*G249*PI()/180))</f>
        <v>19.574316435325478</v>
      </c>
      <c r="L249" s="15">
        <f>(($B$5/2)/1000)*($B$11*2*PI()/60)^2*(COS(RADIANS(G249)) + 2*(($B$5/2)/$B$8)*COS(2*RADIANS(G249)))</f>
        <v>193.43626387591226</v>
      </c>
      <c r="M249" s="13">
        <f xml:space="preserve"> (( PI()*$B$4^2/4 * ( ($B$5/2)*(1-COS(RADIANS(G249))) + $B$8 - SQRT($B$8^2 - ($B$5/2)^2 * SIN(RADIANS(G249))^2 ) ) ) / 1000)*4+$B$6</f>
        <v>749.15377338545522</v>
      </c>
      <c r="N249" s="50">
        <f>$B$10</f>
        <v>11.079718735154428</v>
      </c>
      <c r="O249" s="49" cm="1">
        <f t="array" ref="O249">MAX(ABS($K$3:$K$363))</f>
        <v>19.577733395790943</v>
      </c>
    </row>
    <row r="250" spans="7:15" x14ac:dyDescent="0.25">
      <c r="G250" s="11">
        <v>67</v>
      </c>
      <c r="H250" s="13">
        <f xml:space="preserve"> ($B$5/2)*(1-COS(RADIANS(G250)))+($B$8-SQRT($B$8^2-(($B$5/2)*SIN(RADIANS(G250)))^2))</f>
        <v>30.404818139307189</v>
      </c>
      <c r="I250" s="13">
        <f>(($B$5/2)*SIN(RADIANS(G250))+(($B$5/2)^2*SIN(RADIANS(G250))*COS(RADIANS(G250)))/SQRT($B$8^2-(($B$5/2)*SIN(RADIANS(G250)))^2))*(PI()/180)</f>
        <v>0.74430910005370376</v>
      </c>
      <c r="J250" s="14">
        <f>(($B$5/2)*COS(RADIANS(G250))+(($B$5/2)^2*COS(2*RADIANS(G250)))/SQRT($B$8^2-(($B$5/2)*SIN(RADIANS(G250)))^2)+(($B$5/2)^4*(SIN(RADIANS(G250))^2)*(COS(RADIANS(G250))^2))/(SQRT($B$8^2-(($B$5/2)*SIN(RADIANS(G250)))^2)^3))*(PI()/180)^2</f>
        <v>2.3992342261633325E-3</v>
      </c>
      <c r="K250" s="13">
        <f>(($B$5/2)/1000)*($B$11*2*PI()/60)*(SIN(G250*PI()/180) + (($B$5/2)/$B$8)*SIN(2*G250*PI()/180))</f>
        <v>19.577733395790943</v>
      </c>
      <c r="L250" s="15">
        <f>(($B$5/2)/1000)*($B$11*2*PI()/60)^2*(COS(RADIANS(G250)) + 2*(($B$5/2)/$B$8)*COS(2*RADIANS(G250)))</f>
        <v>-28.996045729629408</v>
      </c>
      <c r="M250" s="13">
        <f xml:space="preserve"> (( PI()*$B$4^2/4 * ( ($B$5/2)*(1-COS(RADIANS(G250))) + $B$8 - SQRT($B$8^2 - ($B$5/2)^2 * SIN(RADIANS(G250))^2 ) ) ) / 1000)*4+$B$6</f>
        <v>767.00602266201804</v>
      </c>
      <c r="N250" s="50">
        <f>$B$10</f>
        <v>11.079718735154428</v>
      </c>
      <c r="O250" s="49" cm="1">
        <f t="array" ref="O250">MAX(ABS($K$3:$K$363))</f>
        <v>19.577733395790943</v>
      </c>
    </row>
    <row r="251" spans="7:15" x14ac:dyDescent="0.25">
      <c r="G251" s="11">
        <v>68</v>
      </c>
      <c r="H251" s="13">
        <f xml:space="preserve"> ($B$5/2)*(1-COS(RADIANS(G251)))+($B$8-SQRT($B$8^2-(($B$5/2)*SIN(RADIANS(G251)))^2))</f>
        <v>31.150276749737937</v>
      </c>
      <c r="I251" s="13">
        <f>(($B$5/2)*SIN(RADIANS(G251))+(($B$5/2)^2*SIN(RADIANS(G251))*COS(RADIANS(G251)))/SQRT($B$8^2-(($B$5/2)*SIN(RADIANS(G251)))^2))*(PI()/180)</f>
        <v>0.74655808292848314</v>
      </c>
      <c r="J251" s="14">
        <f>(($B$5/2)*COS(RADIANS(G251))+(($B$5/2)^2*COS(2*RADIANS(G251)))/SQRT($B$8^2-(($B$5/2)*SIN(RADIANS(G251)))^2)+(($B$5/2)^4*(SIN(RADIANS(G251))^2)*(COS(RADIANS(G251))^2))/(SQRT($B$8^2-(($B$5/2)*SIN(RADIANS(G251)))^2)^3))*(PI()/180)^2</f>
        <v>2.0990102891167615E-3</v>
      </c>
      <c r="K251" s="13">
        <f>(($B$5/2)/1000)*($B$11*2*PI()/60)*(SIN(G251*PI()/180) + (($B$5/2)/$B$8)*SIN(2*G251*PI()/180))</f>
        <v>19.571936741219137</v>
      </c>
      <c r="L251" s="15">
        <f>(($B$5/2)/1000)*($B$11*2*PI()/60)^2*(COS(RADIANS(G251)) + 2*(($B$5/2)/$B$8)*COS(2*RADIANS(G251)))</f>
        <v>-248.79019020255188</v>
      </c>
      <c r="M251" s="13">
        <f xml:space="preserve"> (( PI()*$B$4^2/4 * ( ($B$5/2)*(1-COS(RADIANS(G251))) + $B$8 - SQRT($B$8^2 - ($B$5/2)^2 * SIN(RADIANS(G251))^2 ) ) ) / 1000)*4+$B$6</f>
        <v>784.91591749834811</v>
      </c>
      <c r="N251" s="50">
        <f>$B$10</f>
        <v>11.079718735154428</v>
      </c>
      <c r="O251" s="49" cm="1">
        <f t="array" ref="O251">MAX(ABS($K$3:$K$363))</f>
        <v>19.577733395790943</v>
      </c>
    </row>
    <row r="252" spans="7:15" x14ac:dyDescent="0.25">
      <c r="G252" s="11">
        <v>69</v>
      </c>
      <c r="H252" s="13">
        <f xml:space="preserve"> ($B$5/2)*(1-COS(RADIANS(G252)))+($B$8-SQRT($B$8^2-(($B$5/2)*SIN(RADIANS(G252)))^2))</f>
        <v>31.897834518151331</v>
      </c>
      <c r="I252" s="13">
        <f>(($B$5/2)*SIN(RADIANS(G252))+(($B$5/2)^2*SIN(RADIANS(G252))*COS(RADIANS(G252)))/SQRT($B$8^2-(($B$5/2)*SIN(RADIANS(G252)))^2))*(PI()/180)</f>
        <v>0.7485077113873061</v>
      </c>
      <c r="J252" s="14">
        <f>(($B$5/2)*COS(RADIANS(G252))+(($B$5/2)^2*COS(2*RADIANS(G252)))/SQRT($B$8^2-(($B$5/2)*SIN(RADIANS(G252)))^2)+(($B$5/2)^4*(SIN(RADIANS(G252))^2)*(COS(RADIANS(G252))^2))/(SQRT($B$8^2-(($B$5/2)*SIN(RADIANS(G252)))^2)^3))*(PI()/180)^2</f>
        <v>1.800558505482833E-3</v>
      </c>
      <c r="K252" s="13">
        <f>(($B$5/2)/1000)*($B$11*2*PI()/60)*(SIN(G252*PI()/180) + (($B$5/2)/$B$8)*SIN(2*G252*PI()/180))</f>
        <v>19.557039750448844</v>
      </c>
      <c r="L252" s="15">
        <f>(($B$5/2)/1000)*($B$11*2*PI()/60)^2*(COS(RADIANS(G252)) + 2*(($B$5/2)/$B$8)*COS(2*RADIANS(G252)))</f>
        <v>-465.78579710291922</v>
      </c>
      <c r="M252" s="13">
        <f xml:space="preserve"> (( PI()*$B$4^2/4 * ( ($B$5/2)*(1-COS(RADIANS(G252))) + $B$8 - SQRT($B$8^2 - ($B$5/2)^2 * SIN(RADIANS(G252))^2 ) ) ) / 1000)*4+$B$6</f>
        <v>802.87624531403821</v>
      </c>
      <c r="N252" s="50">
        <f>$B$10</f>
        <v>11.079718735154428</v>
      </c>
      <c r="O252" s="49" cm="1">
        <f t="array" ref="O252">MAX(ABS($K$3:$K$363))</f>
        <v>19.577733395790943</v>
      </c>
    </row>
    <row r="253" spans="7:15" x14ac:dyDescent="0.25">
      <c r="G253" s="11">
        <v>70</v>
      </c>
      <c r="H253" s="13">
        <f xml:space="preserve"> ($B$5/2)*(1-COS(RADIANS(G253)))+($B$8-SQRT($B$8^2-(($B$5/2)*SIN(RADIANS(G253)))^2))</f>
        <v>32.647193009175254</v>
      </c>
      <c r="I253" s="13">
        <f>(($B$5/2)*SIN(RADIANS(G253))+(($B$5/2)^2*SIN(RADIANS(G253))*COS(RADIANS(G253)))/SQRT($B$8^2-(($B$5/2)*SIN(RADIANS(G253)))^2))*(PI()/180)</f>
        <v>0.75015985633904447</v>
      </c>
      <c r="J253" s="14">
        <f>(($B$5/2)*COS(RADIANS(G253))+(($B$5/2)^2*COS(2*RADIANS(G253)))/SQRT($B$8^2-(($B$5/2)*SIN(RADIANS(G253)))^2)+(($B$5/2)^4*(SIN(RADIANS(G253))^2)*(COS(RADIANS(G253))^2))/(SQRT($B$8^2-(($B$5/2)*SIN(RADIANS(G253)))^2)^3))*(PI()/180)^2</f>
        <v>1.5040757981216433E-3</v>
      </c>
      <c r="K253" s="13">
        <f>(($B$5/2)/1000)*($B$11*2*PI()/60)*(SIN(G253*PI()/180) + (($B$5/2)/$B$8)*SIN(2*G253*PI()/180))</f>
        <v>19.533162298190458</v>
      </c>
      <c r="L253" s="15">
        <f>(($B$5/2)/1000)*($B$11*2*PI()/60)^2*(COS(RADIANS(G253)) + 2*(($B$5/2)/$B$8)*COS(2*RADIANS(G253)))</f>
        <v>-679.82666370839536</v>
      </c>
      <c r="M253" s="13">
        <f xml:space="preserve"> (( PI()*$B$4^2/4 * ( ($B$5/2)*(1-COS(RADIANS(G253))) + $B$8 - SQRT($B$8^2 - ($B$5/2)^2 * SIN(RADIANS(G253))^2 ) ) ) / 1000)*4+$B$6</f>
        <v>820.87983609850016</v>
      </c>
      <c r="N253" s="50">
        <f>$B$10</f>
        <v>11.079718735154428</v>
      </c>
      <c r="O253" s="49" cm="1">
        <f t="array" ref="O253">MAX(ABS($K$3:$K$363))</f>
        <v>19.577733395790943</v>
      </c>
    </row>
    <row r="254" spans="7:15" x14ac:dyDescent="0.25">
      <c r="G254" s="11">
        <v>71</v>
      </c>
      <c r="H254" s="13">
        <f xml:space="preserve"> ($B$5/2)*(1-COS(RADIANS(G254)))+($B$8-SQRT($B$8^2-(($B$5/2)*SIN(RADIANS(G254)))^2))</f>
        <v>33.398055756207476</v>
      </c>
      <c r="I254" s="13">
        <f>(($B$5/2)*SIN(RADIANS(G254))+(($B$5/2)^2*SIN(RADIANS(G254))*COS(RADIANS(G254)))/SQRT($B$8^2-(($B$5/2)*SIN(RADIANS(G254)))^2))*(PI()/180)</f>
        <v>0.7515165838023431</v>
      </c>
      <c r="J254" s="14">
        <f>(($B$5/2)*COS(RADIANS(G254))+(($B$5/2)^2*COS(2*RADIANS(G254)))/SQRT($B$8^2-(($B$5/2)*SIN(RADIANS(G254)))^2)+(($B$5/2)^4*(SIN(RADIANS(G254))^2)*(COS(RADIANS(G254))^2))/(SQRT($B$8^2-(($B$5/2)*SIN(RADIANS(G254)))^2)^3))*(PI()/180)^2</f>
        <v>1.2097554149405141E-3</v>
      </c>
      <c r="K254" s="13">
        <f>(($B$5/2)/1000)*($B$11*2*PI()/60)*(SIN(G254*PI()/180) + (($B$5/2)/$B$8)*SIN(2*G254*PI()/180))</f>
        <v>19.500430677990668</v>
      </c>
      <c r="L254" s="15">
        <f>(($B$5/2)/1000)*($B$11*2*PI()/60)^2*(COS(RADIANS(G254)) + 2*(($B$5/2)/$B$8)*COS(2*RADIANS(G254)))</f>
        <v>-890.76091437264404</v>
      </c>
      <c r="M254" s="13">
        <f xml:space="preserve"> (( PI()*$B$4^2/4 * ( ($B$5/2)*(1-COS(RADIANS(G254))) + $B$8 - SQRT($B$8^2 - ($B$5/2)^2 * SIN(RADIANS(G254))^2 ) ) ) / 1000)*4+$B$6</f>
        <v>838.91956714150706</v>
      </c>
      <c r="N254" s="50">
        <f>$B$10</f>
        <v>11.079718735154428</v>
      </c>
      <c r="O254" s="49" cm="1">
        <f t="array" ref="O254">MAX(ABS($K$3:$K$363))</f>
        <v>19.577733395790943</v>
      </c>
    </row>
    <row r="255" spans="7:15" x14ac:dyDescent="0.25">
      <c r="G255" s="11">
        <v>72</v>
      </c>
      <c r="H255" s="13">
        <f xml:space="preserve"> ($B$5/2)*(1-COS(RADIANS(G255)))+($B$8-SQRT($B$8^2-(($B$5/2)*SIN(RADIANS(G255)))^2))</f>
        <v>34.150128454639578</v>
      </c>
      <c r="I255" s="13">
        <f>(($B$5/2)*SIN(RADIANS(G255))+(($B$5/2)^2*SIN(RADIANS(G255))*COS(RADIANS(G255)))/SQRT($B$8^2-(($B$5/2)*SIN(RADIANS(G255)))^2))*(PI()/180)</f>
        <v>0.75258015108504661</v>
      </c>
      <c r="J255" s="14">
        <f>(($B$5/2)*COS(RADIANS(G255))+(($B$5/2)^2*COS(2*RADIANS(G255)))/SQRT($B$8^2-(($B$5/2)*SIN(RADIANS(G255)))^2)+(($B$5/2)^4*(SIN(RADIANS(G255))^2)*(COS(RADIANS(G255))^2))/(SQRT($B$8^2-(($B$5/2)*SIN(RADIANS(G255)))^2)^3))*(PI()/180)^2</f>
        <v>9.1778663840081829E-4</v>
      </c>
      <c r="K255" s="13">
        <f>(($B$5/2)/1000)*($B$11*2*PI()/60)*(SIN(G255*PI()/180) + (($B$5/2)/$B$8)*SIN(2*G255*PI()/180))</f>
        <v>19.458977418754419</v>
      </c>
      <c r="L255" s="15">
        <f>(($B$5/2)/1000)*($B$11*2*PI()/60)^2*(COS(RADIANS(G255)) + 2*(($B$5/2)/$B$8)*COS(2*RADIANS(G255)))</f>
        <v>-1098.4411523903691</v>
      </c>
      <c r="M255" s="13">
        <f xml:space="preserve"> (( PI()*$B$4^2/4 * ( ($B$5/2)*(1-COS(RADIANS(G255))) + $B$8 - SQRT($B$8^2 - ($B$5/2)^2 * SIN(RADIANS(G255))^2 ) ) ) / 1000)*4+$B$6</f>
        <v>856.98836767546345</v>
      </c>
      <c r="N255" s="50">
        <f>$B$10</f>
        <v>11.079718735154428</v>
      </c>
      <c r="O255" s="49" cm="1">
        <f t="array" ref="O255">MAX(ABS($K$3:$K$363))</f>
        <v>19.577733395790943</v>
      </c>
    </row>
    <row r="256" spans="7:15" x14ac:dyDescent="0.25">
      <c r="G256" s="11">
        <v>73</v>
      </c>
      <c r="H256" s="13">
        <f xml:space="preserve"> ($B$5/2)*(1-COS(RADIANS(G256)))+($B$8-SQRT($B$8^2-(($B$5/2)*SIN(RADIANS(G256)))^2))</f>
        <v>34.903119151115476</v>
      </c>
      <c r="I256" s="13">
        <f>(($B$5/2)*SIN(RADIANS(G256))+(($B$5/2)^2*SIN(RADIANS(G256))*COS(RADIANS(G256)))/SQRT($B$8^2-(($B$5/2)*SIN(RADIANS(G256)))^2))*(PI()/180)</f>
        <v>0.75335300267554361</v>
      </c>
      <c r="J256" s="14">
        <f>(($B$5/2)*COS(RADIANS(G256))+(($B$5/2)^2*COS(2*RADIANS(G256)))/SQRT($B$8^2-(($B$5/2)*SIN(RADIANS(G256)))^2)+(($B$5/2)^4*(SIN(RADIANS(G256))^2)*(COS(RADIANS(G256))^2))/(SQRT($B$8^2-(($B$5/2)*SIN(RADIANS(G256)))^2)^3))*(PI()/180)^2</f>
        <v>6.2835450001467541E-4</v>
      </c>
      <c r="K256" s="13">
        <f>(($B$5/2)/1000)*($B$11*2*PI()/60)*(SIN(G256*PI()/180) + (($B$5/2)/$B$8)*SIN(2*G256*PI()/180))</f>
        <v>19.40894109505658</v>
      </c>
      <c r="L256" s="15">
        <f>(($B$5/2)/1000)*($B$11*2*PI()/60)^2*(COS(RADIANS(G256)) + 2*(($B$5/2)/$B$8)*COS(2*RADIANS(G256)))</f>
        <v>-1302.7246061940407</v>
      </c>
      <c r="M256" s="13">
        <f xml:space="preserve"> (( PI()*$B$4^2/4 * ( ($B$5/2)*(1-COS(RADIANS(G256))) + $B$8 - SQRT($B$8^2 - ($B$5/2)^2 * SIN(RADIANS(G256))^2 ) ) ) / 1000)*4+$B$6</f>
        <v>875.07922342240454</v>
      </c>
      <c r="N256" s="50">
        <f>$B$10</f>
        <v>11.079718735154428</v>
      </c>
      <c r="O256" s="49" cm="1">
        <f t="array" ref="O256">MAX(ABS($K$3:$K$363))</f>
        <v>19.577733395790943</v>
      </c>
    </row>
    <row r="257" spans="7:15" x14ac:dyDescent="0.25">
      <c r="G257" s="11">
        <v>74</v>
      </c>
      <c r="H257" s="13">
        <f xml:space="preserve"> ($B$5/2)*(1-COS(RADIANS(G257)))+($B$8-SQRT($B$8^2-(($B$5/2)*SIN(RADIANS(G257)))^2))</f>
        <v>35.656738428539668</v>
      </c>
      <c r="I257" s="13">
        <f>(($B$5/2)*SIN(RADIANS(G257))+(($B$5/2)^2*SIN(RADIANS(G257))*COS(RADIANS(G257)))/SQRT($B$8^2-(($B$5/2)*SIN(RADIANS(G257)))^2))*(PI()/180)</f>
        <v>0.75383776585152129</v>
      </c>
      <c r="J257" s="14">
        <f>(($B$5/2)*COS(RADIANS(G257))+(($B$5/2)^2*COS(2*RADIANS(G257)))/SQRT($B$8^2-(($B$5/2)*SIN(RADIANS(G257)))^2)+(($B$5/2)^4*(SIN(RADIANS(G257))^2)*(COS(RADIANS(G257))^2))/(SQRT($B$8^2-(($B$5/2)*SIN(RADIANS(G257)))^2)^3))*(PI()/180)^2</f>
        <v>3.4163950083336385E-4</v>
      </c>
      <c r="K257" s="13">
        <f>(($B$5/2)/1000)*($B$11*2*PI()/60)*(SIN(G257*PI()/180) + (($B$5/2)/$B$8)*SIN(2*G257*PI()/180))</f>
        <v>19.350466131483198</v>
      </c>
      <c r="L257" s="15">
        <f>(($B$5/2)/1000)*($B$11*2*PI()/60)^2*(COS(RADIANS(G257)) + 2*(($B$5/2)/$B$8)*COS(2*RADIANS(G257)))</f>
        <v>-1503.4732697143781</v>
      </c>
      <c r="M257" s="13">
        <f xml:space="preserve"> (( PI()*$B$4^2/4 * ( ($B$5/2)*(1-COS(RADIANS(G257))) + $B$8 - SQRT($B$8^2 - ($B$5/2)^2 * SIN(RADIANS(G257))^2 ) ) ) / 1000)*4+$B$6</f>
        <v>893.18518103888243</v>
      </c>
      <c r="N257" s="50">
        <f>$B$10</f>
        <v>11.079718735154428</v>
      </c>
      <c r="O257" s="49" cm="1">
        <f t="array" ref="O257">MAX(ABS($K$3:$K$363))</f>
        <v>19.577733395790943</v>
      </c>
    </row>
    <row r="258" spans="7:15" x14ac:dyDescent="0.25">
      <c r="G258" s="11">
        <v>75</v>
      </c>
      <c r="H258" s="13">
        <f xml:space="preserve"> ($B$5/2)*(1-COS(RADIANS(G258)))+($B$8-SQRT($B$8^2-(($B$5/2)*SIN(RADIANS(G258)))^2))</f>
        <v>36.410699586555587</v>
      </c>
      <c r="I258" s="13">
        <f>(($B$5/2)*SIN(RADIANS(G258))+(($B$5/2)^2*SIN(RADIANS(G258))*COS(RADIANS(G258)))/SQRT($B$8^2-(($B$5/2)*SIN(RADIANS(G258)))^2))*(PI()/180)</f>
        <v>0.75403724601262045</v>
      </c>
      <c r="J258" s="14">
        <f>(($B$5/2)*COS(RADIANS(G258))+(($B$5/2)^2*COS(2*RADIANS(G258)))/SQRT($B$8^2-(($B$5/2)*SIN(RADIANS(G258)))^2)+(($B$5/2)^4*(SIN(RADIANS(G258))^2)*(COS(RADIANS(G258))^2))/(SQRT($B$8^2-(($B$5/2)*SIN(RADIANS(G258)))^2)^3))*(PI()/180)^2</f>
        <v>5.7817338929513143E-5</v>
      </c>
      <c r="K258" s="13">
        <f>(($B$5/2)/1000)*($B$11*2*PI()/60)*(SIN(G258*PI()/180) + (($B$5/2)/$B$8)*SIN(2*G258*PI()/180))</f>
        <v>19.283702601248692</v>
      </c>
      <c r="L258" s="15">
        <f>(($B$5/2)/1000)*($B$11*2*PI()/60)^2*(COS(RADIANS(G258)) + 2*(($B$5/2)/$B$8)*COS(2*RADIANS(G258)))</f>
        <v>-1700.5540367437941</v>
      </c>
      <c r="M258" s="13">
        <f xml:space="preserve"> (( PI()*$B$4^2/4 * ( ($B$5/2)*(1-COS(RADIANS(G258))) + $B$8 - SQRT($B$8^2 - ($B$5/2)^2 * SIN(RADIANS(G258))^2 ) ) ) / 1000)*4+$B$6</f>
        <v>911.29935245202057</v>
      </c>
      <c r="N258" s="50">
        <f>$B$10</f>
        <v>11.079718735154428</v>
      </c>
      <c r="O258" s="49" cm="1">
        <f t="array" ref="O258">MAX(ABS($K$3:$K$363))</f>
        <v>19.577733395790943</v>
      </c>
    </row>
    <row r="259" spans="7:15" x14ac:dyDescent="0.25">
      <c r="G259" s="11">
        <v>76</v>
      </c>
      <c r="H259" s="13">
        <f xml:space="preserve"> ($B$5/2)*(1-COS(RADIANS(G259)))+($B$8-SQRT($B$8^2-(($B$5/2)*SIN(RADIANS(G259)))^2))</f>
        <v>37.164718817221605</v>
      </c>
      <c r="I259" s="13">
        <f>(($B$5/2)*SIN(RADIANS(G259))+(($B$5/2)^2*SIN(RADIANS(G259))*COS(RADIANS(G259)))/SQRT($B$8^2-(($B$5/2)*SIN(RADIANS(G259)))^2))*(PI()/180)</f>
        <v>0.75395442174448635</v>
      </c>
      <c r="J259" s="14">
        <f>(($B$5/2)*COS(RADIANS(G259))+(($B$5/2)^2*COS(2*RADIANS(G259)))/SQRT($B$8^2-(($B$5/2)*SIN(RADIANS(G259)))^2)+(($B$5/2)^4*(SIN(RADIANS(G259))^2)*(COS(RADIANS(G259))^2))/(SQRT($B$8^2-(($B$5/2)*SIN(RADIANS(G259)))^2)^3))*(PI()/180)^2</f>
        <v>-2.2294135513090726E-4</v>
      </c>
      <c r="K259" s="13">
        <f>(($B$5/2)/1000)*($B$11*2*PI()/60)*(SIN(G259*PI()/180) + (($B$5/2)/$B$8)*SIN(2*G259*PI()/180))</f>
        <v>19.208806019342266</v>
      </c>
      <c r="L259" s="15">
        <f>(($B$5/2)/1000)*($B$11*2*PI()/60)^2*(COS(RADIANS(G259)) + 2*(($B$5/2)/$B$8)*COS(2*RADIANS(G259)))</f>
        <v>-1893.8388291494114</v>
      </c>
      <c r="M259" s="13">
        <f xml:space="preserve"> (( PI()*$B$4^2/4 * ( ($B$5/2)*(1-COS(RADIANS(G259))) + $B$8 - SQRT($B$8^2 - ($B$5/2)^2 * SIN(RADIANS(G259))^2 ) ) ) / 1000)*4+$B$6</f>
        <v>929.41491908018668</v>
      </c>
      <c r="N259" s="50">
        <f>$B$10</f>
        <v>11.079718735154428</v>
      </c>
      <c r="O259" s="49" cm="1">
        <f t="array" ref="O259">MAX(ABS($K$3:$K$363))</f>
        <v>19.577733395790943</v>
      </c>
    </row>
    <row r="260" spans="7:15" x14ac:dyDescent="0.25">
      <c r="G260" s="11">
        <v>77</v>
      </c>
      <c r="H260" s="13">
        <f xml:space="preserve"> ($B$5/2)*(1-COS(RADIANS(G260)))+($B$8-SQRT($B$8^2-(($B$5/2)*SIN(RADIANS(G260)))^2))</f>
        <v>37.918515375620309</v>
      </c>
      <c r="I260" s="13">
        <f>(($B$5/2)*SIN(RADIANS(G260))+(($B$5/2)^2*SIN(RADIANS(G260))*COS(RADIANS(G260)))/SQRT($B$8^2-(($B$5/2)*SIN(RADIANS(G260)))^2))*(PI()/180)</f>
        <v>0.75359243962269673</v>
      </c>
      <c r="J260" s="14">
        <f>(($B$5/2)*COS(RADIANS(G260))+(($B$5/2)^2*COS(2*RADIANS(G260)))/SQRT($B$8^2-(($B$5/2)*SIN(RADIANS(G260)))^2)+(($B$5/2)^4*(SIN(RADIANS(G260))^2)*(COS(RADIANS(G260))^2))/(SQRT($B$8^2-(($B$5/2)*SIN(RADIANS(G260)))^2)^3))*(PI()/180)^2</f>
        <v>-5.0047127384286185E-4</v>
      </c>
      <c r="K260" s="13">
        <f>(($B$5/2)/1000)*($B$11*2*PI()/60)*(SIN(G260*PI()/180) + (($B$5/2)/$B$8)*SIN(2*G260*PI()/180))</f>
        <v>19.125937130462731</v>
      </c>
      <c r="L260" s="15">
        <f>(($B$5/2)/1000)*($B$11*2*PI()/60)^2*(COS(RADIANS(G260)) + 2*(($B$5/2)/$B$8)*COS(2*RADIANS(G260)))</f>
        <v>-2083.2047187897638</v>
      </c>
      <c r="M260" s="13">
        <f xml:space="preserve"> (( PI()*$B$4^2/4 * ( ($B$5/2)*(1-COS(RADIANS(G260))) + $B$8 - SQRT($B$8^2 - ($B$5/2)^2 * SIN(RADIANS(G260))^2 ) ) ) / 1000)*4+$B$6</f>
        <v>947.52513593194033</v>
      </c>
      <c r="N260" s="50">
        <f>$B$10</f>
        <v>11.079718735154428</v>
      </c>
      <c r="O260" s="49" cm="1">
        <f t="array" ref="O260">MAX(ABS($K$3:$K$363))</f>
        <v>19.577733395790943</v>
      </c>
    </row>
    <row r="261" spans="7:15" x14ac:dyDescent="0.25">
      <c r="G261" s="11">
        <v>78</v>
      </c>
      <c r="H261" s="13">
        <f xml:space="preserve"> ($B$5/2)*(1-COS(RADIANS(G261)))+($B$8-SQRT($B$8^2-(($B$5/2)*SIN(RADIANS(G261)))^2))</f>
        <v>38.671811745145561</v>
      </c>
      <c r="I261" s="13">
        <f>(($B$5/2)*SIN(RADIANS(G261))+(($B$5/2)^2*SIN(RADIANS(G261))*COS(RADIANS(G261)))/SQRT($B$8^2-(($B$5/2)*SIN(RADIANS(G261)))^2))*(PI()/180)</f>
        <v>0.75295460876602438</v>
      </c>
      <c r="J261" s="14">
        <f>(($B$5/2)*COS(RADIANS(G261))+(($B$5/2)^2*COS(2*RADIANS(G261)))/SQRT($B$8^2-(($B$5/2)*SIN(RADIANS(G261)))^2)+(($B$5/2)^4*(SIN(RADIANS(G261))^2)*(COS(RADIANS(G261))^2))/(SQRT($B$8^2-(($B$5/2)*SIN(RADIANS(G261)))^2)^3))*(PI()/180)^2</f>
        <v>-7.7461267837743153E-4</v>
      </c>
      <c r="K261" s="13">
        <f>(($B$5/2)/1000)*($B$11*2*PI()/60)*(SIN(G261*PI()/180) + (($B$5/2)/$B$8)*SIN(2*G261*PI()/180))</f>
        <v>19.035261692007094</v>
      </c>
      <c r="L261" s="15">
        <f>(($B$5/2)/1000)*($B$11*2*PI()/60)^2*(COS(RADIANS(G261)) + 2*(($B$5/2)/$B$8)*COS(2*RADIANS(G261)))</f>
        <v>-2268.5340429970574</v>
      </c>
      <c r="M261" s="13">
        <f xml:space="preserve"> (( PI()*$B$4^2/4 * ( ($B$5/2)*(1-COS(RADIANS(G261))) + $B$8 - SQRT($B$8^2 - ($B$5/2)^2 * SIN(RADIANS(G261))^2 ) ) ) / 1000)*4+$B$6</f>
        <v>965.62333557710974</v>
      </c>
      <c r="N261" s="50">
        <f>$B$10</f>
        <v>11.079718735154428</v>
      </c>
      <c r="O261" s="49" cm="1">
        <f t="array" ref="O261">MAX(ABS($K$3:$K$363))</f>
        <v>19.577733395790943</v>
      </c>
    </row>
    <row r="262" spans="7:15" x14ac:dyDescent="0.25">
      <c r="G262" s="11">
        <v>79</v>
      </c>
      <c r="H262" s="13">
        <f xml:space="preserve"> ($B$5/2)*(1-COS(RADIANS(G262)))+($B$8-SQRT($B$8^2-(($B$5/2)*SIN(RADIANS(G262)))^2))</f>
        <v>39.424333797221671</v>
      </c>
      <c r="I262" s="13">
        <f>(($B$5/2)*SIN(RADIANS(G262))+(($B$5/2)^2*SIN(RADIANS(G262))*COS(RADIANS(G262)))/SQRT($B$8^2-(($B$5/2)*SIN(RADIANS(G262)))^2))*(PI()/180)</f>
        <v>0.75204439514944965</v>
      </c>
      <c r="J262" s="14">
        <f>(($B$5/2)*COS(RADIANS(G262))+(($B$5/2)^2*COS(2*RADIANS(G262)))/SQRT($B$8^2-(($B$5/2)*SIN(RADIANS(G262)))^2)+(($B$5/2)^4*(SIN(RADIANS(G262))^2)*(COS(RADIANS(G262))^2))/(SQRT($B$8^2-(($B$5/2)*SIN(RADIANS(G262)))^2)^3))*(PI()/180)^2</f>
        <v>-1.0452116333173863E-3</v>
      </c>
      <c r="K262" s="13">
        <f>(($B$5/2)/1000)*($B$11*2*PI()/60)*(SIN(G262*PI()/180) + (($B$5/2)/$B$8)*SIN(2*G262*PI()/180))</f>
        <v>18.936950252383681</v>
      </c>
      <c r="L262" s="15">
        <f>(($B$5/2)/1000)*($B$11*2*PI()/60)^2*(COS(RADIANS(G262)) + 2*(($B$5/2)/$B$8)*COS(2*RADIANS(G262)))</f>
        <v>-2449.7145134947314</v>
      </c>
      <c r="M262" s="13">
        <f xml:space="preserve"> (( PI()*$B$4^2/4 * ( ($B$5/2)*(1-COS(RADIANS(G262))) + $B$8 - SQRT($B$8^2 - ($B$5/2)^2 * SIN(RADIANS(G262))^2 ) ) ) / 1000)*4+$B$6</f>
        <v>983.70293198409729</v>
      </c>
      <c r="N262" s="50">
        <f>$B$10</f>
        <v>11.079718735154428</v>
      </c>
      <c r="O262" s="49" cm="1">
        <f t="array" ref="O262">MAX(ABS($K$3:$K$363))</f>
        <v>19.577733395790943</v>
      </c>
    </row>
    <row r="263" spans="7:15" x14ac:dyDescent="0.25">
      <c r="G263" s="11">
        <v>80</v>
      </c>
      <c r="H263" s="13">
        <f xml:space="preserve"> ($B$5/2)*(1-COS(RADIANS(G263)))+($B$8-SQRT($B$8^2-(($B$5/2)*SIN(RADIANS(G263)))^2))</f>
        <v>40.175810945220341</v>
      </c>
      <c r="I263" s="13">
        <f>(($B$5/2)*SIN(RADIANS(G263))+(($B$5/2)^2*SIN(RADIANS(G263))*COS(RADIANS(G263)))/SQRT($B$8^2-(($B$5/2)*SIN(RADIANS(G263)))^2))*(PI()/180)</f>
        <v>0.75086541568825471</v>
      </c>
      <c r="J263" s="14">
        <f>(($B$5/2)*COS(RADIANS(G263))+(($B$5/2)^2*COS(2*RADIANS(G263)))/SQRT($B$8^2-(($B$5/2)*SIN(RADIANS(G263)))^2)+(($B$5/2)^4*(SIN(RADIANS(G263))^2)*(COS(RADIANS(G263))^2))/(SQRT($B$8^2-(($B$5/2)*SIN(RADIANS(G263)))^2)^3))*(PI()/180)^2</f>
        <v>-1.3121202296037359E-3</v>
      </c>
      <c r="K263" s="13">
        <f>(($B$5/2)/1000)*($B$11*2*PI()/60)*(SIN(G263*PI()/180) + (($B$5/2)/$B$8)*SIN(2*G263*PI()/180))</f>
        <v>18.831177924925957</v>
      </c>
      <c r="L263" s="15">
        <f>(($B$5/2)/1000)*($B$11*2*PI()/60)^2*(COS(RADIANS(G263)) + 2*(($B$5/2)/$B$8)*COS(2*RADIANS(G263)))</f>
        <v>-2626.6393186281025</v>
      </c>
      <c r="M263" s="13">
        <f xml:space="preserve"> (( PI()*$B$4^2/4 * ( ($B$5/2)*(1-COS(RADIANS(G263))) + $B$8 - SQRT($B$8^2 - ($B$5/2)^2 * SIN(RADIANS(G263))^2 ) ) ) / 1000)*4+$B$6</f>
        <v>1001.7574242177899</v>
      </c>
      <c r="N263" s="50">
        <f>$B$10</f>
        <v>11.079718735154428</v>
      </c>
      <c r="O263" s="49" cm="1">
        <f t="array" ref="O263">MAX(ABS($K$3:$K$363))</f>
        <v>19.577733395790943</v>
      </c>
    </row>
    <row r="264" spans="7:15" x14ac:dyDescent="0.25">
      <c r="G264" s="11">
        <v>81</v>
      </c>
      <c r="H264" s="13">
        <f xml:space="preserve"> ($B$5/2)*(1-COS(RADIANS(G264)))+($B$8-SQRT($B$8^2-(($B$5/2)*SIN(RADIANS(G264)))^2))</f>
        <v>40.925976292352146</v>
      </c>
      <c r="I264" s="13">
        <f>(($B$5/2)*SIN(RADIANS(G264))+(($B$5/2)^2*SIN(RADIANS(G264))*COS(RADIANS(G264)))/SQRT($B$8^2-(($B$5/2)*SIN(RADIANS(G264)))^2))*(PI()/180)</f>
        <v>0.74942143210543322</v>
      </c>
      <c r="J264" s="14">
        <f>(($B$5/2)*COS(RADIANS(G264))+(($B$5/2)^2*COS(2*RADIANS(G264)))/SQRT($B$8^2-(($B$5/2)*SIN(RADIANS(G264)))^2)+(($B$5/2)^4*(SIN(RADIANS(G264))^2)*(COS(RADIANS(G264))^2))/(SQRT($B$8^2-(($B$5/2)*SIN(RADIANS(G264)))^2)^3))*(PI()/180)^2</f>
        <v>-1.5751967948213776E-3</v>
      </c>
      <c r="K264" s="13">
        <f>(($B$5/2)/1000)*($B$11*2*PI()/60)*(SIN(G264*PI()/180) + (($B$5/2)/$B$8)*SIN(2*G264*PI()/180))</f>
        <v>18.718124157688017</v>
      </c>
      <c r="L264" s="15">
        <f>(($B$5/2)/1000)*($B$11*2*PI()/60)^2*(COS(RADIANS(G264)) + 2*(($B$5/2)/$B$8)*COS(2*RADIANS(G264)))</f>
        <v>-2799.2072187940857</v>
      </c>
      <c r="M264" s="13">
        <f xml:space="preserve"> (( PI()*$B$4^2/4 * ( ($B$5/2)*(1-COS(RADIANS(G264))) + $B$8 - SQRT($B$8^2 - ($B$5/2)^2 * SIN(RADIANS(G264))^2 ) ) ) / 1000)*4+$B$6</f>
        <v>1019.7803999926967</v>
      </c>
      <c r="N264" s="50">
        <f>$B$10</f>
        <v>11.079718735154428</v>
      </c>
      <c r="O264" s="49" cm="1">
        <f t="array" ref="O264">MAX(ABS($K$3:$K$363))</f>
        <v>19.577733395790943</v>
      </c>
    </row>
    <row r="265" spans="7:15" x14ac:dyDescent="0.25">
      <c r="G265" s="11">
        <v>82</v>
      </c>
      <c r="H265" s="13">
        <f xml:space="preserve"> ($B$5/2)*(1-COS(RADIANS(G265)))+($B$8-SQRT($B$8^2-(($B$5/2)*SIN(RADIANS(G265)))^2))</f>
        <v>41.674566773322553</v>
      </c>
      <c r="I265" s="13">
        <f>(($B$5/2)*SIN(RADIANS(G265))+(($B$5/2)^2*SIN(RADIANS(G265))*COS(RADIANS(G265)))/SQRT($B$8^2-(($B$5/2)*SIN(RADIANS(G265)))^2))*(PI()/180)</f>
        <v>0.74771634459549052</v>
      </c>
      <c r="J265" s="14">
        <f>(($B$5/2)*COS(RADIANS(G265))+(($B$5/2)^2*COS(2*RADIANS(G265)))/SQRT($B$8^2-(($B$5/2)*SIN(RADIANS(G265)))^2)+(($B$5/2)^4*(SIN(RADIANS(G265))^2)*(COS(RADIANS(G265))^2))/(SQRT($B$8^2-(($B$5/2)*SIN(RADIANS(G265)))^2)^3))*(PI()/180)^2</f>
        <v>-1.8343060899953184E-3</v>
      </c>
      <c r="K265" s="13">
        <f>(($B$5/2)/1000)*($B$11*2*PI()/60)*(SIN(G265*PI()/180) + (($B$5/2)/$B$8)*SIN(2*G265*PI()/180))</f>
        <v>18.597972499407383</v>
      </c>
      <c r="L265" s="15">
        <f>(($B$5/2)/1000)*($B$11*2*PI()/60)^2*(COS(RADIANS(G265)) + 2*(($B$5/2)/$B$8)*COS(2*RADIANS(G265)))</f>
        <v>-2967.3226349642946</v>
      </c>
      <c r="M265" s="13">
        <f xml:space="preserve"> (( PI()*$B$4^2/4 * ( ($B$5/2)*(1-COS(RADIANS(G265))) + $B$8 - SQRT($B$8^2 - ($B$5/2)^2 * SIN(RADIANS(G265))^2 ) ) ) / 1000)*4+$B$6</f>
        <v>1037.765539076287</v>
      </c>
      <c r="N265" s="50">
        <f>$B$10</f>
        <v>11.079718735154428</v>
      </c>
      <c r="O265" s="49" cm="1">
        <f t="array" ref="O265">MAX(ABS($K$3:$K$363))</f>
        <v>19.577733395790943</v>
      </c>
    </row>
    <row r="266" spans="7:15" x14ac:dyDescent="0.25">
      <c r="G266" s="11">
        <v>83</v>
      </c>
      <c r="H266" s="13">
        <f xml:space="preserve"> ($B$5/2)*(1-COS(RADIANS(G266)))+($B$8-SQRT($B$8^2-(($B$5/2)*SIN(RADIANS(G266)))^2))</f>
        <v>42.421323289555616</v>
      </c>
      <c r="I266" s="13">
        <f>(($B$5/2)*SIN(RADIANS(G266))+(($B$5/2)^2*SIN(RADIANS(G266))*COS(RADIANS(G266)))/SQRT($B$8^2-(($B$5/2)*SIN(RADIANS(G266)))^2))*(PI()/180)</f>
        <v>0.74575418529851922</v>
      </c>
      <c r="J266" s="14">
        <f>(($B$5/2)*COS(RADIANS(G266))+(($B$5/2)^2*COS(2*RADIANS(G266)))/SQRT($B$8^2-(($B$5/2)*SIN(RADIANS(G266)))^2)+(($B$5/2)^4*(SIN(RADIANS(G266))^2)*(COS(RADIANS(G266))^2))/(SQRT($B$8^2-(($B$5/2)*SIN(RADIANS(G266)))^2)^3))*(PI()/180)^2</f>
        <v>-2.0893194921183735E-3</v>
      </c>
      <c r="K266" s="13">
        <f>(($B$5/2)/1000)*($B$11*2*PI()/60)*(SIN(G266*PI()/180) + (($B$5/2)/$B$8)*SIN(2*G266*PI()/180))</f>
        <v>18.470910361924918</v>
      </c>
      <c r="L266" s="15">
        <f>(($B$5/2)/1000)*($B$11*2*PI()/60)^2*(COS(RADIANS(G266)) + 2*(($B$5/2)/$B$8)*COS(2*RADIANS(G266)))</f>
        <v>-3130.8957302042586</v>
      </c>
      <c r="M266" s="13">
        <f xml:space="preserve"> (( PI()*$B$4^2/4 * ( ($B$5/2)*(1-COS(RADIANS(G266))) + $B$8 - SQRT($B$8^2 - ($B$5/2)^2 * SIN(RADIANS(G266))^2 ) ) ) / 1000)*4+$B$6</f>
        <v>1055.7066165377846</v>
      </c>
      <c r="N266" s="50">
        <f>$B$10</f>
        <v>11.079718735154428</v>
      </c>
      <c r="O266" s="49" cm="1">
        <f t="array" ref="O266">MAX(ABS($K$3:$K$363))</f>
        <v>19.577733395790943</v>
      </c>
    </row>
    <row r="267" spans="7:15" x14ac:dyDescent="0.25">
      <c r="G267" s="11">
        <v>84</v>
      </c>
      <c r="H267" s="13">
        <f xml:space="preserve"> ($B$5/2)*(1-COS(RADIANS(G267)))+($B$8-SQRT($B$8^2-(($B$5/2)*SIN(RADIANS(G267)))^2))</f>
        <v>43.165990837803236</v>
      </c>
      <c r="I267" s="13">
        <f>(($B$5/2)*SIN(RADIANS(G267))+(($B$5/2)^2*SIN(RADIANS(G267))*COS(RADIANS(G267)))/SQRT($B$8^2-(($B$5/2)*SIN(RADIANS(G267)))^2))*(PI()/180)</f>
        <v>0.74353911159918684</v>
      </c>
      <c r="J267" s="14">
        <f>(($B$5/2)*COS(RADIANS(G267))+(($B$5/2)^2*COS(2*RADIANS(G267)))/SQRT($B$8^2-(($B$5/2)*SIN(RADIANS(G267)))^2)+(($B$5/2)^4*(SIN(RADIANS(G267))^2)*(COS(RADIANS(G267))^2))/(SQRT($B$8^2-(($B$5/2)*SIN(RADIANS(G267)))^2)^3))*(PI()/180)^2</f>
        <v>-2.3401151616861933E-3</v>
      </c>
      <c r="K267" s="13">
        <f>(($B$5/2)/1000)*($B$11*2*PI()/60)*(SIN(G267*PI()/180) + (($B$5/2)/$B$8)*SIN(2*G267*PI()/180))</f>
        <v>18.337128779355616</v>
      </c>
      <c r="L267" s="15">
        <f>(($B$5/2)/1000)*($B$11*2*PI()/60)^2*(COS(RADIANS(G267)) + 2*(($B$5/2)/$B$8)*COS(2*RADIANS(G267)))</f>
        <v>-3289.8424841001065</v>
      </c>
      <c r="M267" s="13">
        <f xml:space="preserve"> (( PI()*$B$4^2/4 * ( ($B$5/2)*(1-COS(RADIANS(G267))) + $B$8 - SQRT($B$8^2 - ($B$5/2)^2 * SIN(RADIANS(G267))^2 ) ) ) / 1000)*4+$B$6</f>
        <v>1073.5975058380443</v>
      </c>
      <c r="N267" s="50">
        <f>$B$10</f>
        <v>11.079718735154428</v>
      </c>
      <c r="O267" s="49" cm="1">
        <f t="array" ref="O267">MAX(ABS($K$3:$K$363))</f>
        <v>19.577733395790943</v>
      </c>
    </row>
    <row r="268" spans="7:15" x14ac:dyDescent="0.25">
      <c r="G268" s="11">
        <v>85</v>
      </c>
      <c r="H268" s="13">
        <f xml:space="preserve"> ($B$5/2)*(1-COS(RADIANS(G268)))+($B$8-SQRT($B$8^2-(($B$5/2)*SIN(RADIANS(G268)))^2))</f>
        <v>43.90831863197166</v>
      </c>
      <c r="I268" s="13">
        <f>(($B$5/2)*SIN(RADIANS(G268))+(($B$5/2)^2*SIN(RADIANS(G268))*COS(RADIANS(G268)))/SQRT($B$8^2-(($B$5/2)*SIN(RADIANS(G268)))^2))*(PI()/180)</f>
        <v>0.741075399265962</v>
      </c>
      <c r="J268" s="14">
        <f>(($B$5/2)*COS(RADIANS(G268))+(($B$5/2)^2*COS(2*RADIANS(G268)))/SQRT($B$8^2-(($B$5/2)*SIN(RADIANS(G268)))^2)+(($B$5/2)^4*(SIN(RADIANS(G268))^2)*(COS(RADIANS(G268))^2))/(SQRT($B$8^2-(($B$5/2)*SIN(RADIANS(G268)))^2)^3))*(PI()/180)^2</f>
        <v>-2.5865781945756316E-3</v>
      </c>
      <c r="K268" s="13">
        <f>(($B$5/2)/1000)*($B$11*2*PI()/60)*(SIN(G268*PI()/180) + (($B$5/2)/$B$8)*SIN(2*G268*PI()/180))</f>
        <v>18.196822164307388</v>
      </c>
      <c r="L268" s="15">
        <f>(($B$5/2)/1000)*($B$11*2*PI()/60)^2*(COS(RADIANS(G268)) + 2*(($B$5/2)/$B$8)*COS(2*RADIANS(G268)))</f>
        <v>-3444.0847600126817</v>
      </c>
      <c r="M268" s="13">
        <f xml:space="preserve"> (( PI()*$B$4^2/4 * ( ($B$5/2)*(1-COS(RADIANS(G268))) + $B$8 - SQRT($B$8^2 - ($B$5/2)^2 * SIN(RADIANS(G268))^2 ) ) ) / 1000)*4+$B$6</f>
        <v>1091.4321817564814</v>
      </c>
      <c r="N268" s="50">
        <f>$B$10</f>
        <v>11.079718735154428</v>
      </c>
      <c r="O268" s="49" cm="1">
        <f t="array" ref="O268">MAX(ABS($K$3:$K$363))</f>
        <v>19.577733395790943</v>
      </c>
    </row>
    <row r="269" spans="7:15" x14ac:dyDescent="0.25">
      <c r="G269" s="11">
        <v>86</v>
      </c>
      <c r="H269" s="13">
        <f xml:space="preserve"> ($B$5/2)*(1-COS(RADIANS(G269)))+($B$8-SQRT($B$8^2-(($B$5/2)*SIN(RADIANS(G269)))^2))</f>
        <v>44.648060218014642</v>
      </c>
      <c r="I269" s="13">
        <f>(($B$5/2)*SIN(RADIANS(G269))+(($B$5/2)^2*SIN(RADIANS(G269))*COS(RADIANS(G269)))/SQRT($B$8^2-(($B$5/2)*SIN(RADIANS(G269)))^2))*(PI()/180)</f>
        <v>0.7383674354465446</v>
      </c>
      <c r="J269" s="14">
        <f>(($B$5/2)*COS(RADIANS(G269))+(($B$5/2)^2*COS(2*RADIANS(G269)))/SQRT($B$8^2-(($B$5/2)*SIN(RADIANS(G269)))^2)+(($B$5/2)^4*(SIN(RADIANS(G269))^2)*(COS(RADIANS(G269))^2))/(SQRT($B$8^2-(($B$5/2)*SIN(RADIANS(G269)))^2)^3))*(PI()/180)^2</f>
        <v>-2.828600757667664E-3</v>
      </c>
      <c r="K269" s="13">
        <f>(($B$5/2)/1000)*($B$11*2*PI()/60)*(SIN(G269*PI()/180) + (($B$5/2)/$B$8)*SIN(2*G269*PI()/180))</f>
        <v>18.050188061448306</v>
      </c>
      <c r="L269" s="15">
        <f>(($B$5/2)/1000)*($B$11*2*PI()/60)^2*(COS(RADIANS(G269)) + 2*(($B$5/2)/$B$8)*COS(2*RADIANS(G269)))</f>
        <v>-3593.5503650878672</v>
      </c>
      <c r="M269" s="13">
        <f xml:space="preserve"> (( PI()*$B$4^2/4 * ( ($B$5/2)*(1-COS(RADIANS(G269))) + $B$8 - SQRT($B$8^2 - ($B$5/2)^2 * SIN(RADIANS(G269))^2 ) ) ) / 1000)*4+$B$6</f>
        <v>1109.2047231514139</v>
      </c>
      <c r="N269" s="50">
        <f>$B$10</f>
        <v>11.079718735154428</v>
      </c>
      <c r="O269" s="49" cm="1">
        <f t="array" ref="O269">MAX(ABS($K$3:$K$363))</f>
        <v>19.577733395790943</v>
      </c>
    </row>
    <row r="270" spans="7:15" x14ac:dyDescent="0.25">
      <c r="G270" s="11">
        <v>87</v>
      </c>
      <c r="H270" s="13">
        <f xml:space="preserve"> ($B$5/2)*(1-COS(RADIANS(G270)))+($B$8-SQRT($B$8^2-(($B$5/2)*SIN(RADIANS(G270)))^2))</f>
        <v>45.384973581756412</v>
      </c>
      <c r="I270" s="13">
        <f>(($B$5/2)*SIN(RADIANS(G270))+(($B$5/2)^2*SIN(RADIANS(G270))*COS(RADIANS(G270)))/SQRT($B$8^2-(($B$5/2)*SIN(RADIANS(G270)))^2))*(PI()/180)</f>
        <v>0.73541971153602403</v>
      </c>
      <c r="J270" s="14">
        <f>(($B$5/2)*COS(RADIANS(G270))+(($B$5/2)^2*COS(2*RADIANS(G270)))/SQRT($B$8^2-(($B$5/2)*SIN(RADIANS(G270)))^2)+(($B$5/2)^4*(SIN(RADIANS(G270))^2)*(COS(RADIANS(G270))^2))/(SQRT($B$8^2-(($B$5/2)*SIN(RADIANS(G270)))^2)^3))*(PI()/180)^2</f>
        <v>-3.0660822076855002E-3</v>
      </c>
      <c r="K270" s="13">
        <f>(($B$5/2)/1000)*($B$11*2*PI()/60)*(SIN(G270*PI()/180) + (($B$5/2)/$B$8)*SIN(2*G270*PI()/180))</f>
        <v>17.897426898725431</v>
      </c>
      <c r="L270" s="15">
        <f>(($B$5/2)/1000)*($B$11*2*PI()/60)^2*(COS(RADIANS(G270)) + 2*(($B$5/2)/$B$8)*COS(2*RADIANS(G270)))</f>
        <v>-3738.1731029606976</v>
      </c>
      <c r="M270" s="13">
        <f xml:space="preserve"> (( PI()*$B$4^2/4 * ( ($B$5/2)*(1-COS(RADIANS(G270))) + $B$8 - SQRT($B$8^2 - ($B$5/2)^2 * SIN(RADIANS(G270))^2 ) ) ) / 1000)*4+$B$6</f>
        <v>1126.9093155505473</v>
      </c>
      <c r="N270" s="50">
        <f>$B$10</f>
        <v>11.079718735154428</v>
      </c>
      <c r="O270" s="49" cm="1">
        <f t="array" ref="O270">MAX(ABS($K$3:$K$363))</f>
        <v>19.577733395790943</v>
      </c>
    </row>
    <row r="271" spans="7:15" x14ac:dyDescent="0.25">
      <c r="G271" s="11">
        <v>88</v>
      </c>
      <c r="H271" s="13">
        <f xml:space="preserve"> ($B$5/2)*(1-COS(RADIANS(G271)))+($B$8-SQRT($B$8^2-(($B$5/2)*SIN(RADIANS(G271)))^2))</f>
        <v>46.118821249526654</v>
      </c>
      <c r="I271" s="13">
        <f>(($B$5/2)*SIN(RADIANS(G271))+(($B$5/2)^2*SIN(RADIANS(G271))*COS(RADIANS(G271)))/SQRT($B$8^2-(($B$5/2)*SIN(RADIANS(G271)))^2))*(PI()/180)</f>
        <v>0.73223681593478351</v>
      </c>
      <c r="J271" s="14">
        <f>(($B$5/2)*COS(RADIANS(G271))+(($B$5/2)^2*COS(2*RADIANS(G271)))/SQRT($B$8^2-(($B$5/2)*SIN(RADIANS(G271)))^2)+(($B$5/2)^4*(SIN(RADIANS(G271))^2)*(COS(RADIANS(G271))^2))/(SQRT($B$8^2-(($B$5/2)*SIN(RADIANS(G271)))^2)^3))*(PI()/180)^2</f>
        <v>-3.2989291927921329E-3</v>
      </c>
      <c r="K271" s="13">
        <f>(($B$5/2)/1000)*($B$11*2*PI()/60)*(SIN(G271*PI()/180) + (($B$5/2)/$B$8)*SIN(2*G271*PI()/180))</f>
        <v>17.738741736540785</v>
      </c>
      <c r="L271" s="15">
        <f>(($B$5/2)/1000)*($B$11*2*PI()/60)^2*(COS(RADIANS(G271)) + 2*(($B$5/2)/$B$8)*COS(2*RADIANS(G271)))</f>
        <v>-3877.8928190998331</v>
      </c>
      <c r="M271" s="13">
        <f xml:space="preserve"> (( PI()*$B$4^2/4 * ( ($B$5/2)*(1-COS(RADIANS(G271))) + $B$8 - SQRT($B$8^2 - ($B$5/2)^2 * SIN(RADIANS(G271))^2 ) ) ) / 1000)*4+$B$6</f>
        <v>1144.5402535687649</v>
      </c>
      <c r="N271" s="50">
        <f>$B$10</f>
        <v>11.079718735154428</v>
      </c>
      <c r="O271" s="49" cm="1">
        <f t="array" ref="O271">MAX(ABS($K$3:$K$363))</f>
        <v>19.577733395790943</v>
      </c>
    </row>
    <row r="272" spans="7:15" x14ac:dyDescent="0.25">
      <c r="G272" s="11">
        <v>89</v>
      </c>
      <c r="H272" s="13">
        <f xml:space="preserve"> ($B$5/2)*(1-COS(RADIANS(G272)))+($B$8-SQRT($B$8^2-(($B$5/2)*SIN(RADIANS(G272)))^2))</f>
        <v>46.849370381505246</v>
      </c>
      <c r="I272" s="13">
        <f>(($B$5/2)*SIN(RADIANS(G272))+(($B$5/2)^2*SIN(RADIANS(G272))*COS(RADIANS(G272)))/SQRT($B$8^2-(($B$5/2)*SIN(RADIANS(G272)))^2))*(PI()/180)</f>
        <v>0.72882342671359024</v>
      </c>
      <c r="J272" s="14">
        <f>(($B$5/2)*COS(RADIANS(G272))+(($B$5/2)^2*COS(2*RADIANS(G272)))/SQRT($B$8^2-(($B$5/2)*SIN(RADIANS(G272)))^2)+(($B$5/2)^4*(SIN(RADIANS(G272))^2)*(COS(RADIANS(G272))^2))/(SQRT($B$8^2-(($B$5/2)*SIN(RADIANS(G272)))^2)^3))*(PI()/180)^2</f>
        <v>-3.5270557365683942E-3</v>
      </c>
      <c r="K272" s="13">
        <f>(($B$5/2)/1000)*($B$11*2*PI()/60)*(SIN(G272*PI()/180) + (($B$5/2)/$B$8)*SIN(2*G272*PI()/180))</f>
        <v>17.574338015192062</v>
      </c>
      <c r="L272" s="15">
        <f>(($B$5/2)/1000)*($B$11*2*PI()/60)^2*(COS(RADIANS(G272)) + 2*(($B$5/2)/$B$8)*COS(2*RADIANS(G272)))</f>
        <v>-4012.6554387478377</v>
      </c>
      <c r="M272" s="13">
        <f xml:space="preserve"> (( PI()*$B$4^2/4 * ( ($B$5/2)*(1-COS(RADIANS(G272))) + $B$8 - SQRT($B$8^2 - ($B$5/2)^2 * SIN(RADIANS(G272))^2 ) ) ) / 1000)*4+$B$6</f>
        <v>1162.0919431507627</v>
      </c>
      <c r="N272" s="50">
        <f>$B$10</f>
        <v>11.079718735154428</v>
      </c>
      <c r="O272" s="49" cm="1">
        <f t="array" ref="O272">MAX(ABS($K$3:$K$363))</f>
        <v>19.577733395790943</v>
      </c>
    </row>
    <row r="273" spans="7:15" x14ac:dyDescent="0.25">
      <c r="G273" s="11">
        <v>90</v>
      </c>
      <c r="H273" s="13">
        <f xml:space="preserve"> ($B$5/2)*(1-COS(RADIANS(G273)))+($B$8-SQRT($B$8^2-(($B$5/2)*SIN(RADIANS(G273)))^2))</f>
        <v>47.576392857693158</v>
      </c>
      <c r="I273" s="13">
        <f>(($B$5/2)*SIN(RADIANS(G273))+(($B$5/2)^2*SIN(RADIANS(G273))*COS(RADIANS(G273)))/SQRT($B$8^2-(($B$5/2)*SIN(RADIANS(G273)))^2))*(PI()/180)</f>
        <v>0.72518430420364388</v>
      </c>
      <c r="J273" s="14">
        <f>(($B$5/2)*COS(RADIANS(G273))+(($B$5/2)^2*COS(2*RADIANS(G273)))/SQRT($B$8^2-(($B$5/2)*SIN(RADIANS(G273)))^2)+(($B$5/2)^4*(SIN(RADIANS(G273))^2)*(COS(RADIANS(G273))^2))/(SQRT($B$8^2-(($B$5/2)*SIN(RADIANS(G273)))^2)^3))*(PI()/180)^2</f>
        <v>-3.7503833040724577E-3</v>
      </c>
      <c r="K273" s="13">
        <f>(($B$5/2)/1000)*($B$11*2*PI()/60)*(SIN(G273*PI()/180) + (($B$5/2)/$B$8)*SIN(2*G273*PI()/180))</f>
        <v>17.404423300887451</v>
      </c>
      <c r="L273" s="15">
        <f>(($B$5/2)/1000)*($B$11*2*PI()/60)^2*(COS(RADIANS(G273)) + 2*(($B$5/2)/$B$8)*COS(2*RADIANS(G273)))</f>
        <v>-4142.4129974218658</v>
      </c>
      <c r="M273" s="13">
        <f xml:space="preserve"> (( PI()*$B$4^2/4 * ( ($B$5/2)*(1-COS(RADIANS(G273))) + $B$8 - SQRT($B$8^2 - ($B$5/2)^2 * SIN(RADIANS(G273))^2 ) ) ) / 1000)*4+$B$6</f>
        <v>1179.5589036365357</v>
      </c>
      <c r="N273" s="50">
        <f>$B$10</f>
        <v>11.079718735154428</v>
      </c>
      <c r="O273" s="49" cm="1">
        <f t="array" ref="O273">MAX(ABS($K$3:$K$363))</f>
        <v>19.577733395790943</v>
      </c>
    </row>
    <row r="274" spans="7:15" x14ac:dyDescent="0.25">
      <c r="G274" s="11">
        <v>91</v>
      </c>
      <c r="H274" s="13">
        <f xml:space="preserve"> ($B$5/2)*(1-COS(RADIANS(G274)))+($B$8-SQRT($B$8^2-(($B$5/2)*SIN(RADIANS(G274)))^2))</f>
        <v>48.299665356443505</v>
      </c>
      <c r="I274" s="13">
        <f>(($B$5/2)*SIN(RADIANS(G274))+(($B$5/2)^2*SIN(RADIANS(G274))*COS(RADIANS(G274)))/SQRT($B$8^2-(($B$5/2)*SIN(RADIANS(G274)))^2))*(PI()/180)</f>
        <v>0.72132428352961908</v>
      </c>
      <c r="J274" s="14">
        <f>(($B$5/2)*COS(RADIANS(G274))+(($B$5/2)^2*COS(2*RADIANS(G274)))/SQRT($B$8^2-(($B$5/2)*SIN(RADIANS(G274)))^2)+(($B$5/2)^4*(SIN(RADIANS(G274))^2)*(COS(RADIANS(G274))^2))/(SQRT($B$8^2-(($B$5/2)*SIN(RADIANS(G274)))^2)^3))*(PI()/180)^2</f>
        <v>-3.9688408497637164E-3</v>
      </c>
      <c r="K274" s="13">
        <f>(($B$5/2)/1000)*($B$11*2*PI()/60)*(SIN(G274*PI()/180) + (($B$5/2)/$B$8)*SIN(2*G274*PI()/180))</f>
        <v>17.229207030644957</v>
      </c>
      <c r="L274" s="15">
        <f>(($B$5/2)/1000)*($B$11*2*PI()/60)^2*(COS(RADIANS(G274)) + 2*(($B$5/2)/$B$8)*COS(2*RADIANS(G274)))</f>
        <v>-4267.1236639483441</v>
      </c>
      <c r="M274" s="13">
        <f xml:space="preserve"> (( PI()*$B$4^2/4 * ( ($B$5/2)*(1-COS(RADIANS(G274))) + $B$8 - SQRT($B$8^2 - ($B$5/2)^2 * SIN(RADIANS(G274))^2 ) ) ) / 1000)*4+$B$6</f>
        <v>1196.9357696481081</v>
      </c>
      <c r="N274" s="50">
        <f>$B$10</f>
        <v>11.079718735154428</v>
      </c>
      <c r="O274" s="49" cm="1">
        <f t="array" ref="O274">MAX(ABS($K$3:$K$363))</f>
        <v>19.577733395790943</v>
      </c>
    </row>
    <row r="275" spans="7:15" x14ac:dyDescent="0.25">
      <c r="G275" s="11">
        <v>92</v>
      </c>
      <c r="H275" s="13">
        <f xml:space="preserve"> ($B$5/2)*(1-COS(RADIANS(G275)))+($B$8-SQRT($B$8^2-(($B$5/2)*SIN(RADIANS(G275)))^2))</f>
        <v>49.018969425504487</v>
      </c>
      <c r="I275" s="13">
        <f>(($B$5/2)*SIN(RADIANS(G275))+(($B$5/2)^2*SIN(RADIANS(G275))*COS(RADIANS(G275)))/SQRT($B$8^2-(($B$5/2)*SIN(RADIANS(G275)))^2))*(PI()/180)</f>
        <v>0.71724826710391076</v>
      </c>
      <c r="J275" s="14">
        <f>(($B$5/2)*COS(RADIANS(G275))+(($B$5/2)^2*COS(2*RADIANS(G275)))/SQRT($B$8^2-(($B$5/2)*SIN(RADIANS(G275)))^2)+(($B$5/2)^4*(SIN(RADIANS(G275))^2)*(COS(RADIANS(G275))^2))/(SQRT($B$8^2-(($B$5/2)*SIN(RADIANS(G275)))^2)^3))*(PI()/180)^2</f>
        <v>-4.1823648471576306E-3</v>
      </c>
      <c r="K275" s="13">
        <f>(($B$5/2)/1000)*($B$11*2*PI()/60)*(SIN(G275*PI()/180) + (($B$5/2)/$B$8)*SIN(2*G275*PI()/180))</f>
        <v>17.048900256387881</v>
      </c>
      <c r="L275" s="15">
        <f>(($B$5/2)/1000)*($B$11*2*PI()/60)^2*(COS(RADIANS(G275)) + 2*(($B$5/2)/$B$8)*COS(2*RADIANS(G275)))</f>
        <v>-4386.7517560143588</v>
      </c>
      <c r="M275" s="13">
        <f xml:space="preserve"> (( PI()*$B$4^2/4 * ( ($B$5/2)*(1-COS(RADIANS(G275))) + $B$8 - SQRT($B$8^2 - ($B$5/2)^2 * SIN(RADIANS(G275))^2 ) ) ) / 1000)*4+$B$6</f>
        <v>1214.217292796365</v>
      </c>
      <c r="N275" s="50">
        <f>$B$10</f>
        <v>11.079718735154428</v>
      </c>
      <c r="O275" s="49" cm="1">
        <f t="array" ref="O275">MAX(ABS($K$3:$K$363))</f>
        <v>19.577733395790943</v>
      </c>
    </row>
    <row r="276" spans="7:15" x14ac:dyDescent="0.25">
      <c r="G276" s="11">
        <v>93</v>
      </c>
      <c r="H276" s="13">
        <f xml:space="preserve"> ($B$5/2)*(1-COS(RADIANS(G276)))+($B$8-SQRT($B$8^2-(($B$5/2)*SIN(RADIANS(G276)))^2))</f>
        <v>49.734091545545049</v>
      </c>
      <c r="I276" s="13">
        <f>(($B$5/2)*SIN(RADIANS(G276))+(($B$5/2)^2*SIN(RADIANS(G276))*COS(RADIANS(G276)))/SQRT($B$8^2-(($B$5/2)*SIN(RADIANS(G276)))^2))*(PI()/180)</f>
        <v>0.71296121710038451</v>
      </c>
      <c r="J276" s="14">
        <f>(($B$5/2)*COS(RADIANS(G276))+(($B$5/2)^2*COS(2*RADIANS(G276)))/SQRT($B$8^2-(($B$5/2)*SIN(RADIANS(G276)))^2)+(($B$5/2)^4*(SIN(RADIANS(G276))^2)*(COS(RADIANS(G276))^2))/(SQRT($B$8^2-(($B$5/2)*SIN(RADIANS(G276)))^2)^3))*(PI()/180)^2</f>
        <v>-4.3908993001628184E-3</v>
      </c>
      <c r="K276" s="13">
        <f>(($B$5/2)/1000)*($B$11*2*PI()/60)*(SIN(G276*PI()/180) + (($B$5/2)/$B$8)*SIN(2*G276*PI()/180))</f>
        <v>16.863715388548371</v>
      </c>
      <c r="L276" s="15">
        <f>(($B$5/2)/1000)*($B$11*2*PI()/60)^2*(COS(RADIANS(G276)) + 2*(($B$5/2)/$B$8)*COS(2*RADIANS(G276)))</f>
        <v>-4501.2677482276331</v>
      </c>
      <c r="M276" s="13">
        <f xml:space="preserve"> (( PI()*$B$4^2/4 * ( ($B$5/2)*(1-COS(RADIANS(G276))) + $B$8 - SQRT($B$8^2 - ($B$5/2)^2 * SIN(RADIANS(G276))^2 ) ) ) / 1000)*4+$B$6</f>
        <v>1231.3983432072769</v>
      </c>
      <c r="N276" s="50">
        <f>$B$10</f>
        <v>11.079718735154428</v>
      </c>
      <c r="O276" s="49" cm="1">
        <f t="array" ref="O276">MAX(ABS($K$3:$K$363))</f>
        <v>19.577733395790943</v>
      </c>
    </row>
    <row r="277" spans="7:15" x14ac:dyDescent="0.25">
      <c r="G277" s="11">
        <v>94</v>
      </c>
      <c r="H277" s="13">
        <f xml:space="preserve"> ($B$5/2)*(1-COS(RADIANS(G277)))+($B$8-SQRT($B$8^2-(($B$5/2)*SIN(RADIANS(G277)))^2))</f>
        <v>50.444823186151453</v>
      </c>
      <c r="I277" s="13">
        <f>(($B$5/2)*SIN(RADIANS(G277))+(($B$5/2)^2*SIN(RADIANS(G277))*COS(RADIANS(G277)))/SQRT($B$8^2-(($B$5/2)*SIN(RADIANS(G277)))^2))*(PI()/180)</f>
        <v>0.70846814792593427</v>
      </c>
      <c r="J277" s="14">
        <f>(($B$5/2)*COS(RADIANS(G277))+(($B$5/2)^2*COS(2*RADIANS(G277)))/SQRT($B$8^2-(($B$5/2)*SIN(RADIANS(G277)))^2)+(($B$5/2)^4*(SIN(RADIANS(G277))^2)*(COS(RADIANS(G277))^2))/(SQRT($B$8^2-(($B$5/2)*SIN(RADIANS(G277)))^2)^3))*(PI()/180)^2</f>
        <v>-4.5943957361366415E-3</v>
      </c>
      <c r="K277" s="13">
        <f>(($B$5/2)/1000)*($B$11*2*PI()/60)*(SIN(G277*PI()/180) + (($B$5/2)/$B$8)*SIN(2*G277*PI()/180))</f>
        <v>16.673865939491183</v>
      </c>
      <c r="L277" s="15">
        <f>(($B$5/2)/1000)*($B$11*2*PI()/60)^2*(COS(RADIANS(G277)) + 2*(($B$5/2)/$B$8)*COS(2*RADIANS(G277)))</f>
        <v>-4610.6482726859967</v>
      </c>
      <c r="M277" s="13">
        <f xml:space="preserve"> (( PI()*$B$4^2/4 * ( ($B$5/2)*(1-COS(RADIANS(G277))) + $B$8 - SQRT($B$8^2 - ($B$5/2)^2 * SIN(RADIANS(G277))^2 ) ) ) / 1000)*4+$B$6</f>
        <v>1248.4739108672404</v>
      </c>
      <c r="N277" s="50">
        <f>$B$10</f>
        <v>11.079718735154428</v>
      </c>
      <c r="O277" s="49" cm="1">
        <f t="array" ref="O277">MAX(ABS($K$3:$K$363))</f>
        <v>19.577733395790943</v>
      </c>
    </row>
    <row r="278" spans="7:15" x14ac:dyDescent="0.25">
      <c r="G278" s="11">
        <v>95</v>
      </c>
      <c r="H278" s="13">
        <f xml:space="preserve"> ($B$5/2)*(1-COS(RADIANS(G278)))+($B$8-SQRT($B$8^2-(($B$5/2)*SIN(RADIANS(G278)))^2))</f>
        <v>51.150960854302049</v>
      </c>
      <c r="I278" s="13">
        <f>(($B$5/2)*SIN(RADIANS(G278))+(($B$5/2)^2*SIN(RADIANS(G278))*COS(RADIANS(G278)))/SQRT($B$8^2-(($B$5/2)*SIN(RADIANS(G278)))^2))*(PI()/180)</f>
        <v>0.70377411870808115</v>
      </c>
      <c r="J278" s="14">
        <f>(($B$5/2)*COS(RADIANS(G278))+(($B$5/2)^2*COS(2*RADIANS(G278)))/SQRT($B$8^2-(($B$5/2)*SIN(RADIANS(G278)))^2)+(($B$5/2)^4*(SIN(RADIANS(G278))^2)*(COS(RADIANS(G278))^2))/(SQRT($B$8^2-(($B$5/2)*SIN(RADIANS(G278)))^2)^3))*(PI()/180)^2</f>
        <v>-4.7928131807801894E-3</v>
      </c>
      <c r="K278" s="13">
        <f>(($B$5/2)/1000)*($B$11*2*PI()/60)*(SIN(G278*PI()/180) + (($B$5/2)/$B$8)*SIN(2*G278*PI()/180))</f>
        <v>16.479566267069643</v>
      </c>
      <c r="L278" s="15">
        <f>(($B$5/2)/1000)*($B$11*2*PI()/60)^2*(COS(RADIANS(G278)) + 2*(($B$5/2)/$B$8)*COS(2*RADIANS(G278)))</f>
        <v>-4714.8761120665067</v>
      </c>
      <c r="M278" s="13">
        <f xml:space="preserve"> (( PI()*$B$4^2/4 * ( ($B$5/2)*(1-COS(RADIANS(G278))) + $B$8 - SQRT($B$8^2 - ($B$5/2)^2 * SIN(RADIANS(G278))^2 ) ) ) / 1000)*4+$B$6</f>
        <v>1265.4391067876952</v>
      </c>
      <c r="N278" s="50">
        <f>$B$10</f>
        <v>11.079718735154428</v>
      </c>
      <c r="O278" s="49" cm="1">
        <f t="array" ref="O278">MAX(ABS($K$3:$K$363))</f>
        <v>19.577733395790943</v>
      </c>
    </row>
    <row r="279" spans="7:15" x14ac:dyDescent="0.25">
      <c r="G279" s="11">
        <v>96</v>
      </c>
      <c r="H279" s="13">
        <f xml:space="preserve"> ($B$5/2)*(1-COS(RADIANS(G279)))+($B$8-SQRT($B$8^2-(($B$5/2)*SIN(RADIANS(G279)))^2))</f>
        <v>51.852306135345238</v>
      </c>
      <c r="I279" s="13">
        <f>(($B$5/2)*SIN(RADIANS(G279))+(($B$5/2)^2*SIN(RADIANS(G279))*COS(RADIANS(G279)))/SQRT($B$8^2-(($B$5/2)*SIN(RADIANS(G279)))^2))*(PI()/180)</f>
        <v>0.69888422581667398</v>
      </c>
      <c r="J279" s="14">
        <f>(($B$5/2)*COS(RADIANS(G279))+(($B$5/2)^2*COS(2*RADIANS(G279)))/SQRT($B$8^2-(($B$5/2)*SIN(RADIANS(G279)))^2)+(($B$5/2)^4*(SIN(RADIANS(G279))^2)*(COS(RADIANS(G279))^2))/(SQRT($B$8^2-(($B$5/2)*SIN(RADIANS(G279)))^2)^3))*(PI()/180)^2</f>
        <v>-4.9861181150772553E-3</v>
      </c>
      <c r="K279" s="13">
        <f>(($B$5/2)/1000)*($B$11*2*PI()/60)*(SIN(G279*PI()/180) + (($B$5/2)/$B$8)*SIN(2*G279*PI()/180))</f>
        <v>16.28103131862504</v>
      </c>
      <c r="L279" s="15">
        <f>(($B$5/2)/1000)*($B$11*2*PI()/60)^2*(COS(RADIANS(G279)) + 2*(($B$5/2)/$B$8)*COS(2*RADIANS(G279)))</f>
        <v>-4813.9401852533565</v>
      </c>
      <c r="M279" s="13">
        <f xml:space="preserve"> (( PI()*$B$4^2/4 * ( ($B$5/2)*(1-COS(RADIANS(G279))) + $B$8 - SQRT($B$8^2 - ($B$5/2)^2 * SIN(RADIANS(G279))^2 ) ) ) / 1000)*4+$B$6</f>
        <v>1282.2891639896388</v>
      </c>
      <c r="N279" s="50">
        <f>$B$10</f>
        <v>11.079718735154428</v>
      </c>
      <c r="O279" s="49" cm="1">
        <f t="array" ref="O279">MAX(ABS($K$3:$K$363))</f>
        <v>19.577733395790943</v>
      </c>
    </row>
    <row r="280" spans="7:15" x14ac:dyDescent="0.25">
      <c r="G280" s="11">
        <v>97</v>
      </c>
      <c r="H280" s="13">
        <f xml:space="preserve"> ($B$5/2)*(1-COS(RADIANS(G280)))+($B$8-SQRT($B$8^2-(($B$5/2)*SIN(RADIANS(G280)))^2))</f>
        <v>52.548665726523396</v>
      </c>
      <c r="I280" s="13">
        <f>(($B$5/2)*SIN(RADIANS(G280))+(($B$5/2)^2*SIN(RADIANS(G280))*COS(RADIANS(G280)))/SQRT($B$8^2-(($B$5/2)*SIN(RADIANS(G280)))^2))*(PI()/180)</f>
        <v>0.69380359543751391</v>
      </c>
      <c r="J280" s="14">
        <f>(($B$5/2)*COS(RADIANS(G280))+(($B$5/2)^2*COS(2*RADIANS(G280)))/SQRT($B$8^2-(($B$5/2)*SIN(RADIANS(G280)))^2)+(($B$5/2)^4*(SIN(RADIANS(G280))^2)*(COS(RADIANS(G280))^2))/(SQRT($B$8^2-(($B$5/2)*SIN(RADIANS(G280)))^2)^3))*(PI()/180)^2</f>
        <v>-5.1742844145639287E-3</v>
      </c>
      <c r="K280" s="13">
        <f>(($B$5/2)/1000)*($B$11*2*PI()/60)*(SIN(G280*PI()/180) + (($B$5/2)/$B$8)*SIN(2*G280*PI()/180))</f>
        <v>16.078476375739871</v>
      </c>
      <c r="L280" s="15">
        <f>(($B$5/2)/1000)*($B$11*2*PI()/60)^2*(COS(RADIANS(G280)) + 2*(($B$5/2)/$B$8)*COS(2*RADIANS(G280)))</f>
        <v>-4907.835525532897</v>
      </c>
      <c r="M280" s="13">
        <f xml:space="preserve"> (( PI()*$B$4^2/4 * ( ($B$5/2)*(1-COS(RADIANS(G280))) + $B$8 - SQRT($B$8^2 - ($B$5/2)^2 * SIN(RADIANS(G280))^2 ) ) ) / 1000)*4+$B$6</f>
        <v>1299.0194383090461</v>
      </c>
      <c r="N280" s="50">
        <f>$B$10</f>
        <v>11.079718735154428</v>
      </c>
      <c r="O280" s="49" cm="1">
        <f t="array" ref="O280">MAX(ABS($K$3:$K$363))</f>
        <v>19.577733395790943</v>
      </c>
    </row>
    <row r="281" spans="7:15" x14ac:dyDescent="0.25">
      <c r="G281" s="11">
        <v>98</v>
      </c>
      <c r="H281" s="13">
        <f xml:space="preserve"> ($B$5/2)*(1-COS(RADIANS(G281)))+($B$8-SQRT($B$8^2-(($B$5/2)*SIN(RADIANS(G281)))^2))</f>
        <v>53.239851463103989</v>
      </c>
      <c r="I281" s="13">
        <f>(($B$5/2)*SIN(RADIANS(G281))+(($B$5/2)^2*SIN(RADIANS(G281))*COS(RADIANS(G281)))/SQRT($B$8^2-(($B$5/2)*SIN(RADIANS(G281)))^2))*(PI()/180)</f>
        <v>0.68853737621539313</v>
      </c>
      <c r="J281" s="14">
        <f>(($B$5/2)*COS(RADIANS(G281))+(($B$5/2)^2*COS(2*RADIANS(G281)))/SQRT($B$8^2-(($B$5/2)*SIN(RADIANS(G281)))^2)+(($B$5/2)^4*(SIN(RADIANS(G281))^2)*(COS(RADIANS(G281))^2))/(SQRT($B$8^2-(($B$5/2)*SIN(RADIANS(G281)))^2)^3))*(PI()/180)^2</f>
        <v>-5.3572932712952631E-3</v>
      </c>
      <c r="K281" s="13">
        <f>(($B$5/2)/1000)*($B$11*2*PI()/60)*(SIN(G281*PI()/180) + (($B$5/2)/$B$8)*SIN(2*G281*PI()/180))</f>
        <v>15.872116800053828</v>
      </c>
      <c r="L281" s="15">
        <f>(($B$5/2)/1000)*($B$11*2*PI()/60)^2*(COS(RADIANS(G281)) + 2*(($B$5/2)/$B$8)*COS(2*RADIANS(G281)))</f>
        <v>-4996.5632513930623</v>
      </c>
      <c r="M281" s="13">
        <f xml:space="preserve"> (( PI()*$B$4^2/4 * ( ($B$5/2)*(1-COS(RADIANS(G281))) + $B$8 - SQRT($B$8^2 - ($B$5/2)^2 * SIN(RADIANS(G281))^2 ) ) ) / 1000)*4+$B$6</f>
        <v>1315.6254090246782</v>
      </c>
      <c r="N281" s="50">
        <f>$B$10</f>
        <v>11.079718735154428</v>
      </c>
      <c r="O281" s="49" cm="1">
        <f t="array" ref="O281">MAX(ABS($K$3:$K$363))</f>
        <v>19.577733395790943</v>
      </c>
    </row>
    <row r="282" spans="7:15" x14ac:dyDescent="0.25">
      <c r="G282" s="11">
        <v>99</v>
      </c>
      <c r="H282" s="13">
        <f xml:space="preserve"> ($B$5/2)*(1-COS(RADIANS(G282)))+($B$8-SQRT($B$8^2-(($B$5/2)*SIN(RADIANS(G282)))^2))</f>
        <v>53.925680337195324</v>
      </c>
      <c r="I282" s="13">
        <f>(($B$5/2)*SIN(RADIANS(G282))+(($B$5/2)^2*SIN(RADIANS(G282))*COS(RADIANS(G282)))/SQRT($B$8^2-(($B$5/2)*SIN(RADIANS(G282)))^2))*(PI()/180)</f>
        <v>0.6830907319836399</v>
      </c>
      <c r="J282" s="14">
        <f>(($B$5/2)*COS(RADIANS(G282))+(($B$5/2)^2*COS(2*RADIANS(G282)))/SQRT($B$8^2-(($B$5/2)*SIN(RADIANS(G282)))^2)+(($B$5/2)^4*(SIN(RADIANS(G282))^2)*(COS(RADIANS(G282))^2))/(SQRT($B$8^2-(($B$5/2)*SIN(RADIANS(G282)))^2)^3))*(PI()/180)^2</f>
        <v>-5.5351330989523483E-3</v>
      </c>
      <c r="K282" s="13">
        <f>(($B$5/2)/1000)*($B$11*2*PI()/60)*(SIN(G282*PI()/180) + (($B$5/2)/$B$8)*SIN(2*G282*PI()/180))</f>
        <v>15.662167780449732</v>
      </c>
      <c r="L282" s="15">
        <f>(($B$5/2)/1000)*($B$11*2*PI()/60)^2*(COS(RADIANS(G282)) + 2*(($B$5/2)/$B$8)*COS(2*RADIANS(G282)))</f>
        <v>-5080.130529973525</v>
      </c>
      <c r="M282" s="13">
        <f xml:space="preserve"> (( PI()*$B$4^2/4 * ( ($B$5/2)*(1-COS(RADIANS(G282))) + $B$8 - SQRT($B$8^2 - ($B$5/2)^2 * SIN(RADIANS(G282))^2 ) ) ) / 1000)*4+$B$6</f>
        <v>1332.102679310143</v>
      </c>
      <c r="N282" s="50">
        <f>$B$10</f>
        <v>11.079718735154428</v>
      </c>
      <c r="O282" s="49" cm="1">
        <f t="array" ref="O282">MAX(ABS($K$3:$K$363))</f>
        <v>19.577733395790943</v>
      </c>
    </row>
    <row r="283" spans="7:15" x14ac:dyDescent="0.25">
      <c r="G283" s="11">
        <v>100</v>
      </c>
      <c r="H283" s="13">
        <f xml:space="preserve"> ($B$5/2)*(1-COS(RADIANS(G283)))+($B$8-SQRT($B$8^2-(($B$5/2)*SIN(RADIANS(G283)))^2))</f>
        <v>54.605974509342253</v>
      </c>
      <c r="I283" s="13">
        <f>(($B$5/2)*SIN(RADIANS(G283))+(($B$5/2)^2*SIN(RADIANS(G283))*COS(RADIANS(G283)))/SQRT($B$8^2-(($B$5/2)*SIN(RADIANS(G283)))^2))*(PI()/180)</f>
        <v>0.67746883459676932</v>
      </c>
      <c r="J283" s="14">
        <f>(($B$5/2)*COS(RADIANS(G283))+(($B$5/2)^2*COS(2*RADIANS(G283)))/SQRT($B$8^2-(($B$5/2)*SIN(RADIANS(G283)))^2)+(($B$5/2)^4*(SIN(RADIANS(G283))^2)*(COS(RADIANS(G283))^2))/(SQRT($B$8^2-(($B$5/2)*SIN(RADIANS(G283)))^2)^3))*(PI()/180)^2</f>
        <v>-5.7077994216067273E-3</v>
      </c>
      <c r="K283" s="13">
        <f>(($B$5/2)/1000)*($B$11*2*PI()/60)*(SIN(G283*PI()/180) + (($B$5/2)/$B$8)*SIN(2*G283*PI()/180))</f>
        <v>15.448844081914618</v>
      </c>
      <c r="L283" s="15">
        <f>(($B$5/2)/1000)*($B$11*2*PI()/60)^2*(COS(RADIANS(G283)) + 2*(($B$5/2)/$B$8)*COS(2*RADIANS(G283)))</f>
        <v>-5158.5505332218263</v>
      </c>
      <c r="M283" s="13">
        <f xml:space="preserve"> (( PI()*$B$4^2/4 * ( ($B$5/2)*(1-COS(RADIANS(G283))) + $B$8 - SQRT($B$8^2 - ($B$5/2)^2 * SIN(RADIANS(G283))^2 ) ) ) / 1000)*4+$B$6</f>
        <v>1348.4469765124768</v>
      </c>
      <c r="N283" s="50">
        <f>$B$10</f>
        <v>11.079718735154428</v>
      </c>
      <c r="O283" s="49" cm="1">
        <f t="array" ref="O283">MAX(ABS($K$3:$K$363))</f>
        <v>19.577733395790943</v>
      </c>
    </row>
    <row r="284" spans="7:15" x14ac:dyDescent="0.25">
      <c r="G284" s="11">
        <v>101</v>
      </c>
      <c r="H284" s="13">
        <f xml:space="preserve"> ($B$5/2)*(1-COS(RADIANS(G284)))+($B$8-SQRT($B$8^2-(($B$5/2)*SIN(RADIANS(G284)))^2))</f>
        <v>55.280561313012548</v>
      </c>
      <c r="I284" s="13">
        <f>(($B$5/2)*SIN(RADIANS(G284))+(($B$5/2)^2*SIN(RADIANS(G284))*COS(RADIANS(G284)))/SQRT($B$8^2-(($B$5/2)*SIN(RADIANS(G284)))^2))*(PI()/180)</f>
        <v>0.67167685688230405</v>
      </c>
      <c r="J284" s="14">
        <f>(($B$5/2)*COS(RADIANS(G284))+(($B$5/2)^2*COS(2*RADIANS(G284)))/SQRT($B$8^2-(($B$5/2)*SIN(RADIANS(G284)))^2)+(($B$5/2)^4*(SIN(RADIANS(G284))^2)*(COS(RADIANS(G284))^2))/(SQRT($B$8^2-(($B$5/2)*SIN(RADIANS(G284)))^2)^3))*(PI()/180)^2</f>
        <v>-5.8752947467286152E-3</v>
      </c>
      <c r="K284" s="13">
        <f>(($B$5/2)/1000)*($B$11*2*PI()/60)*(SIN(G284*PI()/180) + (($B$5/2)/$B$8)*SIN(2*G284*PI()/180))</f>
        <v>15.232359796378407</v>
      </c>
      <c r="L284" s="15">
        <f>(($B$5/2)/1000)*($B$11*2*PI()/60)^2*(COS(RADIANS(G284)) + 2*(($B$5/2)/$B$8)*COS(2*RADIANS(G284)))</f>
        <v>-5231.8423868196005</v>
      </c>
      <c r="M284" s="13">
        <f xml:space="preserve"> (( PI()*$B$4^2/4 * ( ($B$5/2)*(1-COS(RADIANS(G284))) + $B$8 - SQRT($B$8^2 - ($B$5/2)^2 * SIN(RADIANS(G284))^2 ) ) ) / 1000)*4+$B$6</f>
        <v>1364.65415225994</v>
      </c>
      <c r="N284" s="50">
        <f>$B$10</f>
        <v>11.079718735154428</v>
      </c>
      <c r="O284" s="49" cm="1">
        <f t="array" ref="O284">MAX(ABS($K$3:$K$363))</f>
        <v>19.577733395790943</v>
      </c>
    </row>
    <row r="285" spans="7:15" x14ac:dyDescent="0.25">
      <c r="G285" s="11">
        <v>102</v>
      </c>
      <c r="H285" s="13">
        <f xml:space="preserve"> ($B$5/2)*(1-COS(RADIANS(G285)))+($B$8-SQRT($B$8^2-(($B$5/2)*SIN(RADIANS(G285)))^2))</f>
        <v>55.949273252101364</v>
      </c>
      <c r="I285" s="13">
        <f>(($B$5/2)*SIN(RADIANS(G285))+(($B$5/2)^2*SIN(RADIANS(G285))*COS(RADIANS(G285)))/SQRT($B$8^2-(($B$5/2)*SIN(RADIANS(G285)))^2))*(PI()/180)</f>
        <v>0.66571996572719261</v>
      </c>
      <c r="J285" s="14">
        <f>(($B$5/2)*COS(RADIANS(G285))+(($B$5/2)^2*COS(2*RADIANS(G285)))/SQRT($B$8^2-(($B$5/2)*SIN(RADIANS(G285)))^2)+(($B$5/2)^4*(SIN(RADIANS(G285))^2)*(COS(RADIANS(G285))^2))/(SQRT($B$8^2-(($B$5/2)*SIN(RADIANS(G285)))^2)^3))*(PI()/180)^2</f>
        <v>-6.0376284230904869E-3</v>
      </c>
      <c r="K285" s="13">
        <f>(($B$5/2)/1000)*($B$11*2*PI()/60)*(SIN(G285*PI()/180) + (($B$5/2)/$B$8)*SIN(2*G285*PI()/180))</f>
        <v>15.012928095830118</v>
      </c>
      <c r="L285" s="15">
        <f>(($B$5/2)/1000)*($B$11*2*PI()/60)^2*(COS(RADIANS(G285)) + 2*(($B$5/2)/$B$8)*COS(2*RADIANS(G285)))</f>
        <v>-5300.0311119517764</v>
      </c>
      <c r="M285" s="13">
        <f xml:space="preserve"> (( PI()*$B$4^2/4 * ( ($B$5/2)*(1-COS(RADIANS(G285))) + $B$8 - SQRT($B$8^2 - ($B$5/2)^2 * SIN(RADIANS(G285))^2 ) ) ) / 1000)*4+$B$6</f>
        <v>1380.7201824020535</v>
      </c>
      <c r="N285" s="50">
        <f>$B$10</f>
        <v>11.079718735154428</v>
      </c>
      <c r="O285" s="49" cm="1">
        <f t="array" ref="O285">MAX(ABS($K$3:$K$363))</f>
        <v>19.577733395790943</v>
      </c>
    </row>
    <row r="286" spans="7:15" x14ac:dyDescent="0.25">
      <c r="G286" s="11">
        <v>103</v>
      </c>
      <c r="H286" s="13">
        <f xml:space="preserve"> ($B$5/2)*(1-COS(RADIANS(G286)))+($B$8-SQRT($B$8^2-(($B$5/2)*SIN(RADIANS(G286)))^2))</f>
        <v>56.611947991595486</v>
      </c>
      <c r="I286" s="13">
        <f>(($B$5/2)*SIN(RADIANS(G286))+(($B$5/2)^2*SIN(RADIANS(G286))*COS(RADIANS(G286)))/SQRT($B$8^2-(($B$5/2)*SIN(RADIANS(G286)))^2))*(PI()/180)</f>
        <v>0.65960331531358374</v>
      </c>
      <c r="J286" s="14">
        <f>(($B$5/2)*COS(RADIANS(G286))+(($B$5/2)^2*COS(2*RADIANS(G286)))/SQRT($B$8^2-(($B$5/2)*SIN(RADIANS(G286)))^2)+(($B$5/2)^4*(SIN(RADIANS(G286))^2)*(COS(RADIANS(G286))^2))/(SQRT($B$8^2-(($B$5/2)*SIN(RADIANS(G286)))^2)^3))*(PI()/180)^2</f>
        <v>-6.194816484277923E-3</v>
      </c>
      <c r="K286" s="13">
        <f>(($B$5/2)/1000)*($B$11*2*PI()/60)*(SIN(G286*PI()/180) + (($B$5/2)/$B$8)*SIN(2*G286*PI()/180))</f>
        <v>14.790760988007998</v>
      </c>
      <c r="L286" s="15">
        <f>(($B$5/2)/1000)*($B$11*2*PI()/60)^2*(COS(RADIANS(G286)) + 2*(($B$5/2)/$B$8)*COS(2*RADIANS(G286)))</f>
        <v>-5363.1475600003587</v>
      </c>
      <c r="M286" s="13">
        <f xml:space="preserve"> (( PI()*$B$4^2/4 * ( ($B$5/2)*(1-COS(RADIANS(G286))) + $B$8 - SQRT($B$8^2 - ($B$5/2)^2 * SIN(RADIANS(G286))^2 ) ) ) / 1000)*4+$B$6</f>
        <v>1396.6411667853095</v>
      </c>
      <c r="N286" s="50">
        <f>$B$10</f>
        <v>11.079718735154428</v>
      </c>
      <c r="O286" s="49" cm="1">
        <f t="array" ref="O286">MAX(ABS($K$3:$K$363))</f>
        <v>19.577733395790943</v>
      </c>
    </row>
    <row r="287" spans="7:15" x14ac:dyDescent="0.25">
      <c r="G287" s="11">
        <v>104</v>
      </c>
      <c r="H287" s="13">
        <f xml:space="preserve"> ($B$5/2)*(1-COS(RADIANS(G287)))+($B$8-SQRT($B$8^2-(($B$5/2)*SIN(RADIANS(G287)))^2))</f>
        <v>57.268428341553992</v>
      </c>
      <c r="I287" s="13">
        <f>(($B$5/2)*SIN(RADIANS(G287))+(($B$5/2)^2*SIN(RADIANS(G287))*COS(RADIANS(G287)))/SQRT($B$8^2-(($B$5/2)*SIN(RADIANS(G287)))^2))*(PI()/180)</f>
        <v>0.65333204051796911</v>
      </c>
      <c r="J287" s="14">
        <f>(($B$5/2)*COS(RADIANS(G287))+(($B$5/2)^2*COS(2*RADIANS(G287)))/SQRT($B$8^2-(($B$5/2)*SIN(RADIANS(G287)))^2)+(($B$5/2)^4*(SIN(RADIANS(G287))^2)*(COS(RADIANS(G287))^2))/(SQRT($B$8^2-(($B$5/2)*SIN(RADIANS(G287)))^2)^3))*(PI()/180)^2</f>
        <v>-6.3468814785745164E-3</v>
      </c>
      <c r="K287" s="13">
        <f>(($B$5/2)/1000)*($B$11*2*PI()/60)*(SIN(G287*PI()/180) + (($B$5/2)/$B$8)*SIN(2*G287*PI()/180))</f>
        <v>14.566069074956664</v>
      </c>
      <c r="L287" s="15">
        <f>(($B$5/2)/1000)*($B$11*2*PI()/60)^2*(COS(RADIANS(G287)) + 2*(($B$5/2)/$B$8)*COS(2*RADIANS(G287)))</f>
        <v>-5421.2283402529301</v>
      </c>
      <c r="M287" s="13">
        <f xml:space="preserve"> (( PI()*$B$4^2/4 * ( ($B$5/2)*(1-COS(RADIANS(G287))) + $B$8 - SQRT($B$8^2 - ($B$5/2)^2 * SIN(RADIANS(G287))^2 ) ) ) / 1000)*4+$B$6</f>
        <v>1412.4133288682988</v>
      </c>
      <c r="N287" s="50">
        <f>$B$10</f>
        <v>11.079718735154428</v>
      </c>
      <c r="O287" s="49" cm="1">
        <f t="array" ref="O287">MAX(ABS($K$3:$K$363))</f>
        <v>19.577733395790943</v>
      </c>
    </row>
    <row r="288" spans="7:15" x14ac:dyDescent="0.25">
      <c r="G288" s="11">
        <v>105</v>
      </c>
      <c r="H288" s="13">
        <f xml:space="preserve"> ($B$5/2)*(1-COS(RADIANS(G288)))+($B$8-SQRT($B$8^2-(($B$5/2)*SIN(RADIANS(G288)))^2))</f>
        <v>57.918562234575056</v>
      </c>
      <c r="I288" s="13">
        <f>(($B$5/2)*SIN(RADIANS(G288))+(($B$5/2)^2*SIN(RADIANS(G288))*COS(RADIANS(G288)))/SQRT($B$8^2-(($B$5/2)*SIN(RADIANS(G288)))^2))*(PI()/180)</f>
        <v>0.64691125048691522</v>
      </c>
      <c r="J288" s="14">
        <f>(($B$5/2)*COS(RADIANS(G288))+(($B$5/2)^2*COS(2*RADIANS(G288)))/SQRT($B$8^2-(($B$5/2)*SIN(RADIANS(G288)))^2)+(($B$5/2)^4*(SIN(RADIANS(G288))^2)*(COS(RADIANS(G288))^2))/(SQRT($B$8^2-(($B$5/2)*SIN(RADIANS(G288)))^2)^3))*(PI()/180)^2</f>
        <v>-6.4938522860371042E-3</v>
      </c>
      <c r="K288" s="13">
        <f>(($B$5/2)/1000)*($B$11*2*PI()/60)*(SIN(G288*PI()/180) + (($B$5/2)/$B$8)*SIN(2*G288*PI()/180))</f>
        <v>14.339061314740157</v>
      </c>
      <c r="L288" s="15">
        <f>(($B$5/2)/1000)*($B$11*2*PI()/60)^2*(COS(RADIANS(G288)) + 2*(($B$5/2)/$B$8)*COS(2*RADIANS(G288)))</f>
        <v>-5474.3157407245653</v>
      </c>
      <c r="M288" s="13">
        <f xml:space="preserve"> (( PI()*$B$4^2/4 * ( ($B$5/2)*(1-COS(RADIANS(G288))) + $B$8 - SQRT($B$8^2 - ($B$5/2)^2 * SIN(RADIANS(G288))^2 ) ) ) / 1000)*4+$B$6</f>
        <v>1428.033015180343</v>
      </c>
      <c r="N288" s="50">
        <f>$B$10</f>
        <v>11.079718735154428</v>
      </c>
      <c r="O288" s="49" cm="1">
        <f t="array" ref="O288">MAX(ABS($K$3:$K$363))</f>
        <v>19.577733395790943</v>
      </c>
    </row>
    <row r="289" spans="7:15" x14ac:dyDescent="0.25">
      <c r="G289" s="11">
        <v>106</v>
      </c>
      <c r="H289" s="13">
        <f xml:space="preserve"> ($B$5/2)*(1-COS(RADIANS(G289)))+($B$8-SQRT($B$8^2-(($B$5/2)*SIN(RADIANS(G289)))^2))</f>
        <v>58.562202696932289</v>
      </c>
      <c r="I289" s="13">
        <f>(($B$5/2)*SIN(RADIANS(G289))+(($B$5/2)^2*SIN(RADIANS(G289))*COS(RADIANS(G289)))/SQRT($B$8^2-(($B$5/2)*SIN(RADIANS(G289)))^2))*(PI()/180)</f>
        <v>0.64034602240176774</v>
      </c>
      <c r="J289" s="14">
        <f>(($B$5/2)*COS(RADIANS(G289))+(($B$5/2)^2*COS(2*RADIANS(G289)))/SQRT($B$8^2-(($B$5/2)*SIN(RADIANS(G289)))^2)+(($B$5/2)^4*(SIN(RADIANS(G289))^2)*(COS(RADIANS(G289))^2))/(SQRT($B$8^2-(($B$5/2)*SIN(RADIANS(G289)))^2)^3))*(PI()/180)^2</f>
        <v>-6.6357639236210462E-3</v>
      </c>
      <c r="K289" s="13">
        <f>(($B$5/2)/1000)*($B$11*2*PI()/60)*(SIN(G289*PI()/180) + (($B$5/2)/$B$8)*SIN(2*G289*PI()/180))</f>
        <v>14.109944786595735</v>
      </c>
      <c r="L289" s="15">
        <f>(($B$5/2)/1000)*($B$11*2*PI()/60)^2*(COS(RADIANS(G289)) + 2*(($B$5/2)/$B$8)*COS(2*RADIANS(G289)))</f>
        <v>-5522.4576422001182</v>
      </c>
      <c r="M289" s="13">
        <f xml:space="preserve"> (( PI()*$B$4^2/4 * ( ($B$5/2)*(1-COS(RADIANS(G289))) + $B$8 - SQRT($B$8^2 - ($B$5/2)^2 * SIN(RADIANS(G289))^2 ) ) ) / 1000)*4+$B$6</f>
        <v>1443.4966946280372</v>
      </c>
      <c r="N289" s="50">
        <f>$B$10</f>
        <v>11.079718735154428</v>
      </c>
      <c r="O289" s="49" cm="1">
        <f t="array" ref="O289">MAX(ABS($K$3:$K$363))</f>
        <v>19.577733395790943</v>
      </c>
    </row>
    <row r="290" spans="7:15" x14ac:dyDescent="0.25">
      <c r="G290" s="11">
        <v>107</v>
      </c>
      <c r="H290" s="13">
        <f xml:space="preserve"> ($B$5/2)*(1-COS(RADIANS(G290)))+($B$8-SQRT($B$8^2-(($B$5/2)*SIN(RADIANS(G290)))^2))</f>
        <v>59.199207813574901</v>
      </c>
      <c r="I290" s="13">
        <f>(($B$5/2)*SIN(RADIANS(G290))+(($B$5/2)^2*SIN(RADIANS(G290))*COS(RADIANS(G290)))/SQRT($B$8^2-(($B$5/2)*SIN(RADIANS(G290)))^2))*(PI()/180)</f>
        <v>0.63364139544383502</v>
      </c>
      <c r="J290" s="14">
        <f>(($B$5/2)*COS(RADIANS(G290))+(($B$5/2)^2*COS(2*RADIANS(G290)))/SQRT($B$8^2-(($B$5/2)*SIN(RADIANS(G290)))^2)+(($B$5/2)^4*(SIN(RADIANS(G290))^2)*(COS(RADIANS(G290))^2))/(SQRT($B$8^2-(($B$5/2)*SIN(RADIANS(G290)))^2)^3))*(PI()/180)^2</f>
        <v>-6.7726573392528173E-3</v>
      </c>
      <c r="K290" s="13">
        <f>(($B$5/2)/1000)*($B$11*2*PI()/60)*(SIN(G290*PI()/180) + (($B$5/2)/$B$8)*SIN(2*G290*PI()/180))</f>
        <v>13.878924459808506</v>
      </c>
      <c r="L290" s="15">
        <f>(($B$5/2)/1000)*($B$11*2*PI()/60)^2*(COS(RADIANS(G290)) + 2*(($B$5/2)/$B$8)*COS(2*RADIANS(G290)))</f>
        <v>-5565.7074256121159</v>
      </c>
      <c r="M290" s="13">
        <f xml:space="preserve"> (( PI()*$B$4^2/4 * ( ($B$5/2)*(1-COS(RADIANS(G290))) + $B$8 - SQRT($B$8^2 - ($B$5/2)^2 * SIN(RADIANS(G290))^2 ) ) ) / 1000)*4+$B$6</f>
        <v>1458.8009576543645</v>
      </c>
      <c r="N290" s="50">
        <f>$B$10</f>
        <v>11.079718735154428</v>
      </c>
      <c r="O290" s="49" cm="1">
        <f t="array" ref="O290">MAX(ABS($K$3:$K$363))</f>
        <v>19.577733395790943</v>
      </c>
    </row>
    <row r="291" spans="7:15" x14ac:dyDescent="0.25">
      <c r="G291" s="11">
        <v>108</v>
      </c>
      <c r="H291" s="13">
        <f xml:space="preserve"> ($B$5/2)*(1-COS(RADIANS(G291)))+($B$8-SQRT($B$8^2-(($B$5/2)*SIN(RADIANS(G291)))^2))</f>
        <v>59.82944068719771</v>
      </c>
      <c r="I291" s="13">
        <f>(($B$5/2)*SIN(RADIANS(G291))+(($B$5/2)^2*SIN(RADIANS(G291))*COS(RADIANS(G291)))/SQRT($B$8^2-(($B$5/2)*SIN(RADIANS(G291)))^2))*(PI()/180)</f>
        <v>0.62680236497063824</v>
      </c>
      <c r="J291" s="14">
        <f>(($B$5/2)*COS(RADIANS(G291))+(($B$5/2)^2*COS(2*RADIANS(G291)))/SQRT($B$8^2-(($B$5/2)*SIN(RADIANS(G291)))^2)+(($B$5/2)^4*(SIN(RADIANS(G291))^2)*(COS(RADIANS(G291))^2))/(SQRT($B$8^2-(($B$5/2)*SIN(RADIANS(G291)))^2)^3))*(PI()/180)^2</f>
        <v>-6.9045791957783008E-3</v>
      </c>
      <c r="K291" s="13">
        <f>(($B$5/2)/1000)*($B$11*2*PI()/60)*(SIN(G291*PI()/180) + (($B$5/2)/$B$8)*SIN(2*G291*PI()/180))</f>
        <v>13.646202966582019</v>
      </c>
      <c r="L291" s="15">
        <f>(($B$5/2)/1000)*($B$11*2*PI()/60)^2*(COS(RADIANS(G291)) + 2*(($B$5/2)/$B$8)*COS(2*RADIANS(G291)))</f>
        <v>-5604.1238728775425</v>
      </c>
      <c r="M291" s="13">
        <f xml:space="preserve"> (( PI()*$B$4^2/4 * ( ($B$5/2)*(1-COS(RADIANS(G291))) + $B$8 - SQRT($B$8^2 - ($B$5/2)^2 * SIN(RADIANS(G291))^2 ) ) ) / 1000)*4+$B$6</f>
        <v>1473.9425152553429</v>
      </c>
      <c r="N291" s="50">
        <f>$B$10</f>
        <v>11.079718735154428</v>
      </c>
      <c r="O291" s="49" cm="1">
        <f t="array" ref="O291">MAX(ABS($K$3:$K$363))</f>
        <v>19.577733395790943</v>
      </c>
    </row>
    <row r="292" spans="7:15" x14ac:dyDescent="0.25">
      <c r="G292" s="11">
        <v>109</v>
      </c>
      <c r="H292" s="13">
        <f xml:space="preserve"> ($B$5/2)*(1-COS(RADIANS(G292)))+($B$8-SQRT($B$8^2-(($B$5/2)*SIN(RADIANS(G292)))^2))</f>
        <v>60.452769391597194</v>
      </c>
      <c r="I292" s="13">
        <f>(($B$5/2)*SIN(RADIANS(G292))+(($B$5/2)^2*SIN(RADIANS(G292))*COS(RADIANS(G292)))/SQRT($B$8^2-(($B$5/2)*SIN(RADIANS(G292)))^2))*(PI()/180)</f>
        <v>0.61983387691287883</v>
      </c>
      <c r="J292" s="14">
        <f>(($B$5/2)*COS(RADIANS(G292))+(($B$5/2)^2*COS(2*RADIANS(G292)))/SQRT($B$8^2-(($B$5/2)*SIN(RADIANS(G292)))^2)+(($B$5/2)^4*(SIN(RADIANS(G292))^2)*(COS(RADIANS(G292))^2))/(SQRT($B$8^2-(($B$5/2)*SIN(RADIANS(G292)))^2)^3))*(PI()/180)^2</f>
        <v>-7.0315816457401847E-3</v>
      </c>
      <c r="K292" s="13">
        <f>(($B$5/2)/1000)*($B$11*2*PI()/60)*(SIN(G292*PI()/180) + (($B$5/2)/$B$8)*SIN(2*G292*PI()/180))</f>
        <v>13.411980379174658</v>
      </c>
      <c r="L292" s="15">
        <f>(($B$5/2)/1000)*($B$11*2*PI()/60)^2*(COS(RADIANS(G292)) + 2*(($B$5/2)/$B$8)*COS(2*RADIANS(G292)))</f>
        <v>-5637.7710613247255</v>
      </c>
      <c r="M292" s="13">
        <f xml:space="preserve"> (( PI()*$B$4^2/4 * ( ($B$5/2)*(1-COS(RADIANS(G292))) + $B$8 - SQRT($B$8^2 - ($B$5/2)^2 * SIN(RADIANS(G292))^2 ) ) ) / 1000)*4+$B$6</f>
        <v>1488.9181978593836</v>
      </c>
      <c r="N292" s="50">
        <f>$B$10</f>
        <v>11.079718735154428</v>
      </c>
      <c r="O292" s="49" cm="1">
        <f t="array" ref="O292">MAX(ABS($K$3:$K$363))</f>
        <v>19.577733395790943</v>
      </c>
    </row>
    <row r="293" spans="7:15" x14ac:dyDescent="0.25">
      <c r="G293" s="11">
        <v>110</v>
      </c>
      <c r="H293" s="13">
        <f xml:space="preserve"> ($B$5/2)*(1-COS(RADIANS(G293)))+($B$8-SQRT($B$8^2-(($B$5/2)*SIN(RADIANS(G293)))^2))</f>
        <v>61.069066919538322</v>
      </c>
      <c r="I293" s="13">
        <f>(($B$5/2)*SIN(RADIANS(G293))+(($B$5/2)^2*SIN(RADIANS(G293))*COS(RADIANS(G293)))/SQRT($B$8^2-(($B$5/2)*SIN(RADIANS(G293)))^2))*(PI()/180)</f>
        <v>0.61274082240081074</v>
      </c>
      <c r="J293" s="14">
        <f>(($B$5/2)*COS(RADIANS(G293))+(($B$5/2)^2*COS(2*RADIANS(G293)))/SQRT($B$8^2-(($B$5/2)*SIN(RADIANS(G293)))^2)+(($B$5/2)^4*(SIN(RADIANS(G293))^2)*(COS(RADIANS(G293))^2))/(SQRT($B$8^2-(($B$5/2)*SIN(RADIANS(G293)))^2)^3))*(PI()/180)^2</f>
        <v>-7.1537220979563257E-3</v>
      </c>
      <c r="K293" s="13">
        <f>(($B$5/2)/1000)*($B$11*2*PI()/60)*(SIN(G293*PI()/180) + (($B$5/2)/$B$8)*SIN(2*G293*PI()/180))</f>
        <v>13.176453991566063</v>
      </c>
      <c r="L293" s="15">
        <f>(($B$5/2)/1000)*($B$11*2*PI()/60)^2*(COS(RADIANS(G293)) + 2*(($B$5/2)/$B$8)*COS(2*RADIANS(G293)))</f>
        <v>-5666.7182518493055</v>
      </c>
      <c r="M293" s="13">
        <f xml:space="preserve"> (( PI()*$B$4^2/4 * ( ($B$5/2)*(1-COS(RADIANS(G293))) + $B$8 - SQRT($B$8^2 - ($B$5/2)^2 * SIN(RADIANS(G293))^2 ) ) ) / 1000)*4+$B$6</f>
        <v>1503.7249540747789</v>
      </c>
      <c r="N293" s="50">
        <f>$B$10</f>
        <v>11.079718735154428</v>
      </c>
      <c r="O293" s="49" cm="1">
        <f t="array" ref="O293">MAX(ABS($K$3:$K$363))</f>
        <v>19.577733395790943</v>
      </c>
    </row>
    <row r="294" spans="7:15" x14ac:dyDescent="0.25">
      <c r="G294" s="11">
        <v>111</v>
      </c>
      <c r="H294" s="13">
        <f xml:space="preserve"> ($B$5/2)*(1-COS(RADIANS(G294)))+($B$8-SQRT($B$8^2-(($B$5/2)*SIN(RADIANS(G294)))^2))</f>
        <v>61.678211125365785</v>
      </c>
      <c r="I294" s="13">
        <f>(($B$5/2)*SIN(RADIANS(G294))+(($B$5/2)^2*SIN(RADIANS(G294))*COS(RADIANS(G294)))/SQRT($B$8^2-(($B$5/2)*SIN(RADIANS(G294)))^2))*(PI()/180)</f>
        <v>0.60552803262772248</v>
      </c>
      <c r="J294" s="14">
        <f>(($B$5/2)*COS(RADIANS(G294))+(($B$5/2)^2*COS(2*RADIANS(G294)))/SQRT($B$8^2-(($B$5/2)*SIN(RADIANS(G294)))^2)+(($B$5/2)^4*(SIN(RADIANS(G294))^2)*(COS(RADIANS(G294))^2))/(SQRT($B$8^2-(($B$5/2)*SIN(RADIANS(G294)))^2)^3))*(PI()/180)^2</f>
        <v>-7.2710629768832895E-3</v>
      </c>
      <c r="K294" s="13">
        <f>(($B$5/2)/1000)*($B$11*2*PI()/60)*(SIN(G294*PI()/180) + (($B$5/2)/$B$8)*SIN(2*G294*PI()/180))</f>
        <v>12.939818105911842</v>
      </c>
      <c r="L294" s="15">
        <f>(($B$5/2)/1000)*($B$11*2*PI()/60)^2*(COS(RADIANS(G294)) + 2*(($B$5/2)/$B$8)*COS(2*RADIANS(G294)))</f>
        <v>-5691.0397709458057</v>
      </c>
      <c r="M294" s="13">
        <f xml:space="preserve"> (( PI()*$B$4^2/4 * ( ($B$5/2)*(1-COS(RADIANS(G294))) + $B$8 - SQRT($B$8^2 - ($B$5/2)^2 * SIN(RADIANS(G294))^2 ) ) ) / 1000)*4+$B$6</f>
        <v>1518.3598493109143</v>
      </c>
      <c r="N294" s="50">
        <f>$B$10</f>
        <v>11.079718735154428</v>
      </c>
      <c r="O294" s="49" cm="1">
        <f t="array" ref="O294">MAX(ABS($K$3:$K$363))</f>
        <v>19.577733395790943</v>
      </c>
    </row>
    <row r="295" spans="7:15" x14ac:dyDescent="0.25">
      <c r="G295" s="11">
        <v>112</v>
      </c>
      <c r="H295" s="13">
        <f xml:space="preserve"> ($B$5/2)*(1-COS(RADIANS(G295)))+($B$8-SQRT($B$8^2-(($B$5/2)*SIN(RADIANS(G295)))^2))</f>
        <v>62.280084662600217</v>
      </c>
      <c r="I295" s="13">
        <f>(($B$5/2)*SIN(RADIANS(G295))+(($B$5/2)^2*SIN(RADIANS(G295))*COS(RADIANS(G295)))/SQRT($B$8^2-(($B$5/2)*SIN(RADIANS(G295)))^2))*(PI()/180)</f>
        <v>0.59820027395725339</v>
      </c>
      <c r="J295" s="14">
        <f>(($B$5/2)*COS(RADIANS(G295))+(($B$5/2)^2*COS(2*RADIANS(G295)))/SQRT($B$8^2-(($B$5/2)*SIN(RADIANS(G295)))^2)+(($B$5/2)^4*(SIN(RADIANS(G295))^2)*(COS(RADIANS(G295))^2))/(SQRT($B$8^2-(($B$5/2)*SIN(RADIANS(G295)))^2)^3))*(PI()/180)^2</f>
        <v>-7.3836714757552109E-3</v>
      </c>
      <c r="K295" s="13">
        <f>(($B$5/2)/1000)*($B$11*2*PI()/60)*(SIN(G295*PI()/180) + (($B$5/2)/$B$8)*SIN(2*G295*PI()/180))</f>
        <v>12.702263824038537</v>
      </c>
      <c r="L295" s="15">
        <f>(($B$5/2)/1000)*($B$11*2*PI()/60)^2*(COS(RADIANS(G295)) + 2*(($B$5/2)/$B$8)*COS(2*RADIANS(G295)))</f>
        <v>-5710.8148867688069</v>
      </c>
      <c r="M295" s="13">
        <f xml:space="preserve"> (( PI()*$B$4^2/4 * ( ($B$5/2)*(1-COS(RADIANS(G295))) + $B$8 - SQRT($B$8^2 - ($B$5/2)^2 * SIN(RADIANS(G295))^2 ) ) ) / 1000)*4+$B$6</f>
        <v>1532.8200642789991</v>
      </c>
      <c r="N295" s="50">
        <f>$B$10</f>
        <v>11.079718735154428</v>
      </c>
      <c r="O295" s="49" cm="1">
        <f t="array" ref="O295">MAX(ABS($K$3:$K$363))</f>
        <v>19.577733395790943</v>
      </c>
    </row>
    <row r="296" spans="7:15" x14ac:dyDescent="0.25">
      <c r="G296" s="11">
        <v>113</v>
      </c>
      <c r="H296" s="13">
        <f xml:space="preserve"> ($B$5/2)*(1-COS(RADIANS(G296)))+($B$8-SQRT($B$8^2-(($B$5/2)*SIN(RADIANS(G296)))^2))</f>
        <v>62.874574916765809</v>
      </c>
      <c r="I296" s="13">
        <f>(($B$5/2)*SIN(RADIANS(G296))+(($B$5/2)^2*SIN(RADIANS(G296))*COS(RADIANS(G296)))/SQRT($B$8^2-(($B$5/2)*SIN(RADIANS(G296)))^2))*(PI()/180)</f>
        <v>0.5907622432802665</v>
      </c>
      <c r="J296" s="14">
        <f>(($B$5/2)*COS(RADIANS(G296))+(($B$5/2)^2*COS(2*RADIANS(G296)))/SQRT($B$8^2-(($B$5/2)*SIN(RADIANS(G296)))^2)+(($B$5/2)^4*(SIN(RADIANS(G296))^2)*(COS(RADIANS(G296))^2))/(SQRT($B$8^2-(($B$5/2)*SIN(RADIANS(G296)))^2)^3))*(PI()/180)^2</f>
        <v>-7.4916193044881115E-3</v>
      </c>
      <c r="K296" s="13">
        <f>(($B$5/2)/1000)*($B$11*2*PI()/60)*(SIN(G296*PI()/180) + (($B$5/2)/$B$8)*SIN(2*G296*PI()/180))</f>
        <v>12.463978844224341</v>
      </c>
      <c r="L296" s="15">
        <f>(($B$5/2)/1000)*($B$11*2*PI()/60)^2*(COS(RADIANS(G296)) + 2*(($B$5/2)/$B$8)*COS(2*RADIANS(G296)))</f>
        <v>-5726.127679384861</v>
      </c>
      <c r="M296" s="13">
        <f xml:space="preserve"> (( PI()*$B$4^2/4 * ( ($B$5/2)*(1-COS(RADIANS(G296))) + $B$8 - SQRT($B$8^2 - ($B$5/2)^2 * SIN(RADIANS(G296))^2 ) ) ) / 1000)*4+$B$6</f>
        <v>1547.102893378225</v>
      </c>
      <c r="N296" s="50">
        <f>$B$10</f>
        <v>11.079718735154428</v>
      </c>
      <c r="O296" s="49" cm="1">
        <f t="array" ref="O296">MAX(ABS($K$3:$K$363))</f>
        <v>19.577733395790943</v>
      </c>
    </row>
    <row r="297" spans="7:15" x14ac:dyDescent="0.25">
      <c r="G297" s="11">
        <v>114</v>
      </c>
      <c r="H297" s="13">
        <f xml:space="preserve"> ($B$5/2)*(1-COS(RADIANS(G297)))+($B$8-SQRT($B$8^2-(($B$5/2)*SIN(RADIANS(G297)))^2))</f>
        <v>63.461573933701942</v>
      </c>
      <c r="I297" s="13">
        <f>(($B$5/2)*SIN(RADIANS(G297))+(($B$5/2)^2*SIN(RADIANS(G297))*COS(RADIANS(G297)))/SQRT($B$8^2-(($B$5/2)*SIN(RADIANS(G297)))^2))*(PI()/180)</f>
        <v>0.5832185636260282</v>
      </c>
      <c r="J297" s="14">
        <f>(($B$5/2)*COS(RADIANS(G297))+(($B$5/2)^2*COS(2*RADIANS(G297)))/SQRT($B$8^2-(($B$5/2)*SIN(RADIANS(G297)))^2)+(($B$5/2)^4*(SIN(RADIANS(G297))^2)*(COS(RADIANS(G297))^2))/(SQRT($B$8^2-(($B$5/2)*SIN(RADIANS(G297)))^2)^3))*(PI()/180)^2</f>
        <v>-7.5949824333338065E-3</v>
      </c>
      <c r="K297" s="13">
        <f>(($B$5/2)/1000)*($B$11*2*PI()/60)*(SIN(G297*PI()/180) + (($B$5/2)/$B$8)*SIN(2*G297*PI()/180))</f>
        <v>12.225147263504072</v>
      </c>
      <c r="L297" s="15">
        <f>(($B$5/2)/1000)*($B$11*2*PI()/60)^2*(COS(RADIANS(G297)) + 2*(($B$5/2)/$B$8)*COS(2*RADIANS(G297)))</f>
        <v>-5737.0669053833308</v>
      </c>
      <c r="M297" s="13">
        <f xml:space="preserve"> (( PI()*$B$4^2/4 * ( ($B$5/2)*(1-COS(RADIANS(G297))) + $B$8 - SQRT($B$8^2 - ($B$5/2)^2 * SIN(RADIANS(G297))^2 ) ) ) / 1000)*4+$B$6</f>
        <v>1561.2057429734289</v>
      </c>
      <c r="N297" s="50">
        <f>$B$10</f>
        <v>11.079718735154428</v>
      </c>
      <c r="O297" s="49" cm="1">
        <f t="array" ref="O297">MAX(ABS($K$3:$K$363))</f>
        <v>19.577733395790943</v>
      </c>
    </row>
    <row r="298" spans="7:15" x14ac:dyDescent="0.25">
      <c r="G298" s="11">
        <v>115</v>
      </c>
      <c r="H298" s="13">
        <f xml:space="preserve"> ($B$5/2)*(1-COS(RADIANS(G298)))+($B$8-SQRT($B$8^2-(($B$5/2)*SIN(RADIANS(G298)))^2))</f>
        <v>64.04097834361437</v>
      </c>
      <c r="I298" s="13">
        <f>(($B$5/2)*SIN(RADIANS(G298))+(($B$5/2)^2*SIN(RADIANS(G298))*COS(RADIANS(G298)))/SQRT($B$8^2-(($B$5/2)*SIN(RADIANS(G298)))^2))*(PI()/180)</f>
        <v>0.57557378003145054</v>
      </c>
      <c r="J298" s="14">
        <f>(($B$5/2)*COS(RADIANS(G298))+(($B$5/2)^2*COS(2*RADIANS(G298)))/SQRT($B$8^2-(($B$5/2)*SIN(RADIANS(G298)))^2)+(($B$5/2)^4*(SIN(RADIANS(G298))^2)*(COS(RADIANS(G298))^2))/(SQRT($B$8^2-(($B$5/2)*SIN(RADIANS(G298)))^2)^3))*(PI()/180)^2</f>
        <v>-7.6938408332559213E-3</v>
      </c>
      <c r="K298" s="13">
        <f>(($B$5/2)/1000)*($B$11*2*PI()/60)*(SIN(G298*PI()/180) + (($B$5/2)/$B$8)*SIN(2*G298*PI()/180))</f>
        <v>11.985949385729876</v>
      </c>
      <c r="L298" s="15">
        <f>(($B$5/2)/1000)*($B$11*2*PI()/60)^2*(COS(RADIANS(G298)) + 2*(($B$5/2)/$B$8)*COS(2*RADIANS(G298)))</f>
        <v>-5743.7258570211661</v>
      </c>
      <c r="M298" s="13">
        <f xml:space="preserve"> (( PI()*$B$4^2/4 * ( ($B$5/2)*(1-COS(RADIANS(G298))) + $B$8 - SQRT($B$8^2 - ($B$5/2)^2 * SIN(RADIANS(G298))^2 ) ) ) / 1000)*4+$B$6</f>
        <v>1575.1261295704001</v>
      </c>
      <c r="N298" s="50">
        <f>$B$10</f>
        <v>11.079718735154428</v>
      </c>
      <c r="O298" s="49" cm="1">
        <f t="array" ref="O298">MAX(ABS($K$3:$K$363))</f>
        <v>19.577733395790943</v>
      </c>
    </row>
    <row r="299" spans="7:15" x14ac:dyDescent="0.25">
      <c r="G299" s="11">
        <v>116</v>
      </c>
      <c r="H299" s="13">
        <f xml:space="preserve"> ($B$5/2)*(1-COS(RADIANS(G299)))+($B$8-SQRT($B$8^2-(($B$5/2)*SIN(RADIANS(G299)))^2))</f>
        <v>64.612689281126279</v>
      </c>
      <c r="I299" s="13">
        <f>(($B$5/2)*SIN(RADIANS(G299))+(($B$5/2)^2*SIN(RADIANS(G299))*COS(RADIANS(G299)))/SQRT($B$8^2-(($B$5/2)*SIN(RADIANS(G299)))^2))*(PI()/180)</f>
        <v>0.56783235567119761</v>
      </c>
      <c r="J299" s="14">
        <f>(($B$5/2)*COS(RADIANS(G299))+(($B$5/2)^2*COS(2*RADIANS(G299)))/SQRT($B$8^2-(($B$5/2)*SIN(RADIANS(G299)))^2)+(($B$5/2)^4*(SIN(RADIANS(G299))^2)*(COS(RADIANS(G299))^2))/(SQRT($B$8^2-(($B$5/2)*SIN(RADIANS(G299)))^2)^3))*(PI()/180)^2</f>
        <v>-7.7882782139835662E-3</v>
      </c>
      <c r="K299" s="13">
        <f>(($B$5/2)/1000)*($B$11*2*PI()/60)*(SIN(G299*PI()/180) + (($B$5/2)/$B$8)*SIN(2*G299*PI()/180))</f>
        <v>11.746561535611631</v>
      </c>
      <c r="L299" s="15">
        <f>(($B$5/2)/1000)*($B$11*2*PI()/60)^2*(COS(RADIANS(G299)) + 2*(($B$5/2)/$B$8)*COS(2*RADIANS(G299)))</f>
        <v>-5746.2022160831648</v>
      </c>
      <c r="M299" s="13">
        <f xml:space="preserve"> (( PI()*$B$4^2/4 * ( ($B$5/2)*(1-COS(RADIANS(G299))) + $B$8 - SQRT($B$8^2 - ($B$5/2)^2 * SIN(RADIANS(G299))^2 ) ) ) / 1000)*4+$B$6</f>
        <v>1588.8616778950766</v>
      </c>
      <c r="N299" s="50">
        <f>$B$10</f>
        <v>11.079718735154428</v>
      </c>
      <c r="O299" s="49" cm="1">
        <f t="array" ref="O299">MAX(ABS($K$3:$K$363))</f>
        <v>19.577733395790943</v>
      </c>
    </row>
    <row r="300" spans="7:15" x14ac:dyDescent="0.25">
      <c r="G300" s="11">
        <v>117</v>
      </c>
      <c r="H300" s="13">
        <f xml:space="preserve"> ($B$5/2)*(1-COS(RADIANS(G300)))+($B$8-SQRT($B$8^2-(($B$5/2)*SIN(RADIANS(G300)))^2))</f>
        <v>65.176612301590424</v>
      </c>
      <c r="I300" s="13">
        <f>(($B$5/2)*SIN(RADIANS(G300))+(($B$5/2)^2*SIN(RADIANS(G300))*COS(RADIANS(G300)))/SQRT($B$8^2-(($B$5/2)*SIN(RADIANS(G300)))^2))*(PI()/180)</f>
        <v>0.55999866825051248</v>
      </c>
      <c r="J300" s="14">
        <f>(($B$5/2)*COS(RADIANS(G300))+(($B$5/2)^2*COS(2*RADIANS(G300)))/SQRT($B$8^2-(($B$5/2)*SIN(RADIANS(G300)))^2)+(($B$5/2)^4*(SIN(RADIANS(G300))^2)*(COS(RADIANS(G300))^2))/(SQRT($B$8^2-(($B$5/2)*SIN(RADIANS(G300)))^2)^3))*(PI()/180)^2</f>
        <v>-7.8783817606760415E-3</v>
      </c>
      <c r="K300" s="13">
        <f>(($B$5/2)/1000)*($B$11*2*PI()/60)*(SIN(G300*PI()/180) + (($B$5/2)/$B$8)*SIN(2*G300*PI()/180))</f>
        <v>11.507155878953359</v>
      </c>
      <c r="L300" s="15">
        <f>(($B$5/2)/1000)*($B$11*2*PI()/60)^2*(COS(RADIANS(G300)) + 2*(($B$5/2)/$B$8)*COS(2*RADIANS(G300)))</f>
        <v>-5744.5979026456735</v>
      </c>
      <c r="M300" s="13">
        <f xml:space="preserve"> (( PI()*$B$4^2/4 * ( ($B$5/2)*(1-COS(RADIANS(G300))) + $B$8 - SQRT($B$8^2 - ($B$5/2)^2 * SIN(RADIANS(G300))^2 ) ) ) / 1000)*4+$B$6</f>
        <v>1602.4101188829165</v>
      </c>
      <c r="N300" s="50">
        <f>$B$10</f>
        <v>11.079718735154428</v>
      </c>
      <c r="O300" s="49" cm="1">
        <f t="array" ref="O300">MAX(ABS($K$3:$K$363))</f>
        <v>19.577733395790943</v>
      </c>
    </row>
    <row r="301" spans="7:15" x14ac:dyDescent="0.25">
      <c r="G301" s="11">
        <v>118</v>
      </c>
      <c r="H301" s="13">
        <f xml:space="preserve"> ($B$5/2)*(1-COS(RADIANS(G301)))+($B$8-SQRT($B$8^2-(($B$5/2)*SIN(RADIANS(G301)))^2))</f>
        <v>65.732657293925996</v>
      </c>
      <c r="I301" s="13">
        <f>(($B$5/2)*SIN(RADIANS(G301))+(($B$5/2)^2*SIN(RADIANS(G301))*COS(RADIANS(G301)))/SQRT($B$8^2-(($B$5/2)*SIN(RADIANS(G301)))^2))*(PI()/180)</f>
        <v>0.55207700666168935</v>
      </c>
      <c r="J301" s="14">
        <f>(($B$5/2)*COS(RADIANS(G301))+(($B$5/2)^2*COS(2*RADIANS(G301)))/SQRT($B$8^2-(($B$5/2)*SIN(RADIANS(G301)))^2)+(($B$5/2)^4*(SIN(RADIANS(G301))^2)*(COS(RADIANS(G301))^2))/(SQRT($B$8^2-(($B$5/2)*SIN(RADIANS(G301)))^2)^3))*(PI()/180)^2</f>
        <v>-7.9642418701053614E-3</v>
      </c>
      <c r="K301" s="13">
        <f>(($B$5/2)/1000)*($B$11*2*PI()/60)*(SIN(G301*PI()/180) + (($B$5/2)/$B$8)*SIN(2*G301*PI()/180))</f>
        <v>11.267900249293923</v>
      </c>
      <c r="L301" s="15">
        <f>(($B$5/2)/1000)*($B$11*2*PI()/60)^2*(COS(RADIANS(G301)) + 2*(($B$5/2)/$B$8)*COS(2*RADIANS(G301)))</f>
        <v>-5739.0189189378134</v>
      </c>
      <c r="M301" s="13">
        <f xml:space="preserve"> (( PI()*$B$4^2/4 * ( ($B$5/2)*(1-COS(RADIANS(G301))) + $B$8 - SQRT($B$8^2 - ($B$5/2)^2 * SIN(RADIANS(G301))^2 ) ) ) / 1000)*4+$B$6</f>
        <v>1615.7692875847754</v>
      </c>
      <c r="N301" s="50">
        <f>$B$10</f>
        <v>11.079718735154428</v>
      </c>
      <c r="O301" s="49" cm="1">
        <f t="array" ref="O301">MAX(ABS($K$3:$K$363))</f>
        <v>19.577733395790943</v>
      </c>
    </row>
    <row r="302" spans="7:15" x14ac:dyDescent="0.25">
      <c r="G302" s="11">
        <v>119</v>
      </c>
      <c r="H302" s="13">
        <f xml:space="preserve"> ($B$5/2)*(1-COS(RADIANS(G302)))+($B$8-SQRT($B$8^2-(($B$5/2)*SIN(RADIANS(G302)))^2))</f>
        <v>66.280738390243613</v>
      </c>
      <c r="I302" s="13">
        <f>(($B$5/2)*SIN(RADIANS(G302))+(($B$5/2)^2*SIN(RADIANS(G302))*COS(RADIANS(G302)))/SQRT($B$8^2-(($B$5/2)*SIN(RADIANS(G302)))^2))*(PI()/180)</f>
        <v>0.54407156790424438</v>
      </c>
      <c r="J302" s="14">
        <f>(($B$5/2)*COS(RADIANS(G302))+(($B$5/2)^2*COS(2*RADIANS(G302)))/SQRT($B$8^2-(($B$5/2)*SIN(RADIANS(G302)))^2)+(($B$5/2)^4*(SIN(RADIANS(G302))^2)*(COS(RADIANS(G302))^2))/(SQRT($B$8^2-(($B$5/2)*SIN(RADIANS(G302)))^2)^3))*(PI()/180)^2</f>
        <v>-8.045951887232004E-3</v>
      </c>
      <c r="K302" s="13">
        <f>(($B$5/2)/1000)*($B$11*2*PI()/60)*(SIN(G302*PI()/180) + (($B$5/2)/$B$8)*SIN(2*G302*PI()/180))</f>
        <v>11.028957981152235</v>
      </c>
      <c r="L302" s="15">
        <f>(($B$5/2)/1000)*($B$11*2*PI()/60)^2*(COS(RADIANS(G302)) + 2*(($B$5/2)/$B$8)*COS(2*RADIANS(G302)))</f>
        <v>-5729.5751885001728</v>
      </c>
      <c r="M302" s="13">
        <f xml:space="preserve"> (( PI()*$B$4^2/4 * ( ($B$5/2)*(1-COS(RADIANS(G302))) + $B$8 - SQRT($B$8^2 - ($B$5/2)^2 * SIN(RADIANS(G302))^2 ) ) ) / 1000)*4+$B$6</f>
        <v>1628.9371209956155</v>
      </c>
      <c r="N302" s="50">
        <f>$B$10</f>
        <v>11.079718735154428</v>
      </c>
      <c r="O302" s="49" cm="1">
        <f t="array" ref="O302">MAX(ABS($K$3:$K$363))</f>
        <v>19.577733395790943</v>
      </c>
    </row>
    <row r="303" spans="7:15" x14ac:dyDescent="0.25">
      <c r="G303" s="11">
        <v>120</v>
      </c>
      <c r="H303" s="13">
        <f xml:space="preserve"> ($B$5/2)*(1-COS(RADIANS(G303)))+($B$8-SQRT($B$8^2-(($B$5/2)*SIN(RADIANS(G303)))^2))</f>
        <v>66.820773872522579</v>
      </c>
      <c r="I303" s="13">
        <f>(($B$5/2)*SIN(RADIANS(G303))+(($B$5/2)^2*SIN(RADIANS(G303))*COS(RADIANS(G303)))/SQRT($B$8^2-(($B$5/2)*SIN(RADIANS(G303)))^2))*(PI()/180)</f>
        <v>0.53598645426795699</v>
      </c>
      <c r="J303" s="14">
        <f>(($B$5/2)*COS(RADIANS(G303))+(($B$5/2)^2*COS(2*RADIANS(G303)))/SQRT($B$8^2-(($B$5/2)*SIN(RADIANS(G303)))^2)+(($B$5/2)^4*(SIN(RADIANS(G303))^2)*(COS(RADIANS(G303))^2))/(SQRT($B$8^2-(($B$5/2)*SIN(RADIANS(G303)))^2)^3))*(PI()/180)^2</f>
        <v>-8.1236078430145225E-3</v>
      </c>
      <c r="K303" s="13">
        <f>(($B$5/2)/1000)*($B$11*2*PI()/60)*(SIN(G303*PI()/180) + (($B$5/2)/$B$8)*SIN(2*G303*PI()/180))</f>
        <v>10.790487750068587</v>
      </c>
      <c r="L303" s="15">
        <f>(($B$5/2)/1000)*($B$11*2*PI()/60)^2*(COS(RADIANS(G303)) + 2*(($B$5/2)/$B$8)*COS(2*RADIANS(G303)))</f>
        <v>-5716.3803908466025</v>
      </c>
      <c r="M303" s="13">
        <f xml:space="preserve"> (( PI()*$B$4^2/4 * ( ($B$5/2)*(1-COS(RADIANS(G303))) + $B$8 - SQRT($B$8^2 - ($B$5/2)^2 * SIN(RADIANS(G303))^2 ) ) ) / 1000)*4+$B$6</f>
        <v>1641.9116558123965</v>
      </c>
      <c r="N303" s="50">
        <f>$B$10</f>
        <v>11.079718735154428</v>
      </c>
      <c r="O303" s="49" cm="1">
        <f t="array" ref="O303">MAX(ABS($K$3:$K$363))</f>
        <v>19.577733395790943</v>
      </c>
    </row>
    <row r="304" spans="7:15" x14ac:dyDescent="0.25">
      <c r="G304" s="11">
        <v>121</v>
      </c>
      <c r="H304" s="13">
        <f xml:space="preserve"> ($B$5/2)*(1-COS(RADIANS(G304)))+($B$8-SQRT($B$8^2-(($B$5/2)*SIN(RADIANS(G304)))^2))</f>
        <v>67.352686076601287</v>
      </c>
      <c r="I304" s="13">
        <f>(($B$5/2)*SIN(RADIANS(G304))+(($B$5/2)^2*SIN(RADIANS(G304))*COS(RADIANS(G304)))/SQRT($B$8^2-(($B$5/2)*SIN(RADIANS(G304)))^2))*(PI()/180)</f>
        <v>0.52782567077715226</v>
      </c>
      <c r="J304" s="14">
        <f>(($B$5/2)*COS(RADIANS(G304))+(($B$5/2)^2*COS(2*RADIANS(G304)))/SQRT($B$8^2-(($B$5/2)*SIN(RADIANS(G304)))^2)+(($B$5/2)^4*(SIN(RADIANS(G304))^2)*(COS(RADIANS(G304))^2))/(SQRT($B$8^2-(($B$5/2)*SIN(RADIANS(G304)))^2)^3))*(PI()/180)^2</f>
        <v>-8.1973081942548695E-3</v>
      </c>
      <c r="K304" s="13">
        <f>(($B$5/2)/1000)*($B$11*2*PI()/60)*(SIN(G304*PI()/180) + (($B$5/2)/$B$8)*SIN(2*G304*PI()/180))</f>
        <v>10.552643419625063</v>
      </c>
      <c r="L304" s="15">
        <f>(($B$5/2)/1000)*($B$11*2*PI()/60)^2*(COS(RADIANS(G304)) + 2*(($B$5/2)/$B$8)*COS(2*RADIANS(G304)))</f>
        <v>-5699.5517918401192</v>
      </c>
      <c r="M304" s="13">
        <f xml:space="preserve"> (( PI()*$B$4^2/4 * ( ($B$5/2)*(1-COS(RADIANS(G304))) + $B$8 - SQRT($B$8^2 - ($B$5/2)^2 * SIN(RADIANS(G304))^2 ) ) ) / 1000)*4+$B$6</f>
        <v>1654.6910261274097</v>
      </c>
      <c r="N304" s="50">
        <f>$B$10</f>
        <v>11.079718735154428</v>
      </c>
      <c r="O304" s="49" cm="1">
        <f t="array" ref="O304">MAX(ABS($K$3:$K$363))</f>
        <v>19.577733395790943</v>
      </c>
    </row>
    <row r="305" spans="7:15" x14ac:dyDescent="0.25">
      <c r="G305" s="11">
        <v>122</v>
      </c>
      <c r="H305" s="13">
        <f xml:space="preserve"> ($B$5/2)*(1-COS(RADIANS(G305)))+($B$8-SQRT($B$8^2-(($B$5/2)*SIN(RADIANS(G305)))^2))</f>
        <v>67.876401293741949</v>
      </c>
      <c r="I305" s="13">
        <f>(($B$5/2)*SIN(RADIANS(G305))+(($B$5/2)^2*SIN(RADIANS(G305))*COS(RADIANS(G305)))/SQRT($B$8^2-(($B$5/2)*SIN(RADIANS(G305)))^2))*(PI()/180)</f>
        <v>0.51959312289380066</v>
      </c>
      <c r="J305" s="14">
        <f>(($B$5/2)*COS(RADIANS(G305))+(($B$5/2)^2*COS(2*RADIANS(G305)))/SQRT($B$8^2-(($B$5/2)*SIN(RADIANS(G305)))^2)+(($B$5/2)^4*(SIN(RADIANS(G305))^2)*(COS(RADIANS(G305))^2))/(SQRT($B$8^2-(($B$5/2)*SIN(RADIANS(G305)))^2)^3))*(PI()/180)^2</f>
        <v>-8.2671535662396812E-3</v>
      </c>
      <c r="K305" s="13">
        <f>(($B$5/2)/1000)*($B$11*2*PI()/60)*(SIN(G305*PI()/180) + (($B$5/2)/$B$8)*SIN(2*G305*PI()/180))</f>
        <v>10.315573895619217</v>
      </c>
      <c r="L305" s="15">
        <f>(($B$5/2)/1000)*($B$11*2*PI()/60)^2*(COS(RADIANS(G305)) + 2*(($B$5/2)/$B$8)*COS(2*RADIANS(G305)))</f>
        <v>-5679.2100699990469</v>
      </c>
      <c r="M305" s="13">
        <f xml:space="preserve"> (( PI()*$B$4^2/4 * ( ($B$5/2)*(1-COS(RADIANS(G305))) + $B$8 - SQRT($B$8^2 - ($B$5/2)^2 * SIN(RADIANS(G305))^2 ) ) ) / 1000)*4+$B$6</f>
        <v>1667.2734610633408</v>
      </c>
      <c r="N305" s="50">
        <f>$B$10</f>
        <v>11.079718735154428</v>
      </c>
      <c r="O305" s="49" cm="1">
        <f t="array" ref="O305">MAX(ABS($K$3:$K$363))</f>
        <v>19.577733395790943</v>
      </c>
    </row>
    <row r="306" spans="7:15" x14ac:dyDescent="0.25">
      <c r="G306" s="11">
        <v>123</v>
      </c>
      <c r="H306" s="13">
        <f xml:space="preserve"> ($B$5/2)*(1-COS(RADIANS(G306)))+($B$8-SQRT($B$8^2-(($B$5/2)*SIN(RADIANS(G306)))^2))</f>
        <v>68.391849670026602</v>
      </c>
      <c r="I306" s="13">
        <f>(($B$5/2)*SIN(RADIANS(G306))+(($B$5/2)^2*SIN(RADIANS(G306))*COS(RADIANS(G306)))/SQRT($B$8^2-(($B$5/2)*SIN(RADIANS(G306)))^2))*(PI()/180)</f>
        <v>0.5112926144762765</v>
      </c>
      <c r="J306" s="14">
        <f>(($B$5/2)*COS(RADIANS(G306))+(($B$5/2)^2*COS(2*RADIANS(G306)))/SQRT($B$8^2-(($B$5/2)*SIN(RADIANS(G306)))^2)+(($B$5/2)^4*(SIN(RADIANS(G306))^2)*(COS(RADIANS(G306))^2))/(SQRT($B$8^2-(($B$5/2)*SIN(RADIANS(G306)))^2)^3))*(PI()/180)^2</f>
        <v>-8.3332464988935297E-3</v>
      </c>
      <c r="K306" s="13">
        <f>(($B$5/2)/1000)*($B$11*2*PI()/60)*(SIN(G306*PI()/180) + (($B$5/2)/$B$8)*SIN(2*G306*PI()/180))</f>
        <v>10.079422987555908</v>
      </c>
      <c r="L306" s="15">
        <f>(($B$5/2)/1000)*($B$11*2*PI()/60)^2*(COS(RADIANS(G306)) + 2*(($B$5/2)/$B$8)*COS(2*RADIANS(G306)))</f>
        <v>-5655.4791389544152</v>
      </c>
      <c r="M306" s="13">
        <f xml:space="preserve"> (( PI()*$B$4^2/4 * ( ($B$5/2)*(1-COS(RADIANS(G306))) + $B$8 - SQRT($B$8^2 - ($B$5/2)^2 * SIN(RADIANS(G306))^2 ) ) ) / 1000)*4+$B$6</f>
        <v>1679.6572823562235</v>
      </c>
      <c r="N306" s="50">
        <f>$B$10</f>
        <v>11.079718735154428</v>
      </c>
      <c r="O306" s="49" cm="1">
        <f t="array" ref="O306">MAX(ABS($K$3:$K$363))</f>
        <v>19.577733395790943</v>
      </c>
    </row>
    <row r="307" spans="7:15" x14ac:dyDescent="0.25">
      <c r="G307" s="11">
        <v>124</v>
      </c>
      <c r="H307" s="13">
        <f xml:space="preserve"> ($B$5/2)*(1-COS(RADIANS(G307)))+($B$8-SQRT($B$8^2-(($B$5/2)*SIN(RADIANS(G307)))^2))</f>
        <v>68.898965103837838</v>
      </c>
      <c r="I307" s="13">
        <f>(($B$5/2)*SIN(RADIANS(G307))+(($B$5/2)^2*SIN(RADIANS(G307))*COS(RADIANS(G307)))/SQRT($B$8^2-(($B$5/2)*SIN(RADIANS(G307)))^2))*(PI()/180)</f>
        <v>0.50292784598993001</v>
      </c>
      <c r="J307" s="14">
        <f>(($B$5/2)*COS(RADIANS(G307))+(($B$5/2)^2*COS(2*RADIANS(G307)))/SQRT($B$8^2-(($B$5/2)*SIN(RADIANS(G307)))^2)+(($B$5/2)^4*(SIN(RADIANS(G307))^2)*(COS(RADIANS(G307))^2))/(SQRT($B$8^2-(($B$5/2)*SIN(RADIANS(G307)))^2)^3))*(PI()/180)^2</f>
        <v>-8.3956911971134369E-3</v>
      </c>
      <c r="K307" s="13">
        <f>(($B$5/2)/1000)*($B$11*2*PI()/60)*(SIN(G307*PI()/180) + (($B$5/2)/$B$8)*SIN(2*G307*PI()/180))</f>
        <v>9.8443292776130757</v>
      </c>
      <c r="L307" s="15">
        <f>(($B$5/2)/1000)*($B$11*2*PI()/60)^2*(COS(RADIANS(G307)) + 2*(($B$5/2)/$B$8)*COS(2*RADIANS(G307)))</f>
        <v>-5628.4859662842182</v>
      </c>
      <c r="M307" s="13">
        <f xml:space="preserve"> (( PI()*$B$4^2/4 * ( ($B$5/2)*(1-COS(RADIANS(G307))) + $B$8 - SQRT($B$8^2 - ($B$5/2)^2 * SIN(RADIANS(G307))^2 ) ) ) / 1000)*4+$B$6</f>
        <v>1691.8409018923783</v>
      </c>
      <c r="N307" s="50">
        <f>$B$10</f>
        <v>11.079718735154428</v>
      </c>
      <c r="O307" s="49" cm="1">
        <f t="array" ref="O307">MAX(ABS($K$3:$K$363))</f>
        <v>19.577733395790943</v>
      </c>
    </row>
    <row r="308" spans="7:15" x14ac:dyDescent="0.25">
      <c r="G308" s="11">
        <v>125</v>
      </c>
      <c r="H308" s="13">
        <f xml:space="preserve"> ($B$5/2)*(1-COS(RADIANS(G308)))+($B$8-SQRT($B$8^2-(($B$5/2)*SIN(RADIANS(G308)))^2))</f>
        <v>69.397685141674302</v>
      </c>
      <c r="I308" s="13">
        <f>(($B$5/2)*SIN(RADIANS(G308))+(($B$5/2)^2*SIN(RADIANS(G308))*COS(RADIANS(G308)))/SQRT($B$8^2-(($B$5/2)*SIN(RADIANS(G308)))^2))*(PI()/180)</f>
        <v>0.494502412964969</v>
      </c>
      <c r="J308" s="14">
        <f>(($B$5/2)*COS(RADIANS(G308))+(($B$5/2)^2*COS(2*RADIANS(G308)))/SQRT($B$8^2-(($B$5/2)*SIN(RADIANS(G308)))^2)+(($B$5/2)^4*(SIN(RADIANS(G308))^2)*(COS(RADIANS(G308))^2))/(SQRT($B$8^2-(($B$5/2)*SIN(RADIANS(G308)))^2)^3))*(PI()/180)^2</f>
        <v>-8.4545932859057607E-3</v>
      </c>
      <c r="K308" s="13">
        <f>(($B$5/2)/1000)*($B$11*2*PI()/60)*(SIN(G308*PI()/180) + (($B$5/2)/$B$8)*SIN(2*G308*PI()/180))</f>
        <v>9.6104259972275123</v>
      </c>
      <c r="L308" s="15">
        <f>(($B$5/2)/1000)*($B$11*2*PI()/60)^2*(COS(RADIANS(G308)) + 2*(($B$5/2)/$B$8)*COS(2*RADIANS(G308)))</f>
        <v>-5598.3603889544383</v>
      </c>
      <c r="M308" s="13">
        <f xml:space="preserve"> (( PI()*$B$4^2/4 * ( ($B$5/2)*(1-COS(RADIANS(G308))) + $B$8 - SQRT($B$8^2 - ($B$5/2)^2 * SIN(RADIANS(G308))^2 ) ) ) / 1000)*4+$B$6</f>
        <v>1703.8228192053459</v>
      </c>
      <c r="N308" s="50">
        <f>$B$10</f>
        <v>11.079718735154428</v>
      </c>
      <c r="O308" s="49" cm="1">
        <f t="array" ref="O308">MAX(ABS($K$3:$K$363))</f>
        <v>19.577733395790943</v>
      </c>
    </row>
    <row r="309" spans="7:15" x14ac:dyDescent="0.25">
      <c r="G309" s="11">
        <v>126</v>
      </c>
      <c r="H309" s="13">
        <f xml:space="preserve"> ($B$5/2)*(1-COS(RADIANS(G309)))+($B$8-SQRT($B$8^2-(($B$5/2)*SIN(RADIANS(G309)))^2))</f>
        <v>69.887950872545801</v>
      </c>
      <c r="I309" s="13">
        <f>(($B$5/2)*SIN(RADIANS(G309))+(($B$5/2)^2*SIN(RADIANS(G309))*COS(RADIANS(G309)))/SQRT($B$8^2-(($B$5/2)*SIN(RADIANS(G309)))^2))*(PI()/180)</f>
        <v>0.48601980469656642</v>
      </c>
      <c r="J309" s="14">
        <f>(($B$5/2)*COS(RADIANS(G309))+(($B$5/2)^2*COS(2*RADIANS(G309)))/SQRT($B$8^2-(($B$5/2)*SIN(RADIANS(G309)))^2)+(($B$5/2)^4*(SIN(RADIANS(G309))^2)*(COS(RADIANS(G309))^2))/(SQRT($B$8^2-(($B$5/2)*SIN(RADIANS(G309)))^2)^3))*(PI()/180)^2</f>
        <v>-8.5100595708967192E-3</v>
      </c>
      <c r="K309" s="13">
        <f>(($B$5/2)/1000)*($B$11*2*PI()/60)*(SIN(G309*PI()/180) + (($B$5/2)/$B$8)*SIN(2*G309*PI()/180))</f>
        <v>9.3778409114372732</v>
      </c>
      <c r="L309" s="15">
        <f>(($B$5/2)/1000)*($B$11*2*PI()/60)^2*(COS(RADIANS(G309)) + 2*(($B$5/2)/$B$8)*COS(2*RADIANS(G309)))</f>
        <v>-5565.2349256008229</v>
      </c>
      <c r="M309" s="13">
        <f xml:space="preserve"> (( PI()*$B$4^2/4 * ( ($B$5/2)*(1-COS(RADIANS(G309))) + $B$8 - SQRT($B$8^2 - ($B$5/2)^2 * SIN(RADIANS(G309))^2 ) ) ) / 1000)*4+$B$6</f>
        <v>1715.6016189386953</v>
      </c>
      <c r="N309" s="50">
        <f>$B$10</f>
        <v>11.079718735154428</v>
      </c>
      <c r="O309" s="49" cm="1">
        <f t="array" ref="O309">MAX(ABS($K$3:$K$363))</f>
        <v>19.577733395790943</v>
      </c>
    </row>
    <row r="310" spans="7:15" x14ac:dyDescent="0.25">
      <c r="G310" s="11">
        <v>127</v>
      </c>
      <c r="H310" s="13">
        <f xml:space="preserve"> ($B$5/2)*(1-COS(RADIANS(G310)))+($B$8-SQRT($B$8^2-(($B$5/2)*SIN(RADIANS(G310)))^2))</f>
        <v>70.369706821187009</v>
      </c>
      <c r="I310" s="13">
        <f>(($B$5/2)*SIN(RADIANS(G310))+(($B$5/2)^2*SIN(RADIANS(G310))*COS(RADIANS(G310)))/SQRT($B$8^2-(($B$5/2)*SIN(RADIANS(G310)))^2))*(PI()/180)</f>
        <v>0.47748340318154781</v>
      </c>
      <c r="J310" s="14">
        <f>(($B$5/2)*COS(RADIANS(G310))+(($B$5/2)^2*COS(2*RADIANS(G310)))/SQRT($B$8^2-(($B$5/2)*SIN(RADIANS(G310)))^2)+(($B$5/2)^4*(SIN(RADIANS(G310))^2)*(COS(RADIANS(G310))^2))/(SQRT($B$8^2-(($B$5/2)*SIN(RADIANS(G310)))^2)^3))*(PI()/180)^2</f>
        <v>-8.5621978047372982E-3</v>
      </c>
      <c r="K310" s="13">
        <f>(($B$5/2)/1000)*($B$11*2*PI()/60)*(SIN(G310*PI()/180) + (($B$5/2)/$B$8)*SIN(2*G310*PI()/180))</f>
        <v>9.1466962111074075</v>
      </c>
      <c r="L310" s="15">
        <f>(($B$5/2)/1000)*($B$11*2*PI()/60)^2*(COS(RADIANS(G310)) + 2*(($B$5/2)/$B$8)*COS(2*RADIANS(G310)))</f>
        <v>-5529.2445858890715</v>
      </c>
      <c r="M310" s="13">
        <f xml:space="preserve"> (( PI()*$B$4^2/4 * ( ($B$5/2)*(1-COS(RADIANS(G310))) + $B$8 - SQRT($B$8^2 - ($B$5/2)^2 * SIN(RADIANS(G310))^2 ) ) ) / 1000)*4+$B$6</f>
        <v>1727.1759682804445</v>
      </c>
      <c r="N310" s="50">
        <f>$B$10</f>
        <v>11.079718735154428</v>
      </c>
      <c r="O310" s="49" cm="1">
        <f t="array" ref="O310">MAX(ABS($K$3:$K$363))</f>
        <v>19.577733395790943</v>
      </c>
    </row>
    <row r="311" spans="7:15" x14ac:dyDescent="0.25">
      <c r="G311" s="11">
        <v>128</v>
      </c>
      <c r="H311" s="13">
        <f xml:space="preserve"> ($B$5/2)*(1-COS(RADIANS(G311)))+($B$8-SQRT($B$8^2-(($B$5/2)*SIN(RADIANS(G311)))^2))</f>
        <v>70.84290084032375</v>
      </c>
      <c r="I311" s="13">
        <f>(($B$5/2)*SIN(RADIANS(G311))+(($B$5/2)^2*SIN(RADIANS(G311))*COS(RADIANS(G311)))/SQRT($B$8^2-(($B$5/2)*SIN(RADIANS(G311)))^2))*(PI()/180)</f>
        <v>0.4688964822855326</v>
      </c>
      <c r="J311" s="14">
        <f>(($B$5/2)*COS(RADIANS(G311))+(($B$5/2)^2*COS(2*RADIANS(G311)))/SQRT($B$8^2-(($B$5/2)*SIN(RADIANS(G311)))^2)+(($B$5/2)^4*(SIN(RADIANS(G311))^2)*(COS(RADIANS(G311))^2))/(SQRT($B$8^2-(($B$5/2)*SIN(RADIANS(G311)))^2)^3))*(PI()/180)^2</f>
        <v>-8.6111164598719359E-3</v>
      </c>
      <c r="K311" s="13">
        <f>(($B$5/2)/1000)*($B$11*2*PI()/60)*(SIN(G311*PI()/180) + (($B$5/2)/$B$8)*SIN(2*G311*PI()/180))</f>
        <v>8.9171084131556348</v>
      </c>
      <c r="L311" s="15">
        <f>(($B$5/2)/1000)*($B$11*2*PI()/60)^2*(COS(RADIANS(G311)) + 2*(($B$5/2)/$B$8)*COS(2*RADIANS(G311)))</f>
        <v>-5490.5266771946353</v>
      </c>
      <c r="M311" s="13">
        <f xml:space="preserve"> (( PI()*$B$4^2/4 * ( ($B$5/2)*(1-COS(RADIANS(G311))) + $B$8 - SQRT($B$8^2 - ($B$5/2)^2 * SIN(RADIANS(G311))^2 ) ) ) / 1000)*4+$B$6</f>
        <v>1738.5446143747222</v>
      </c>
      <c r="N311" s="50">
        <f>$B$10</f>
        <v>11.079718735154428</v>
      </c>
      <c r="O311" s="49" cm="1">
        <f t="array" ref="O311">MAX(ABS($K$3:$K$363))</f>
        <v>19.577733395790943</v>
      </c>
    </row>
    <row r="312" spans="7:15" x14ac:dyDescent="0.25">
      <c r="G312" s="11">
        <v>129</v>
      </c>
      <c r="H312" s="13">
        <f xml:space="preserve"> ($B$5/2)*(1-COS(RADIANS(G312)))+($B$8-SQRT($B$8^2-(($B$5/2)*SIN(RADIANS(G312)))^2))</f>
        <v>71.307484002219084</v>
      </c>
      <c r="I312" s="13">
        <f>(($B$5/2)*SIN(RADIANS(G312))+(($B$5/2)^2*SIN(RADIANS(G312))*COS(RADIANS(G312)))/SQRT($B$8^2-(($B$5/2)*SIN(RADIANS(G312)))^2))*(PI()/180)</f>
        <v>0.46026220713394489</v>
      </c>
      <c r="J312" s="14">
        <f>(($B$5/2)*COS(RADIANS(G312))+(($B$5/2)^2*COS(2*RADIANS(G312)))/SQRT($B$8^2-(($B$5/2)*SIN(RADIANS(G312)))^2)+(($B$5/2)^4*(SIN(RADIANS(G312))^2)*(COS(RADIANS(G312))^2))/(SQRT($B$8^2-(($B$5/2)*SIN(RADIANS(G312)))^2)^3))*(PI()/180)^2</f>
        <v>-8.6569245080891088E-3</v>
      </c>
      <c r="K312" s="13">
        <f>(($B$5/2)/1000)*($B$11*2*PI()/60)*(SIN(G312*PI()/180) + (($B$5/2)/$B$8)*SIN(2*G312*PI()/180))</f>
        <v>8.689188268884644</v>
      </c>
      <c r="L312" s="15">
        <f>(($B$5/2)/1000)*($B$11*2*PI()/60)^2*(COS(RADIANS(G312)) + 2*(($B$5/2)/$B$8)*COS(2*RADIANS(G312)))</f>
        <v>-5449.2206088463972</v>
      </c>
      <c r="M312" s="13">
        <f xml:space="preserve"> (( PI()*$B$4^2/4 * ( ($B$5/2)*(1-COS(RADIANS(G312))) + $B$8 - SQRT($B$8^2 - ($B$5/2)^2 * SIN(RADIANS(G312))^2 ) ) ) / 1000)*4+$B$6</f>
        <v>1749.7063817161263</v>
      </c>
      <c r="N312" s="50">
        <f>$B$10</f>
        <v>11.079718735154428</v>
      </c>
      <c r="O312" s="49" cm="1">
        <f t="array" ref="O312">MAX(ABS($K$3:$K$363))</f>
        <v>19.577733395790943</v>
      </c>
    </row>
    <row r="313" spans="7:15" x14ac:dyDescent="0.25">
      <c r="G313" s="11">
        <v>130</v>
      </c>
      <c r="H313" s="13">
        <f xml:space="preserve"> ($B$5/2)*(1-COS(RADIANS(G313)))+($B$8-SQRT($B$8^2-(($B$5/2)*SIN(RADIANS(G313)))^2))</f>
        <v>71.763410489719035</v>
      </c>
      <c r="I313" s="13">
        <f>(($B$5/2)*SIN(RADIANS(G313))+(($B$5/2)^2*SIN(RADIANS(G313))*COS(RADIANS(G313)))/SQRT($B$8^2-(($B$5/2)*SIN(RADIANS(G313)))^2))*(PI()/180)</f>
        <v>0.45158363371993043</v>
      </c>
      <c r="J313" s="14">
        <f>(($B$5/2)*COS(RADIANS(G313))+(($B$5/2)^2*COS(2*RADIANS(G313)))/SQRT($B$8^2-(($B$5/2)*SIN(RADIANS(G313)))^2)+(($B$5/2)^4*(SIN(RADIANS(G313))^2)*(COS(RADIANS(G313))^2))/(SQRT($B$8^2-(($B$5/2)*SIN(RADIANS(G313)))^2)^3))*(PI()/180)^2</f>
        <v>-8.6997312072207029E-3</v>
      </c>
      <c r="K313" s="13">
        <f>(($B$5/2)/1000)*($B$11*2*PI()/60)*(SIN(G313*PI()/180) + (($B$5/2)/$B$8)*SIN(2*G313*PI()/180))</f>
        <v>8.4630406805174268</v>
      </c>
      <c r="L313" s="15">
        <f>(($B$5/2)/1000)*($B$11*2*PI()/60)^2*(COS(RADIANS(G313)) + 2*(($B$5/2)/$B$8)*COS(2*RADIANS(G313)))</f>
        <v>-5405.467694181445</v>
      </c>
      <c r="M313" s="13">
        <f xml:space="preserve"> (( PI()*$B$4^2/4 * ( ($B$5/2)*(1-COS(RADIANS(G313))) + $B$8 - SQRT($B$8^2 - ($B$5/2)^2 * SIN(RADIANS(G313))^2 ) ) ) / 1000)*4+$B$6</f>
        <v>1760.6601695320633</v>
      </c>
      <c r="N313" s="50">
        <f>$B$10</f>
        <v>11.079718735154428</v>
      </c>
      <c r="O313" s="49" cm="1">
        <f t="array" ref="O313">MAX(ABS($K$3:$K$363))</f>
        <v>19.577733395790943</v>
      </c>
    </row>
    <row r="314" spans="7:15" x14ac:dyDescent="0.25">
      <c r="G314" s="11">
        <v>131</v>
      </c>
      <c r="H314" s="13">
        <f xml:space="preserve"> ($B$5/2)*(1-COS(RADIANS(G314)))+($B$8-SQRT($B$8^2-(($B$5/2)*SIN(RADIANS(G314)))^2))</f>
        <v>72.210637487012221</v>
      </c>
      <c r="I314" s="13">
        <f>(($B$5/2)*SIN(RADIANS(G314))+(($B$5/2)^2*SIN(RADIANS(G314))*COS(RADIANS(G314)))/SQRT($B$8^2-(($B$5/2)*SIN(RADIANS(G314)))^2))*(PI()/180)</f>
        <v>0.44286370872186498</v>
      </c>
      <c r="J314" s="14">
        <f>(($B$5/2)*COS(RADIANS(G314))+(($B$5/2)^2*COS(2*RADIANS(G314)))/SQRT($B$8^2-(($B$5/2)*SIN(RADIANS(G314)))^2)+(($B$5/2)^4*(SIN(RADIANS(G314))^2)*(COS(RADIANS(G314))^2))/(SQRT($B$8^2-(($B$5/2)*SIN(RADIANS(G314)))^2)^3))*(PI()/180)^2</f>
        <v>-8.7396458953063992E-3</v>
      </c>
      <c r="K314" s="13">
        <f>(($B$5/2)/1000)*($B$11*2*PI()/60)*(SIN(G314*PI()/180) + (($B$5/2)/$B$8)*SIN(2*G314*PI()/180))</f>
        <v>8.2387646260215543</v>
      </c>
      <c r="L314" s="15">
        <f>(($B$5/2)/1000)*($B$11*2*PI()/60)^2*(COS(RADIANS(G314)) + 2*(($B$5/2)/$B$8)*COS(2*RADIANS(G314)))</f>
        <v>-5359.4109506606319</v>
      </c>
      <c r="M314" s="13">
        <f xml:space="preserve"> (( PI()*$B$4^2/4 * ( ($B$5/2)*(1-COS(RADIANS(G314))) + $B$8 - SQRT($B$8^2 - ($B$5/2)^2 * SIN(RADIANS(G314))^2 ) ) ) / 1000)*4+$B$6</f>
        <v>1771.4049491582048</v>
      </c>
      <c r="N314" s="50">
        <f>$B$10</f>
        <v>11.079718735154428</v>
      </c>
      <c r="O314" s="49" cm="1">
        <f t="array" ref="O314">MAX(ABS($K$3:$K$363))</f>
        <v>19.577733395790943</v>
      </c>
    </row>
    <row r="315" spans="7:15" x14ac:dyDescent="0.25">
      <c r="G315" s="11">
        <v>132</v>
      </c>
      <c r="H315" s="13">
        <f xml:space="preserve"> ($B$5/2)*(1-COS(RADIANS(G315)))+($B$8-SQRT($B$8^2-(($B$5/2)*SIN(RADIANS(G315)))^2))</f>
        <v>72.649125070308045</v>
      </c>
      <c r="I315" s="13">
        <f>(($B$5/2)*SIN(RADIANS(G315))+(($B$5/2)^2*SIN(RADIANS(G315))*COS(RADIANS(G315)))/SQRT($B$8^2-(($B$5/2)*SIN(RADIANS(G315)))^2))*(PI()/180)</f>
        <v>0.43410526952285167</v>
      </c>
      <c r="J315" s="14">
        <f>(($B$5/2)*COS(RADIANS(G315))+(($B$5/2)^2*COS(2*RADIANS(G315)))/SQRT($B$8^2-(($B$5/2)*SIN(RADIANS(G315)))^2)+(($B$5/2)^4*(SIN(RADIANS(G315))^2)*(COS(RADIANS(G315))^2))/(SQRT($B$8^2-(($B$5/2)*SIN(RADIANS(G315)))^2)^3))*(PI()/180)^2</f>
        <v>-8.7767777924895266E-3</v>
      </c>
      <c r="K315" s="13">
        <f>(($B$5/2)/1000)*($B$11*2*PI()/60)*(SIN(G315*PI()/180) + (($B$5/2)/$B$8)*SIN(2*G315*PI()/180))</f>
        <v>8.0164530922980113</v>
      </c>
      <c r="L315" s="15">
        <f>(($B$5/2)/1000)*($B$11*2*PI()/60)^2*(COS(RADIANS(G315)) + 2*(($B$5/2)/$B$8)*COS(2*RADIANS(G315)))</f>
        <v>-5311.1948982968997</v>
      </c>
      <c r="M315" s="13">
        <f xml:space="preserve"> (( PI()*$B$4^2/4 * ( ($B$5/2)*(1-COS(RADIANS(G315))) + $B$8 - SQRT($B$8^2 - ($B$5/2)^2 * SIN(RADIANS(G315))^2 ) ) ) / 1000)*4+$B$6</f>
        <v>1781.9397614120019</v>
      </c>
      <c r="N315" s="50">
        <f>$B$10</f>
        <v>11.079718735154428</v>
      </c>
      <c r="O315" s="49" cm="1">
        <f t="array" ref="O315">MAX(ABS($K$3:$K$363))</f>
        <v>19.577733395790943</v>
      </c>
    </row>
    <row r="316" spans="7:15" x14ac:dyDescent="0.25">
      <c r="G316" s="11">
        <v>133</v>
      </c>
      <c r="H316" s="13">
        <f xml:space="preserve"> ($B$5/2)*(1-COS(RADIANS(G316)))+($B$8-SQRT($B$8^2-(($B$5/2)*SIN(RADIANS(G316)))^2))</f>
        <v>73.078836098632593</v>
      </c>
      <c r="I316" s="13">
        <f>(($B$5/2)*SIN(RADIANS(G316))+(($B$5/2)^2*SIN(RADIANS(G316))*COS(RADIANS(G316)))/SQRT($B$8^2-(($B$5/2)*SIN(RADIANS(G316)))^2))*(PI()/180)</f>
        <v>0.42531104442436646</v>
      </c>
      <c r="J316" s="14">
        <f>(($B$5/2)*COS(RADIANS(G316))+(($B$5/2)^2*COS(2*RADIANS(G316)))/SQRT($B$8^2-(($B$5/2)*SIN(RADIANS(G316)))^2)+(($B$5/2)^4*(SIN(RADIANS(G316))^2)*(COS(RADIANS(G316))^2))/(SQRT($B$8^2-(($B$5/2)*SIN(RADIANS(G316)))^2)^3))*(PI()/180)^2</f>
        <v>-8.8112358108620985E-3</v>
      </c>
      <c r="K316" s="13">
        <f>(($B$5/2)/1000)*($B$11*2*PI()/60)*(SIN(G316*PI()/180) + (($B$5/2)/$B$8)*SIN(2*G316*PI()/180))</f>
        <v>7.7961930167995765</v>
      </c>
      <c r="L316" s="15">
        <f>(($B$5/2)/1000)*($B$11*2*PI()/60)^2*(COS(RADIANS(G316)) + 2*(($B$5/2)/$B$8)*COS(2*RADIANS(G316)))</f>
        <v>-5260.9653566503039</v>
      </c>
      <c r="M316" s="13">
        <f xml:space="preserve"> (( PI()*$B$4^2/4 * ( ($B$5/2)*(1-COS(RADIANS(G316))) + $B$8 - SQRT($B$8^2 - ($B$5/2)^2 * SIN(RADIANS(G316))^2 ) ) ) / 1000)*4+$B$6</f>
        <v>1792.2637139690148</v>
      </c>
      <c r="N316" s="50">
        <f>$B$10</f>
        <v>11.079718735154428</v>
      </c>
      <c r="O316" s="49" cm="1">
        <f t="array" ref="O316">MAX(ABS($K$3:$K$363))</f>
        <v>19.577733395790943</v>
      </c>
    </row>
    <row r="317" spans="7:15" x14ac:dyDescent="0.25">
      <c r="G317" s="11">
        <v>134</v>
      </c>
      <c r="H317" s="13">
        <f xml:space="preserve"> ($B$5/2)*(1-COS(RADIANS(G317)))+($B$8-SQRT($B$8^2-(($B$5/2)*SIN(RADIANS(G317)))^2))</f>
        <v>73.499736104931543</v>
      </c>
      <c r="I317" s="13">
        <f>(($B$5/2)*SIN(RADIANS(G317))+(($B$5/2)^2*SIN(RADIANS(G317))*COS(RADIANS(G317)))/SQRT($B$8^2-(($B$5/2)*SIN(RADIANS(G317)))^2))*(PI()/180)</f>
        <v>0.41648365304600837</v>
      </c>
      <c r="J317" s="14">
        <f>(($B$5/2)*COS(RADIANS(G317))+(($B$5/2)^2*COS(2*RADIANS(G317)))/SQRT($B$8^2-(($B$5/2)*SIN(RADIANS(G317)))^2)+(($B$5/2)^4*(SIN(RADIANS(G317))^2)*(COS(RADIANS(G317))^2))/(SQRT($B$8^2-(($B$5/2)*SIN(RADIANS(G317)))^2)^3))*(PI()/180)^2</f>
        <v>-8.843128372429539E-3</v>
      </c>
      <c r="K317" s="13">
        <f>(($B$5/2)/1000)*($B$11*2*PI()/60)*(SIN(G317*PI()/180) + (($B$5/2)/$B$8)*SIN(2*G317*PI()/180))</f>
        <v>7.5780652376332203</v>
      </c>
      <c r="L317" s="15">
        <f>(($B$5/2)/1000)*($B$11*2*PI()/60)^2*(COS(RADIANS(G317)) + 2*(($B$5/2)/$B$8)*COS(2*RADIANS(G317)))</f>
        <v>-5208.8692406452101</v>
      </c>
      <c r="M317" s="13">
        <f xml:space="preserve"> (( PI()*$B$4^2/4 * ( ($B$5/2)*(1-COS(RADIANS(G317))) + $B$8 - SQRT($B$8^2 - ($B$5/2)^2 * SIN(RADIANS(G317))^2 ) ) ) / 1000)*4+$B$6</f>
        <v>1802.3759787466242</v>
      </c>
      <c r="N317" s="50">
        <f>$B$10</f>
        <v>11.079718735154428</v>
      </c>
      <c r="O317" s="49" cm="1">
        <f t="array" ref="O317">MAX(ABS($K$3:$K$363))</f>
        <v>19.577733395790943</v>
      </c>
    </row>
    <row r="318" spans="7:15" x14ac:dyDescent="0.25">
      <c r="G318" s="11">
        <v>135</v>
      </c>
      <c r="H318" s="13">
        <f xml:space="preserve"> ($B$5/2)*(1-COS(RADIANS(G318)))+($B$8-SQRT($B$8^2-(($B$5/2)*SIN(RADIANS(G318)))^2))</f>
        <v>73.911793187662823</v>
      </c>
      <c r="I318" s="13">
        <f>(($B$5/2)*SIN(RADIANS(G318))+(($B$5/2)^2*SIN(RADIANS(G318))*COS(RADIANS(G318)))/SQRT($B$8^2-(($B$5/2)*SIN(RADIANS(G318)))^2))*(PI()/180)</f>
        <v>0.40762560690317373</v>
      </c>
      <c r="J318" s="14">
        <f>(($B$5/2)*COS(RADIANS(G318))+(($B$5/2)^2*COS(2*RADIANS(G318)))/SQRT($B$8^2-(($B$5/2)*SIN(RADIANS(G318)))^2)+(($B$5/2)^4*(SIN(RADIANS(G318))^2)*(COS(RADIANS(G318))^2))/(SQRT($B$8^2-(($B$5/2)*SIN(RADIANS(G318)))^2)^3))*(PI()/180)^2</f>
        <v>-8.8725632353198729E-3</v>
      </c>
      <c r="K318" s="13">
        <f>(($B$5/2)/1000)*($B$11*2*PI()/60)*(SIN(G318*PI()/180) + (($B$5/2)/$B$8)*SIN(2*G318*PI()/180))</f>
        <v>7.3621444521901358</v>
      </c>
      <c r="L318" s="15">
        <f>(($B$5/2)/1000)*($B$11*2*PI()/60)^2*(COS(RADIANS(G318)) + 2*(($B$5/2)/$B$8)*COS(2*RADIANS(G318)))</f>
        <v>-5155.0543554665846</v>
      </c>
      <c r="M318" s="13">
        <f xml:space="preserve"> (( PI()*$B$4^2/4 * ( ($B$5/2)*(1-COS(RADIANS(G318))) + $B$8 - SQRT($B$8^2 - ($B$5/2)^2 * SIN(RADIANS(G318))^2 ) ) ) / 1000)*4+$B$6</f>
        <v>1812.2757892995103</v>
      </c>
      <c r="N318" s="50">
        <f>$B$10</f>
        <v>11.079718735154428</v>
      </c>
      <c r="O318" s="49" cm="1">
        <f t="array" ref="O318">MAX(ABS($K$3:$K$363))</f>
        <v>19.577733395790943</v>
      </c>
    </row>
    <row r="319" spans="7:15" x14ac:dyDescent="0.25">
      <c r="G319" s="11">
        <v>136</v>
      </c>
      <c r="H319" s="13">
        <f xml:space="preserve"> ($B$5/2)*(1-COS(RADIANS(G319)))+($B$8-SQRT($B$8^2-(($B$5/2)*SIN(RADIANS(G319)))^2))</f>
        <v>74.314977903052181</v>
      </c>
      <c r="I319" s="13">
        <f>(($B$5/2)*SIN(RADIANS(G319))+(($B$5/2)^2*SIN(RADIANS(G319))*COS(RADIANS(G319)))/SQRT($B$8^2-(($B$5/2)*SIN(RADIANS(G319)))^2))*(PI()/180)</f>
        <v>0.39873931015436098</v>
      </c>
      <c r="J319" s="14">
        <f>(($B$5/2)*COS(RADIANS(G319))+(($B$5/2)^2*COS(2*RADIANS(G319)))/SQRT($B$8^2-(($B$5/2)*SIN(RADIANS(G319)))^2)+(($B$5/2)^4*(SIN(RADIANS(G319))^2)*(COS(RADIANS(G319))^2))/(SQRT($B$8^2-(($B$5/2)*SIN(RADIANS(G319)))^2)^3))*(PI()/180)^2</f>
        <v>-8.8996473283183813E-3</v>
      </c>
      <c r="K319" s="13">
        <f>(($B$5/2)/1000)*($B$11*2*PI()/60)*(SIN(G319*PI()/180) + (($B$5/2)/$B$8)*SIN(2*G319*PI()/180))</f>
        <v>7.1484991843365444</v>
      </c>
      <c r="L319" s="15">
        <f>(($B$5/2)/1000)*($B$11*2*PI()/60)^2*(COS(RADIANS(G319)) + 2*(($B$5/2)/$B$8)*COS(2*RADIANS(G319)))</f>
        <v>-5099.669190793149</v>
      </c>
      <c r="M319" s="13">
        <f xml:space="preserve"> (( PI()*$B$4^2/4 * ( ($B$5/2)*(1-COS(RADIANS(G319))) + $B$8 - SQRT($B$8^2 - ($B$5/2)^2 * SIN(RADIANS(G319))^2 ) ) ) / 1000)*4+$B$6</f>
        <v>1821.9624382310535</v>
      </c>
      <c r="N319" s="50">
        <f>$B$10</f>
        <v>11.079718735154428</v>
      </c>
      <c r="O319" s="49" cm="1">
        <f t="array" ref="O319">MAX(ABS($K$3:$K$363))</f>
        <v>19.577733395790943</v>
      </c>
    </row>
    <row r="320" spans="7:15" x14ac:dyDescent="0.25">
      <c r="G320" s="11">
        <v>137</v>
      </c>
      <c r="H320" s="13">
        <f xml:space="preserve"> ($B$5/2)*(1-COS(RADIANS(G320)))+($B$8-SQRT($B$8^2-(($B$5/2)*SIN(RADIANS(G320)))^2))</f>
        <v>74.70926315817745</v>
      </c>
      <c r="I320" s="13">
        <f>(($B$5/2)*SIN(RADIANS(G320))+(($B$5/2)^2*SIN(RADIANS(G320))*COS(RADIANS(G320)))/SQRT($B$8^2-(($B$5/2)*SIN(RADIANS(G320)))^2))*(PI()/180)</f>
        <v>0.38982706050976279</v>
      </c>
      <c r="J320" s="14">
        <f>(($B$5/2)*COS(RADIANS(G320))+(($B$5/2)^2*COS(2*RADIANS(G320)))/SQRT($B$8^2-(($B$5/2)*SIN(RADIANS(G320)))^2)+(($B$5/2)^4*(SIN(RADIANS(G320))^2)*(COS(RADIANS(G320))^2))/(SQRT($B$8^2-(($B$5/2)*SIN(RADIANS(G320)))^2)^3))*(PI()/180)^2</f>
        <v>-8.9244865937668921E-3</v>
      </c>
      <c r="K320" s="13">
        <f>(($B$5/2)/1000)*($B$11*2*PI()/60)*(SIN(G320*PI()/180) + (($B$5/2)/$B$8)*SIN(2*G320*PI()/180))</f>
        <v>6.9371917601873765</v>
      </c>
      <c r="L320" s="15">
        <f>(($B$5/2)/1000)*($B$11*2*PI()/60)^2*(COS(RADIANS(G320)) + 2*(($B$5/2)/$B$8)*COS(2*RADIANS(G320)))</f>
        <v>-5042.8627146259787</v>
      </c>
      <c r="M320" s="13">
        <f xml:space="preserve"> (( PI()*$B$4^2/4 * ( ($B$5/2)*(1-COS(RADIANS(G320))) + $B$8 - SQRT($B$8^2 - ($B$5/2)^2 * SIN(RADIANS(G320))^2 ) ) ) / 1000)*4+$B$6</f>
        <v>1831.4352746246511</v>
      </c>
      <c r="N320" s="50">
        <f>$B$10</f>
        <v>11.079718735154428</v>
      </c>
      <c r="O320" s="49" cm="1">
        <f t="array" ref="O320">MAX(ABS($K$3:$K$363))</f>
        <v>19.577733395790943</v>
      </c>
    </row>
    <row r="321" spans="7:15" x14ac:dyDescent="0.25">
      <c r="G321" s="11">
        <v>138</v>
      </c>
      <c r="H321" s="13">
        <f xml:space="preserve"> ($B$5/2)*(1-COS(RADIANS(G321)))+($B$8-SQRT($B$8^2-(($B$5/2)*SIN(RADIANS(G321)))^2))</f>
        <v>75.094624105038662</v>
      </c>
      <c r="I321" s="13">
        <f>(($B$5/2)*SIN(RADIANS(G321))+(($B$5/2)^2*SIN(RADIANS(G321))*COS(RADIANS(G321)))/SQRT($B$8^2-(($B$5/2)*SIN(RADIANS(G321)))^2))*(PI()/180)</f>
        <v>0.38089105029277259</v>
      </c>
      <c r="J321" s="14">
        <f>(($B$5/2)*COS(RADIANS(G321))+(($B$5/2)^2*COS(2*RADIANS(G321)))/SQRT($B$8^2-(($B$5/2)*SIN(RADIANS(G321)))^2)+(($B$5/2)^4*(SIN(RADIANS(G321))^2)*(COS(RADIANS(G321))^2))/(SQRT($B$8^2-(($B$5/2)*SIN(RADIANS(G321)))^2)^3))*(PI()/180)^2</f>
        <v>-8.9471858388271916E-3</v>
      </c>
      <c r="K321" s="13">
        <f>(($B$5/2)/1000)*($B$11*2*PI()/60)*(SIN(G321*PI()/180) + (($B$5/2)/$B$8)*SIN(2*G321*PI()/180))</f>
        <v>6.7282782924743758</v>
      </c>
      <c r="L321" s="15">
        <f>(($B$5/2)/1000)*($B$11*2*PI()/60)^2*(COS(RADIANS(G321)) + 2*(($B$5/2)/$B$8)*COS(2*RADIANS(G321)))</f>
        <v>-4984.7841669713689</v>
      </c>
      <c r="M321" s="13">
        <f xml:space="preserve"> (( PI()*$B$4^2/4 * ( ($B$5/2)*(1-COS(RADIANS(G321))) + $B$8 - SQRT($B$8^2 - ($B$5/2)^2 * SIN(RADIANS(G321))^2 ) ) ) / 1000)*4+$B$6</f>
        <v>1840.6937014987125</v>
      </c>
      <c r="N321" s="50">
        <f>$B$10</f>
        <v>11.079718735154428</v>
      </c>
      <c r="O321" s="49" cm="1">
        <f t="array" ref="O321">MAX(ABS($K$3:$K$363))</f>
        <v>19.577733395790943</v>
      </c>
    </row>
    <row r="322" spans="7:15" x14ac:dyDescent="0.25">
      <c r="G322" s="11">
        <v>139</v>
      </c>
      <c r="H322" s="13">
        <f xml:space="preserve"> ($B$5/2)*(1-COS(RADIANS(G322)))+($B$8-SQRT($B$8^2-(($B$5/2)*SIN(RADIANS(G322)))^2))</f>
        <v>75.471038035762589</v>
      </c>
      <c r="I322" s="13">
        <f>(($B$5/2)*SIN(RADIANS(G322))+(($B$5/2)^2*SIN(RADIANS(G322))*COS(RADIANS(G322)))/SQRT($B$8^2-(($B$5/2)*SIN(RADIANS(G322)))^2))*(PI()/180)</f>
        <v>0.37193336764606155</v>
      </c>
      <c r="J322" s="14">
        <f>(($B$5/2)*COS(RADIANS(G322))+(($B$5/2)^2*COS(2*RADIANS(G322)))/SQRT($B$8^2-(($B$5/2)*SIN(RADIANS(G322)))^2)+(($B$5/2)^4*(SIN(RADIANS(G322))^2)*(COS(RADIANS(G322))^2))/(SQRT($B$8^2-(($B$5/2)*SIN(RADIANS(G322)))^2)^3))*(PI()/180)^2</f>
        <v>-8.9678485950707119E-3</v>
      </c>
      <c r="K322" s="13">
        <f>(($B$5/2)/1000)*($B$11*2*PI()/60)*(SIN(G322*PI()/180) + (($B$5/2)/$B$8)*SIN(2*G322*PI()/180))</f>
        <v>6.5218086735093381</v>
      </c>
      <c r="L322" s="15">
        <f>(($B$5/2)/1000)*($B$11*2*PI()/60)^2*(COS(RADIANS(G322)) + 2*(($B$5/2)/$B$8)*COS(2*RADIANS(G322)))</f>
        <v>-4925.5828536369563</v>
      </c>
      <c r="M322" s="13">
        <f xml:space="preserve"> (( PI()*$B$4^2/4 * ( ($B$5/2)*(1-COS(RADIANS(G322))) + $B$8 - SQRT($B$8^2 - ($B$5/2)^2 * SIN(RADIANS(G322))^2 ) ) ) / 1000)*4+$B$6</f>
        <v>1849.7371732889158</v>
      </c>
      <c r="N322" s="50">
        <f>$B$10</f>
        <v>11.079718735154428</v>
      </c>
      <c r="O322" s="49" cm="1">
        <f t="array" ref="O322">MAX(ABS($K$3:$K$363))</f>
        <v>19.577733395790943</v>
      </c>
    </row>
    <row r="323" spans="7:15" x14ac:dyDescent="0.25">
      <c r="G323" s="11">
        <v>140</v>
      </c>
      <c r="H323" s="13">
        <f xml:space="preserve"> ($B$5/2)*(1-COS(RADIANS(G323)))+($B$8-SQRT($B$8^2-(($B$5/2)*SIN(RADIANS(G323)))^2))</f>
        <v>75.838484279082095</v>
      </c>
      <c r="I323" s="13">
        <f>(($B$5/2)*SIN(RADIANS(G323))+(($B$5/2)^2*SIN(RADIANS(G323))*COS(RADIANS(G323)))/SQRT($B$8^2-(($B$5/2)*SIN(RADIANS(G323)))^2))*(PI()/180)</f>
        <v>0.36295599787393196</v>
      </c>
      <c r="J323" s="14">
        <f>(($B$5/2)*COS(RADIANS(G323))+(($B$5/2)^2*COS(2*RADIANS(G323)))/SQRT($B$8^2-(($B$5/2)*SIN(RADIANS(G323)))^2)+(($B$5/2)^4*(SIN(RADIANS(G323))^2)*(COS(RADIANS(G323))^2))/(SQRT($B$8^2-(($B$5/2)*SIN(RADIANS(G323)))^2)^3))*(PI()/180)^2</f>
        <v>-8.9865769863215796E-3</v>
      </c>
      <c r="K323" s="13">
        <f>(($B$5/2)/1000)*($B$11*2*PI()/60)*(SIN(G323*PI()/180) + (($B$5/2)/$B$8)*SIN(2*G323*PI()/180))</f>
        <v>6.3178265767322896</v>
      </c>
      <c r="L323" s="15">
        <f>(($B$5/2)/1000)*($B$11*2*PI()/60)^2*(COS(RADIANS(G323)) + 2*(($B$5/2)/$B$8)*COS(2*RADIANS(G323)))</f>
        <v>-4865.4079403996993</v>
      </c>
      <c r="M323" s="13">
        <f xml:space="preserve"> (( PI()*$B$4^2/4 * ( ($B$5/2)*(1-COS(RADIANS(G323))) + $B$8 - SQRT($B$8^2 - ($B$5/2)^2 * SIN(RADIANS(G323))^2 ) ) ) / 1000)*4+$B$6</f>
        <v>1858.5651933610884</v>
      </c>
      <c r="N323" s="50">
        <f>$B$10</f>
        <v>11.079718735154428</v>
      </c>
      <c r="O323" s="49" cm="1">
        <f t="array" ref="O323">MAX(ABS($K$3:$K$363))</f>
        <v>19.577733395790943</v>
      </c>
    </row>
    <row r="324" spans="7:15" x14ac:dyDescent="0.25">
      <c r="G324" s="11">
        <v>141</v>
      </c>
      <c r="H324" s="13">
        <f xml:space="preserve"> ($B$5/2)*(1-COS(RADIANS(G324)))+($B$8-SQRT($B$8^2-(($B$5/2)*SIN(RADIANS(G324)))^2))</f>
        <v>76.196944098222872</v>
      </c>
      <c r="I324" s="13">
        <f>(($B$5/2)*SIN(RADIANS(G324))+(($B$5/2)^2*SIN(RADIANS(G324))*COS(RADIANS(G324)))/SQRT($B$8^2-(($B$5/2)*SIN(RADIANS(G324)))^2))*(PI()/180)</f>
        <v>0.35396082491274117</v>
      </c>
      <c r="J324" s="14">
        <f>(($B$5/2)*COS(RADIANS(G324))+(($B$5/2)^2*COS(2*RADIANS(G324)))/SQRT($B$8^2-(($B$5/2)*SIN(RADIANS(G324)))^2)+(($B$5/2)^4*(SIN(RADIANS(G324))^2)*(COS(RADIANS(G324))^2))/(SQRT($B$8^2-(($B$5/2)*SIN(RADIANS(G324)))^2)^3))*(PI()/180)^2</f>
        <v>-9.0034716046476296E-3</v>
      </c>
      <c r="K324" s="13">
        <f>(($B$5/2)/1000)*($B$11*2*PI()/60)*(SIN(G324*PI()/180) + (($B$5/2)/$B$8)*SIN(2*G324*PI()/180))</f>
        <v>6.1163694668237545</v>
      </c>
      <c r="L324" s="15">
        <f>(($B$5/2)/1000)*($B$11*2*PI()/60)^2*(COS(RADIANS(G324)) + 2*(($B$5/2)/$B$8)*COS(2*RADIANS(G324)))</f>
        <v>-4804.4082478038026</v>
      </c>
      <c r="M324" s="13">
        <f xml:space="preserve"> (( PI()*$B$4^2/4 * ( ($B$5/2)*(1-COS(RADIANS(G324))) + $B$8 - SQRT($B$8^2 - ($B$5/2)^2 * SIN(RADIANS(G324))^2 ) ) ) / 1000)*4+$B$6</f>
        <v>1867.177311557901</v>
      </c>
      <c r="N324" s="50">
        <f>$B$10</f>
        <v>11.079718735154428</v>
      </c>
      <c r="O324" s="49" cm="1">
        <f t="array" ref="O324">MAX(ABS($K$3:$K$363))</f>
        <v>19.577733395790943</v>
      </c>
    </row>
    <row r="325" spans="7:15" x14ac:dyDescent="0.25">
      <c r="G325" s="11">
        <v>142</v>
      </c>
      <c r="H325" s="13">
        <f xml:space="preserve"> ($B$5/2)*(1-COS(RADIANS(G325)))+($B$8-SQRT($B$8^2-(($B$5/2)*SIN(RADIANS(G325)))^2))</f>
        <v>76.546400590320715</v>
      </c>
      <c r="I325" s="13">
        <f>(($B$5/2)*SIN(RADIANS(G325))+(($B$5/2)^2*SIN(RADIANS(G325))*COS(RADIANS(G325)))/SQRT($B$8^2-(($B$5/2)*SIN(RADIANS(G325)))^2))*(PI()/180)</f>
        <v>0.3449496329213198</v>
      </c>
      <c r="J325" s="14">
        <f>(($B$5/2)*COS(RADIANS(G325))+(($B$5/2)^2*COS(2*RADIANS(G325)))/SQRT($B$8^2-(($B$5/2)*SIN(RADIANS(G325)))^2)+(($B$5/2)^4*(SIN(RADIANS(G325))^2)*(COS(RADIANS(G325))^2))/(SQRT($B$8^2-(($B$5/2)*SIN(RADIANS(G325)))^2)^3))*(PI()/180)^2</f>
        <v>-9.0186313943638446E-3</v>
      </c>
      <c r="K325" s="13">
        <f>(($B$5/2)/1000)*($B$11*2*PI()/60)*(SIN(G325*PI()/180) + (($B$5/2)/$B$8)*SIN(2*G325*PI()/180))</f>
        <v>5.9174686183495551</v>
      </c>
      <c r="L325" s="15">
        <f>(($B$5/2)/1000)*($B$11*2*PI()/60)^2*(COS(RADIANS(G325)) + 2*(($B$5/2)/$B$8)*COS(2*RADIANS(G325)))</f>
        <v>-4742.7320468457538</v>
      </c>
      <c r="M325" s="13">
        <f xml:space="preserve"> (( PI()*$B$4^2/4 * ( ($B$5/2)*(1-COS(RADIANS(G325))) + $B$8 - SQRT($B$8^2 - ($B$5/2)^2 * SIN(RADIANS(G325))^2 ) ) ) / 1000)*4+$B$6</f>
        <v>1875.5731217823322</v>
      </c>
      <c r="N325" s="50">
        <f>$B$10</f>
        <v>11.079718735154428</v>
      </c>
      <c r="O325" s="49" cm="1">
        <f t="array" ref="O325">MAX(ABS($K$3:$K$363))</f>
        <v>19.577733395790943</v>
      </c>
    </row>
    <row r="326" spans="7:15" x14ac:dyDescent="0.25">
      <c r="G326" s="11">
        <v>143</v>
      </c>
      <c r="H326" s="13">
        <f xml:space="preserve"> ($B$5/2)*(1-COS(RADIANS(G326)))+($B$8-SQRT($B$8^2-(($B$5/2)*SIN(RADIANS(G326)))^2))</f>
        <v>76.88683858748648</v>
      </c>
      <c r="I326" s="13">
        <f>(($B$5/2)*SIN(RADIANS(G326))+(($B$5/2)^2*SIN(RADIANS(G326))*COS(RADIANS(G326)))/SQRT($B$8^2-(($B$5/2)*SIN(RADIANS(G326)))^2))*(PI()/180)</f>
        <v>0.33592410798344208</v>
      </c>
      <c r="J326" s="14">
        <f>(($B$5/2)*COS(RADIANS(G326))+(($B$5/2)^2*COS(2*RADIANS(G326)))/SQRT($B$8^2-(($B$5/2)*SIN(RADIANS(G326)))^2)+(($B$5/2)^4*(SIN(RADIANS(G326))^2)*(COS(RADIANS(G326))^2))/(SQRT($B$8^2-(($B$5/2)*SIN(RADIANS(G326)))^2)^3))*(PI()/180)^2</f>
        <v>-9.0321535438852209E-3</v>
      </c>
      <c r="K326" s="13">
        <f>(($B$5/2)/1000)*($B$11*2*PI()/60)*(SIN(G326*PI()/180) + (($B$5/2)/$B$8)*SIN(2*G326*PI()/180))</f>
        <v>5.7211491428958015</v>
      </c>
      <c r="L326" s="15">
        <f>(($B$5/2)/1000)*($B$11*2*PI()/60)^2*(COS(RADIANS(G326)) + 2*(($B$5/2)/$B$8)*COS(2*RADIANS(G326)))</f>
        <v>-4680.5268558023572</v>
      </c>
      <c r="M326" s="13">
        <f xml:space="preserve"> (( PI()*$B$4^2/4 * ( ($B$5/2)*(1-COS(RADIANS(G326))) + $B$8 - SQRT($B$8^2 - ($B$5/2)^2 * SIN(RADIANS(G326))^2 ) ) ) / 1000)*4+$B$6</f>
        <v>1883.7522596207245</v>
      </c>
      <c r="N326" s="50">
        <f>$B$10</f>
        <v>11.079718735154428</v>
      </c>
      <c r="O326" s="49" cm="1">
        <f t="array" ref="O326">MAX(ABS($K$3:$K$363))</f>
        <v>19.577733395790943</v>
      </c>
    </row>
    <row r="327" spans="7:15" x14ac:dyDescent="0.25">
      <c r="G327" s="11">
        <v>144</v>
      </c>
      <c r="H327" s="13">
        <f xml:space="preserve"> ($B$5/2)*(1-COS(RADIANS(G327)))+($B$8-SQRT($B$8^2-(($B$5/2)*SIN(RADIANS(G327)))^2))</f>
        <v>77.218244559625887</v>
      </c>
      <c r="I327" s="13">
        <f>(($B$5/2)*SIN(RADIANS(G327))+(($B$5/2)^2*SIN(RADIANS(G327))*COS(RADIANS(G327)))/SQRT($B$8^2-(($B$5/2)*SIN(RADIANS(G327)))^2))*(PI()/180)</f>
        <v>0.32688583991460141</v>
      </c>
      <c r="J327" s="14">
        <f>(($B$5/2)*COS(RADIANS(G327))+(($B$5/2)^2*COS(2*RADIANS(G327)))/SQRT($B$8^2-(($B$5/2)*SIN(RADIANS(G327)))^2)+(($B$5/2)^4*(SIN(RADIANS(G327))^2)*(COS(RADIANS(G327))^2))/(SQRT($B$8^2-(($B$5/2)*SIN(RADIANS(G327)))^2)^3))*(PI()/180)^2</f>
        <v>-9.0441333852409548E-3</v>
      </c>
      <c r="K327" s="13">
        <f>(($B$5/2)/1000)*($B$11*2*PI()/60)*(SIN(G327*PI()/180) + (($B$5/2)/$B$8)*SIN(2*G327*PI()/180))</f>
        <v>5.5274300246411343</v>
      </c>
      <c r="L327" s="15">
        <f>(($B$5/2)/1000)*($B$11*2*PI()/60)^2*(COS(RADIANS(G327)) + 2*(($B$5/2)/$B$8)*COS(2*RADIANS(G327)))</f>
        <v>-4617.9392384562325</v>
      </c>
      <c r="M327" s="13">
        <f xml:space="preserve"> (( PI()*$B$4^2/4 * ( ($B$5/2)*(1-COS(RADIANS(G327))) + $B$8 - SQRT($B$8^2 - ($B$5/2)^2 * SIN(RADIANS(G327))^2 ) ) ) / 1000)*4+$B$6</f>
        <v>1891.7144000079936</v>
      </c>
      <c r="N327" s="50">
        <f>$B$10</f>
        <v>11.079718735154428</v>
      </c>
      <c r="O327" s="49" cm="1">
        <f t="array" ref="O327">MAX(ABS($K$3:$K$363))</f>
        <v>19.577733395790943</v>
      </c>
    </row>
    <row r="328" spans="7:15" x14ac:dyDescent="0.25">
      <c r="G328" s="11">
        <v>145</v>
      </c>
      <c r="H328" s="13">
        <f xml:space="preserve"> ($B$5/2)*(1-COS(RADIANS(G328)))+($B$8-SQRT($B$8^2-(($B$5/2)*SIN(RADIANS(G328)))^2))</f>
        <v>77.540606519115386</v>
      </c>
      <c r="I328" s="13">
        <f>(($B$5/2)*SIN(RADIANS(G328))+(($B$5/2)^2*SIN(RADIANS(G328))*COS(RADIANS(G328)))/SQRT($B$8^2-(($B$5/2)*SIN(RADIANS(G328)))^2))*(PI()/180)</f>
        <v>0.31783632416552293</v>
      </c>
      <c r="J328" s="14">
        <f>(($B$5/2)*COS(RADIANS(G328))+(($B$5/2)^2*COS(2*RADIANS(G328)))/SQRT($B$8^2-(($B$5/2)*SIN(RADIANS(G328)))^2)+(($B$5/2)^4*(SIN(RADIANS(G328))^2)*(COS(RADIANS(G328))^2))/(SQRT($B$8^2-(($B$5/2)*SIN(RADIANS(G328)))^2)^3))*(PI()/180)^2</f>
        <v>-9.0546643010394334E-3</v>
      </c>
      <c r="K328" s="13">
        <f>(($B$5/2)/1000)*($B$11*2*PI()/60)*(SIN(G328*PI()/180) + (($B$5/2)/$B$8)*SIN(2*G328*PI()/180))</f>
        <v>5.3363241643027264</v>
      </c>
      <c r="L328" s="15">
        <f>(($B$5/2)/1000)*($B$11*2*PI()/60)^2*(COS(RADIANS(G328)) + 2*(($B$5/2)/$B$8)*COS(2*RADIANS(G328)))</f>
        <v>-4555.1146039712476</v>
      </c>
      <c r="M328" s="13">
        <f xml:space="preserve"> (( PI()*$B$4^2/4 * ( ($B$5/2)*(1-COS(RADIANS(G328))) + $B$8 - SQRT($B$8^2 - ($B$5/2)^2 * SIN(RADIANS(G328))^2 ) ) ) / 1000)*4+$B$6</f>
        <v>1899.4592549374368</v>
      </c>
      <c r="N328" s="50">
        <f>$B$10</f>
        <v>11.079718735154428</v>
      </c>
      <c r="O328" s="49" cm="1">
        <f t="array" ref="O328">MAX(ABS($K$3:$K$363))</f>
        <v>19.577733395790943</v>
      </c>
    </row>
    <row r="329" spans="7:15" x14ac:dyDescent="0.25">
      <c r="G329" s="11">
        <v>146</v>
      </c>
      <c r="H329" s="13">
        <f xml:space="preserve"> ($B$5/2)*(1-COS(RADIANS(G329)))+($B$8-SQRT($B$8^2-(($B$5/2)*SIN(RADIANS(G329)))^2))</f>
        <v>77.853913927426561</v>
      </c>
      <c r="I329" s="13">
        <f>(($B$5/2)*SIN(RADIANS(G329))+(($B$5/2)^2*SIN(RADIANS(G329))*COS(RADIANS(G329)))/SQRT($B$8^2-(($B$5/2)*SIN(RADIANS(G329)))^2))*(PI()/180)</f>
        <v>0.3087769638150854</v>
      </c>
      <c r="J329" s="14">
        <f>(($B$5/2)*COS(RADIANS(G329))+(($B$5/2)^2*COS(2*RADIANS(G329)))/SQRT($B$8^2-(($B$5/2)*SIN(RADIANS(G329)))^2)+(($B$5/2)^4*(SIN(RADIANS(G329))^2)*(COS(RADIANS(G329))^2))/(SQRT($B$8^2-(($B$5/2)*SIN(RADIANS(G329)))^2)^3))*(PI()/180)^2</f>
        <v>-9.0638376386533871E-3</v>
      </c>
      <c r="K329" s="13">
        <f>(($B$5/2)/1000)*($B$11*2*PI()/60)*(SIN(G329*PI()/180) + (($B$5/2)/$B$8)*SIN(2*G329*PI()/180))</f>
        <v>5.1478384313821106</v>
      </c>
      <c r="L329" s="15">
        <f>(($B$5/2)/1000)*($B$11*2*PI()/60)^2*(COS(RADIANS(G329)) + 2*(($B$5/2)/$B$8)*COS(2*RADIANS(G329)))</f>
        <v>-4492.1970086683332</v>
      </c>
      <c r="M329" s="13">
        <f xml:space="preserve"> (( PI()*$B$4^2/4 * ( ($B$5/2)*(1-COS(RADIANS(G329))) + $B$8 - SQRT($B$8^2 - ($B$5/2)^2 * SIN(RADIANS(G329))^2 ) ) ) / 1000)*4+$B$6</f>
        <v>1906.9865712173487</v>
      </c>
      <c r="N329" s="50">
        <f>$B$10</f>
        <v>11.079718735154428</v>
      </c>
      <c r="O329" s="49" cm="1">
        <f t="array" ref="O329">MAX(ABS($K$3:$K$363))</f>
        <v>19.577733395790943</v>
      </c>
    </row>
    <row r="330" spans="7:15" x14ac:dyDescent="0.25">
      <c r="G330" s="11">
        <v>147</v>
      </c>
      <c r="H330" s="13">
        <f xml:space="preserve"> ($B$5/2)*(1-COS(RADIANS(G330)))+($B$8-SQRT($B$8^2-(($B$5/2)*SIN(RADIANS(G330)))^2))</f>
        <v>78.158157603785355</v>
      </c>
      <c r="I330" s="13">
        <f>(($B$5/2)*SIN(RADIANS(G330))+(($B$5/2)^2*SIN(RADIANS(G330))*COS(RADIANS(G330)))/SQRT($B$8^2-(($B$5/2)*SIN(RADIANS(G330)))^2))*(PI()/180)</f>
        <v>0.29970907164554672</v>
      </c>
      <c r="J330" s="14">
        <f>(($B$5/2)*COS(RADIANS(G330))+(($B$5/2)^2*COS(2*RADIANS(G330)))/SQRT($B$8^2-(($B$5/2)*SIN(RADIANS(G330)))^2)+(($B$5/2)^4*(SIN(RADIANS(G330))^2)*(COS(RADIANS(G330))^2))/(SQRT($B$8^2-(($B$5/2)*SIN(RADIANS(G330)))^2)^3))*(PI()/180)^2</f>
        <v>-9.0717426313770867E-3</v>
      </c>
      <c r="K330" s="13">
        <f>(($B$5/2)/1000)*($B$11*2*PI()/60)*(SIN(G330*PI()/180) + (($B$5/2)/$B$8)*SIN(2*G330*PI()/180))</f>
        <v>4.9619737246264517</v>
      </c>
      <c r="L330" s="15">
        <f>(($B$5/2)/1000)*($B$11*2*PI()/60)^2*(COS(RADIANS(G330)) + 2*(($B$5/2)/$B$8)*COS(2*RADIANS(G330)))</f>
        <v>-4429.3289599495729</v>
      </c>
      <c r="M330" s="13">
        <f xml:space="preserve"> (( PI()*$B$4^2/4 * ( ($B$5/2)*(1-COS(RADIANS(G330))) + $B$8 - SQRT($B$8^2 - ($B$5/2)^2 * SIN(RADIANS(G330))^2 ) ) ) / 1000)*4+$B$6</f>
        <v>1914.2961282765336</v>
      </c>
      <c r="N330" s="50">
        <f>$B$10</f>
        <v>11.079718735154428</v>
      </c>
      <c r="O330" s="49" cm="1">
        <f t="array" ref="O330">MAX(ABS($K$3:$K$363))</f>
        <v>19.577733395790943</v>
      </c>
    </row>
    <row r="331" spans="7:15" x14ac:dyDescent="0.25">
      <c r="G331" s="11">
        <v>148</v>
      </c>
      <c r="H331" s="13">
        <f xml:space="preserve"> ($B$5/2)*(1-COS(RADIANS(G331)))+($B$8-SQRT($B$8^2-(($B$5/2)*SIN(RADIANS(G331)))^2))</f>
        <v>78.453329635944854</v>
      </c>
      <c r="I331" s="13">
        <f>(($B$5/2)*SIN(RADIANS(G331))+(($B$5/2)^2*SIN(RADIANS(G331))*COS(RADIANS(G331)))/SQRT($B$8^2-(($B$5/2)*SIN(RADIANS(G331)))^2))*(PI()/180)</f>
        <v>0.29063387229323806</v>
      </c>
      <c r="J331" s="14">
        <f>(($B$5/2)*COS(RADIANS(G331))+(($B$5/2)^2*COS(2*RADIANS(G331)))/SQRT($B$8^2-(($B$5/2)*SIN(RADIANS(G331)))^2)+(($B$5/2)^4*(SIN(RADIANS(G331))^2)*(COS(RADIANS(G331))^2))/(SQRT($B$8^2-(($B$5/2)*SIN(RADIANS(G331)))^2)^3))*(PI()/180)^2</f>
        <v>-9.0784663262921065E-3</v>
      </c>
      <c r="K331" s="13">
        <f>(($B$5/2)/1000)*($B$11*2*PI()/60)*(SIN(G331*PI()/180) + (($B$5/2)/$B$8)*SIN(2*G331*PI()/180))</f>
        <v>4.778725040610599</v>
      </c>
      <c r="L331" s="15">
        <f>(($B$5/2)/1000)*($B$11*2*PI()/60)^2*(COS(RADIANS(G331)) + 2*(($B$5/2)/$B$8)*COS(2*RADIANS(G331)))</f>
        <v>-4366.6512226157229</v>
      </c>
      <c r="M331" s="13">
        <f xml:space="preserve"> (( PI()*$B$4^2/4 * ( ($B$5/2)*(1-COS(RADIANS(G331))) + $B$8 - SQRT($B$8^2 - ($B$5/2)^2 * SIN(RADIANS(G331))^2 ) ) ) / 1000)*4+$B$6</f>
        <v>1921.3877360205879</v>
      </c>
      <c r="N331" s="50">
        <f>$B$10</f>
        <v>11.079718735154428</v>
      </c>
      <c r="O331" s="49" cm="1">
        <f t="array" ref="O331">MAX(ABS($K$3:$K$363))</f>
        <v>19.577733395790943</v>
      </c>
    </row>
    <row r="332" spans="7:15" x14ac:dyDescent="0.25">
      <c r="G332" s="11">
        <v>149</v>
      </c>
      <c r="H332" s="13">
        <f xml:space="preserve"> ($B$5/2)*(1-COS(RADIANS(G332)))+($B$8-SQRT($B$8^2-(($B$5/2)*SIN(RADIANS(G332)))^2))</f>
        <v>78.739423293143687</v>
      </c>
      <c r="I332" s="13">
        <f>(($B$5/2)*SIN(RADIANS(G332))+(($B$5/2)^2*SIN(RADIANS(G332))*COS(RADIANS(G332)))/SQRT($B$8^2-(($B$5/2)*SIN(RADIANS(G332)))^2))*(PI()/180)</f>
        <v>0.28155250446815228</v>
      </c>
      <c r="J332" s="14">
        <f>(($B$5/2)*COS(RADIANS(G332))+(($B$5/2)^2*COS(2*RADIANS(G332)))/SQRT($B$8^2-(($B$5/2)*SIN(RADIANS(G332)))^2)+(($B$5/2)^4*(SIN(RADIANS(G332))^2)*(COS(RADIANS(G332))^2))/(SQRT($B$8^2-(($B$5/2)*SIN(RADIANS(G332)))^2)^3))*(PI()/180)^2</f>
        <v>-9.0840935185654056E-3</v>
      </c>
      <c r="K332" s="13">
        <f>(($B$5/2)/1000)*($B$11*2*PI()/60)*(SIN(G332*PI()/180) + (($B$5/2)/$B$8)*SIN(2*G332*PI()/180))</f>
        <v>4.598081550335186</v>
      </c>
      <c r="L332" s="15">
        <f>(($B$5/2)/1000)*($B$11*2*PI()/60)^2*(COS(RADIANS(G332)) + 2*(($B$5/2)/$B$8)*COS(2*RADIANS(G332)))</f>
        <v>-4304.3026278192583</v>
      </c>
      <c r="M332" s="13">
        <f xml:space="preserve"> (( PI()*$B$4^2/4 * ( ($B$5/2)*(1-COS(RADIANS(G332))) + $B$8 - SQRT($B$8^2 - ($B$5/2)^2 * SIN(RADIANS(G332))^2 ) ) ) / 1000)*4+$B$6</f>
        <v>1928.2612327406953</v>
      </c>
      <c r="N332" s="50">
        <f>$B$10</f>
        <v>11.079718735154428</v>
      </c>
      <c r="O332" s="49" cm="1">
        <f t="array" ref="O332">MAX(ABS($K$3:$K$363))</f>
        <v>19.577733395790943</v>
      </c>
    </row>
    <row r="333" spans="7:15" x14ac:dyDescent="0.25">
      <c r="G333" s="11">
        <v>150</v>
      </c>
      <c r="H333" s="13">
        <f xml:space="preserve"> ($B$5/2)*(1-COS(RADIANS(G333)))+($B$8-SQRT($B$8^2-(($B$5/2)*SIN(RADIANS(G333)))^2))</f>
        <v>79.016432941315657</v>
      </c>
      <c r="I333" s="13">
        <f>(($B$5/2)*SIN(RADIANS(G333))+(($B$5/2)^2*SIN(RADIANS(G333))*COS(RADIANS(G333)))/SQRT($B$8^2-(($B$5/2)*SIN(RADIANS(G333)))^2))*(PI()/180)</f>
        <v>0.27246602323613545</v>
      </c>
      <c r="J333" s="14">
        <f>(($B$5/2)*COS(RADIANS(G333))+(($B$5/2)^2*COS(2*RADIANS(G333)))/SQRT($B$8^2-(($B$5/2)*SIN(RADIANS(G333)))^2)+(($B$5/2)^4*(SIN(RADIANS(G333))^2)*(COS(RADIANS(G333))^2))/(SQRT($B$8^2-(($B$5/2)*SIN(RADIANS(G333)))^2)^3))*(PI()/180)^2</f>
        <v>-9.0887066918926597E-3</v>
      </c>
      <c r="K333" s="13">
        <f>(($B$5/2)/1000)*($B$11*2*PI()/60)*(SIN(G333*PI()/180) + (($B$5/2)/$B$8)*SIN(2*G333*PI()/180))</f>
        <v>4.420026683725963</v>
      </c>
      <c r="L333" s="15">
        <f>(($B$5/2)/1000)*($B$11*2*PI()/60)^2*(COS(RADIANS(G333)) + 2*(($B$5/2)/$B$8)*COS(2*RADIANS(G333)))</f>
        <v>-4242.4198848916385</v>
      </c>
      <c r="M333" s="13">
        <f xml:space="preserve"> (( PI()*$B$4^2/4 * ( ($B$5/2)*(1-COS(RADIANS(G333))) + $B$8 - SQRT($B$8^2 - ($B$5/2)^2 * SIN(RADIANS(G333))^2 ) ) ) / 1000)*4+$B$6</f>
        <v>1934.9164830765146</v>
      </c>
      <c r="N333" s="50">
        <f>$B$10</f>
        <v>11.079718735154428</v>
      </c>
      <c r="O333" s="49" cm="1">
        <f t="array" ref="O333">MAX(ABS($K$3:$K$363))</f>
        <v>19.577733395790943</v>
      </c>
    </row>
    <row r="334" spans="7:15" x14ac:dyDescent="0.25">
      <c r="G334" s="11">
        <v>151</v>
      </c>
      <c r="H334" s="13">
        <f xml:space="preserve"> ($B$5/2)*(1-COS(RADIANS(G334)))+($B$8-SQRT($B$8^2-(($B$5/2)*SIN(RADIANS(G334)))^2))</f>
        <v>79.28435396061073</v>
      </c>
      <c r="I334" s="13">
        <f>(($B$5/2)*SIN(RADIANS(G334))+(($B$5/2)^2*SIN(RADIANS(G334))*COS(RADIANS(G334)))/SQRT($B$8^2-(($B$5/2)*SIN(RADIANS(G334)))^2))*(PI()/180)</f>
        <v>0.26337540235768803</v>
      </c>
      <c r="J334" s="14">
        <f>(($B$5/2)*COS(RADIANS(G334))+(($B$5/2)^2*COS(2*RADIANS(G334)))/SQRT($B$8^2-(($B$5/2)*SIN(RADIANS(G334)))^2)+(($B$5/2)^4*(SIN(RADIANS(G334))^2)*(COS(RADIANS(G334))^2))/(SQRT($B$8^2-(($B$5/2)*SIN(RADIANS(G334)))^2)^3))*(PI()/180)^2</f>
        <v>-9.0923859647913472E-3</v>
      </c>
      <c r="K334" s="13">
        <f>(($B$5/2)/1000)*($B$11*2*PI()/60)*(SIN(G334*PI()/180) + (($B$5/2)/$B$8)*SIN(2*G334*PI()/180))</f>
        <v>4.2445382219097212</v>
      </c>
      <c r="L334" s="15">
        <f>(($B$5/2)/1000)*($B$11*2*PI()/60)^2*(COS(RADIANS(G334)) + 2*(($B$5/2)/$B$8)*COS(2*RADIANS(G334)))</f>
        <v>-4181.1373962798798</v>
      </c>
      <c r="M334" s="13">
        <f xml:space="preserve"> (( PI()*$B$4^2/4 * ( ($B$5/2)*(1-COS(RADIANS(G334))) + $B$8 - SQRT($B$8^2 - ($B$5/2)^2 * SIN(RADIANS(G334))^2 ) ) ) / 1000)*4+$B$6</f>
        <v>1941.3533760345881</v>
      </c>
      <c r="N334" s="50">
        <f>$B$10</f>
        <v>11.079718735154428</v>
      </c>
      <c r="O334" s="49" cm="1">
        <f t="array" ref="O334">MAX(ABS($K$3:$K$363))</f>
        <v>19.577733395790943</v>
      </c>
    </row>
    <row r="335" spans="7:15" x14ac:dyDescent="0.25">
      <c r="G335" s="11">
        <v>152</v>
      </c>
      <c r="H335" s="13">
        <f xml:space="preserve"> ($B$5/2)*(1-COS(RADIANS(G335)))+($B$8-SQRT($B$8^2-(($B$5/2)*SIN(RADIANS(G335)))^2))</f>
        <v>79.543182665280355</v>
      </c>
      <c r="I335" s="13">
        <f>(($B$5/2)*SIN(RADIANS(G335))+(($B$5/2)^2*SIN(RADIANS(G335))*COS(RADIANS(G335)))/SQRT($B$8^2-(($B$5/2)*SIN(RADIANS(G335)))^2))*(PI()/180)</f>
        <v>0.25428153667767067</v>
      </c>
      <c r="J335" s="14">
        <f>(($B$5/2)*COS(RADIANS(G335))+(($B$5/2)^2*COS(2*RADIANS(G335)))/SQRT($B$8^2-(($B$5/2)*SIN(RADIANS(G335)))^2)+(($B$5/2)^4*(SIN(RADIANS(G335))^2)*(COS(RADIANS(G335))^2))/(SQRT($B$8^2-(($B$5/2)*SIN(RADIANS(G335)))^2)^3))*(PI()/180)^2</f>
        <v>-9.0952090424413524E-3</v>
      </c>
      <c r="K335" s="13">
        <f>(($B$5/2)/1000)*($B$11*2*PI()/60)*(SIN(G335*PI()/180) + (($B$5/2)/$B$8)*SIN(2*G335*PI()/180))</f>
        <v>4.0715883971323308</v>
      </c>
      <c r="L335" s="15">
        <f>(($B$5/2)/1000)*($B$11*2*PI()/60)^2*(COS(RADIANS(G335)) + 2*(($B$5/2)/$B$8)*COS(2*RADIANS(G335)))</f>
        <v>-4120.5870758234951</v>
      </c>
      <c r="M335" s="13">
        <f xml:space="preserve"> (( PI()*$B$4^2/4 * ( ($B$5/2)*(1-COS(RADIANS(G335))) + $B$8 - SQRT($B$8^2 - ($B$5/2)^2 * SIN(RADIANS(G335))^2 ) ) ) / 1000)*4+$B$6</f>
        <v>1947.5718230635625</v>
      </c>
      <c r="N335" s="50">
        <f>$B$10</f>
        <v>11.079718735154428</v>
      </c>
      <c r="O335" s="49" cm="1">
        <f t="array" ref="O335">MAX(ABS($K$3:$K$363))</f>
        <v>19.577733395790943</v>
      </c>
    </row>
    <row r="336" spans="7:15" x14ac:dyDescent="0.25">
      <c r="G336" s="11">
        <v>153</v>
      </c>
      <c r="H336" s="13">
        <f xml:space="preserve"> ($B$5/2)*(1-COS(RADIANS(G336)))+($B$8-SQRT($B$8^2-(($B$5/2)*SIN(RADIANS(G336)))^2))</f>
        <v>79.792916225976001</v>
      </c>
      <c r="I336" s="13">
        <f>(($B$5/2)*SIN(RADIANS(G336))+(($B$5/2)^2*SIN(RADIANS(G336))*COS(RADIANS(G336)))/SQRT($B$8^2-(($B$5/2)*SIN(RADIANS(G336)))^2))*(PI()/180)</f>
        <v>0.24518524456052695</v>
      </c>
      <c r="J336" s="14">
        <f>(($B$5/2)*COS(RADIANS(G336))+(($B$5/2)^2*COS(2*RADIANS(G336)))/SQRT($B$8^2-(($B$5/2)*SIN(RADIANS(G336)))^2)+(($B$5/2)^4*(SIN(RADIANS(G336))^2)*(COS(RADIANS(G336))^2))/(SQRT($B$8^2-(($B$5/2)*SIN(RADIANS(G336)))^2)^3))*(PI()/180)^2</f>
        <v>-9.0972511737665365E-3</v>
      </c>
      <c r="K336" s="13">
        <f>(($B$5/2)/1000)*($B$11*2*PI()/60)*(SIN(G336*PI()/180) + (($B$5/2)/$B$8)*SIN(2*G336*PI()/180))</f>
        <v>3.9011440001750972</v>
      </c>
      <c r="L336" s="15">
        <f>(($B$5/2)/1000)*($B$11*2*PI()/60)^2*(COS(RADIANS(G336)) + 2*(($B$5/2)/$B$8)*COS(2*RADIANS(G336)))</f>
        <v>-4060.8981705987417</v>
      </c>
      <c r="M336" s="13">
        <f xml:space="preserve"> (( PI()*$B$4^2/4 * ( ($B$5/2)*(1-COS(RADIANS(G336))) + $B$8 - SQRT($B$8^2 - ($B$5/2)^2 * SIN(RADIANS(G336))^2 ) ) ) / 1000)*4+$B$6</f>
        <v>1953.5717561873835</v>
      </c>
      <c r="N336" s="50">
        <f>$B$10</f>
        <v>11.079718735154428</v>
      </c>
      <c r="O336" s="49" cm="1">
        <f t="array" ref="O336">MAX(ABS($K$3:$K$363))</f>
        <v>19.577733395790943</v>
      </c>
    </row>
    <row r="337" spans="7:15" x14ac:dyDescent="0.25">
      <c r="G337" s="11">
        <v>154</v>
      </c>
      <c r="H337" s="13">
        <f xml:space="preserve"> ($B$5/2)*(1-COS(RADIANS(G337)))+($B$8-SQRT($B$8^2-(($B$5/2)*SIN(RADIANS(G337)))^2))</f>
        <v>80.033552594503334</v>
      </c>
      <c r="I337" s="13">
        <f>(($B$5/2)*SIN(RADIANS(G337))+(($B$5/2)^2*SIN(RADIANS(G337))*COS(RADIANS(G337)))/SQRT($B$8^2-(($B$5/2)*SIN(RADIANS(G337)))^2))*(PI()/180)</f>
        <v>0.23608727036592872</v>
      </c>
      <c r="J337" s="14">
        <f>(($B$5/2)*COS(RADIANS(G337))+(($B$5/2)^2*COS(2*RADIANS(G337)))/SQRT($B$8^2-(($B$5/2)*SIN(RADIANS(G337)))^2)+(($B$5/2)^4*(SIN(RADIANS(G337))^2)*(COS(RADIANS(G337))^2))/(SQRT($B$8^2-(($B$5/2)*SIN(RADIANS(G337)))^2)^3))*(PI()/180)^2</f>
        <v>-9.098585113447643E-3</v>
      </c>
      <c r="K337" s="13">
        <f>(($B$5/2)/1000)*($B$11*2*PI()/60)*(SIN(G337*PI()/180) + (($B$5/2)/$B$8)*SIN(2*G337*PI()/180))</f>
        <v>3.7331664951160675</v>
      </c>
      <c r="L337" s="15">
        <f>(($B$5/2)/1000)*($B$11*2*PI()/60)^2*(COS(RADIANS(G337)) + 2*(($B$5/2)/$B$8)*COS(2*RADIANS(G337)))</f>
        <v>-4002.1970865524722</v>
      </c>
      <c r="M337" s="13">
        <f xml:space="preserve"> (( PI()*$B$4^2/4 * ( ($B$5/2)*(1-COS(RADIANS(G337))) + $B$8 - SQRT($B$8^2 - ($B$5/2)^2 * SIN(RADIANS(G337))^2 ) ) ) / 1000)*4+$B$6</f>
        <v>1959.3531261974911</v>
      </c>
      <c r="N337" s="50">
        <f>$B$10</f>
        <v>11.079718735154428</v>
      </c>
      <c r="O337" s="49" cm="1">
        <f t="array" ref="O337">MAX(ABS($K$3:$K$363))</f>
        <v>19.577733395790943</v>
      </c>
    </row>
    <row r="338" spans="7:15" x14ac:dyDescent="0.25">
      <c r="G338" s="11">
        <v>155</v>
      </c>
      <c r="H338" s="13">
        <f xml:space="preserve"> ($B$5/2)*(1-COS(RADIANS(G338)))+($B$8-SQRT($B$8^2-(($B$5/2)*SIN(RADIANS(G338)))^2))</f>
        <v>80.265090431070263</v>
      </c>
      <c r="I338" s="13">
        <f>(($B$5/2)*SIN(RADIANS(G338))+(($B$5/2)^2*SIN(RADIANS(G338))*COS(RADIANS(G338)))/SQRT($B$8^2-(($B$5/2)*SIN(RADIANS(G338)))^2))*(PI()/180)</f>
        <v>0.22698828696007653</v>
      </c>
      <c r="J338" s="14">
        <f>(($B$5/2)*COS(RADIANS(G338))+(($B$5/2)^2*COS(2*RADIANS(G338)))/SQRT($B$8^2-(($B$5/2)*SIN(RADIANS(G338)))^2)+(($B$5/2)^4*(SIN(RADIANS(G338))^2)*(COS(RADIANS(G338))^2))/(SQRT($B$8^2-(($B$5/2)*SIN(RADIANS(G338)))^2)^3))*(PI()/180)^2</f>
        <v>-9.0992810885561076E-3</v>
      </c>
      <c r="K338" s="13">
        <f>(($B$5/2)/1000)*($B$11*2*PI()/60)*(SIN(G338*PI()/180) + (($B$5/2)/$B$8)*SIN(2*G338*PI()/180))</f>
        <v>3.5676121412738424</v>
      </c>
      <c r="L338" s="15">
        <f>(($B$5/2)/1000)*($B$11*2*PI()/60)^2*(COS(RADIANS(G338)) + 2*(($B$5/2)/$B$8)*COS(2*RADIANS(G338)))</f>
        <v>-3944.6072181432455</v>
      </c>
      <c r="M338" s="13">
        <f xml:space="preserve"> (( PI()*$B$4^2/4 * ( ($B$5/2)*(1-COS(RADIANS(G338))) + $B$8 - SQRT($B$8^2 - ($B$5/2)^2 * SIN(RADIANS(G338))^2 ) ) ) / 1000)*4+$B$6</f>
        <v>1964.9159009049274</v>
      </c>
      <c r="N338" s="50">
        <f>$B$10</f>
        <v>11.079718735154428</v>
      </c>
      <c r="O338" s="49" cm="1">
        <f t="array" ref="O338">MAX(ABS($K$3:$K$363))</f>
        <v>19.577733395790943</v>
      </c>
    </row>
    <row r="339" spans="7:15" x14ac:dyDescent="0.25">
      <c r="G339" s="11">
        <v>156</v>
      </c>
      <c r="H339" s="13">
        <f xml:space="preserve"> ($B$5/2)*(1-COS(RADIANS(G339)))+($B$8-SQRT($B$8^2-(($B$5/2)*SIN(RADIANS(G339)))^2))</f>
        <v>80.487529034062391</v>
      </c>
      <c r="I339" s="13">
        <f>(($B$5/2)*SIN(RADIANS(G339))+(($B$5/2)^2*SIN(RADIANS(G339))*COS(RADIANS(G339)))/SQRT($B$8^2-(($B$5/2)*SIN(RADIANS(G339)))^2))*(PI()/180)</f>
        <v>0.21788889825818133</v>
      </c>
      <c r="J339" s="14">
        <f>(($B$5/2)*COS(RADIANS(G339))+(($B$5/2)^2*COS(2*RADIANS(G339)))/SQRT($B$8^2-(($B$5/2)*SIN(RADIANS(G339)))^2)+(($B$5/2)^4*(SIN(RADIANS(G339))^2)*(COS(RADIANS(G339))^2))/(SQRT($B$8^2-(($B$5/2)*SIN(RADIANS(G339)))^2)^3))*(PI()/180)^2</f>
        <v>-9.0994067694987173E-3</v>
      </c>
      <c r="K339" s="13">
        <f>(($B$5/2)/1000)*($B$11*2*PI()/60)*(SIN(G339*PI()/180) + (($B$5/2)/$B$8)*SIN(2*G339*PI()/180))</f>
        <v>3.4044321221624974</v>
      </c>
      <c r="L339" s="15">
        <f>(($B$5/2)/1000)*($B$11*2*PI()/60)^2*(COS(RADIANS(G339)) + 2*(($B$5/2)/$B$8)*COS(2*RADIANS(G339)))</f>
        <v>-3888.2487822021722</v>
      </c>
      <c r="M339" s="13">
        <f xml:space="preserve"> (( PI()*$B$4^2/4 * ( ($B$5/2)*(1-COS(RADIANS(G339))) + $B$8 - SQRT($B$8^2 - ($B$5/2)^2 * SIN(RADIANS(G339))^2 ) ) ) / 1000)*4+$B$6</f>
        <v>1970.2600634531702</v>
      </c>
      <c r="N339" s="50">
        <f>$B$10</f>
        <v>11.079718735154428</v>
      </c>
      <c r="O339" s="49" cm="1">
        <f t="array" ref="O339">MAX(ABS($K$3:$K$363))</f>
        <v>19.577733395790943</v>
      </c>
    </row>
    <row r="340" spans="7:15" x14ac:dyDescent="0.25">
      <c r="G340" s="11">
        <v>157</v>
      </c>
      <c r="H340" s="13">
        <f xml:space="preserve"> ($B$5/2)*(1-COS(RADIANS(G340)))+($B$8-SQRT($B$8^2-(($B$5/2)*SIN(RADIANS(G340)))^2))</f>
        <v>80.700868272374663</v>
      </c>
      <c r="I340" s="13">
        <f>(($B$5/2)*SIN(RADIANS(G340))+(($B$5/2)^2*SIN(RADIANS(G340))*COS(RADIANS(G340)))/SQRT($B$8^2-(($B$5/2)*SIN(RADIANS(G340)))^2))*(PI()/180)</f>
        <v>0.20878964179397694</v>
      </c>
      <c r="J340" s="14">
        <f>(($B$5/2)*COS(RADIANS(G340))+(($B$5/2)^2*COS(2*RADIANS(G340)))/SQRT($B$8^2-(($B$5/2)*SIN(RADIANS(G340)))^2)+(($B$5/2)^4*(SIN(RADIANS(G340))^2)*(COS(RADIANS(G340))^2))/(SQRT($B$8^2-(($B$5/2)*SIN(RADIANS(G340)))^2)^3))*(PI()/180)^2</f>
        <v>-9.0990272449651705E-3</v>
      </c>
      <c r="K340" s="13">
        <f>(($B$5/2)/1000)*($B$11*2*PI()/60)*(SIN(G340*PI()/180) + (($B$5/2)/$B$8)*SIN(2*G340*PI()/180))</f>
        <v>3.2435726812774668</v>
      </c>
      <c r="L340" s="15">
        <f>(($B$5/2)/1000)*($B$11*2*PI()/60)^2*(COS(RADIANS(G340)) + 2*(($B$5/2)/$B$8)*COS(2*RADIANS(G340)))</f>
        <v>-3833.2386562207666</v>
      </c>
      <c r="M340" s="13">
        <f xml:space="preserve"> (( PI()*$B$4^2/4 * ( ($B$5/2)*(1-COS(RADIANS(G340))) + $B$8 - SQRT($B$8^2 - ($B$5/2)^2 * SIN(RADIANS(G340))^2 ) ) ) / 1000)*4+$B$6</f>
        <v>1975.3856106923758</v>
      </c>
      <c r="N340" s="50">
        <f>$B$10</f>
        <v>11.079718735154428</v>
      </c>
      <c r="O340" s="49" cm="1">
        <f t="array" ref="O340">MAX(ABS($K$3:$K$363))</f>
        <v>19.577733395790943</v>
      </c>
    </row>
    <row r="341" spans="7:15" x14ac:dyDescent="0.25">
      <c r="G341" s="11">
        <v>158</v>
      </c>
      <c r="H341" s="13">
        <f xml:space="preserve"> ($B$5/2)*(1-COS(RADIANS(G341)))+($B$8-SQRT($B$8^2-(($B$5/2)*SIN(RADIANS(G341)))^2))</f>
        <v>80.905108520324347</v>
      </c>
      <c r="I341" s="13">
        <f>(($B$5/2)*SIN(RADIANS(G341))+(($B$5/2)^2*SIN(RADIANS(G341))*COS(RADIANS(G341)))/SQRT($B$8^2-(($B$5/2)*SIN(RADIANS(G341)))^2))*(PI()/180)</f>
        <v>0.19969099131241022</v>
      </c>
      <c r="J341" s="14">
        <f>(($B$5/2)*COS(RADIANS(G341))+(($B$5/2)^2*COS(2*RADIANS(G341)))/SQRT($B$8^2-(($B$5/2)*SIN(RADIANS(G341)))^2)+(($B$5/2)^4*(SIN(RADIANS(G341))^2)*(COS(RADIANS(G341))^2))/(SQRT($B$8^2-(($B$5/2)*SIN(RADIANS(G341)))^2)^3))*(PI()/180)^2</f>
        <v>-9.0982050005740441E-3</v>
      </c>
      <c r="K341" s="13">
        <f>(($B$5/2)/1000)*($B$11*2*PI()/60)*(SIN(G341*PI()/180) + (($B$5/2)/$B$8)*SIN(2*G341*PI()/180))</f>
        <v>3.0849752645236728</v>
      </c>
      <c r="L341" s="15">
        <f>(($B$5/2)/1000)*($B$11*2*PI()/60)^2*(COS(RADIANS(G341)) + 2*(($B$5/2)/$B$8)*COS(2*RADIANS(G341)))</f>
        <v>-3779.6902212674577</v>
      </c>
      <c r="M341" s="13">
        <f xml:space="preserve"> (( PI()*$B$4^2/4 * ( ($B$5/2)*(1-COS(RADIANS(G341))) + $B$8 - SQRT($B$8^2 - ($B$5/2)^2 * SIN(RADIANS(G341))^2 ) ) ) / 1000)*4+$B$6</f>
        <v>1980.2925516156433</v>
      </c>
      <c r="N341" s="50">
        <f>$B$10</f>
        <v>11.079718735154428</v>
      </c>
      <c r="O341" s="49" cm="1">
        <f t="array" ref="O341">MAX(ABS($K$3:$K$363))</f>
        <v>19.577733395790943</v>
      </c>
    </row>
    <row r="342" spans="7:15" x14ac:dyDescent="0.25">
      <c r="G342" s="11">
        <v>159</v>
      </c>
      <c r="H342" s="13">
        <f xml:space="preserve"> ($B$5/2)*(1-COS(RADIANS(G342)))+($B$8-SQRT($B$8^2-(($B$5/2)*SIN(RADIANS(G342)))^2))</f>
        <v>81.100250595167054</v>
      </c>
      <c r="I342" s="13">
        <f>(($B$5/2)*SIN(RADIANS(G342))+(($B$5/2)^2*SIN(RADIANS(G342))*COS(RADIANS(G342)))/SQRT($B$8^2-(($B$5/2)*SIN(RADIANS(G342)))^2))*(PI()/180)</f>
        <v>0.1905933593819594</v>
      </c>
      <c r="J342" s="14">
        <f>(($B$5/2)*COS(RADIANS(G342))+(($B$5/2)^2*COS(2*RADIANS(G342)))/SQRT($B$8^2-(($B$5/2)*SIN(RADIANS(G342)))^2)+(($B$5/2)^4*(SIN(RADIANS(G342))^2)*(COS(RADIANS(G342))^2))/(SQRT($B$8^2-(($B$5/2)*SIN(RADIANS(G342)))^2)^3))*(PI()/180)^2</f>
        <v>-9.0969999009173404E-3</v>
      </c>
      <c r="K342" s="13">
        <f>(($B$5/2)/1000)*($B$11*2*PI()/60)*(SIN(G342*PI()/180) + (($B$5/2)/$B$8)*SIN(2*G342*PI()/180))</f>
        <v>2.9285766690889803</v>
      </c>
      <c r="L342" s="15">
        <f>(($B$5/2)/1000)*($B$11*2*PI()/60)^2*(COS(RADIANS(G342)) + 2*(($B$5/2)/$B$8)*COS(2*RADIANS(G342)))</f>
        <v>-3727.7132097286021</v>
      </c>
      <c r="M342" s="13">
        <f xml:space="preserve"> (( PI()*$B$4^2/4 * ( ($B$5/2)*(1-COS(RADIANS(G342))) + $B$8 - SQRT($B$8^2 - ($B$5/2)^2 * SIN(RADIANS(G342))^2 ) ) ) / 1000)*4+$B$6</f>
        <v>1984.9809058578139</v>
      </c>
      <c r="N342" s="50">
        <f>$B$10</f>
        <v>11.079718735154428</v>
      </c>
      <c r="O342" s="49" cm="1">
        <f t="array" ref="O342">MAX(ABS($K$3:$K$363))</f>
        <v>19.577733395790943</v>
      </c>
    </row>
    <row r="343" spans="7:15" x14ac:dyDescent="0.25">
      <c r="G343" s="11">
        <v>160</v>
      </c>
      <c r="H343" s="13">
        <f xml:space="preserve"> ($B$5/2)*(1-COS(RADIANS(G343)))+($B$8-SQRT($B$8^2-(($B$5/2)*SIN(RADIANS(G343)))^2))</f>
        <v>81.286295697233399</v>
      </c>
      <c r="I343" s="13">
        <f>(($B$5/2)*SIN(RADIANS(G343))+(($B$5/2)^2*SIN(RADIANS(G343))*COS(RADIANS(G343)))/SQRT($B$8^2-(($B$5/2)*SIN(RADIANS(G343)))^2))*(PI()/180)</f>
        <v>0.18149710002333458</v>
      </c>
      <c r="J343" s="14">
        <f>(($B$5/2)*COS(RADIANS(G343))+(($B$5/2)^2*COS(2*RADIANS(G343)))/SQRT($B$8^2-(($B$5/2)*SIN(RADIANS(G343)))^2)+(($B$5/2)^4*(SIN(RADIANS(G343))^2)*(COS(RADIANS(G343))^2))/(SQRT($B$8^2-(($B$5/2)*SIN(RADIANS(G343)))^2)^3))*(PI()/180)^2</f>
        <v>-9.095469174709667E-3</v>
      </c>
      <c r="K343" s="13">
        <f>(($B$5/2)/1000)*($B$11*2*PI()/60)*(SIN(G343*PI()/180) + (($B$5/2)/$B$8)*SIN(2*G343*PI()/180))</f>
        <v>2.7743091985579387</v>
      </c>
      <c r="L343" s="15">
        <f>(($B$5/2)/1000)*($B$11*2*PI()/60)^2*(COS(RADIANS(G343)) + 2*(($B$5/2)/$B$8)*COS(2*RADIANS(G343)))</f>
        <v>-3677.4135580638231</v>
      </c>
      <c r="M343" s="13">
        <f xml:space="preserve"> (( PI()*$B$4^2/4 * ( ($B$5/2)*(1-COS(RADIANS(G343))) + $B$8 - SQRT($B$8^2 - ($B$5/2)^2 * SIN(RADIANS(G343))^2 ) ) ) / 1000)*4+$B$6</f>
        <v>1989.4507022572373</v>
      </c>
      <c r="N343" s="50">
        <f>$B$10</f>
        <v>11.079718735154428</v>
      </c>
      <c r="O343" s="49" cm="1">
        <f t="array" ref="O343">MAX(ABS($K$3:$K$363))</f>
        <v>19.577733395790943</v>
      </c>
    </row>
    <row r="344" spans="7:15" x14ac:dyDescent="0.25">
      <c r="G344" s="11">
        <v>161</v>
      </c>
      <c r="H344" s="13">
        <f xml:space="preserve"> ($B$5/2)*(1-COS(RADIANS(G344)))+($B$8-SQRT($B$8^2-(($B$5/2)*SIN(RADIANS(G344)))^2))</f>
        <v>81.46324535270108</v>
      </c>
      <c r="I344" s="13">
        <f>(($B$5/2)*SIN(RADIANS(G344))+(($B$5/2)^2*SIN(RADIANS(G344))*COS(RADIANS(G344)))/SQRT($B$8^2-(($B$5/2)*SIN(RADIANS(G344)))^2))*(PI()/180)</f>
        <v>0.17240251135159265</v>
      </c>
      <c r="J344" s="14">
        <f>(($B$5/2)*COS(RADIANS(G344))+(($B$5/2)^2*COS(2*RADIANS(G344)))/SQRT($B$8^2-(($B$5/2)*SIN(RADIANS(G344)))^2)+(($B$5/2)^4*(SIN(RADIANS(G344))^2)*(COS(RADIANS(G344))^2))/(SQRT($B$8^2-(($B$5/2)*SIN(RADIANS(G344)))^2)^3))*(PI()/180)^2</f>
        <v>-9.0936674027551258E-3</v>
      </c>
      <c r="K344" s="13">
        <f>(($B$5/2)/1000)*($B$11*2*PI()/60)*(SIN(G344*PI()/180) + (($B$5/2)/$B$8)*SIN(2*G344*PI()/180))</f>
        <v>2.6221008240530588</v>
      </c>
      <c r="L344" s="15">
        <f>(($B$5/2)/1000)*($B$11*2*PI()/60)^2*(COS(RADIANS(G344)) + 2*(($B$5/2)/$B$8)*COS(2*RADIANS(G344)))</f>
        <v>-3628.8932647591851</v>
      </c>
      <c r="M344" s="13">
        <f xml:space="preserve"> (( PI()*$B$4^2/4 * ( ($B$5/2)*(1-COS(RADIANS(G344))) + $B$8 - SQRT($B$8^2 - ($B$5/2)^2 * SIN(RADIANS(G344))^2 ) ) ) / 1000)*4+$B$6</f>
        <v>1993.7019774808473</v>
      </c>
      <c r="N344" s="50">
        <f>$B$10</f>
        <v>11.079718735154428</v>
      </c>
      <c r="O344" s="49" cm="1">
        <f t="array" ref="O344">MAX(ABS($K$3:$K$363))</f>
        <v>19.577733395790943</v>
      </c>
    </row>
    <row r="345" spans="7:15" x14ac:dyDescent="0.25">
      <c r="G345" s="11">
        <v>162</v>
      </c>
      <c r="H345" s="13">
        <f xml:space="preserve"> ($B$5/2)*(1-COS(RADIANS(G345)))+($B$8-SQRT($B$8^2-(($B$5/2)*SIN(RADIANS(G345)))^2))</f>
        <v>81.631101359015105</v>
      </c>
      <c r="I345" s="13">
        <f>(($B$5/2)*SIN(RADIANS(G345))+(($B$5/2)^2*SIN(RADIANS(G345))*COS(RADIANS(G345)))/SQRT($B$8^2-(($B$5/2)*SIN(RADIANS(G345)))^2))*(PI()/180)</f>
        <v>0.16330983822899717</v>
      </c>
      <c r="J345" s="14">
        <f>(($B$5/2)*COS(RADIANS(G345))+(($B$5/2)^2*COS(2*RADIANS(G345)))/SQRT($B$8^2-(($B$5/2)*SIN(RADIANS(G345)))^2)+(($B$5/2)^4*(SIN(RADIANS(G345))^2)*(COS(RADIANS(G345))^2))/(SQRT($B$8^2-(($B$5/2)*SIN(RADIANS(G345)))^2)^3))*(PI()/180)^2</f>
        <v>-9.091646508452858E-3</v>
      </c>
      <c r="K345" s="13">
        <f>(($B$5/2)/1000)*($B$11*2*PI()/60)*(SIN(G345*PI()/180) + (($B$5/2)/$B$8)*SIN(2*G345*PI()/180))</f>
        <v>2.4718753511833427</v>
      </c>
      <c r="L345" s="15">
        <f>(($B$5/2)/1000)*($B$11*2*PI()/60)^2*(COS(RADIANS(G345)) + 2*(($B$5/2)/$B$8)*COS(2*RADIANS(G345)))</f>
        <v>-3582.2502536552342</v>
      </c>
      <c r="M345" s="13">
        <f xml:space="preserve"> (( PI()*$B$4^2/4 * ( ($B$5/2)*(1-COS(RADIANS(G345))) + $B$8 - SQRT($B$8^2 - ($B$5/2)^2 * SIN(RADIANS(G345))^2 ) ) ) / 1000)*4+$B$6</f>
        <v>1997.7347747128674</v>
      </c>
      <c r="N345" s="50">
        <f>$B$10</f>
        <v>11.079718735154428</v>
      </c>
      <c r="O345" s="49" cm="1">
        <f t="array" ref="O345">MAX(ABS($K$3:$K$363))</f>
        <v>19.577733395790943</v>
      </c>
    </row>
    <row r="346" spans="7:15" x14ac:dyDescent="0.25">
      <c r="G346" s="11">
        <v>163</v>
      </c>
      <c r="H346" s="13">
        <f xml:space="preserve"> ($B$5/2)*(1-COS(RADIANS(G346)))+($B$8-SQRT($B$8^2-(($B$5/2)*SIN(RADIANS(G346)))^2))</f>
        <v>81.789865732964813</v>
      </c>
      <c r="I346" s="13">
        <f>(($B$5/2)*SIN(RADIANS(G346))+(($B$5/2)^2*SIN(RADIANS(G346))*COS(RADIANS(G346)))/SQRT($B$8^2-(($B$5/2)*SIN(RADIANS(G346)))^2))*(PI()/180)</f>
        <v>0.15421927492621279</v>
      </c>
      <c r="J346" s="14">
        <f>(($B$5/2)*COS(RADIANS(G346))+(($B$5/2)^2*COS(2*RADIANS(G346)))/SQRT($B$8^2-(($B$5/2)*SIN(RADIANS(G346)))^2)+(($B$5/2)^4*(SIN(RADIANS(G346))^2)*(COS(RADIANS(G346))^2))/(SQRT($B$8^2-(($B$5/2)*SIN(RADIANS(G346)))^2)^3))*(PI()/180)^2</f>
        <v>-9.0894557505710339E-3</v>
      </c>
      <c r="K346" s="13">
        <f>(($B$5/2)/1000)*($B$11*2*PI()/60)*(SIN(G346*PI()/180) + (($B$5/2)/$B$8)*SIN(2*G346*PI()/180))</f>
        <v>2.3235525925725504</v>
      </c>
      <c r="L346" s="15">
        <f>(($B$5/2)/1000)*($B$11*2*PI()/60)^2*(COS(RADIANS(G346)) + 2*(($B$5/2)/$B$8)*COS(2*RADIANS(G346)))</f>
        <v>-3537.5782428201783</v>
      </c>
      <c r="M346" s="13">
        <f xml:space="preserve"> (( PI()*$B$4^2/4 * ( ($B$5/2)*(1-COS(RADIANS(G346))) + $B$8 - SQRT($B$8^2 - ($B$5/2)^2 * SIN(RADIANS(G346))^2 ) ) ) / 1000)*4+$B$6</f>
        <v>2001.5491424073418</v>
      </c>
      <c r="N346" s="50">
        <f>$B$10</f>
        <v>11.079718735154428</v>
      </c>
      <c r="O346" s="49" cm="1">
        <f t="array" ref="O346">MAX(ABS($K$3:$K$363))</f>
        <v>19.577733395790943</v>
      </c>
    </row>
    <row r="347" spans="7:15" x14ac:dyDescent="0.25">
      <c r="G347" s="11">
        <v>164</v>
      </c>
      <c r="H347" s="13">
        <f xml:space="preserve"> ($B$5/2)*(1-COS(RADIANS(G347)))+($B$8-SQRT($B$8^2-(($B$5/2)*SIN(RADIANS(G347)))^2))</f>
        <v>81.939540661425738</v>
      </c>
      <c r="I347" s="13">
        <f>(($B$5/2)*SIN(RADIANS(G347))+(($B$5/2)^2*SIN(RADIANS(G347))*COS(RADIANS(G347)))/SQRT($B$8^2-(($B$5/2)*SIN(RADIANS(G347)))^2))*(PI()/180)</f>
        <v>0.14513096778970319</v>
      </c>
      <c r="J347" s="14">
        <f>(($B$5/2)*COS(RADIANS(G347))+(($B$5/2)^2*COS(2*RADIANS(G347)))/SQRT($B$8^2-(($B$5/2)*SIN(RADIANS(G347)))^2)+(($B$5/2)^4*(SIN(RADIANS(G347))^2)*(COS(RADIANS(G347))^2))/(SQRT($B$8^2-(($B$5/2)*SIN(RADIANS(G347)))^2)^3))*(PI()/180)^2</f>
        <v>-9.0871417180286851E-3</v>
      </c>
      <c r="K347" s="13">
        <f>(($B$5/2)/1000)*($B$11*2*PI()/60)*(SIN(G347*PI()/180) + (($B$5/2)/$B$8)*SIN(2*G347*PI()/180))</f>
        <v>2.1770485457326578</v>
      </c>
      <c r="L347" s="15">
        <f>(($B$5/2)/1000)*($B$11*2*PI()/60)^2*(COS(RADIANS(G347)) + 2*(($B$5/2)/$B$8)*COS(2*RADIANS(G347)))</f>
        <v>-3494.9666191315828</v>
      </c>
      <c r="M347" s="13">
        <f xml:space="preserve"> (( PI()*$B$4^2/4 * ( ($B$5/2)*(1-COS(RADIANS(G347))) + $B$8 - SQRT($B$8^2 - ($B$5/2)^2 * SIN(RADIANS(G347))^2 ) ) ) / 1000)*4+$B$6</f>
        <v>2005.145133104694</v>
      </c>
      <c r="N347" s="50">
        <f>$B$10</f>
        <v>11.079718735154428</v>
      </c>
      <c r="O347" s="49" cm="1">
        <f t="array" ref="O347">MAX(ABS($K$3:$K$363))</f>
        <v>19.577733395790943</v>
      </c>
    </row>
    <row r="348" spans="7:15" x14ac:dyDescent="0.25">
      <c r="G348" s="11">
        <v>165</v>
      </c>
      <c r="H348" s="13">
        <f xml:space="preserve"> ($B$5/2)*(1-COS(RADIANS(G348)))+($B$8-SQRT($B$8^2-(($B$5/2)*SIN(RADIANS(G348)))^2))</f>
        <v>82.08012845477073</v>
      </c>
      <c r="I348" s="13">
        <f>(($B$5/2)*SIN(RADIANS(G348))+(($B$5/2)^2*SIN(RADIANS(G348))*COS(RADIANS(G348)))/SQRT($B$8^2-(($B$5/2)*SIN(RADIANS(G348)))^2))*(PI()/180)</f>
        <v>0.13604501791344595</v>
      </c>
      <c r="J348" s="14">
        <f>(($B$5/2)*COS(RADIANS(G348))+(($B$5/2)^2*COS(2*RADIANS(G348)))/SQRT($B$8^2-(($B$5/2)*SIN(RADIANS(G348)))^2)+(($B$5/2)^4*(SIN(RADIANS(G348))^2)*(COS(RADIANS(G348))^2))/(SQRT($B$8^2-(($B$5/2)*SIN(RADIANS(G348)))^2)^3))*(PI()/180)^2</f>
        <v>-9.0847483264351152E-3</v>
      </c>
      <c r="K348" s="13">
        <f>(($B$5/2)/1000)*($B$11*2*PI()/60)*(SIN(G348*PI()/180) + (($B$5/2)/$B$8)*SIN(2*G348*PI()/180))</f>
        <v>2.0322755760414863</v>
      </c>
      <c r="L348" s="15">
        <f>(($B$5/2)/1000)*($B$11*2*PI()/60)^2*(COS(RADIANS(G348)) + 2*(($B$5/2)/$B$8)*COS(2*RADIANS(G348)))</f>
        <v>-3454.5003187227908</v>
      </c>
      <c r="M348" s="13">
        <f xml:space="preserve"> (( PI()*$B$4^2/4 * ( ($B$5/2)*(1-COS(RADIANS(G348))) + $B$8 - SQRT($B$8^2 - ($B$5/2)^2 * SIN(RADIANS(G348))^2 ) ) ) / 1000)*4+$B$6</f>
        <v>2008.522802312413</v>
      </c>
      <c r="N348" s="50">
        <f>$B$10</f>
        <v>11.079718735154428</v>
      </c>
      <c r="O348" s="49" cm="1">
        <f t="array" ref="O348">MAX(ABS($K$3:$K$363))</f>
        <v>19.577733395790943</v>
      </c>
    </row>
    <row r="349" spans="7:15" x14ac:dyDescent="0.25">
      <c r="G349" s="11">
        <v>166</v>
      </c>
      <c r="H349" s="13">
        <f xml:space="preserve"> ($B$5/2)*(1-COS(RADIANS(G349)))+($B$8-SQRT($B$8^2-(($B$5/2)*SIN(RADIANS(G349)))^2))</f>
        <v>82.211631502954702</v>
      </c>
      <c r="I349" s="13">
        <f>(($B$5/2)*SIN(RADIANS(G349))+(($B$5/2)^2*SIN(RADIANS(G349))*COS(RADIANS(G349)))/SQRT($B$8^2-(($B$5/2)*SIN(RADIANS(G349)))^2))*(PI()/180)</f>
        <v>0.12696148381333056</v>
      </c>
      <c r="J349" s="14">
        <f>(($B$5/2)*COS(RADIANS(G349))+(($B$5/2)^2*COS(2*RADIANS(G349)))/SQRT($B$8^2-(($B$5/2)*SIN(RADIANS(G349)))^2)+(($B$5/2)^4*(SIN(RADIANS(G349))^2)*(COS(RADIANS(G349))^2))/(SQRT($B$8^2-(($B$5/2)*SIN(RADIANS(G349)))^2)^3))*(PI()/180)^2</f>
        <v>-9.0823168161475749E-3</v>
      </c>
      <c r="K349" s="13">
        <f>(($B$5/2)/1000)*($B$11*2*PI()/60)*(SIN(G349*PI()/180) + (($B$5/2)/$B$8)*SIN(2*G349*PI()/180))</f>
        <v>1.889142604576918</v>
      </c>
      <c r="L349" s="15">
        <f>(($B$5/2)/1000)*($B$11*2*PI()/60)^2*(COS(RADIANS(G349)) + 2*(($B$5/2)/$B$8)*COS(2*RADIANS(G349)))</f>
        <v>-3416.2597134429893</v>
      </c>
      <c r="M349" s="13">
        <f xml:space="preserve"> (( PI()*$B$4^2/4 * ( ($B$5/2)*(1-COS(RADIANS(G349))) + $B$8 - SQRT($B$8^2 - ($B$5/2)^2 * SIN(RADIANS(G349))^2 ) ) ) / 1000)*4+$B$6</f>
        <v>2011.6822074499705</v>
      </c>
      <c r="N349" s="50">
        <f>$B$10</f>
        <v>11.079718735154428</v>
      </c>
      <c r="O349" s="49" cm="1">
        <f t="array" ref="O349">MAX(ABS($K$3:$K$363))</f>
        <v>19.577733395790943</v>
      </c>
    </row>
    <row r="350" spans="7:15" x14ac:dyDescent="0.25">
      <c r="G350" s="11">
        <v>167</v>
      </c>
      <c r="H350" s="13">
        <f xml:space="preserve"> ($B$5/2)*(1-COS(RADIANS(G350)))+($B$8-SQRT($B$8^2-(($B$5/2)*SIN(RADIANS(G350)))^2))</f>
        <v>82.334052234274239</v>
      </c>
      <c r="I350" s="13">
        <f>(($B$5/2)*SIN(RADIANS(G350))+(($B$5/2)^2*SIN(RADIANS(G350))*COS(RADIANS(G350)))/SQRT($B$8^2-(($B$5/2)*SIN(RADIANS(G350)))^2))*(PI()/180)</f>
        <v>0.11788038410283563</v>
      </c>
      <c r="J350" s="14">
        <f>(($B$5/2)*COS(RADIANS(G350))+(($B$5/2)^2*COS(2*RADIANS(G350)))/SQRT($B$8^2-(($B$5/2)*SIN(RADIANS(G350)))^2)+(($B$5/2)^4*(SIN(RADIANS(G350))^2)*(COS(RADIANS(G350))^2))/(SQRT($B$8^2-(($B$5/2)*SIN(RADIANS(G350)))^2)^3))*(PI()/180)^2</f>
        <v>-9.0798857516193425E-3</v>
      </c>
      <c r="K350" s="13">
        <f>(($B$5/2)/1000)*($B$11*2*PI()/60)*(SIN(G350*PI()/180) + (($B$5/2)/$B$8)*SIN(2*G350*PI()/180))</f>
        <v>1.7475553005541951</v>
      </c>
      <c r="L350" s="15">
        <f>(($B$5/2)/1000)*($B$11*2*PI()/60)^2*(COS(RADIANS(G350)) + 2*(($B$5/2)/$B$8)*COS(2*RADIANS(G350)))</f>
        <v>-3380.3205034722982</v>
      </c>
      <c r="M350" s="13">
        <f xml:space="preserve"> (( PI()*$B$4^2/4 * ( ($B$5/2)*(1-COS(RADIANS(G350))) + $B$8 - SQRT($B$8^2 - ($B$5/2)^2 * SIN(RADIANS(G350))^2 ) ) ) / 1000)*4+$B$6</f>
        <v>2014.6234068580138</v>
      </c>
      <c r="N350" s="50">
        <f>$B$10</f>
        <v>11.079718735154428</v>
      </c>
      <c r="O350" s="49" cm="1">
        <f t="array" ref="O350">MAX(ABS($K$3:$K$363))</f>
        <v>19.577733395790943</v>
      </c>
    </row>
    <row r="351" spans="7:15" x14ac:dyDescent="0.25">
      <c r="G351" s="11">
        <v>168</v>
      </c>
      <c r="H351" s="13">
        <f xml:space="preserve"> ($B$5/2)*(1-COS(RADIANS(G351)))+($B$8-SQRT($B$8^2-(($B$5/2)*SIN(RADIANS(G351)))^2))</f>
        <v>82.44739307680311</v>
      </c>
      <c r="I351" s="13">
        <f>(($B$5/2)*SIN(RADIANS(G351))+(($B$5/2)^2*SIN(RADIANS(G351))*COS(RADIANS(G351)))/SQRT($B$8^2-(($B$5/2)*SIN(RADIANS(G351)))^2))*(PI()/180)</f>
        <v>0.10880170016880064</v>
      </c>
      <c r="J351" s="14">
        <f>(($B$5/2)*COS(RADIANS(G351))+(($B$5/2)^2*COS(2*RADIANS(G351)))/SQRT($B$8^2-(($B$5/2)*SIN(RADIANS(G351)))^2)+(($B$5/2)^4*(SIN(RADIANS(G351))^2)*(COS(RADIANS(G351))^2))/(SQRT($B$8^2-(($B$5/2)*SIN(RADIANS(G351)))^2)^3))*(PI()/180)^2</f>
        <v>-9.0774910218225108E-3</v>
      </c>
      <c r="K351" s="13">
        <f>(($B$5/2)/1000)*($B$11*2*PI()/60)*(SIN(G351*PI()/180) + (($B$5/2)/$B$8)*SIN(2*G351*PI()/180))</f>
        <v>1.6074162781070298</v>
      </c>
      <c r="L351" s="15">
        <f>(($B$5/2)/1000)*($B$11*2*PI()/60)^2*(COS(RADIANS(G351)) + 2*(($B$5/2)/$B$8)*COS(2*RADIANS(G351)))</f>
        <v>-3346.7536162256069</v>
      </c>
      <c r="M351" s="13">
        <f xml:space="preserve"> (( PI()*$B$4^2/4 * ( ($B$5/2)*(1-COS(RADIANS(G351))) + $B$8 - SQRT($B$8^2 - ($B$5/2)^2 * SIN(RADIANS(G351))^2 ) ) ) / 1000)*4+$B$6</f>
        <v>2017.3464588718336</v>
      </c>
      <c r="N351" s="50">
        <f>$B$10</f>
        <v>11.079718735154428</v>
      </c>
      <c r="O351" s="49" cm="1">
        <f t="array" ref="O351">MAX(ABS($K$3:$K$363))</f>
        <v>19.577733395790943</v>
      </c>
    </row>
    <row r="352" spans="7:15" x14ac:dyDescent="0.25">
      <c r="G352" s="11">
        <v>169</v>
      </c>
      <c r="H352" s="13">
        <f xml:space="preserve"> ($B$5/2)*(1-COS(RADIANS(G352)))+($B$8-SQRT($B$8^2-(($B$5/2)*SIN(RADIANS(G352)))^2))</f>
        <v>82.551656422503228</v>
      </c>
      <c r="I352" s="13">
        <f>(($B$5/2)*SIN(RADIANS(G352))+(($B$5/2)^2*SIN(RADIANS(G352))*COS(RADIANS(G352)))/SQRT($B$8^2-(($B$5/2)*SIN(RADIANS(G352)))^2))*(PI()/180)</f>
        <v>9.9725378846326554E-2</v>
      </c>
      <c r="J352" s="14">
        <f>(($B$5/2)*COS(RADIANS(G352))+(($B$5/2)^2*COS(2*RADIANS(G352)))/SQRT($B$8^2-(($B$5/2)*SIN(RADIANS(G352)))^2)+(($B$5/2)^4*(SIN(RADIANS(G352))^2)*(COS(RADIANS(G352))^2))/(SQRT($B$8^2-(($B$5/2)*SIN(RADIANS(G352)))^2)^3))*(PI()/180)^2</f>
        <v>-9.0751658415419902E-3</v>
      </c>
      <c r="K352" s="13">
        <f>(($B$5/2)/1000)*($B$11*2*PI()/60)*(SIN(G352*PI()/180) + (($B$5/2)/$B$8)*SIN(2*G352*PI()/180))</f>
        <v>1.468625297147828</v>
      </c>
      <c r="L352" s="15">
        <f>(($B$5/2)/1000)*($B$11*2*PI()/60)^2*(COS(RADIANS(G352)) + 2*(($B$5/2)/$B$8)*COS(2*RADIANS(G352)))</f>
        <v>-3315.625111671025</v>
      </c>
      <c r="M352" s="13">
        <f xml:space="preserve"> (( PI()*$B$4^2/4 * ( ($B$5/2)*(1-COS(RADIANS(G352))) + $B$8 - SQRT($B$8^2 - ($B$5/2)^2 * SIN(RADIANS(G352))^2 ) ) ) / 1000)*4+$B$6</f>
        <v>2019.8514209591233</v>
      </c>
      <c r="N352" s="50">
        <f>$B$10</f>
        <v>11.079718735154428</v>
      </c>
      <c r="O352" s="49" cm="1">
        <f t="array" ref="O352">MAX(ABS($K$3:$K$363))</f>
        <v>19.577733395790943</v>
      </c>
    </row>
    <row r="353" spans="7:15" x14ac:dyDescent="0.25">
      <c r="G353" s="11">
        <v>170</v>
      </c>
      <c r="H353" s="13">
        <f xml:space="preserve"> ($B$5/2)*(1-COS(RADIANS(G353)))+($B$8-SQRT($B$8^2-(($B$5/2)*SIN(RADIANS(G353)))^2))</f>
        <v>82.646844594009664</v>
      </c>
      <c r="I353" s="13">
        <f>(($B$5/2)*SIN(RADIANS(G353))+(($B$5/2)^2*SIN(RADIANS(G353))*COS(RADIANS(G353)))/SQRT($B$8^2-(($B$5/2)*SIN(RADIANS(G353)))^2))*(PI()/180)</f>
        <v>9.0651335092022847E-2</v>
      </c>
      <c r="J353" s="14">
        <f>(($B$5/2)*COS(RADIANS(G353))+(($B$5/2)^2*COS(2*RADIANS(G353)))/SQRT($B$8^2-(($B$5/2)*SIN(RADIANS(G353)))^2)+(($B$5/2)^4*(SIN(RADIANS(G353))^2)*(COS(RADIANS(G353))^2))/(SQRT($B$8^2-(($B$5/2)*SIN(RADIANS(G353)))^2)^3))*(PI()/180)^2</f>
        <v>-9.072940753350316E-3</v>
      </c>
      <c r="K353" s="13">
        <f>(($B$5/2)/1000)*($B$11*2*PI()/60)*(SIN(G353*PI()/180) + (($B$5/2)/$B$8)*SIN(2*G353*PI()/180))</f>
        <v>1.331079468037297</v>
      </c>
      <c r="L353" s="15">
        <f>(($B$5/2)/1000)*($B$11*2*PI()/60)^2*(COS(RADIANS(G353)) + 2*(($B$5/2)/$B$8)*COS(2*RADIANS(G353)))</f>
        <v>-3286.9960941808199</v>
      </c>
      <c r="M353" s="13">
        <f xml:space="preserve"> (( PI()*$B$4^2/4 * ( ($B$5/2)*(1-COS(RADIANS(G353))) + $B$8 - SQRT($B$8^2 - ($B$5/2)^2 * SIN(RADIANS(G353))^2 ) ) ) / 1000)*4+$B$6</f>
        <v>2022.1383489219754</v>
      </c>
      <c r="N353" s="50">
        <f>$B$10</f>
        <v>11.079718735154428</v>
      </c>
      <c r="O353" s="49" cm="1">
        <f t="array" ref="O353">MAX(ABS($K$3:$K$363))</f>
        <v>19.577733395790943</v>
      </c>
    </row>
    <row r="354" spans="7:15" x14ac:dyDescent="0.25">
      <c r="G354" s="11">
        <v>171</v>
      </c>
      <c r="H354" s="13">
        <f xml:space="preserve"> ($B$5/2)*(1-COS(RADIANS(G354)))+($B$8-SQRT($B$8^2-(($B$5/2)*SIN(RADIANS(G354)))^2))</f>
        <v>82.73295981408792</v>
      </c>
      <c r="I354" s="13">
        <f>(($B$5/2)*SIN(RADIANS(G354))+(($B$5/2)^2*SIN(RADIANS(G354))*COS(RADIANS(G354)))/SQRT($B$8^2-(($B$5/2)*SIN(RADIANS(G354)))^2))*(PI()/180)</f>
        <v>8.1579454655017536E-2</v>
      </c>
      <c r="J354" s="14">
        <f>(($B$5/2)*COS(RADIANS(G354))+(($B$5/2)^2*COS(2*RADIANS(G354)))/SQRT($B$8^2-(($B$5/2)*SIN(RADIANS(G354)))^2)+(($B$5/2)^4*(SIN(RADIANS(G354))^2)*(COS(RADIANS(G354))^2))/(SQRT($B$8^2-(($B$5/2)*SIN(RADIANS(G354)))^2)^3))*(PI()/180)^2</f>
        <v>-9.0708436300857235E-3</v>
      </c>
      <c r="K354" s="13">
        <f>(($B$5/2)/1000)*($B$11*2*PI()/60)*(SIN(G354*PI()/180) + (($B$5/2)/$B$8)*SIN(2*G354*PI()/180))</f>
        <v>1.1946734597889173</v>
      </c>
      <c r="L354" s="15">
        <f>(($B$5/2)/1000)*($B$11*2*PI()/60)^2*(COS(RADIANS(G354)) + 2*(($B$5/2)/$B$8)*COS(2*RADIANS(G354)))</f>
        <v>-3260.9226310245904</v>
      </c>
      <c r="M354" s="13">
        <f xml:space="preserve"> (( PI()*$B$4^2/4 * ( ($B$5/2)*(1-COS(RADIANS(G354))) + $B$8 - SQRT($B$8^2 - ($B$5/2)^2 * SIN(RADIANS(G354))^2 ) ) ) / 1000)*4+$B$6</f>
        <v>2024.2072961630813</v>
      </c>
      <c r="N354" s="50">
        <f>$B$10</f>
        <v>11.079718735154428</v>
      </c>
      <c r="O354" s="49" cm="1">
        <f t="array" ref="O354">MAX(ABS($K$3:$K$363))</f>
        <v>19.577733395790943</v>
      </c>
    </row>
    <row r="355" spans="7:15" x14ac:dyDescent="0.25">
      <c r="G355" s="11">
        <v>172</v>
      </c>
      <c r="H355" s="13">
        <f xml:space="preserve"> ($B$5/2)*(1-COS(RADIANS(G355)))+($B$8-SQRT($B$8^2-(($B$5/2)*SIN(RADIANS(G355)))^2))</f>
        <v>82.810004177760732</v>
      </c>
      <c r="I355" s="13">
        <f>(($B$5/2)*SIN(RADIANS(G355))+(($B$5/2)^2*SIN(RADIANS(G355))*COS(RADIANS(G355)))/SQRT($B$8^2-(($B$5/2)*SIN(RADIANS(G355)))^2))*(PI()/180)</f>
        <v>7.2509596745302843E-2</v>
      </c>
      <c r="J355" s="14">
        <f>(($B$5/2)*COS(RADIANS(G355))+(($B$5/2)^2*COS(2*RADIANS(G355)))/SQRT($B$8^2-(($B$5/2)*SIN(RADIANS(G355)))^2)+(($B$5/2)^4*(SIN(RADIANS(G355))^2)*(COS(RADIANS(G355))^2))/(SQRT($B$8^2-(($B$5/2)*SIN(RADIANS(G355)))^2)^3))*(PI()/180)^2</f>
        <v>-9.0688996776695559E-3</v>
      </c>
      <c r="K355" s="13">
        <f>(($B$5/2)/1000)*($B$11*2*PI()/60)*(SIN(G355*PI()/180) + (($B$5/2)/$B$8)*SIN(2*G355*PI()/180))</f>
        <v>1.059299711529349</v>
      </c>
      <c r="L355" s="15">
        <f>(($B$5/2)/1000)*($B$11*2*PI()/60)^2*(COS(RADIANS(G355)) + 2*(($B$5/2)/$B$8)*COS(2*RADIANS(G355)))</f>
        <v>-3237.4556776060849</v>
      </c>
      <c r="M355" s="13">
        <f xml:space="preserve"> (( PI()*$B$4^2/4 * ( ($B$5/2)*(1-COS(RADIANS(G355))) + $B$8 - SQRT($B$8^2 - ($B$5/2)^2 * SIN(RADIANS(G355))^2 ) ) ) / 1000)*4+$B$6</f>
        <v>2026.0583130160685</v>
      </c>
      <c r="N355" s="50">
        <f>$B$10</f>
        <v>11.079718735154428</v>
      </c>
      <c r="O355" s="49" cm="1">
        <f t="array" ref="O355">MAX(ABS($K$3:$K$363))</f>
        <v>19.577733395790943</v>
      </c>
    </row>
    <row r="356" spans="7:15" x14ac:dyDescent="0.25">
      <c r="G356" s="11">
        <v>173</v>
      </c>
      <c r="H356" s="13">
        <f xml:space="preserve"> ($B$5/2)*(1-COS(RADIANS(G356)))+($B$8-SQRT($B$8^2-(($B$5/2)*SIN(RADIANS(G356)))^2))</f>
        <v>82.87797962710205</v>
      </c>
      <c r="I356" s="13">
        <f>(($B$5/2)*SIN(RADIANS(G356))+(($B$5/2)^2*SIN(RADIANS(G356))*COS(RADIANS(G356)))/SQRT($B$8^2-(($B$5/2)*SIN(RADIANS(G356)))^2))*(PI()/180)</f>
        <v>6.3441596699160413E-2</v>
      </c>
      <c r="J356" s="14">
        <f>(($B$5/2)*COS(RADIANS(G356))+(($B$5/2)^2*COS(2*RADIANS(G356)))/SQRT($B$8^2-(($B$5/2)*SIN(RADIANS(G356)))^2)+(($B$5/2)^4*(SIN(RADIANS(G356))^2)*(COS(RADIANS(G356))^2))/(SQRT($B$8^2-(($B$5/2)*SIN(RADIANS(G356)))^2)^3))*(PI()/180)^2</f>
        <v>-9.0671314381125991E-3</v>
      </c>
      <c r="K356" s="13">
        <f>(($B$5/2)/1000)*($B$11*2*PI()/60)*(SIN(G356*PI()/180) + (($B$5/2)/$B$8)*SIN(2*G356*PI()/180))</f>
        <v>0.92484864693187863</v>
      </c>
      <c r="L356" s="15">
        <f>(($B$5/2)/1000)*($B$11*2*PI()/60)^2*(COS(RADIANS(G356)) + 2*(($B$5/2)/$B$8)*COS(2*RADIANS(G356)))</f>
        <v>-3216.641009536776</v>
      </c>
      <c r="M356" s="13">
        <f xml:space="preserve"> (( PI()*$B$4^2/4 * ( ($B$5/2)*(1-COS(RADIANS(G356))) + $B$8 - SQRT($B$8^2 - ($B$5/2)^2 * SIN(RADIANS(G356))^2 ) ) ) / 1000)*4+$B$6</f>
        <v>2027.691446139921</v>
      </c>
      <c r="N356" s="50">
        <f>$B$10</f>
        <v>11.079718735154428</v>
      </c>
      <c r="O356" s="49" cm="1">
        <f t="array" ref="O356">MAX(ABS($K$3:$K$363))</f>
        <v>19.577733395790943</v>
      </c>
    </row>
    <row r="357" spans="7:15" x14ac:dyDescent="0.25">
      <c r="G357" s="11">
        <v>174</v>
      </c>
      <c r="H357" s="13">
        <f xml:space="preserve"> ($B$5/2)*(1-COS(RADIANS(G357)))+($B$8-SQRT($B$8^2-(($B$5/2)*SIN(RADIANS(G357)))^2))</f>
        <v>82.936887928694702</v>
      </c>
      <c r="I357" s="13">
        <f>(($B$5/2)*SIN(RADIANS(G357))+(($B$5/2)^2*SIN(RADIANS(G357))*COS(RADIANS(G357)))/SQRT($B$8^2-(($B$5/2)*SIN(RADIANS(G357)))^2))*(PI()/180)</f>
        <v>5.437526864154018E-2</v>
      </c>
      <c r="J357" s="14">
        <f>(($B$5/2)*COS(RADIANS(G357))+(($B$5/2)^2*COS(2*RADIANS(G357)))/SQRT($B$8^2-(($B$5/2)*SIN(RADIANS(G357)))^2)+(($B$5/2)^4*(SIN(RADIANS(G357))^2)*(COS(RADIANS(G357))^2))/(SQRT($B$8^2-(($B$5/2)*SIN(RADIANS(G357)))^2)^3))*(PI()/180)^2</f>
        <v>-9.0655587925738707E-3</v>
      </c>
      <c r="K357" s="13">
        <f>(($B$5/2)/1000)*($B$11*2*PI()/60)*(SIN(G357*PI()/180) + (($B$5/2)/$B$8)*SIN(2*G357*PI()/180))</f>
        <v>0.79120889133621741</v>
      </c>
      <c r="L357" s="15">
        <f>(($B$5/2)/1000)*($B$11*2*PI()/60)^2*(COS(RADIANS(G357)) + 2*(($B$5/2)/$B$8)*COS(2*RADIANS(G357)))</f>
        <v>-3198.5191616306906</v>
      </c>
      <c r="M357" s="13">
        <f xml:space="preserve"> (( PI()*$B$4^2/4 * ( ($B$5/2)*(1-COS(RADIANS(G357))) + $B$8 - SQRT($B$8^2 - ($B$5/2)^2 * SIN(RADIANS(G357))^2 ) ) ) / 1000)*4+$B$6</f>
        <v>2029.106737977386</v>
      </c>
      <c r="N357" s="50">
        <f>$B$10</f>
        <v>11.079718735154428</v>
      </c>
      <c r="O357" s="49" cm="1">
        <f t="array" ref="O357">MAX(ABS($K$3:$K$363))</f>
        <v>19.577733395790943</v>
      </c>
    </row>
    <row r="358" spans="7:15" x14ac:dyDescent="0.25">
      <c r="G358" s="11">
        <v>175</v>
      </c>
      <c r="H358" s="13">
        <f xml:space="preserve"> ($B$5/2)*(1-COS(RADIANS(G358)))+($B$8-SQRT($B$8^2-(($B$5/2)*SIN(RADIANS(G358)))^2))</f>
        <v>82.986730653748907</v>
      </c>
      <c r="I358" s="13">
        <f>(($B$5/2)*SIN(RADIANS(G358))+(($B$5/2)^2*SIN(RADIANS(G358))*COS(RADIANS(G358)))/SQRT($B$8^2-(($B$5/2)*SIN(RADIANS(G358)))^2))*(PI()/180)</f>
        <v>4.5310408145407703E-2</v>
      </c>
      <c r="J358" s="14">
        <f>(($B$5/2)*COS(RADIANS(G358))+(($B$5/2)^2*COS(2*RADIANS(G358)))/SQRT($B$8^2-(($B$5/2)*SIN(RADIANS(G358)))^2)+(($B$5/2)^4*(SIN(RADIANS(G358))^2)*(COS(RADIANS(G358))^2))/(SQRT($B$8^2-(($B$5/2)*SIN(RADIANS(G358)))^2)^3))*(PI()/180)^2</f>
        <v>-9.0641989643492592E-3</v>
      </c>
      <c r="K358" s="13">
        <f>(($B$5/2)/1000)*($B$11*2*PI()/60)*(SIN(G358*PI()/180) + (($B$5/2)/$B$8)*SIN(2*G358*PI()/180))</f>
        <v>0.65826749126462447</v>
      </c>
      <c r="L358" s="15">
        <f>(($B$5/2)/1000)*($B$11*2*PI()/60)^2*(COS(RADIANS(G358)) + 2*(($B$5/2)/$B$8)*COS(2*RADIANS(G358)))</f>
        <v>-3183.1253738964169</v>
      </c>
      <c r="M358" s="13">
        <f xml:space="preserve"> (( PI()*$B$4^2/4 * ( ($B$5/2)*(1-COS(RADIANS(G358))) + $B$8 - SQRT($B$8^2 - ($B$5/2)^2 * SIN(RADIANS(G358))^2 ) ) ) / 1000)*4+$B$6</f>
        <v>2030.3042262773217</v>
      </c>
      <c r="N358" s="50">
        <f>$B$10</f>
        <v>11.079718735154428</v>
      </c>
      <c r="O358" s="49" cm="1">
        <f t="array" ref="O358">MAX(ABS($K$3:$K$363))</f>
        <v>19.577733395790943</v>
      </c>
    </row>
    <row r="359" spans="7:15" x14ac:dyDescent="0.25">
      <c r="G359" s="11">
        <v>176</v>
      </c>
      <c r="H359" s="13">
        <f xml:space="preserve"> ($B$5/2)*(1-COS(RADIANS(G359)))+($B$8-SQRT($B$8^2-(($B$5/2)*SIN(RADIANS(G359)))^2))</f>
        <v>83.027509160878935</v>
      </c>
      <c r="I359" s="13">
        <f>(($B$5/2)*SIN(RADIANS(G359))+(($B$5/2)^2*SIN(RADIANS(G359))*COS(RADIANS(G359)))/SQRT($B$8^2-(($B$5/2)*SIN(RADIANS(G359)))^2))*(PI()/180)</f>
        <v>3.6246794888184011E-2</v>
      </c>
      <c r="J359" s="14">
        <f>(($B$5/2)*COS(RADIANS(G359))+(($B$5/2)^2*COS(2*RADIANS(G359)))/SQRT($B$8^2-(($B$5/2)*SIN(RADIANS(G359)))^2)+(($B$5/2)^4*(SIN(RADIANS(G359))^2)*(COS(RADIANS(G359))^2))/(SQRT($B$8^2-(($B$5/2)*SIN(RADIANS(G359)))^2)^3))*(PI()/180)^2</f>
        <v>-9.0630665216817306E-3</v>
      </c>
      <c r="K359" s="13">
        <f>(($B$5/2)/1000)*($B$11*2*PI()/60)*(SIN(G359*PI()/180) + (($B$5/2)/$B$8)*SIN(2*G359*PI()/180))</f>
        <v>0.52591013604143932</v>
      </c>
      <c r="L359" s="15">
        <f>(($B$5/2)/1000)*($B$11*2*PI()/60)^2*(COS(RADIANS(G359)) + 2*(($B$5/2)/$B$8)*COS(2*RADIANS(G359)))</f>
        <v>-3170.489544593519</v>
      </c>
      <c r="M359" s="13">
        <f xml:space="preserve"> (( PI()*$B$4^2/4 * ( ($B$5/2)*(1-COS(RADIANS(G359))) + $B$8 - SQRT($B$8^2 - ($B$5/2)^2 * SIN(RADIANS(G359))^2 ) ) ) / 1000)*4+$B$6</f>
        <v>2031.2839436808933</v>
      </c>
      <c r="N359" s="50">
        <f>$B$10</f>
        <v>11.079718735154428</v>
      </c>
      <c r="O359" s="49" cm="1">
        <f t="array" ref="O359">MAX(ABS($K$3:$K$363))</f>
        <v>19.577733395790943</v>
      </c>
    </row>
    <row r="360" spans="7:15" x14ac:dyDescent="0.25">
      <c r="G360" s="11">
        <v>177</v>
      </c>
      <c r="H360" s="13">
        <f xml:space="preserve"> ($B$5/2)*(1-COS(RADIANS(G360)))+($B$8-SQRT($B$8^2-(($B$5/2)*SIN(RADIANS(G360)))^2))</f>
        <v>83.059224581534465</v>
      </c>
      <c r="I360" s="13">
        <f>(($B$5/2)*SIN(RADIANS(G360))+(($B$5/2)^2*SIN(RADIANS(G360))*COS(RADIANS(G360)))/SQRT($B$8^2-(($B$5/2)*SIN(RADIANS(G360)))^2))*(PI()/180)</f>
        <v>2.7184195305501757E-2</v>
      </c>
      <c r="J360" s="14">
        <f>(($B$5/2)*COS(RADIANS(G360))+(($B$5/2)^2*COS(2*RADIANS(G360)))/SQRT($B$8^2-(($B$5/2)*SIN(RADIANS(G360)))^2)+(($B$5/2)^4*(SIN(RADIANS(G360))^2)*(COS(RADIANS(G360))^2))/(SQRT($B$8^2-(($B$5/2)*SIN(RADIANS(G360)))^2)^3))*(PI()/180)^2</f>
        <v>-9.0621733802989258E-3</v>
      </c>
      <c r="K360" s="13">
        <f>(($B$5/2)/1000)*($B$11*2*PI()/60)*(SIN(G360*PI()/180) + (($B$5/2)/$B$8)*SIN(2*G360*PI()/180))</f>
        <v>0.3940213812203871</v>
      </c>
      <c r="L360" s="15">
        <f>(($B$5/2)/1000)*($B$11*2*PI()/60)^2*(COS(RADIANS(G360)) + 2*(($B$5/2)/$B$8)*COS(2*RADIANS(G360)))</f>
        <v>-3160.636190411758</v>
      </c>
      <c r="M360" s="13">
        <f xml:space="preserve"> (( PI()*$B$4^2/4 * ( ($B$5/2)*(1-COS(RADIANS(G360))) + $B$8 - SQRT($B$8^2 - ($B$5/2)^2 * SIN(RADIANS(G360))^2 ) ) ) / 1000)*4+$B$6</f>
        <v>2032.0459173715617</v>
      </c>
      <c r="N360" s="50">
        <f>$B$10</f>
        <v>11.079718735154428</v>
      </c>
      <c r="O360" s="49" cm="1">
        <f t="array" ref="O360">MAX(ABS($K$3:$K$363))</f>
        <v>19.577733395790943</v>
      </c>
    </row>
    <row r="361" spans="7:15" x14ac:dyDescent="0.25">
      <c r="G361" s="11">
        <v>178</v>
      </c>
      <c r="H361" s="13">
        <f xml:space="preserve"> ($B$5/2)*(1-COS(RADIANS(G361)))+($B$8-SQRT($B$8^2-(($B$5/2)*SIN(RADIANS(G361)))^2))</f>
        <v>83.081877808084755</v>
      </c>
      <c r="I361" s="13">
        <f>(($B$5/2)*SIN(RADIANS(G361))+(($B$5/2)^2*SIN(RADIANS(G361))*COS(RADIANS(G361)))/SQRT($B$8^2-(($B$5/2)*SIN(RADIANS(G361)))^2))*(PI()/180)</f>
        <v>1.812236524259753E-2</v>
      </c>
      <c r="J361" s="14">
        <f>(($B$5/2)*COS(RADIANS(G361))+(($B$5/2)^2*COS(2*RADIANS(G361)))/SQRT($B$8^2-(($B$5/2)*SIN(RADIANS(G361)))^2)+(($B$5/2)^4*(SIN(RADIANS(G361))^2)*(COS(RADIANS(G361))^2))/(SQRT($B$8^2-(($B$5/2)*SIN(RADIANS(G361)))^2)^3))*(PI()/180)^2</f>
        <v>-9.0615288055983876E-3</v>
      </c>
      <c r="K361" s="13">
        <f>(($B$5/2)/1000)*($B$11*2*PI()/60)*(SIN(G361*PI()/180) + (($B$5/2)/$B$8)*SIN(2*G361*PI()/180))</f>
        <v>0.26248487352179994</v>
      </c>
      <c r="L361" s="15">
        <f>(($B$5/2)/1000)*($B$11*2*PI()/60)^2*(COS(RADIANS(G361)) + 2*(($B$5/2)/$B$8)*COS(2*RADIANS(G361)))</f>
        <v>-3153.5844138226676</v>
      </c>
      <c r="M361" s="13">
        <f xml:space="preserve"> (( PI()*$B$4^2/4 * ( ($B$5/2)*(1-COS(RADIANS(G361))) + $B$8 - SQRT($B$8^2 - ($B$5/2)^2 * SIN(RADIANS(G361))^2 ) ) ) / 1000)*4+$B$6</f>
        <v>2032.5901687887997</v>
      </c>
      <c r="N361" s="50">
        <f>$B$10</f>
        <v>11.079718735154428</v>
      </c>
      <c r="O361" s="49" cm="1">
        <f t="array" ref="O361">MAX(ABS($K$3:$K$363))</f>
        <v>19.577733395790943</v>
      </c>
    </row>
    <row r="362" spans="7:15" x14ac:dyDescent="0.25">
      <c r="G362" s="11">
        <v>179</v>
      </c>
      <c r="H362" s="13">
        <f xml:space="preserve"> ($B$5/2)*(1-COS(RADIANS(G362)))+($B$8-SQRT($B$8^2-(($B$5/2)*SIN(RADIANS(G362)))^2))</f>
        <v>83.095469484553163</v>
      </c>
      <c r="I362" s="13">
        <f>(($B$5/2)*SIN(RADIANS(G362))+(($B$5/2)^2*SIN(RADIANS(G362))*COS(RADIANS(G362)))/SQRT($B$8^2-(($B$5/2)*SIN(RADIANS(G362)))^2))*(PI()/180)</f>
        <v>9.0610526037191823E-3</v>
      </c>
      <c r="J362" s="14">
        <f>(($B$5/2)*COS(RADIANS(G362))+(($B$5/2)^2*COS(2*RADIANS(G362)))/SQRT($B$8^2-(($B$5/2)*SIN(RADIANS(G362)))^2)+(($B$5/2)^4*(SIN(RADIANS(G362))^2)*(COS(RADIANS(G362))^2))/(SQRT($B$8^2-(($B$5/2)*SIN(RADIANS(G362)))^2)^3))*(PI()/180)^2</f>
        <v>-9.0611394144150537E-3</v>
      </c>
      <c r="K362" s="13">
        <f>(($B$5/2)/1000)*($B$11*2*PI()/60)*(SIN(G362*PI()/180) + (($B$5/2)/$B$8)*SIN(2*G362*PI()/180))</f>
        <v>0.13118357698005992</v>
      </c>
      <c r="L362" s="15">
        <f>(($B$5/2)/1000)*($B$11*2*PI()/60)^2*(COS(RADIANS(G362)) + 2*(($B$5/2)/$B$8)*COS(2*RADIANS(G362)))</f>
        <v>-3149.3478776441093</v>
      </c>
      <c r="M362" s="13">
        <f xml:space="preserve"> (( PI()*$B$4^2/4 * ( ($B$5/2)*(1-COS(RADIANS(G362))) + $B$8 - SQRT($B$8^2 - ($B$5/2)^2 * SIN(RADIANS(G362))^2 ) ) ) / 1000)*4+$B$6</f>
        <v>2032.9167134054865</v>
      </c>
      <c r="N362" s="50">
        <f>$B$10</f>
        <v>11.079718735154428</v>
      </c>
      <c r="O362" s="49" cm="1">
        <f t="array" ref="O362">MAX(ABS($K$3:$K$363))</f>
        <v>19.577733395790943</v>
      </c>
    </row>
    <row r="363" spans="7:15" x14ac:dyDescent="0.25">
      <c r="G363" s="11">
        <v>180</v>
      </c>
      <c r="H363" s="13">
        <f xml:space="preserve"> ($B$5/2)*(1-COS(RADIANS(G363)))+($B$8-SQRT($B$8^2-(($B$5/2)*SIN(RADIANS(G363)))^2))</f>
        <v>83.1</v>
      </c>
      <c r="I363" s="13">
        <f>(($B$5/2)*SIN(RADIANS(G363))+(($B$5/2)^2*SIN(RADIANS(G363))*COS(RADIANS(G363)))/SQRT($B$8^2-(($B$5/2)*SIN(RADIANS(G363)))^2))*(PI()/180)</f>
        <v>6.3604511180893938E-17</v>
      </c>
      <c r="J363" s="14">
        <f>(($B$5/2)*COS(RADIANS(G363))+(($B$5/2)^2*COS(2*RADIANS(G363)))/SQRT($B$8^2-(($B$5/2)*SIN(RADIANS(G363)))^2)+(($B$5/2)^4*(SIN(RADIANS(G363))^2)*(COS(RADIANS(G363))^2))/(SQRT($B$8^2-(($B$5/2)*SIN(RADIANS(G363)))^2)^3))*(PI()/180)^2</f>
        <v>-9.0610091763201461E-3</v>
      </c>
      <c r="K363" s="13">
        <f>(($B$5/2)/1000)*($B$11*2*PI()/60)*(SIN(G363*PI()/180) + (($B$5/2)/$B$8)*SIN(2*G363*PI()/180))</f>
        <v>9.2071630511712334E-16</v>
      </c>
      <c r="L363" s="15">
        <f>(($B$5/2)/1000)*($B$11*2*PI()/60)^2*(COS(RADIANS(G363)) + 2*(($B$5/2)/$B$8)*COS(2*RADIANS(G363)))</f>
        <v>-3147.9347868494701</v>
      </c>
      <c r="M363" s="13">
        <f xml:space="preserve"> (( PI()*$B$4^2/4 * ( ($B$5/2)*(1-COS(RADIANS(G363))) + $B$8 - SQRT($B$8^2 - ($B$5/2)^2 * SIN(RADIANS(G363))^2 ) ) ) / 1000)*4+$B$6</f>
        <v>2033.0255605689258</v>
      </c>
      <c r="N363" s="50">
        <f>$B$10</f>
        <v>11.079718735154428</v>
      </c>
      <c r="O363" s="49" cm="1">
        <f t="array" ref="O363">MAX(ABS($K$3:$K$363))</f>
        <v>19.577733395790943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226C3-A4ED-4A98-B5EC-68BB1CF253DF}">
  <dimension ref="A1"/>
  <sheetViews>
    <sheetView zoomScale="85" zoomScaleNormal="85" workbookViewId="0">
      <selection activeCell="Y46" sqref="Y46"/>
    </sheetView>
  </sheetViews>
  <sheetFormatPr defaultRowHeight="15" x14ac:dyDescent="0.2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26FA5-5CC2-43CD-8D15-0AD141EB365C}">
  <dimension ref="A1:I727"/>
  <sheetViews>
    <sheetView zoomScale="85" zoomScaleNormal="85" workbookViewId="0">
      <selection activeCell="D44" sqref="D44"/>
    </sheetView>
  </sheetViews>
  <sheetFormatPr defaultRowHeight="15" x14ac:dyDescent="0.25"/>
  <cols>
    <col min="1" max="3" width="14.28515625" customWidth="1"/>
    <col min="4" max="9" width="28.5703125" customWidth="1"/>
  </cols>
  <sheetData>
    <row r="1" spans="1:9" x14ac:dyDescent="0.25">
      <c r="A1" s="55" t="s">
        <v>27</v>
      </c>
      <c r="B1" s="55"/>
      <c r="C1" s="56"/>
      <c r="D1" s="45" t="s">
        <v>77</v>
      </c>
      <c r="E1" s="54"/>
    </row>
    <row r="2" spans="1:9" x14ac:dyDescent="0.25">
      <c r="A2" s="53"/>
      <c r="B2" s="53"/>
      <c r="C2" s="53"/>
      <c r="D2" s="11">
        <f>(4000*2*PI())/60</f>
        <v>418.87902047863906</v>
      </c>
    </row>
    <row r="4" spans="1:9" x14ac:dyDescent="0.25">
      <c r="A4" s="25" t="s">
        <v>1</v>
      </c>
      <c r="B4" s="25" t="s">
        <v>25</v>
      </c>
      <c r="C4" s="25" t="s">
        <v>26</v>
      </c>
      <c r="D4" s="25" t="s">
        <v>68</v>
      </c>
      <c r="E4" s="25" t="s">
        <v>69</v>
      </c>
      <c r="F4" s="25" t="s">
        <v>70</v>
      </c>
      <c r="G4" s="25" t="s">
        <v>71</v>
      </c>
      <c r="H4" s="25" t="s">
        <v>72</v>
      </c>
      <c r="I4" s="25" t="s">
        <v>73</v>
      </c>
    </row>
    <row r="5" spans="1:9" x14ac:dyDescent="0.25">
      <c r="A5" s="11"/>
      <c r="B5" s="11"/>
      <c r="C5" s="11"/>
      <c r="D5" s="11" t="s">
        <v>74</v>
      </c>
      <c r="E5" s="11" t="s">
        <v>74</v>
      </c>
      <c r="F5" s="11" t="s">
        <v>75</v>
      </c>
      <c r="G5" s="11" t="s">
        <v>75</v>
      </c>
      <c r="H5" s="11" t="s">
        <v>76</v>
      </c>
      <c r="I5" s="11" t="s">
        <v>76</v>
      </c>
    </row>
    <row r="6" spans="1:9" x14ac:dyDescent="0.25">
      <c r="A6" s="11">
        <v>-360</v>
      </c>
      <c r="B6" s="21">
        <v>0.1</v>
      </c>
      <c r="C6" s="11">
        <v>0</v>
      </c>
      <c r="D6" s="49">
        <f>((B6-B6)/RADIANS(1))*$D$2</f>
        <v>0</v>
      </c>
      <c r="E6" s="49">
        <f>((C6-C6)/RADIANS(1))*$D$2</f>
        <v>0</v>
      </c>
      <c r="F6" s="49">
        <f>((D6-D6)/RADIANS(1))*$D$2</f>
        <v>0</v>
      </c>
      <c r="G6" s="49">
        <f>((E6-E6)/RADIANS(1))*$D$2</f>
        <v>0</v>
      </c>
      <c r="H6" s="49">
        <f>((F6-F6)/RADIANS(1))*$D$2</f>
        <v>0</v>
      </c>
      <c r="I6" s="49">
        <f>((G6-G6)/RADIANS(1))*$D$2</f>
        <v>0</v>
      </c>
    </row>
    <row r="7" spans="1:9" x14ac:dyDescent="0.25">
      <c r="A7" s="11">
        <v>-359</v>
      </c>
      <c r="B7" s="21">
        <v>0.1</v>
      </c>
      <c r="C7" s="11">
        <v>0</v>
      </c>
      <c r="D7" s="49">
        <f>((B7-B6)/RADIANS(1))*$D$2</f>
        <v>0</v>
      </c>
      <c r="E7" s="49">
        <f>((C7-C6)/RADIANS(1))*$D$2</f>
        <v>0</v>
      </c>
      <c r="F7" s="49">
        <f>((D7-D6)/RADIANS(1))*$D$2</f>
        <v>0</v>
      </c>
      <c r="G7" s="49">
        <f>((E7-E6)/RADIANS(1))*$D$2</f>
        <v>0</v>
      </c>
      <c r="H7" s="49">
        <f>((F7-F6)/RADIANS(1))*$D$2</f>
        <v>0</v>
      </c>
      <c r="I7" s="49">
        <f>((G7-G6)/RADIANS(1))*$D$2</f>
        <v>0</v>
      </c>
    </row>
    <row r="8" spans="1:9" x14ac:dyDescent="0.25">
      <c r="A8" s="11">
        <v>-358</v>
      </c>
      <c r="B8" s="21">
        <v>0.1</v>
      </c>
      <c r="C8" s="11">
        <v>0</v>
      </c>
      <c r="D8" s="49">
        <f t="shared" ref="D8:D71" si="0">((B8-B7)/RADIANS(1))*$D$2</f>
        <v>0</v>
      </c>
      <c r="E8" s="49">
        <f t="shared" ref="E8:E71" si="1">((C8-C7)/RADIANS(1))*$D$2</f>
        <v>0</v>
      </c>
      <c r="F8" s="49">
        <f t="shared" ref="F8:F71" si="2">((D8-D7)/RADIANS(1))*$D$2</f>
        <v>0</v>
      </c>
      <c r="G8" s="49">
        <f t="shared" ref="G8:G71" si="3">((E8-E7)/RADIANS(1))*$D$2</f>
        <v>0</v>
      </c>
      <c r="H8" s="49">
        <f t="shared" ref="H8:H71" si="4">((F8-F7)/RADIANS(1))*$D$2</f>
        <v>0</v>
      </c>
      <c r="I8" s="49">
        <f t="shared" ref="I8:I71" si="5">((G8-G7)/RADIANS(1))*$D$2</f>
        <v>0</v>
      </c>
    </row>
    <row r="9" spans="1:9" x14ac:dyDescent="0.25">
      <c r="A9" s="11">
        <v>-357</v>
      </c>
      <c r="B9" s="21">
        <v>0.1</v>
      </c>
      <c r="C9" s="11">
        <v>0</v>
      </c>
      <c r="D9" s="49">
        <f t="shared" si="0"/>
        <v>0</v>
      </c>
      <c r="E9" s="49">
        <f t="shared" si="1"/>
        <v>0</v>
      </c>
      <c r="F9" s="49">
        <f t="shared" si="2"/>
        <v>0</v>
      </c>
      <c r="G9" s="49">
        <f t="shared" si="3"/>
        <v>0</v>
      </c>
      <c r="H9" s="49">
        <f t="shared" si="4"/>
        <v>0</v>
      </c>
      <c r="I9" s="49">
        <f t="shared" si="5"/>
        <v>0</v>
      </c>
    </row>
    <row r="10" spans="1:9" x14ac:dyDescent="0.25">
      <c r="A10" s="11">
        <v>-356</v>
      </c>
      <c r="B10" s="21">
        <v>0.1</v>
      </c>
      <c r="C10" s="11">
        <v>0</v>
      </c>
      <c r="D10" s="49">
        <f t="shared" si="0"/>
        <v>0</v>
      </c>
      <c r="E10" s="49">
        <f t="shared" si="1"/>
        <v>0</v>
      </c>
      <c r="F10" s="49">
        <f t="shared" si="2"/>
        <v>0</v>
      </c>
      <c r="G10" s="49">
        <f t="shared" si="3"/>
        <v>0</v>
      </c>
      <c r="H10" s="49">
        <f t="shared" si="4"/>
        <v>0</v>
      </c>
      <c r="I10" s="49">
        <f t="shared" si="5"/>
        <v>0</v>
      </c>
    </row>
    <row r="11" spans="1:9" x14ac:dyDescent="0.25">
      <c r="A11" s="11">
        <v>-355</v>
      </c>
      <c r="B11" s="21">
        <v>0.1</v>
      </c>
      <c r="C11" s="11">
        <v>0</v>
      </c>
      <c r="D11" s="49">
        <f t="shared" si="0"/>
        <v>0</v>
      </c>
      <c r="E11" s="49">
        <f t="shared" si="1"/>
        <v>0</v>
      </c>
      <c r="F11" s="49">
        <f t="shared" si="2"/>
        <v>0</v>
      </c>
      <c r="G11" s="49">
        <f t="shared" si="3"/>
        <v>0</v>
      </c>
      <c r="H11" s="49">
        <f t="shared" si="4"/>
        <v>0</v>
      </c>
      <c r="I11" s="49">
        <f t="shared" si="5"/>
        <v>0</v>
      </c>
    </row>
    <row r="12" spans="1:9" x14ac:dyDescent="0.25">
      <c r="A12" s="11">
        <v>-354</v>
      </c>
      <c r="B12" s="21">
        <v>0.1</v>
      </c>
      <c r="C12" s="11">
        <v>0</v>
      </c>
      <c r="D12" s="49">
        <f t="shared" si="0"/>
        <v>0</v>
      </c>
      <c r="E12" s="49">
        <f t="shared" si="1"/>
        <v>0</v>
      </c>
      <c r="F12" s="49">
        <f t="shared" si="2"/>
        <v>0</v>
      </c>
      <c r="G12" s="49">
        <f t="shared" si="3"/>
        <v>0</v>
      </c>
      <c r="H12" s="49">
        <f t="shared" si="4"/>
        <v>0</v>
      </c>
      <c r="I12" s="49">
        <f t="shared" si="5"/>
        <v>0</v>
      </c>
    </row>
    <row r="13" spans="1:9" x14ac:dyDescent="0.25">
      <c r="A13" s="11">
        <v>-353</v>
      </c>
      <c r="B13" s="21">
        <v>0.1</v>
      </c>
      <c r="C13" s="11">
        <v>0</v>
      </c>
      <c r="D13" s="49">
        <f t="shared" si="0"/>
        <v>0</v>
      </c>
      <c r="E13" s="49">
        <f t="shared" si="1"/>
        <v>0</v>
      </c>
      <c r="F13" s="49">
        <f t="shared" si="2"/>
        <v>0</v>
      </c>
      <c r="G13" s="49">
        <f t="shared" si="3"/>
        <v>0</v>
      </c>
      <c r="H13" s="49">
        <f t="shared" si="4"/>
        <v>0</v>
      </c>
      <c r="I13" s="49">
        <f t="shared" si="5"/>
        <v>0</v>
      </c>
    </row>
    <row r="14" spans="1:9" x14ac:dyDescent="0.25">
      <c r="A14" s="11">
        <v>-352</v>
      </c>
      <c r="B14" s="21">
        <v>0.1</v>
      </c>
      <c r="C14" s="11">
        <v>0</v>
      </c>
      <c r="D14" s="49">
        <f t="shared" si="0"/>
        <v>0</v>
      </c>
      <c r="E14" s="49">
        <f t="shared" si="1"/>
        <v>0</v>
      </c>
      <c r="F14" s="49">
        <f t="shared" si="2"/>
        <v>0</v>
      </c>
      <c r="G14" s="49">
        <f t="shared" si="3"/>
        <v>0</v>
      </c>
      <c r="H14" s="49">
        <f t="shared" si="4"/>
        <v>0</v>
      </c>
      <c r="I14" s="49">
        <f t="shared" si="5"/>
        <v>0</v>
      </c>
    </row>
    <row r="15" spans="1:9" x14ac:dyDescent="0.25">
      <c r="A15" s="11">
        <v>-351</v>
      </c>
      <c r="B15" s="21">
        <v>0.1</v>
      </c>
      <c r="C15" s="11">
        <v>0</v>
      </c>
      <c r="D15" s="49">
        <f t="shared" si="0"/>
        <v>0</v>
      </c>
      <c r="E15" s="49">
        <f t="shared" si="1"/>
        <v>0</v>
      </c>
      <c r="F15" s="49">
        <f t="shared" si="2"/>
        <v>0</v>
      </c>
      <c r="G15" s="49">
        <f t="shared" si="3"/>
        <v>0</v>
      </c>
      <c r="H15" s="49">
        <f t="shared" si="4"/>
        <v>0</v>
      </c>
      <c r="I15" s="49">
        <f t="shared" si="5"/>
        <v>0</v>
      </c>
    </row>
    <row r="16" spans="1:9" x14ac:dyDescent="0.25">
      <c r="A16" s="11">
        <v>-350</v>
      </c>
      <c r="B16" s="21">
        <v>0.1</v>
      </c>
      <c r="C16" s="11">
        <v>0</v>
      </c>
      <c r="D16" s="49">
        <f t="shared" si="0"/>
        <v>0</v>
      </c>
      <c r="E16" s="49">
        <f t="shared" si="1"/>
        <v>0</v>
      </c>
      <c r="F16" s="49">
        <f t="shared" si="2"/>
        <v>0</v>
      </c>
      <c r="G16" s="49">
        <f t="shared" si="3"/>
        <v>0</v>
      </c>
      <c r="H16" s="49">
        <f t="shared" si="4"/>
        <v>0</v>
      </c>
      <c r="I16" s="49">
        <f t="shared" si="5"/>
        <v>0</v>
      </c>
    </row>
    <row r="17" spans="1:9" x14ac:dyDescent="0.25">
      <c r="A17" s="11">
        <v>-349</v>
      </c>
      <c r="B17" s="21">
        <v>0.1</v>
      </c>
      <c r="C17" s="11">
        <v>0</v>
      </c>
      <c r="D17" s="49">
        <f t="shared" si="0"/>
        <v>0</v>
      </c>
      <c r="E17" s="49">
        <f t="shared" si="1"/>
        <v>0</v>
      </c>
      <c r="F17" s="49">
        <f t="shared" si="2"/>
        <v>0</v>
      </c>
      <c r="G17" s="49">
        <f t="shared" si="3"/>
        <v>0</v>
      </c>
      <c r="H17" s="49">
        <f t="shared" si="4"/>
        <v>0</v>
      </c>
      <c r="I17" s="49">
        <f t="shared" si="5"/>
        <v>0</v>
      </c>
    </row>
    <row r="18" spans="1:9" x14ac:dyDescent="0.25">
      <c r="A18" s="11">
        <v>-348</v>
      </c>
      <c r="B18" s="21">
        <v>0.1</v>
      </c>
      <c r="C18" s="11">
        <v>0</v>
      </c>
      <c r="D18" s="49">
        <f t="shared" si="0"/>
        <v>0</v>
      </c>
      <c r="E18" s="49">
        <f t="shared" si="1"/>
        <v>0</v>
      </c>
      <c r="F18" s="49">
        <f t="shared" si="2"/>
        <v>0</v>
      </c>
      <c r="G18" s="49">
        <f t="shared" si="3"/>
        <v>0</v>
      </c>
      <c r="H18" s="49">
        <f t="shared" si="4"/>
        <v>0</v>
      </c>
      <c r="I18" s="49">
        <f t="shared" si="5"/>
        <v>0</v>
      </c>
    </row>
    <row r="19" spans="1:9" x14ac:dyDescent="0.25">
      <c r="A19" s="11">
        <v>-347</v>
      </c>
      <c r="B19" s="21">
        <v>0.1</v>
      </c>
      <c r="C19" s="11">
        <v>0</v>
      </c>
      <c r="D19" s="49">
        <f t="shared" si="0"/>
        <v>0</v>
      </c>
      <c r="E19" s="49">
        <f t="shared" si="1"/>
        <v>0</v>
      </c>
      <c r="F19" s="49">
        <f t="shared" si="2"/>
        <v>0</v>
      </c>
      <c r="G19" s="49">
        <f t="shared" si="3"/>
        <v>0</v>
      </c>
      <c r="H19" s="49">
        <f t="shared" si="4"/>
        <v>0</v>
      </c>
      <c r="I19" s="49">
        <f t="shared" si="5"/>
        <v>0</v>
      </c>
    </row>
    <row r="20" spans="1:9" x14ac:dyDescent="0.25">
      <c r="A20" s="11">
        <v>-346</v>
      </c>
      <c r="B20" s="21">
        <v>0.1</v>
      </c>
      <c r="C20" s="11">
        <v>0</v>
      </c>
      <c r="D20" s="49">
        <f t="shared" si="0"/>
        <v>0</v>
      </c>
      <c r="E20" s="49">
        <f t="shared" si="1"/>
        <v>0</v>
      </c>
      <c r="F20" s="49">
        <f t="shared" si="2"/>
        <v>0</v>
      </c>
      <c r="G20" s="49">
        <f t="shared" si="3"/>
        <v>0</v>
      </c>
      <c r="H20" s="49">
        <f t="shared" si="4"/>
        <v>0</v>
      </c>
      <c r="I20" s="49">
        <f t="shared" si="5"/>
        <v>0</v>
      </c>
    </row>
    <row r="21" spans="1:9" x14ac:dyDescent="0.25">
      <c r="A21" s="11">
        <v>-345</v>
      </c>
      <c r="B21" s="21">
        <v>0.1</v>
      </c>
      <c r="C21" s="11">
        <v>0</v>
      </c>
      <c r="D21" s="49">
        <f t="shared" si="0"/>
        <v>0</v>
      </c>
      <c r="E21" s="49">
        <f t="shared" si="1"/>
        <v>0</v>
      </c>
      <c r="F21" s="49">
        <f t="shared" si="2"/>
        <v>0</v>
      </c>
      <c r="G21" s="49">
        <f t="shared" si="3"/>
        <v>0</v>
      </c>
      <c r="H21" s="49">
        <f t="shared" si="4"/>
        <v>0</v>
      </c>
      <c r="I21" s="49">
        <f t="shared" si="5"/>
        <v>0</v>
      </c>
    </row>
    <row r="22" spans="1:9" x14ac:dyDescent="0.25">
      <c r="A22" s="11">
        <v>-344</v>
      </c>
      <c r="B22" s="21">
        <v>0.1</v>
      </c>
      <c r="C22" s="11">
        <v>0</v>
      </c>
      <c r="D22" s="49">
        <f t="shared" si="0"/>
        <v>0</v>
      </c>
      <c r="E22" s="49">
        <f t="shared" si="1"/>
        <v>0</v>
      </c>
      <c r="F22" s="49">
        <f t="shared" si="2"/>
        <v>0</v>
      </c>
      <c r="G22" s="49">
        <f t="shared" si="3"/>
        <v>0</v>
      </c>
      <c r="H22" s="49">
        <f t="shared" si="4"/>
        <v>0</v>
      </c>
      <c r="I22" s="49">
        <f t="shared" si="5"/>
        <v>0</v>
      </c>
    </row>
    <row r="23" spans="1:9" x14ac:dyDescent="0.25">
      <c r="A23" s="11">
        <v>-343</v>
      </c>
      <c r="B23" s="21">
        <v>0.1</v>
      </c>
      <c r="C23" s="11">
        <v>0</v>
      </c>
      <c r="D23" s="49">
        <f t="shared" si="0"/>
        <v>0</v>
      </c>
      <c r="E23" s="49">
        <f t="shared" si="1"/>
        <v>0</v>
      </c>
      <c r="F23" s="49">
        <f t="shared" si="2"/>
        <v>0</v>
      </c>
      <c r="G23" s="49">
        <f t="shared" si="3"/>
        <v>0</v>
      </c>
      <c r="H23" s="49">
        <f t="shared" si="4"/>
        <v>0</v>
      </c>
      <c r="I23" s="49">
        <f t="shared" si="5"/>
        <v>0</v>
      </c>
    </row>
    <row r="24" spans="1:9" x14ac:dyDescent="0.25">
      <c r="A24" s="11">
        <v>-342</v>
      </c>
      <c r="B24" s="21">
        <v>0.1</v>
      </c>
      <c r="C24" s="11">
        <v>0</v>
      </c>
      <c r="D24" s="49">
        <f t="shared" si="0"/>
        <v>0</v>
      </c>
      <c r="E24" s="49">
        <f t="shared" si="1"/>
        <v>0</v>
      </c>
      <c r="F24" s="49">
        <f t="shared" si="2"/>
        <v>0</v>
      </c>
      <c r="G24" s="49">
        <f t="shared" si="3"/>
        <v>0</v>
      </c>
      <c r="H24" s="49">
        <f t="shared" si="4"/>
        <v>0</v>
      </c>
      <c r="I24" s="49">
        <f t="shared" si="5"/>
        <v>0</v>
      </c>
    </row>
    <row r="25" spans="1:9" x14ac:dyDescent="0.25">
      <c r="A25" s="11">
        <v>-341</v>
      </c>
      <c r="B25" s="21">
        <v>0.1</v>
      </c>
      <c r="C25" s="11">
        <v>0</v>
      </c>
      <c r="D25" s="49">
        <f t="shared" si="0"/>
        <v>0</v>
      </c>
      <c r="E25" s="49">
        <f t="shared" si="1"/>
        <v>0</v>
      </c>
      <c r="F25" s="49">
        <f t="shared" si="2"/>
        <v>0</v>
      </c>
      <c r="G25" s="49">
        <f t="shared" si="3"/>
        <v>0</v>
      </c>
      <c r="H25" s="49">
        <f t="shared" si="4"/>
        <v>0</v>
      </c>
      <c r="I25" s="49">
        <f t="shared" si="5"/>
        <v>0</v>
      </c>
    </row>
    <row r="26" spans="1:9" x14ac:dyDescent="0.25">
      <c r="A26" s="11">
        <v>-340</v>
      </c>
      <c r="B26" s="21">
        <v>0.1</v>
      </c>
      <c r="C26" s="11">
        <v>0</v>
      </c>
      <c r="D26" s="49">
        <f t="shared" si="0"/>
        <v>0</v>
      </c>
      <c r="E26" s="49">
        <f t="shared" si="1"/>
        <v>0</v>
      </c>
      <c r="F26" s="49">
        <f t="shared" si="2"/>
        <v>0</v>
      </c>
      <c r="G26" s="49">
        <f t="shared" si="3"/>
        <v>0</v>
      </c>
      <c r="H26" s="49">
        <f t="shared" si="4"/>
        <v>0</v>
      </c>
      <c r="I26" s="49">
        <f t="shared" si="5"/>
        <v>0</v>
      </c>
    </row>
    <row r="27" spans="1:9" x14ac:dyDescent="0.25">
      <c r="A27" s="11">
        <v>-339</v>
      </c>
      <c r="B27" s="21">
        <v>0.1</v>
      </c>
      <c r="C27" s="11">
        <v>0</v>
      </c>
      <c r="D27" s="49">
        <f t="shared" si="0"/>
        <v>0</v>
      </c>
      <c r="E27" s="49">
        <f t="shared" si="1"/>
        <v>0</v>
      </c>
      <c r="F27" s="49">
        <f t="shared" si="2"/>
        <v>0</v>
      </c>
      <c r="G27" s="49">
        <f t="shared" si="3"/>
        <v>0</v>
      </c>
      <c r="H27" s="49">
        <f t="shared" si="4"/>
        <v>0</v>
      </c>
      <c r="I27" s="49">
        <f t="shared" si="5"/>
        <v>0</v>
      </c>
    </row>
    <row r="28" spans="1:9" x14ac:dyDescent="0.25">
      <c r="A28" s="11">
        <v>-338</v>
      </c>
      <c r="B28" s="21">
        <v>0.1</v>
      </c>
      <c r="C28" s="11">
        <v>0</v>
      </c>
      <c r="D28" s="49">
        <f t="shared" si="0"/>
        <v>0</v>
      </c>
      <c r="E28" s="49">
        <f t="shared" si="1"/>
        <v>0</v>
      </c>
      <c r="F28" s="49">
        <f t="shared" si="2"/>
        <v>0</v>
      </c>
      <c r="G28" s="49">
        <f t="shared" si="3"/>
        <v>0</v>
      </c>
      <c r="H28" s="49">
        <f t="shared" si="4"/>
        <v>0</v>
      </c>
      <c r="I28" s="49">
        <f t="shared" si="5"/>
        <v>0</v>
      </c>
    </row>
    <row r="29" spans="1:9" x14ac:dyDescent="0.25">
      <c r="A29" s="11">
        <v>-337</v>
      </c>
      <c r="B29" s="21">
        <v>0.1</v>
      </c>
      <c r="C29" s="11">
        <v>0</v>
      </c>
      <c r="D29" s="49">
        <f t="shared" si="0"/>
        <v>0</v>
      </c>
      <c r="E29" s="49">
        <f t="shared" si="1"/>
        <v>0</v>
      </c>
      <c r="F29" s="49">
        <f t="shared" si="2"/>
        <v>0</v>
      </c>
      <c r="G29" s="49">
        <f t="shared" si="3"/>
        <v>0</v>
      </c>
      <c r="H29" s="49">
        <f t="shared" si="4"/>
        <v>0</v>
      </c>
      <c r="I29" s="49">
        <f t="shared" si="5"/>
        <v>0</v>
      </c>
    </row>
    <row r="30" spans="1:9" x14ac:dyDescent="0.25">
      <c r="A30" s="11">
        <v>-336</v>
      </c>
      <c r="B30" s="21">
        <v>0.1</v>
      </c>
      <c r="C30" s="11">
        <v>0</v>
      </c>
      <c r="D30" s="49">
        <f t="shared" si="0"/>
        <v>0</v>
      </c>
      <c r="E30" s="49">
        <f t="shared" si="1"/>
        <v>0</v>
      </c>
      <c r="F30" s="49">
        <f t="shared" si="2"/>
        <v>0</v>
      </c>
      <c r="G30" s="49">
        <f t="shared" si="3"/>
        <v>0</v>
      </c>
      <c r="H30" s="49">
        <f t="shared" si="4"/>
        <v>0</v>
      </c>
      <c r="I30" s="49">
        <f t="shared" si="5"/>
        <v>0</v>
      </c>
    </row>
    <row r="31" spans="1:9" x14ac:dyDescent="0.25">
      <c r="A31" s="11">
        <v>-335</v>
      </c>
      <c r="B31" s="21">
        <v>0.1</v>
      </c>
      <c r="C31" s="11">
        <v>0</v>
      </c>
      <c r="D31" s="49">
        <f t="shared" si="0"/>
        <v>0</v>
      </c>
      <c r="E31" s="49">
        <f t="shared" si="1"/>
        <v>0</v>
      </c>
      <c r="F31" s="49">
        <f t="shared" si="2"/>
        <v>0</v>
      </c>
      <c r="G31" s="49">
        <f t="shared" si="3"/>
        <v>0</v>
      </c>
      <c r="H31" s="49">
        <f t="shared" si="4"/>
        <v>0</v>
      </c>
      <c r="I31" s="49">
        <f t="shared" si="5"/>
        <v>0</v>
      </c>
    </row>
    <row r="32" spans="1:9" x14ac:dyDescent="0.25">
      <c r="A32" s="11">
        <v>-334</v>
      </c>
      <c r="B32" s="21">
        <v>0.1</v>
      </c>
      <c r="C32" s="11">
        <v>0</v>
      </c>
      <c r="D32" s="49">
        <f t="shared" si="0"/>
        <v>0</v>
      </c>
      <c r="E32" s="49">
        <f t="shared" si="1"/>
        <v>0</v>
      </c>
      <c r="F32" s="49">
        <f t="shared" si="2"/>
        <v>0</v>
      </c>
      <c r="G32" s="49">
        <f t="shared" si="3"/>
        <v>0</v>
      </c>
      <c r="H32" s="49">
        <f t="shared" si="4"/>
        <v>0</v>
      </c>
      <c r="I32" s="49">
        <f t="shared" si="5"/>
        <v>0</v>
      </c>
    </row>
    <row r="33" spans="1:9" x14ac:dyDescent="0.25">
      <c r="A33" s="11">
        <v>-333</v>
      </c>
      <c r="B33" s="21">
        <v>0.1</v>
      </c>
      <c r="C33" s="11">
        <v>0</v>
      </c>
      <c r="D33" s="49">
        <f t="shared" si="0"/>
        <v>0</v>
      </c>
      <c r="E33" s="49">
        <f t="shared" si="1"/>
        <v>0</v>
      </c>
      <c r="F33" s="49">
        <f t="shared" si="2"/>
        <v>0</v>
      </c>
      <c r="G33" s="49">
        <f t="shared" si="3"/>
        <v>0</v>
      </c>
      <c r="H33" s="49">
        <f t="shared" si="4"/>
        <v>0</v>
      </c>
      <c r="I33" s="49">
        <f t="shared" si="5"/>
        <v>0</v>
      </c>
    </row>
    <row r="34" spans="1:9" x14ac:dyDescent="0.25">
      <c r="A34" s="11">
        <v>-332</v>
      </c>
      <c r="B34" s="21">
        <v>0.1</v>
      </c>
      <c r="C34" s="11">
        <v>0</v>
      </c>
      <c r="D34" s="49">
        <f t="shared" si="0"/>
        <v>0</v>
      </c>
      <c r="E34" s="49">
        <f t="shared" si="1"/>
        <v>0</v>
      </c>
      <c r="F34" s="49">
        <f t="shared" si="2"/>
        <v>0</v>
      </c>
      <c r="G34" s="49">
        <f t="shared" si="3"/>
        <v>0</v>
      </c>
      <c r="H34" s="49">
        <f t="shared" si="4"/>
        <v>0</v>
      </c>
      <c r="I34" s="49">
        <f t="shared" si="5"/>
        <v>0</v>
      </c>
    </row>
    <row r="35" spans="1:9" x14ac:dyDescent="0.25">
      <c r="A35" s="11">
        <v>-331</v>
      </c>
      <c r="B35" s="21">
        <v>0.1</v>
      </c>
      <c r="C35" s="11">
        <v>0</v>
      </c>
      <c r="D35" s="49">
        <f t="shared" si="0"/>
        <v>0</v>
      </c>
      <c r="E35" s="49">
        <f t="shared" si="1"/>
        <v>0</v>
      </c>
      <c r="F35" s="49">
        <f t="shared" si="2"/>
        <v>0</v>
      </c>
      <c r="G35" s="49">
        <f t="shared" si="3"/>
        <v>0</v>
      </c>
      <c r="H35" s="49">
        <f t="shared" si="4"/>
        <v>0</v>
      </c>
      <c r="I35" s="49">
        <f t="shared" si="5"/>
        <v>0</v>
      </c>
    </row>
    <row r="36" spans="1:9" x14ac:dyDescent="0.25">
      <c r="A36" s="11">
        <v>-330</v>
      </c>
      <c r="B36" s="21">
        <v>0.1</v>
      </c>
      <c r="C36" s="11">
        <v>0</v>
      </c>
      <c r="D36" s="49">
        <f t="shared" si="0"/>
        <v>0</v>
      </c>
      <c r="E36" s="49">
        <f t="shared" si="1"/>
        <v>0</v>
      </c>
      <c r="F36" s="49">
        <f t="shared" si="2"/>
        <v>0</v>
      </c>
      <c r="G36" s="49">
        <f t="shared" si="3"/>
        <v>0</v>
      </c>
      <c r="H36" s="49">
        <f t="shared" si="4"/>
        <v>0</v>
      </c>
      <c r="I36" s="49">
        <f t="shared" si="5"/>
        <v>0</v>
      </c>
    </row>
    <row r="37" spans="1:9" x14ac:dyDescent="0.25">
      <c r="A37" s="11">
        <v>-329</v>
      </c>
      <c r="B37" s="21">
        <v>0.11</v>
      </c>
      <c r="C37" s="11">
        <v>0</v>
      </c>
      <c r="D37" s="49">
        <f t="shared" si="0"/>
        <v>239.99999999999986</v>
      </c>
      <c r="E37" s="49">
        <f t="shared" si="1"/>
        <v>0</v>
      </c>
      <c r="F37" s="49">
        <f t="shared" si="2"/>
        <v>5759999.9999999963</v>
      </c>
      <c r="G37" s="49">
        <f t="shared" si="3"/>
        <v>0</v>
      </c>
      <c r="H37" s="49">
        <f t="shared" si="4"/>
        <v>138239999999.99988</v>
      </c>
      <c r="I37" s="49">
        <f t="shared" si="5"/>
        <v>0</v>
      </c>
    </row>
    <row r="38" spans="1:9" x14ac:dyDescent="0.25">
      <c r="A38" s="11">
        <v>-328</v>
      </c>
      <c r="B38" s="21">
        <v>0.11</v>
      </c>
      <c r="C38" s="11">
        <v>0</v>
      </c>
      <c r="D38" s="49">
        <f t="shared" si="0"/>
        <v>0</v>
      </c>
      <c r="E38" s="49">
        <f t="shared" si="1"/>
        <v>0</v>
      </c>
      <c r="F38" s="49">
        <f t="shared" si="2"/>
        <v>-5759999.9999999963</v>
      </c>
      <c r="G38" s="49">
        <f t="shared" si="3"/>
        <v>0</v>
      </c>
      <c r="H38" s="49">
        <f t="shared" si="4"/>
        <v>-276479999999.99976</v>
      </c>
      <c r="I38" s="49">
        <f t="shared" si="5"/>
        <v>0</v>
      </c>
    </row>
    <row r="39" spans="1:9" x14ac:dyDescent="0.25">
      <c r="A39" s="11">
        <v>-327</v>
      </c>
      <c r="B39" s="21">
        <v>0.11</v>
      </c>
      <c r="C39" s="11">
        <v>0</v>
      </c>
      <c r="D39" s="49">
        <f t="shared" si="0"/>
        <v>0</v>
      </c>
      <c r="E39" s="49">
        <f t="shared" si="1"/>
        <v>0</v>
      </c>
      <c r="F39" s="49">
        <f t="shared" si="2"/>
        <v>0</v>
      </c>
      <c r="G39" s="49">
        <f t="shared" si="3"/>
        <v>0</v>
      </c>
      <c r="H39" s="49">
        <f t="shared" si="4"/>
        <v>138239999999.99988</v>
      </c>
      <c r="I39" s="49">
        <f t="shared" si="5"/>
        <v>0</v>
      </c>
    </row>
    <row r="40" spans="1:9" x14ac:dyDescent="0.25">
      <c r="A40" s="11">
        <v>-326</v>
      </c>
      <c r="B40" s="21">
        <v>0.11</v>
      </c>
      <c r="C40" s="11">
        <v>0</v>
      </c>
      <c r="D40" s="49">
        <f t="shared" si="0"/>
        <v>0</v>
      </c>
      <c r="E40" s="49">
        <f t="shared" si="1"/>
        <v>0</v>
      </c>
      <c r="F40" s="49">
        <f t="shared" si="2"/>
        <v>0</v>
      </c>
      <c r="G40" s="49">
        <f t="shared" si="3"/>
        <v>0</v>
      </c>
      <c r="H40" s="49">
        <f t="shared" si="4"/>
        <v>0</v>
      </c>
      <c r="I40" s="49">
        <f t="shared" si="5"/>
        <v>0</v>
      </c>
    </row>
    <row r="41" spans="1:9" x14ac:dyDescent="0.25">
      <c r="A41" s="11">
        <v>-325</v>
      </c>
      <c r="B41" s="21">
        <v>0.11</v>
      </c>
      <c r="C41" s="11">
        <v>0</v>
      </c>
      <c r="D41" s="49">
        <f t="shared" si="0"/>
        <v>0</v>
      </c>
      <c r="E41" s="49">
        <f t="shared" si="1"/>
        <v>0</v>
      </c>
      <c r="F41" s="49">
        <f t="shared" si="2"/>
        <v>0</v>
      </c>
      <c r="G41" s="49">
        <f t="shared" si="3"/>
        <v>0</v>
      </c>
      <c r="H41" s="49">
        <f t="shared" si="4"/>
        <v>0</v>
      </c>
      <c r="I41" s="49">
        <f t="shared" si="5"/>
        <v>0</v>
      </c>
    </row>
    <row r="42" spans="1:9" x14ac:dyDescent="0.25">
      <c r="A42" s="11">
        <v>-324</v>
      </c>
      <c r="B42" s="21">
        <v>0.11</v>
      </c>
      <c r="C42" s="11">
        <v>0</v>
      </c>
      <c r="D42" s="49">
        <f t="shared" si="0"/>
        <v>0</v>
      </c>
      <c r="E42" s="49">
        <f t="shared" si="1"/>
        <v>0</v>
      </c>
      <c r="F42" s="49">
        <f t="shared" si="2"/>
        <v>0</v>
      </c>
      <c r="G42" s="49">
        <f t="shared" si="3"/>
        <v>0</v>
      </c>
      <c r="H42" s="49">
        <f t="shared" si="4"/>
        <v>0</v>
      </c>
      <c r="I42" s="49">
        <f t="shared" si="5"/>
        <v>0</v>
      </c>
    </row>
    <row r="43" spans="1:9" x14ac:dyDescent="0.25">
      <c r="A43" s="11">
        <v>-323</v>
      </c>
      <c r="B43" s="21">
        <v>0.11</v>
      </c>
      <c r="C43" s="11">
        <v>0</v>
      </c>
      <c r="D43" s="49">
        <f t="shared" si="0"/>
        <v>0</v>
      </c>
      <c r="E43" s="49">
        <f t="shared" si="1"/>
        <v>0</v>
      </c>
      <c r="F43" s="49">
        <f t="shared" si="2"/>
        <v>0</v>
      </c>
      <c r="G43" s="49">
        <f t="shared" si="3"/>
        <v>0</v>
      </c>
      <c r="H43" s="49">
        <f t="shared" si="4"/>
        <v>0</v>
      </c>
      <c r="I43" s="49">
        <f t="shared" si="5"/>
        <v>0</v>
      </c>
    </row>
    <row r="44" spans="1:9" x14ac:dyDescent="0.25">
      <c r="A44" s="11">
        <v>-322</v>
      </c>
      <c r="B44" s="21">
        <v>0.11</v>
      </c>
      <c r="C44" s="11">
        <v>0</v>
      </c>
      <c r="D44" s="49">
        <f t="shared" si="0"/>
        <v>0</v>
      </c>
      <c r="E44" s="49">
        <f t="shared" si="1"/>
        <v>0</v>
      </c>
      <c r="F44" s="49">
        <f t="shared" si="2"/>
        <v>0</v>
      </c>
      <c r="G44" s="49">
        <f t="shared" si="3"/>
        <v>0</v>
      </c>
      <c r="H44" s="49">
        <f t="shared" si="4"/>
        <v>0</v>
      </c>
      <c r="I44" s="49">
        <f t="shared" si="5"/>
        <v>0</v>
      </c>
    </row>
    <row r="45" spans="1:9" x14ac:dyDescent="0.25">
      <c r="A45" s="11">
        <v>-321</v>
      </c>
      <c r="B45" s="21">
        <v>0.11</v>
      </c>
      <c r="C45" s="11">
        <v>0</v>
      </c>
      <c r="D45" s="49">
        <f t="shared" si="0"/>
        <v>0</v>
      </c>
      <c r="E45" s="49">
        <f t="shared" si="1"/>
        <v>0</v>
      </c>
      <c r="F45" s="49">
        <f t="shared" si="2"/>
        <v>0</v>
      </c>
      <c r="G45" s="49">
        <f t="shared" si="3"/>
        <v>0</v>
      </c>
      <c r="H45" s="49">
        <f t="shared" si="4"/>
        <v>0</v>
      </c>
      <c r="I45" s="49">
        <f t="shared" si="5"/>
        <v>0</v>
      </c>
    </row>
    <row r="46" spans="1:9" x14ac:dyDescent="0.25">
      <c r="A46" s="11">
        <v>-320</v>
      </c>
      <c r="B46" s="21">
        <v>0.11</v>
      </c>
      <c r="C46" s="11">
        <v>0</v>
      </c>
      <c r="D46" s="49">
        <f t="shared" si="0"/>
        <v>0</v>
      </c>
      <c r="E46" s="49">
        <f t="shared" si="1"/>
        <v>0</v>
      </c>
      <c r="F46" s="49">
        <f t="shared" si="2"/>
        <v>0</v>
      </c>
      <c r="G46" s="49">
        <f t="shared" si="3"/>
        <v>0</v>
      </c>
      <c r="H46" s="49">
        <f t="shared" si="4"/>
        <v>0</v>
      </c>
      <c r="I46" s="49">
        <f t="shared" si="5"/>
        <v>0</v>
      </c>
    </row>
    <row r="47" spans="1:9" x14ac:dyDescent="0.25">
      <c r="A47" s="11">
        <v>-319</v>
      </c>
      <c r="B47" s="21">
        <v>0.11</v>
      </c>
      <c r="C47" s="11">
        <v>0</v>
      </c>
      <c r="D47" s="49">
        <f t="shared" si="0"/>
        <v>0</v>
      </c>
      <c r="E47" s="49">
        <f t="shared" si="1"/>
        <v>0</v>
      </c>
      <c r="F47" s="49">
        <f t="shared" si="2"/>
        <v>0</v>
      </c>
      <c r="G47" s="49">
        <f t="shared" si="3"/>
        <v>0</v>
      </c>
      <c r="H47" s="49">
        <f t="shared" si="4"/>
        <v>0</v>
      </c>
      <c r="I47" s="49">
        <f t="shared" si="5"/>
        <v>0</v>
      </c>
    </row>
    <row r="48" spans="1:9" x14ac:dyDescent="0.25">
      <c r="A48" s="11">
        <v>-318</v>
      </c>
      <c r="B48" s="21">
        <v>0.11</v>
      </c>
      <c r="C48" s="11">
        <v>0</v>
      </c>
      <c r="D48" s="49">
        <f t="shared" si="0"/>
        <v>0</v>
      </c>
      <c r="E48" s="49">
        <f t="shared" si="1"/>
        <v>0</v>
      </c>
      <c r="F48" s="49">
        <f t="shared" si="2"/>
        <v>0</v>
      </c>
      <c r="G48" s="49">
        <f t="shared" si="3"/>
        <v>0</v>
      </c>
      <c r="H48" s="49">
        <f t="shared" si="4"/>
        <v>0</v>
      </c>
      <c r="I48" s="49">
        <f t="shared" si="5"/>
        <v>0</v>
      </c>
    </row>
    <row r="49" spans="1:9" x14ac:dyDescent="0.25">
      <c r="A49" s="11">
        <v>-317</v>
      </c>
      <c r="B49" s="21">
        <v>0.11</v>
      </c>
      <c r="C49" s="11">
        <v>0</v>
      </c>
      <c r="D49" s="49">
        <f t="shared" si="0"/>
        <v>0</v>
      </c>
      <c r="E49" s="49">
        <f t="shared" si="1"/>
        <v>0</v>
      </c>
      <c r="F49" s="49">
        <f t="shared" si="2"/>
        <v>0</v>
      </c>
      <c r="G49" s="49">
        <f t="shared" si="3"/>
        <v>0</v>
      </c>
      <c r="H49" s="49">
        <f t="shared" si="4"/>
        <v>0</v>
      </c>
      <c r="I49" s="49">
        <f t="shared" si="5"/>
        <v>0</v>
      </c>
    </row>
    <row r="50" spans="1:9" x14ac:dyDescent="0.25">
      <c r="A50" s="11">
        <v>-316</v>
      </c>
      <c r="B50" s="21">
        <v>0.11</v>
      </c>
      <c r="C50" s="11">
        <v>0</v>
      </c>
      <c r="D50" s="49">
        <f t="shared" si="0"/>
        <v>0</v>
      </c>
      <c r="E50" s="49">
        <f t="shared" si="1"/>
        <v>0</v>
      </c>
      <c r="F50" s="49">
        <f t="shared" si="2"/>
        <v>0</v>
      </c>
      <c r="G50" s="49">
        <f t="shared" si="3"/>
        <v>0</v>
      </c>
      <c r="H50" s="49">
        <f t="shared" si="4"/>
        <v>0</v>
      </c>
      <c r="I50" s="49">
        <f t="shared" si="5"/>
        <v>0</v>
      </c>
    </row>
    <row r="51" spans="1:9" x14ac:dyDescent="0.25">
      <c r="A51" s="11">
        <v>-315</v>
      </c>
      <c r="B51" s="21">
        <v>0.11</v>
      </c>
      <c r="C51" s="11">
        <v>0</v>
      </c>
      <c r="D51" s="49">
        <f t="shared" si="0"/>
        <v>0</v>
      </c>
      <c r="E51" s="49">
        <f t="shared" si="1"/>
        <v>0</v>
      </c>
      <c r="F51" s="49">
        <f t="shared" si="2"/>
        <v>0</v>
      </c>
      <c r="G51" s="49">
        <f t="shared" si="3"/>
        <v>0</v>
      </c>
      <c r="H51" s="49">
        <f t="shared" si="4"/>
        <v>0</v>
      </c>
      <c r="I51" s="49">
        <f t="shared" si="5"/>
        <v>0</v>
      </c>
    </row>
    <row r="52" spans="1:9" x14ac:dyDescent="0.25">
      <c r="A52" s="11">
        <v>-314</v>
      </c>
      <c r="B52" s="21">
        <v>0.11</v>
      </c>
      <c r="C52" s="11">
        <v>0</v>
      </c>
      <c r="D52" s="49">
        <f t="shared" si="0"/>
        <v>0</v>
      </c>
      <c r="E52" s="49">
        <f t="shared" si="1"/>
        <v>0</v>
      </c>
      <c r="F52" s="49">
        <f t="shared" si="2"/>
        <v>0</v>
      </c>
      <c r="G52" s="49">
        <f t="shared" si="3"/>
        <v>0</v>
      </c>
      <c r="H52" s="49">
        <f t="shared" si="4"/>
        <v>0</v>
      </c>
      <c r="I52" s="49">
        <f t="shared" si="5"/>
        <v>0</v>
      </c>
    </row>
    <row r="53" spans="1:9" x14ac:dyDescent="0.25">
      <c r="A53" s="11">
        <v>-313</v>
      </c>
      <c r="B53" s="21">
        <v>0.11</v>
      </c>
      <c r="C53" s="11">
        <v>0</v>
      </c>
      <c r="D53" s="49">
        <f t="shared" si="0"/>
        <v>0</v>
      </c>
      <c r="E53" s="49">
        <f t="shared" si="1"/>
        <v>0</v>
      </c>
      <c r="F53" s="49">
        <f t="shared" si="2"/>
        <v>0</v>
      </c>
      <c r="G53" s="49">
        <f t="shared" si="3"/>
        <v>0</v>
      </c>
      <c r="H53" s="49">
        <f t="shared" si="4"/>
        <v>0</v>
      </c>
      <c r="I53" s="49">
        <f t="shared" si="5"/>
        <v>0</v>
      </c>
    </row>
    <row r="54" spans="1:9" x14ac:dyDescent="0.25">
      <c r="A54" s="11">
        <v>-312</v>
      </c>
      <c r="B54" s="21">
        <v>0.11</v>
      </c>
      <c r="C54" s="11">
        <v>0</v>
      </c>
      <c r="D54" s="49">
        <f t="shared" si="0"/>
        <v>0</v>
      </c>
      <c r="E54" s="49">
        <f t="shared" si="1"/>
        <v>0</v>
      </c>
      <c r="F54" s="49">
        <f t="shared" si="2"/>
        <v>0</v>
      </c>
      <c r="G54" s="49">
        <f t="shared" si="3"/>
        <v>0</v>
      </c>
      <c r="H54" s="49">
        <f t="shared" si="4"/>
        <v>0</v>
      </c>
      <c r="I54" s="49">
        <f t="shared" si="5"/>
        <v>0</v>
      </c>
    </row>
    <row r="55" spans="1:9" x14ac:dyDescent="0.25">
      <c r="A55" s="11">
        <v>-311</v>
      </c>
      <c r="B55" s="21">
        <v>0.11</v>
      </c>
      <c r="C55" s="11">
        <v>0</v>
      </c>
      <c r="D55" s="49">
        <f t="shared" si="0"/>
        <v>0</v>
      </c>
      <c r="E55" s="49">
        <f t="shared" si="1"/>
        <v>0</v>
      </c>
      <c r="F55" s="49">
        <f t="shared" si="2"/>
        <v>0</v>
      </c>
      <c r="G55" s="49">
        <f t="shared" si="3"/>
        <v>0</v>
      </c>
      <c r="H55" s="49">
        <f t="shared" si="4"/>
        <v>0</v>
      </c>
      <c r="I55" s="49">
        <f t="shared" si="5"/>
        <v>0</v>
      </c>
    </row>
    <row r="56" spans="1:9" x14ac:dyDescent="0.25">
      <c r="A56" s="11">
        <v>-310</v>
      </c>
      <c r="B56" s="21">
        <v>0.11</v>
      </c>
      <c r="C56" s="11">
        <v>0</v>
      </c>
      <c r="D56" s="49">
        <f t="shared" si="0"/>
        <v>0</v>
      </c>
      <c r="E56" s="49">
        <f t="shared" si="1"/>
        <v>0</v>
      </c>
      <c r="F56" s="49">
        <f t="shared" si="2"/>
        <v>0</v>
      </c>
      <c r="G56" s="49">
        <f t="shared" si="3"/>
        <v>0</v>
      </c>
      <c r="H56" s="49">
        <f t="shared" si="4"/>
        <v>0</v>
      </c>
      <c r="I56" s="49">
        <f t="shared" si="5"/>
        <v>0</v>
      </c>
    </row>
    <row r="57" spans="1:9" x14ac:dyDescent="0.25">
      <c r="A57" s="11">
        <v>-309</v>
      </c>
      <c r="B57" s="21">
        <v>0.11</v>
      </c>
      <c r="C57" s="11">
        <v>0</v>
      </c>
      <c r="D57" s="49">
        <f t="shared" si="0"/>
        <v>0</v>
      </c>
      <c r="E57" s="49">
        <f t="shared" si="1"/>
        <v>0</v>
      </c>
      <c r="F57" s="49">
        <f t="shared" si="2"/>
        <v>0</v>
      </c>
      <c r="G57" s="49">
        <f t="shared" si="3"/>
        <v>0</v>
      </c>
      <c r="H57" s="49">
        <f t="shared" si="4"/>
        <v>0</v>
      </c>
      <c r="I57" s="49">
        <f t="shared" si="5"/>
        <v>0</v>
      </c>
    </row>
    <row r="58" spans="1:9" x14ac:dyDescent="0.25">
      <c r="A58" s="11">
        <v>-308</v>
      </c>
      <c r="B58" s="21">
        <v>0.11</v>
      </c>
      <c r="C58" s="11">
        <v>0</v>
      </c>
      <c r="D58" s="49">
        <f t="shared" si="0"/>
        <v>0</v>
      </c>
      <c r="E58" s="49">
        <f t="shared" si="1"/>
        <v>0</v>
      </c>
      <c r="F58" s="49">
        <f t="shared" si="2"/>
        <v>0</v>
      </c>
      <c r="G58" s="49">
        <f t="shared" si="3"/>
        <v>0</v>
      </c>
      <c r="H58" s="49">
        <f t="shared" si="4"/>
        <v>0</v>
      </c>
      <c r="I58" s="49">
        <f t="shared" si="5"/>
        <v>0</v>
      </c>
    </row>
    <row r="59" spans="1:9" x14ac:dyDescent="0.25">
      <c r="A59" s="11">
        <v>-307</v>
      </c>
      <c r="B59" s="21">
        <v>0.11</v>
      </c>
      <c r="C59" s="11">
        <v>0</v>
      </c>
      <c r="D59" s="49">
        <f t="shared" si="0"/>
        <v>0</v>
      </c>
      <c r="E59" s="49">
        <f t="shared" si="1"/>
        <v>0</v>
      </c>
      <c r="F59" s="49">
        <f t="shared" si="2"/>
        <v>0</v>
      </c>
      <c r="G59" s="49">
        <f t="shared" si="3"/>
        <v>0</v>
      </c>
      <c r="H59" s="49">
        <f t="shared" si="4"/>
        <v>0</v>
      </c>
      <c r="I59" s="49">
        <f t="shared" si="5"/>
        <v>0</v>
      </c>
    </row>
    <row r="60" spans="1:9" x14ac:dyDescent="0.25">
      <c r="A60" s="11">
        <v>-306</v>
      </c>
      <c r="B60" s="21">
        <v>0.11</v>
      </c>
      <c r="C60" s="11">
        <v>0</v>
      </c>
      <c r="D60" s="49">
        <f t="shared" si="0"/>
        <v>0</v>
      </c>
      <c r="E60" s="49">
        <f t="shared" si="1"/>
        <v>0</v>
      </c>
      <c r="F60" s="49">
        <f t="shared" si="2"/>
        <v>0</v>
      </c>
      <c r="G60" s="49">
        <f t="shared" si="3"/>
        <v>0</v>
      </c>
      <c r="H60" s="49">
        <f t="shared" si="4"/>
        <v>0</v>
      </c>
      <c r="I60" s="49">
        <f t="shared" si="5"/>
        <v>0</v>
      </c>
    </row>
    <row r="61" spans="1:9" x14ac:dyDescent="0.25">
      <c r="A61" s="11">
        <v>-305</v>
      </c>
      <c r="B61" s="21">
        <v>0.11</v>
      </c>
      <c r="C61" s="11">
        <v>0</v>
      </c>
      <c r="D61" s="49">
        <f t="shared" si="0"/>
        <v>0</v>
      </c>
      <c r="E61" s="49">
        <f t="shared" si="1"/>
        <v>0</v>
      </c>
      <c r="F61" s="49">
        <f t="shared" si="2"/>
        <v>0</v>
      </c>
      <c r="G61" s="49">
        <f t="shared" si="3"/>
        <v>0</v>
      </c>
      <c r="H61" s="49">
        <f t="shared" si="4"/>
        <v>0</v>
      </c>
      <c r="I61" s="49">
        <f t="shared" si="5"/>
        <v>0</v>
      </c>
    </row>
    <row r="62" spans="1:9" x14ac:dyDescent="0.25">
      <c r="A62" s="11">
        <v>-304</v>
      </c>
      <c r="B62" s="21">
        <v>0.11</v>
      </c>
      <c r="C62" s="11">
        <v>0</v>
      </c>
      <c r="D62" s="49">
        <f t="shared" si="0"/>
        <v>0</v>
      </c>
      <c r="E62" s="49">
        <f t="shared" si="1"/>
        <v>0</v>
      </c>
      <c r="F62" s="49">
        <f t="shared" si="2"/>
        <v>0</v>
      </c>
      <c r="G62" s="49">
        <f t="shared" si="3"/>
        <v>0</v>
      </c>
      <c r="H62" s="49">
        <f t="shared" si="4"/>
        <v>0</v>
      </c>
      <c r="I62" s="49">
        <f t="shared" si="5"/>
        <v>0</v>
      </c>
    </row>
    <row r="63" spans="1:9" x14ac:dyDescent="0.25">
      <c r="A63" s="11">
        <v>-303</v>
      </c>
      <c r="B63" s="21">
        <v>0.11</v>
      </c>
      <c r="C63" s="11">
        <v>0</v>
      </c>
      <c r="D63" s="49">
        <f t="shared" si="0"/>
        <v>0</v>
      </c>
      <c r="E63" s="49">
        <f t="shared" si="1"/>
        <v>0</v>
      </c>
      <c r="F63" s="49">
        <f t="shared" si="2"/>
        <v>0</v>
      </c>
      <c r="G63" s="49">
        <f t="shared" si="3"/>
        <v>0</v>
      </c>
      <c r="H63" s="49">
        <f t="shared" si="4"/>
        <v>0</v>
      </c>
      <c r="I63" s="49">
        <f t="shared" si="5"/>
        <v>0</v>
      </c>
    </row>
    <row r="64" spans="1:9" x14ac:dyDescent="0.25">
      <c r="A64" s="11">
        <v>-302</v>
      </c>
      <c r="B64" s="21">
        <v>0.11</v>
      </c>
      <c r="C64" s="11">
        <v>0</v>
      </c>
      <c r="D64" s="49">
        <f t="shared" si="0"/>
        <v>0</v>
      </c>
      <c r="E64" s="49">
        <f t="shared" si="1"/>
        <v>0</v>
      </c>
      <c r="F64" s="49">
        <f t="shared" si="2"/>
        <v>0</v>
      </c>
      <c r="G64" s="49">
        <f t="shared" si="3"/>
        <v>0</v>
      </c>
      <c r="H64" s="49">
        <f t="shared" si="4"/>
        <v>0</v>
      </c>
      <c r="I64" s="49">
        <f t="shared" si="5"/>
        <v>0</v>
      </c>
    </row>
    <row r="65" spans="1:9" x14ac:dyDescent="0.25">
      <c r="A65" s="11">
        <v>-301</v>
      </c>
      <c r="B65" s="21">
        <v>0.11</v>
      </c>
      <c r="C65" s="11">
        <v>0</v>
      </c>
      <c r="D65" s="49">
        <f t="shared" si="0"/>
        <v>0</v>
      </c>
      <c r="E65" s="49">
        <f t="shared" si="1"/>
        <v>0</v>
      </c>
      <c r="F65" s="49">
        <f t="shared" si="2"/>
        <v>0</v>
      </c>
      <c r="G65" s="49">
        <f t="shared" si="3"/>
        <v>0</v>
      </c>
      <c r="H65" s="49">
        <f t="shared" si="4"/>
        <v>0</v>
      </c>
      <c r="I65" s="49">
        <f t="shared" si="5"/>
        <v>0</v>
      </c>
    </row>
    <row r="66" spans="1:9" x14ac:dyDescent="0.25">
      <c r="A66" s="11">
        <v>-300</v>
      </c>
      <c r="B66" s="21">
        <v>0.11</v>
      </c>
      <c r="C66" s="11">
        <v>0</v>
      </c>
      <c r="D66" s="49">
        <f t="shared" si="0"/>
        <v>0</v>
      </c>
      <c r="E66" s="49">
        <f t="shared" si="1"/>
        <v>0</v>
      </c>
      <c r="F66" s="49">
        <f t="shared" si="2"/>
        <v>0</v>
      </c>
      <c r="G66" s="49">
        <f t="shared" si="3"/>
        <v>0</v>
      </c>
      <c r="H66" s="49">
        <f t="shared" si="4"/>
        <v>0</v>
      </c>
      <c r="I66" s="49">
        <f t="shared" si="5"/>
        <v>0</v>
      </c>
    </row>
    <row r="67" spans="1:9" x14ac:dyDescent="0.25">
      <c r="A67" s="11">
        <v>-299</v>
      </c>
      <c r="B67" s="21">
        <v>0.11</v>
      </c>
      <c r="C67" s="11">
        <v>0</v>
      </c>
      <c r="D67" s="49">
        <f t="shared" si="0"/>
        <v>0</v>
      </c>
      <c r="E67" s="49">
        <f t="shared" si="1"/>
        <v>0</v>
      </c>
      <c r="F67" s="49">
        <f t="shared" si="2"/>
        <v>0</v>
      </c>
      <c r="G67" s="49">
        <f t="shared" si="3"/>
        <v>0</v>
      </c>
      <c r="H67" s="49">
        <f t="shared" si="4"/>
        <v>0</v>
      </c>
      <c r="I67" s="49">
        <f t="shared" si="5"/>
        <v>0</v>
      </c>
    </row>
    <row r="68" spans="1:9" x14ac:dyDescent="0.25">
      <c r="A68" s="11">
        <v>-298</v>
      </c>
      <c r="B68" s="21">
        <v>0.11</v>
      </c>
      <c r="C68" s="11">
        <v>0</v>
      </c>
      <c r="D68" s="49">
        <f t="shared" si="0"/>
        <v>0</v>
      </c>
      <c r="E68" s="49">
        <f t="shared" si="1"/>
        <v>0</v>
      </c>
      <c r="F68" s="49">
        <f t="shared" si="2"/>
        <v>0</v>
      </c>
      <c r="G68" s="49">
        <f t="shared" si="3"/>
        <v>0</v>
      </c>
      <c r="H68" s="49">
        <f t="shared" si="4"/>
        <v>0</v>
      </c>
      <c r="I68" s="49">
        <f t="shared" si="5"/>
        <v>0</v>
      </c>
    </row>
    <row r="69" spans="1:9" x14ac:dyDescent="0.25">
      <c r="A69" s="11">
        <v>-297</v>
      </c>
      <c r="B69" s="21">
        <v>0.11</v>
      </c>
      <c r="C69" s="11">
        <v>0</v>
      </c>
      <c r="D69" s="49">
        <f t="shared" si="0"/>
        <v>0</v>
      </c>
      <c r="E69" s="49">
        <f t="shared" si="1"/>
        <v>0</v>
      </c>
      <c r="F69" s="49">
        <f t="shared" si="2"/>
        <v>0</v>
      </c>
      <c r="G69" s="49">
        <f t="shared" si="3"/>
        <v>0</v>
      </c>
      <c r="H69" s="49">
        <f t="shared" si="4"/>
        <v>0</v>
      </c>
      <c r="I69" s="49">
        <f t="shared" si="5"/>
        <v>0</v>
      </c>
    </row>
    <row r="70" spans="1:9" x14ac:dyDescent="0.25">
      <c r="A70" s="11">
        <v>-296</v>
      </c>
      <c r="B70" s="21">
        <v>0.11</v>
      </c>
      <c r="C70" s="11">
        <v>0</v>
      </c>
      <c r="D70" s="49">
        <f t="shared" si="0"/>
        <v>0</v>
      </c>
      <c r="E70" s="49">
        <f t="shared" si="1"/>
        <v>0</v>
      </c>
      <c r="F70" s="49">
        <f t="shared" si="2"/>
        <v>0</v>
      </c>
      <c r="G70" s="49">
        <f t="shared" si="3"/>
        <v>0</v>
      </c>
      <c r="H70" s="49">
        <f t="shared" si="4"/>
        <v>0</v>
      </c>
      <c r="I70" s="49">
        <f t="shared" si="5"/>
        <v>0</v>
      </c>
    </row>
    <row r="71" spans="1:9" x14ac:dyDescent="0.25">
      <c r="A71" s="11">
        <v>-295</v>
      </c>
      <c r="B71" s="21">
        <v>0.11</v>
      </c>
      <c r="C71" s="11">
        <v>0</v>
      </c>
      <c r="D71" s="49">
        <f t="shared" si="0"/>
        <v>0</v>
      </c>
      <c r="E71" s="49">
        <f t="shared" si="1"/>
        <v>0</v>
      </c>
      <c r="F71" s="49">
        <f t="shared" si="2"/>
        <v>0</v>
      </c>
      <c r="G71" s="49">
        <f t="shared" si="3"/>
        <v>0</v>
      </c>
      <c r="H71" s="49">
        <f t="shared" si="4"/>
        <v>0</v>
      </c>
      <c r="I71" s="49">
        <f t="shared" si="5"/>
        <v>0</v>
      </c>
    </row>
    <row r="72" spans="1:9" x14ac:dyDescent="0.25">
      <c r="A72" s="11">
        <v>-294</v>
      </c>
      <c r="B72" s="21">
        <v>0.11</v>
      </c>
      <c r="C72" s="11">
        <v>0</v>
      </c>
      <c r="D72" s="49">
        <f t="shared" ref="D72:D135" si="6">((B72-B71)/RADIANS(1))*$D$2</f>
        <v>0</v>
      </c>
      <c r="E72" s="49">
        <f t="shared" ref="E72:E135" si="7">((C72-C71)/RADIANS(1))*$D$2</f>
        <v>0</v>
      </c>
      <c r="F72" s="49">
        <f t="shared" ref="F72:F135" si="8">((D72-D71)/RADIANS(1))*$D$2</f>
        <v>0</v>
      </c>
      <c r="G72" s="49">
        <f t="shared" ref="G72:G135" si="9">((E72-E71)/RADIANS(1))*$D$2</f>
        <v>0</v>
      </c>
      <c r="H72" s="49">
        <f t="shared" ref="H72:H135" si="10">((F72-F71)/RADIANS(1))*$D$2</f>
        <v>0</v>
      </c>
      <c r="I72" s="49">
        <f t="shared" ref="I72:I135" si="11">((G72-G71)/RADIANS(1))*$D$2</f>
        <v>0</v>
      </c>
    </row>
    <row r="73" spans="1:9" x14ac:dyDescent="0.25">
      <c r="A73" s="11">
        <v>-293</v>
      </c>
      <c r="B73" s="21">
        <v>0.11</v>
      </c>
      <c r="C73" s="11">
        <v>0</v>
      </c>
      <c r="D73" s="49">
        <f t="shared" si="6"/>
        <v>0</v>
      </c>
      <c r="E73" s="49">
        <f t="shared" si="7"/>
        <v>0</v>
      </c>
      <c r="F73" s="49">
        <f t="shared" si="8"/>
        <v>0</v>
      </c>
      <c r="G73" s="49">
        <f t="shared" si="9"/>
        <v>0</v>
      </c>
      <c r="H73" s="49">
        <f t="shared" si="10"/>
        <v>0</v>
      </c>
      <c r="I73" s="49">
        <f t="shared" si="11"/>
        <v>0</v>
      </c>
    </row>
    <row r="74" spans="1:9" x14ac:dyDescent="0.25">
      <c r="A74" s="11">
        <v>-292</v>
      </c>
      <c r="B74" s="21">
        <v>0.11</v>
      </c>
      <c r="C74" s="11">
        <v>0</v>
      </c>
      <c r="D74" s="49">
        <f t="shared" si="6"/>
        <v>0</v>
      </c>
      <c r="E74" s="49">
        <f t="shared" si="7"/>
        <v>0</v>
      </c>
      <c r="F74" s="49">
        <f t="shared" si="8"/>
        <v>0</v>
      </c>
      <c r="G74" s="49">
        <f t="shared" si="9"/>
        <v>0</v>
      </c>
      <c r="H74" s="49">
        <f t="shared" si="10"/>
        <v>0</v>
      </c>
      <c r="I74" s="49">
        <f t="shared" si="11"/>
        <v>0</v>
      </c>
    </row>
    <row r="75" spans="1:9" x14ac:dyDescent="0.25">
      <c r="A75" s="11">
        <v>-291</v>
      </c>
      <c r="B75" s="21">
        <v>0.11</v>
      </c>
      <c r="C75" s="11">
        <v>0</v>
      </c>
      <c r="D75" s="49">
        <f t="shared" si="6"/>
        <v>0</v>
      </c>
      <c r="E75" s="49">
        <f t="shared" si="7"/>
        <v>0</v>
      </c>
      <c r="F75" s="49">
        <f t="shared" si="8"/>
        <v>0</v>
      </c>
      <c r="G75" s="49">
        <f t="shared" si="9"/>
        <v>0</v>
      </c>
      <c r="H75" s="49">
        <f t="shared" si="10"/>
        <v>0</v>
      </c>
      <c r="I75" s="49">
        <f t="shared" si="11"/>
        <v>0</v>
      </c>
    </row>
    <row r="76" spans="1:9" x14ac:dyDescent="0.25">
      <c r="A76" s="11">
        <v>-290</v>
      </c>
      <c r="B76" s="21">
        <v>0.11</v>
      </c>
      <c r="C76" s="11">
        <v>0</v>
      </c>
      <c r="D76" s="49">
        <f t="shared" si="6"/>
        <v>0</v>
      </c>
      <c r="E76" s="49">
        <f t="shared" si="7"/>
        <v>0</v>
      </c>
      <c r="F76" s="49">
        <f t="shared" si="8"/>
        <v>0</v>
      </c>
      <c r="G76" s="49">
        <f t="shared" si="9"/>
        <v>0</v>
      </c>
      <c r="H76" s="49">
        <f t="shared" si="10"/>
        <v>0</v>
      </c>
      <c r="I76" s="49">
        <f t="shared" si="11"/>
        <v>0</v>
      </c>
    </row>
    <row r="77" spans="1:9" x14ac:dyDescent="0.25">
      <c r="A77" s="11">
        <v>-289</v>
      </c>
      <c r="B77" s="21">
        <v>0.11</v>
      </c>
      <c r="C77" s="11">
        <v>0</v>
      </c>
      <c r="D77" s="49">
        <f t="shared" si="6"/>
        <v>0</v>
      </c>
      <c r="E77" s="49">
        <f t="shared" si="7"/>
        <v>0</v>
      </c>
      <c r="F77" s="49">
        <f t="shared" si="8"/>
        <v>0</v>
      </c>
      <c r="G77" s="49">
        <f t="shared" si="9"/>
        <v>0</v>
      </c>
      <c r="H77" s="49">
        <f t="shared" si="10"/>
        <v>0</v>
      </c>
      <c r="I77" s="49">
        <f t="shared" si="11"/>
        <v>0</v>
      </c>
    </row>
    <row r="78" spans="1:9" x14ac:dyDescent="0.25">
      <c r="A78" s="11">
        <v>-288</v>
      </c>
      <c r="B78" s="21">
        <v>0.11</v>
      </c>
      <c r="C78" s="11">
        <v>0</v>
      </c>
      <c r="D78" s="49">
        <f t="shared" si="6"/>
        <v>0</v>
      </c>
      <c r="E78" s="49">
        <f t="shared" si="7"/>
        <v>0</v>
      </c>
      <c r="F78" s="49">
        <f t="shared" si="8"/>
        <v>0</v>
      </c>
      <c r="G78" s="49">
        <f t="shared" si="9"/>
        <v>0</v>
      </c>
      <c r="H78" s="49">
        <f t="shared" si="10"/>
        <v>0</v>
      </c>
      <c r="I78" s="49">
        <f t="shared" si="11"/>
        <v>0</v>
      </c>
    </row>
    <row r="79" spans="1:9" x14ac:dyDescent="0.25">
      <c r="A79" s="11">
        <v>-287</v>
      </c>
      <c r="B79" s="21">
        <v>0.11</v>
      </c>
      <c r="C79" s="11">
        <v>0</v>
      </c>
      <c r="D79" s="49">
        <f t="shared" si="6"/>
        <v>0</v>
      </c>
      <c r="E79" s="49">
        <f t="shared" si="7"/>
        <v>0</v>
      </c>
      <c r="F79" s="49">
        <f t="shared" si="8"/>
        <v>0</v>
      </c>
      <c r="G79" s="49">
        <f t="shared" si="9"/>
        <v>0</v>
      </c>
      <c r="H79" s="49">
        <f t="shared" si="10"/>
        <v>0</v>
      </c>
      <c r="I79" s="49">
        <f t="shared" si="11"/>
        <v>0</v>
      </c>
    </row>
    <row r="80" spans="1:9" x14ac:dyDescent="0.25">
      <c r="A80" s="11">
        <v>-286</v>
      </c>
      <c r="B80" s="21">
        <v>0.11</v>
      </c>
      <c r="C80" s="11">
        <v>0</v>
      </c>
      <c r="D80" s="49">
        <f t="shared" si="6"/>
        <v>0</v>
      </c>
      <c r="E80" s="49">
        <f t="shared" si="7"/>
        <v>0</v>
      </c>
      <c r="F80" s="49">
        <f t="shared" si="8"/>
        <v>0</v>
      </c>
      <c r="G80" s="49">
        <f t="shared" si="9"/>
        <v>0</v>
      </c>
      <c r="H80" s="49">
        <f t="shared" si="10"/>
        <v>0</v>
      </c>
      <c r="I80" s="49">
        <f t="shared" si="11"/>
        <v>0</v>
      </c>
    </row>
    <row r="81" spans="1:9" x14ac:dyDescent="0.25">
      <c r="A81" s="11">
        <v>-285</v>
      </c>
      <c r="B81" s="21">
        <v>0.11</v>
      </c>
      <c r="C81" s="11">
        <v>0</v>
      </c>
      <c r="D81" s="49">
        <f t="shared" si="6"/>
        <v>0</v>
      </c>
      <c r="E81" s="49">
        <f t="shared" si="7"/>
        <v>0</v>
      </c>
      <c r="F81" s="49">
        <f t="shared" si="8"/>
        <v>0</v>
      </c>
      <c r="G81" s="49">
        <f t="shared" si="9"/>
        <v>0</v>
      </c>
      <c r="H81" s="49">
        <f t="shared" si="10"/>
        <v>0</v>
      </c>
      <c r="I81" s="49">
        <f t="shared" si="11"/>
        <v>0</v>
      </c>
    </row>
    <row r="82" spans="1:9" x14ac:dyDescent="0.25">
      <c r="A82" s="11">
        <v>-284</v>
      </c>
      <c r="B82" s="21">
        <v>0.11</v>
      </c>
      <c r="C82" s="11">
        <v>0</v>
      </c>
      <c r="D82" s="49">
        <f t="shared" si="6"/>
        <v>0</v>
      </c>
      <c r="E82" s="49">
        <f t="shared" si="7"/>
        <v>0</v>
      </c>
      <c r="F82" s="49">
        <f t="shared" si="8"/>
        <v>0</v>
      </c>
      <c r="G82" s="49">
        <f t="shared" si="9"/>
        <v>0</v>
      </c>
      <c r="H82" s="49">
        <f t="shared" si="10"/>
        <v>0</v>
      </c>
      <c r="I82" s="49">
        <f t="shared" si="11"/>
        <v>0</v>
      </c>
    </row>
    <row r="83" spans="1:9" x14ac:dyDescent="0.25">
      <c r="A83" s="11">
        <v>-283</v>
      </c>
      <c r="B83" s="21">
        <v>0.11</v>
      </c>
      <c r="C83" s="11">
        <v>0</v>
      </c>
      <c r="D83" s="49">
        <f t="shared" si="6"/>
        <v>0</v>
      </c>
      <c r="E83" s="49">
        <f t="shared" si="7"/>
        <v>0</v>
      </c>
      <c r="F83" s="49">
        <f t="shared" si="8"/>
        <v>0</v>
      </c>
      <c r="G83" s="49">
        <f t="shared" si="9"/>
        <v>0</v>
      </c>
      <c r="H83" s="49">
        <f t="shared" si="10"/>
        <v>0</v>
      </c>
      <c r="I83" s="49">
        <f t="shared" si="11"/>
        <v>0</v>
      </c>
    </row>
    <row r="84" spans="1:9" x14ac:dyDescent="0.25">
      <c r="A84" s="11">
        <v>-282</v>
      </c>
      <c r="B84" s="21">
        <v>0.11</v>
      </c>
      <c r="C84" s="11">
        <v>0</v>
      </c>
      <c r="D84" s="49">
        <f t="shared" si="6"/>
        <v>0</v>
      </c>
      <c r="E84" s="49">
        <f t="shared" si="7"/>
        <v>0</v>
      </c>
      <c r="F84" s="49">
        <f t="shared" si="8"/>
        <v>0</v>
      </c>
      <c r="G84" s="49">
        <f t="shared" si="9"/>
        <v>0</v>
      </c>
      <c r="H84" s="49">
        <f t="shared" si="10"/>
        <v>0</v>
      </c>
      <c r="I84" s="49">
        <f t="shared" si="11"/>
        <v>0</v>
      </c>
    </row>
    <row r="85" spans="1:9" x14ac:dyDescent="0.25">
      <c r="A85" s="11">
        <v>-281</v>
      </c>
      <c r="B85" s="21">
        <v>0.11</v>
      </c>
      <c r="C85" s="11">
        <v>0</v>
      </c>
      <c r="D85" s="49">
        <f t="shared" si="6"/>
        <v>0</v>
      </c>
      <c r="E85" s="49">
        <f t="shared" si="7"/>
        <v>0</v>
      </c>
      <c r="F85" s="49">
        <f t="shared" si="8"/>
        <v>0</v>
      </c>
      <c r="G85" s="49">
        <f t="shared" si="9"/>
        <v>0</v>
      </c>
      <c r="H85" s="49">
        <f t="shared" si="10"/>
        <v>0</v>
      </c>
      <c r="I85" s="49">
        <f t="shared" si="11"/>
        <v>0</v>
      </c>
    </row>
    <row r="86" spans="1:9" x14ac:dyDescent="0.25">
      <c r="A86" s="11">
        <v>-280</v>
      </c>
      <c r="B86" s="21">
        <v>0.11</v>
      </c>
      <c r="C86" s="11">
        <v>0</v>
      </c>
      <c r="D86" s="49">
        <f t="shared" si="6"/>
        <v>0</v>
      </c>
      <c r="E86" s="49">
        <f t="shared" si="7"/>
        <v>0</v>
      </c>
      <c r="F86" s="49">
        <f t="shared" si="8"/>
        <v>0</v>
      </c>
      <c r="G86" s="49">
        <f t="shared" si="9"/>
        <v>0</v>
      </c>
      <c r="H86" s="49">
        <f t="shared" si="10"/>
        <v>0</v>
      </c>
      <c r="I86" s="49">
        <f t="shared" si="11"/>
        <v>0</v>
      </c>
    </row>
    <row r="87" spans="1:9" x14ac:dyDescent="0.25">
      <c r="A87" s="11">
        <v>-279</v>
      </c>
      <c r="B87" s="21">
        <v>0.11</v>
      </c>
      <c r="C87" s="11">
        <v>0</v>
      </c>
      <c r="D87" s="49">
        <f t="shared" si="6"/>
        <v>0</v>
      </c>
      <c r="E87" s="49">
        <f t="shared" si="7"/>
        <v>0</v>
      </c>
      <c r="F87" s="49">
        <f t="shared" si="8"/>
        <v>0</v>
      </c>
      <c r="G87" s="49">
        <f t="shared" si="9"/>
        <v>0</v>
      </c>
      <c r="H87" s="49">
        <f t="shared" si="10"/>
        <v>0</v>
      </c>
      <c r="I87" s="49">
        <f t="shared" si="11"/>
        <v>0</v>
      </c>
    </row>
    <row r="88" spans="1:9" x14ac:dyDescent="0.25">
      <c r="A88" s="11">
        <v>-278</v>
      </c>
      <c r="B88" s="21">
        <v>0.11</v>
      </c>
      <c r="C88" s="11">
        <v>0</v>
      </c>
      <c r="D88" s="49">
        <f t="shared" si="6"/>
        <v>0</v>
      </c>
      <c r="E88" s="49">
        <f t="shared" si="7"/>
        <v>0</v>
      </c>
      <c r="F88" s="49">
        <f t="shared" si="8"/>
        <v>0</v>
      </c>
      <c r="G88" s="49">
        <f t="shared" si="9"/>
        <v>0</v>
      </c>
      <c r="H88" s="49">
        <f t="shared" si="10"/>
        <v>0</v>
      </c>
      <c r="I88" s="49">
        <f t="shared" si="11"/>
        <v>0</v>
      </c>
    </row>
    <row r="89" spans="1:9" x14ac:dyDescent="0.25">
      <c r="A89" s="11">
        <v>-277</v>
      </c>
      <c r="B89" s="21">
        <v>0.11</v>
      </c>
      <c r="C89" s="11">
        <v>0</v>
      </c>
      <c r="D89" s="49">
        <f t="shared" si="6"/>
        <v>0</v>
      </c>
      <c r="E89" s="49">
        <f t="shared" si="7"/>
        <v>0</v>
      </c>
      <c r="F89" s="49">
        <f t="shared" si="8"/>
        <v>0</v>
      </c>
      <c r="G89" s="49">
        <f t="shared" si="9"/>
        <v>0</v>
      </c>
      <c r="H89" s="49">
        <f t="shared" si="10"/>
        <v>0</v>
      </c>
      <c r="I89" s="49">
        <f t="shared" si="11"/>
        <v>0</v>
      </c>
    </row>
    <row r="90" spans="1:9" x14ac:dyDescent="0.25">
      <c r="A90" s="11">
        <v>-276</v>
      </c>
      <c r="B90" s="21">
        <v>0.11</v>
      </c>
      <c r="C90" s="11">
        <v>0</v>
      </c>
      <c r="D90" s="49">
        <f t="shared" si="6"/>
        <v>0</v>
      </c>
      <c r="E90" s="49">
        <f t="shared" si="7"/>
        <v>0</v>
      </c>
      <c r="F90" s="49">
        <f t="shared" si="8"/>
        <v>0</v>
      </c>
      <c r="G90" s="49">
        <f t="shared" si="9"/>
        <v>0</v>
      </c>
      <c r="H90" s="49">
        <f t="shared" si="10"/>
        <v>0</v>
      </c>
      <c r="I90" s="49">
        <f t="shared" si="11"/>
        <v>0</v>
      </c>
    </row>
    <row r="91" spans="1:9" x14ac:dyDescent="0.25">
      <c r="A91" s="11">
        <v>-275</v>
      </c>
      <c r="B91" s="21">
        <v>0.11</v>
      </c>
      <c r="C91" s="11">
        <v>0</v>
      </c>
      <c r="D91" s="49">
        <f t="shared" si="6"/>
        <v>0</v>
      </c>
      <c r="E91" s="49">
        <f t="shared" si="7"/>
        <v>0</v>
      </c>
      <c r="F91" s="49">
        <f t="shared" si="8"/>
        <v>0</v>
      </c>
      <c r="G91" s="49">
        <f t="shared" si="9"/>
        <v>0</v>
      </c>
      <c r="H91" s="49">
        <f t="shared" si="10"/>
        <v>0</v>
      </c>
      <c r="I91" s="49">
        <f t="shared" si="11"/>
        <v>0</v>
      </c>
    </row>
    <row r="92" spans="1:9" x14ac:dyDescent="0.25">
      <c r="A92" s="11">
        <v>-274</v>
      </c>
      <c r="B92" s="21">
        <v>0.11</v>
      </c>
      <c r="C92" s="11">
        <v>0</v>
      </c>
      <c r="D92" s="49">
        <f t="shared" si="6"/>
        <v>0</v>
      </c>
      <c r="E92" s="49">
        <f t="shared" si="7"/>
        <v>0</v>
      </c>
      <c r="F92" s="49">
        <f t="shared" si="8"/>
        <v>0</v>
      </c>
      <c r="G92" s="49">
        <f t="shared" si="9"/>
        <v>0</v>
      </c>
      <c r="H92" s="49">
        <f t="shared" si="10"/>
        <v>0</v>
      </c>
      <c r="I92" s="49">
        <f t="shared" si="11"/>
        <v>0</v>
      </c>
    </row>
    <row r="93" spans="1:9" x14ac:dyDescent="0.25">
      <c r="A93" s="11">
        <v>-273</v>
      </c>
      <c r="B93" s="21">
        <v>0.11</v>
      </c>
      <c r="C93" s="11">
        <v>0</v>
      </c>
      <c r="D93" s="49">
        <f t="shared" si="6"/>
        <v>0</v>
      </c>
      <c r="E93" s="49">
        <f t="shared" si="7"/>
        <v>0</v>
      </c>
      <c r="F93" s="49">
        <f t="shared" si="8"/>
        <v>0</v>
      </c>
      <c r="G93" s="49">
        <f t="shared" si="9"/>
        <v>0</v>
      </c>
      <c r="H93" s="49">
        <f t="shared" si="10"/>
        <v>0</v>
      </c>
      <c r="I93" s="49">
        <f t="shared" si="11"/>
        <v>0</v>
      </c>
    </row>
    <row r="94" spans="1:9" x14ac:dyDescent="0.25">
      <c r="A94" s="11">
        <v>-272</v>
      </c>
      <c r="B94" s="21">
        <v>0.11</v>
      </c>
      <c r="C94" s="11">
        <v>0</v>
      </c>
      <c r="D94" s="49">
        <f t="shared" si="6"/>
        <v>0</v>
      </c>
      <c r="E94" s="49">
        <f t="shared" si="7"/>
        <v>0</v>
      </c>
      <c r="F94" s="49">
        <f t="shared" si="8"/>
        <v>0</v>
      </c>
      <c r="G94" s="49">
        <f t="shared" si="9"/>
        <v>0</v>
      </c>
      <c r="H94" s="49">
        <f t="shared" si="10"/>
        <v>0</v>
      </c>
      <c r="I94" s="49">
        <f t="shared" si="11"/>
        <v>0</v>
      </c>
    </row>
    <row r="95" spans="1:9" x14ac:dyDescent="0.25">
      <c r="A95" s="11">
        <v>-271</v>
      </c>
      <c r="B95" s="21">
        <v>0.11</v>
      </c>
      <c r="C95" s="11">
        <v>0</v>
      </c>
      <c r="D95" s="49">
        <f t="shared" si="6"/>
        <v>0</v>
      </c>
      <c r="E95" s="49">
        <f t="shared" si="7"/>
        <v>0</v>
      </c>
      <c r="F95" s="49">
        <f t="shared" si="8"/>
        <v>0</v>
      </c>
      <c r="G95" s="49">
        <f t="shared" si="9"/>
        <v>0</v>
      </c>
      <c r="H95" s="49">
        <f t="shared" si="10"/>
        <v>0</v>
      </c>
      <c r="I95" s="49">
        <f t="shared" si="11"/>
        <v>0</v>
      </c>
    </row>
    <row r="96" spans="1:9" x14ac:dyDescent="0.25">
      <c r="A96" s="11">
        <v>-270</v>
      </c>
      <c r="B96" s="21">
        <v>0.11</v>
      </c>
      <c r="C96" s="11">
        <v>0</v>
      </c>
      <c r="D96" s="49">
        <f t="shared" si="6"/>
        <v>0</v>
      </c>
      <c r="E96" s="49">
        <f t="shared" si="7"/>
        <v>0</v>
      </c>
      <c r="F96" s="49">
        <f t="shared" si="8"/>
        <v>0</v>
      </c>
      <c r="G96" s="49">
        <f t="shared" si="9"/>
        <v>0</v>
      </c>
      <c r="H96" s="49">
        <f t="shared" si="10"/>
        <v>0</v>
      </c>
      <c r="I96" s="49">
        <f t="shared" si="11"/>
        <v>0</v>
      </c>
    </row>
    <row r="97" spans="1:9" x14ac:dyDescent="0.25">
      <c r="A97" s="11">
        <v>-269</v>
      </c>
      <c r="B97" s="21">
        <v>0.11</v>
      </c>
      <c r="C97" s="11">
        <v>0</v>
      </c>
      <c r="D97" s="49">
        <f t="shared" si="6"/>
        <v>0</v>
      </c>
      <c r="E97" s="49">
        <f t="shared" si="7"/>
        <v>0</v>
      </c>
      <c r="F97" s="49">
        <f t="shared" si="8"/>
        <v>0</v>
      </c>
      <c r="G97" s="49">
        <f t="shared" si="9"/>
        <v>0</v>
      </c>
      <c r="H97" s="49">
        <f t="shared" si="10"/>
        <v>0</v>
      </c>
      <c r="I97" s="49">
        <f t="shared" si="11"/>
        <v>0</v>
      </c>
    </row>
    <row r="98" spans="1:9" x14ac:dyDescent="0.25">
      <c r="A98" s="11">
        <v>-268</v>
      </c>
      <c r="B98" s="21">
        <v>0.11</v>
      </c>
      <c r="C98" s="11">
        <v>0</v>
      </c>
      <c r="D98" s="49">
        <f t="shared" si="6"/>
        <v>0</v>
      </c>
      <c r="E98" s="49">
        <f t="shared" si="7"/>
        <v>0</v>
      </c>
      <c r="F98" s="49">
        <f t="shared" si="8"/>
        <v>0</v>
      </c>
      <c r="G98" s="49">
        <f t="shared" si="9"/>
        <v>0</v>
      </c>
      <c r="H98" s="49">
        <f t="shared" si="10"/>
        <v>0</v>
      </c>
      <c r="I98" s="49">
        <f t="shared" si="11"/>
        <v>0</v>
      </c>
    </row>
    <row r="99" spans="1:9" x14ac:dyDescent="0.25">
      <c r="A99" s="11">
        <v>-267</v>
      </c>
      <c r="B99" s="21">
        <v>0.11</v>
      </c>
      <c r="C99" s="11">
        <v>0</v>
      </c>
      <c r="D99" s="49">
        <f t="shared" si="6"/>
        <v>0</v>
      </c>
      <c r="E99" s="49">
        <f t="shared" si="7"/>
        <v>0</v>
      </c>
      <c r="F99" s="49">
        <f t="shared" si="8"/>
        <v>0</v>
      </c>
      <c r="G99" s="49">
        <f t="shared" si="9"/>
        <v>0</v>
      </c>
      <c r="H99" s="49">
        <f t="shared" si="10"/>
        <v>0</v>
      </c>
      <c r="I99" s="49">
        <f t="shared" si="11"/>
        <v>0</v>
      </c>
    </row>
    <row r="100" spans="1:9" x14ac:dyDescent="0.25">
      <c r="A100" s="11">
        <v>-266</v>
      </c>
      <c r="B100" s="21">
        <v>0.11</v>
      </c>
      <c r="C100" s="11">
        <v>0</v>
      </c>
      <c r="D100" s="49">
        <f t="shared" si="6"/>
        <v>0</v>
      </c>
      <c r="E100" s="49">
        <f t="shared" si="7"/>
        <v>0</v>
      </c>
      <c r="F100" s="49">
        <f t="shared" si="8"/>
        <v>0</v>
      </c>
      <c r="G100" s="49">
        <f t="shared" si="9"/>
        <v>0</v>
      </c>
      <c r="H100" s="49">
        <f t="shared" si="10"/>
        <v>0</v>
      </c>
      <c r="I100" s="49">
        <f t="shared" si="11"/>
        <v>0</v>
      </c>
    </row>
    <row r="101" spans="1:9" x14ac:dyDescent="0.25">
      <c r="A101" s="11">
        <v>-265</v>
      </c>
      <c r="B101" s="21">
        <v>0.12</v>
      </c>
      <c r="C101" s="11">
        <v>0</v>
      </c>
      <c r="D101" s="49">
        <f t="shared" si="6"/>
        <v>239.99999999999986</v>
      </c>
      <c r="E101" s="49">
        <f t="shared" si="7"/>
        <v>0</v>
      </c>
      <c r="F101" s="49">
        <f t="shared" si="8"/>
        <v>5759999.9999999963</v>
      </c>
      <c r="G101" s="49">
        <f t="shared" si="9"/>
        <v>0</v>
      </c>
      <c r="H101" s="49">
        <f t="shared" si="10"/>
        <v>138239999999.99988</v>
      </c>
      <c r="I101" s="49">
        <f t="shared" si="11"/>
        <v>0</v>
      </c>
    </row>
    <row r="102" spans="1:9" x14ac:dyDescent="0.25">
      <c r="A102" s="11">
        <v>-264</v>
      </c>
      <c r="B102" s="21">
        <v>0.12</v>
      </c>
      <c r="C102" s="11">
        <v>0</v>
      </c>
      <c r="D102" s="49">
        <f t="shared" si="6"/>
        <v>0</v>
      </c>
      <c r="E102" s="49">
        <f t="shared" si="7"/>
        <v>0</v>
      </c>
      <c r="F102" s="49">
        <f t="shared" si="8"/>
        <v>-5759999.9999999963</v>
      </c>
      <c r="G102" s="49">
        <f t="shared" si="9"/>
        <v>0</v>
      </c>
      <c r="H102" s="49">
        <f t="shared" si="10"/>
        <v>-276479999999.99976</v>
      </c>
      <c r="I102" s="49">
        <f t="shared" si="11"/>
        <v>0</v>
      </c>
    </row>
    <row r="103" spans="1:9" x14ac:dyDescent="0.25">
      <c r="A103" s="11">
        <v>-263</v>
      </c>
      <c r="B103" s="21">
        <v>0.13</v>
      </c>
      <c r="C103" s="11">
        <v>0</v>
      </c>
      <c r="D103" s="49">
        <f t="shared" si="6"/>
        <v>240.00000000000017</v>
      </c>
      <c r="E103" s="49">
        <f t="shared" si="7"/>
        <v>0</v>
      </c>
      <c r="F103" s="49">
        <f t="shared" si="8"/>
        <v>5760000.0000000037</v>
      </c>
      <c r="G103" s="49">
        <f t="shared" si="9"/>
        <v>0</v>
      </c>
      <c r="H103" s="49">
        <f t="shared" si="10"/>
        <v>276480000000</v>
      </c>
      <c r="I103" s="49">
        <f t="shared" si="11"/>
        <v>0</v>
      </c>
    </row>
    <row r="104" spans="1:9" x14ac:dyDescent="0.25">
      <c r="A104" s="11">
        <v>-262</v>
      </c>
      <c r="B104" s="21">
        <v>0.13</v>
      </c>
      <c r="C104" s="11">
        <v>0</v>
      </c>
      <c r="D104" s="49">
        <f t="shared" si="6"/>
        <v>0</v>
      </c>
      <c r="E104" s="49">
        <f t="shared" si="7"/>
        <v>0</v>
      </c>
      <c r="F104" s="49">
        <f t="shared" si="8"/>
        <v>-5760000.0000000037</v>
      </c>
      <c r="G104" s="49">
        <f t="shared" si="9"/>
        <v>0</v>
      </c>
      <c r="H104" s="49">
        <f t="shared" si="10"/>
        <v>-276480000000.00018</v>
      </c>
      <c r="I104" s="49">
        <f t="shared" si="11"/>
        <v>0</v>
      </c>
    </row>
    <row r="105" spans="1:9" x14ac:dyDescent="0.25">
      <c r="A105" s="11">
        <v>-261</v>
      </c>
      <c r="B105" s="21">
        <v>0.13</v>
      </c>
      <c r="C105" s="11">
        <v>0</v>
      </c>
      <c r="D105" s="49">
        <f t="shared" si="6"/>
        <v>0</v>
      </c>
      <c r="E105" s="49">
        <f t="shared" si="7"/>
        <v>0</v>
      </c>
      <c r="F105" s="49">
        <f t="shared" si="8"/>
        <v>0</v>
      </c>
      <c r="G105" s="49">
        <f t="shared" si="9"/>
        <v>0</v>
      </c>
      <c r="H105" s="49">
        <f t="shared" si="10"/>
        <v>138240000000.00009</v>
      </c>
      <c r="I105" s="49">
        <f t="shared" si="11"/>
        <v>0</v>
      </c>
    </row>
    <row r="106" spans="1:9" x14ac:dyDescent="0.25">
      <c r="A106" s="11">
        <v>-260</v>
      </c>
      <c r="B106" s="21">
        <v>0.14000000000000001</v>
      </c>
      <c r="C106" s="11">
        <v>0</v>
      </c>
      <c r="D106" s="49">
        <f t="shared" si="6"/>
        <v>240.00000000000017</v>
      </c>
      <c r="E106" s="49">
        <f t="shared" si="7"/>
        <v>0</v>
      </c>
      <c r="F106" s="49">
        <f t="shared" si="8"/>
        <v>5760000.0000000037</v>
      </c>
      <c r="G106" s="49">
        <f t="shared" si="9"/>
        <v>0</v>
      </c>
      <c r="H106" s="49">
        <f t="shared" si="10"/>
        <v>138240000000.00009</v>
      </c>
      <c r="I106" s="49">
        <f t="shared" si="11"/>
        <v>0</v>
      </c>
    </row>
    <row r="107" spans="1:9" x14ac:dyDescent="0.25">
      <c r="A107" s="11">
        <v>-259</v>
      </c>
      <c r="B107" s="21">
        <v>0.14000000000000001</v>
      </c>
      <c r="C107" s="11">
        <v>0</v>
      </c>
      <c r="D107" s="49">
        <f t="shared" si="6"/>
        <v>0</v>
      </c>
      <c r="E107" s="49">
        <f t="shared" si="7"/>
        <v>0</v>
      </c>
      <c r="F107" s="49">
        <f t="shared" si="8"/>
        <v>-5760000.0000000037</v>
      </c>
      <c r="G107" s="49">
        <f t="shared" si="9"/>
        <v>0</v>
      </c>
      <c r="H107" s="49">
        <f t="shared" si="10"/>
        <v>-276480000000.00018</v>
      </c>
      <c r="I107" s="49">
        <f t="shared" si="11"/>
        <v>0</v>
      </c>
    </row>
    <row r="108" spans="1:9" x14ac:dyDescent="0.25">
      <c r="A108" s="11">
        <v>-258</v>
      </c>
      <c r="B108" s="21">
        <v>0.15</v>
      </c>
      <c r="C108" s="11">
        <v>0</v>
      </c>
      <c r="D108" s="49">
        <f t="shared" si="6"/>
        <v>239.99999999999952</v>
      </c>
      <c r="E108" s="49">
        <f t="shared" si="7"/>
        <v>0</v>
      </c>
      <c r="F108" s="49">
        <f t="shared" si="8"/>
        <v>5759999.9999999879</v>
      </c>
      <c r="G108" s="49">
        <f t="shared" si="9"/>
        <v>0</v>
      </c>
      <c r="H108" s="49">
        <f t="shared" si="10"/>
        <v>276479999999.99976</v>
      </c>
      <c r="I108" s="49">
        <f t="shared" si="11"/>
        <v>0</v>
      </c>
    </row>
    <row r="109" spans="1:9" x14ac:dyDescent="0.25">
      <c r="A109" s="11">
        <v>-257</v>
      </c>
      <c r="B109" s="11">
        <v>0.15</v>
      </c>
      <c r="C109" s="11">
        <v>0</v>
      </c>
      <c r="D109" s="49">
        <f t="shared" si="6"/>
        <v>0</v>
      </c>
      <c r="E109" s="49">
        <f t="shared" si="7"/>
        <v>0</v>
      </c>
      <c r="F109" s="49">
        <f t="shared" si="8"/>
        <v>-5759999.9999999879</v>
      </c>
      <c r="G109" s="49">
        <f t="shared" si="9"/>
        <v>0</v>
      </c>
      <c r="H109" s="49">
        <f t="shared" si="10"/>
        <v>-276479999999.99939</v>
      </c>
      <c r="I109" s="49">
        <f t="shared" si="11"/>
        <v>0</v>
      </c>
    </row>
    <row r="110" spans="1:9" x14ac:dyDescent="0.25">
      <c r="A110" s="11">
        <v>-256</v>
      </c>
      <c r="B110" s="21">
        <v>0.16</v>
      </c>
      <c r="C110" s="11">
        <v>0</v>
      </c>
      <c r="D110" s="49">
        <f t="shared" si="6"/>
        <v>240.00000000000017</v>
      </c>
      <c r="E110" s="49">
        <f t="shared" si="7"/>
        <v>0</v>
      </c>
      <c r="F110" s="49">
        <f t="shared" si="8"/>
        <v>5760000.0000000037</v>
      </c>
      <c r="G110" s="49">
        <f t="shared" si="9"/>
        <v>0</v>
      </c>
      <c r="H110" s="49">
        <f t="shared" si="10"/>
        <v>276479999999.99976</v>
      </c>
      <c r="I110" s="49">
        <f t="shared" si="11"/>
        <v>0</v>
      </c>
    </row>
    <row r="111" spans="1:9" x14ac:dyDescent="0.25">
      <c r="A111" s="11">
        <v>-255</v>
      </c>
      <c r="B111" s="11">
        <v>0.17</v>
      </c>
      <c r="C111" s="11">
        <v>0</v>
      </c>
      <c r="D111" s="49">
        <f t="shared" si="6"/>
        <v>240.00000000000017</v>
      </c>
      <c r="E111" s="49">
        <f t="shared" si="7"/>
        <v>0</v>
      </c>
      <c r="F111" s="49">
        <f t="shared" si="8"/>
        <v>0</v>
      </c>
      <c r="G111" s="49">
        <f t="shared" si="9"/>
        <v>0</v>
      </c>
      <c r="H111" s="49">
        <f t="shared" si="10"/>
        <v>-138240000000.00009</v>
      </c>
      <c r="I111" s="49">
        <f t="shared" si="11"/>
        <v>0</v>
      </c>
    </row>
    <row r="112" spans="1:9" x14ac:dyDescent="0.25">
      <c r="A112" s="11">
        <v>-254</v>
      </c>
      <c r="B112" s="21">
        <v>0.18</v>
      </c>
      <c r="C112" s="11">
        <v>0</v>
      </c>
      <c r="D112" s="49">
        <f t="shared" si="6"/>
        <v>239.99999999999952</v>
      </c>
      <c r="E112" s="49">
        <f t="shared" si="7"/>
        <v>0</v>
      </c>
      <c r="F112" s="49">
        <f t="shared" si="8"/>
        <v>-1.5688783605583012E-8</v>
      </c>
      <c r="G112" s="49">
        <f t="shared" si="9"/>
        <v>0</v>
      </c>
      <c r="H112" s="49">
        <f t="shared" si="10"/>
        <v>-3.7653080653399224E-4</v>
      </c>
      <c r="I112" s="49">
        <f t="shared" si="11"/>
        <v>0</v>
      </c>
    </row>
    <row r="113" spans="1:9" x14ac:dyDescent="0.25">
      <c r="A113" s="11">
        <v>-253</v>
      </c>
      <c r="B113" s="11">
        <v>0.19</v>
      </c>
      <c r="C113" s="11">
        <v>0</v>
      </c>
      <c r="D113" s="49">
        <f t="shared" si="6"/>
        <v>240.00000000000017</v>
      </c>
      <c r="E113" s="49">
        <f t="shared" si="7"/>
        <v>0</v>
      </c>
      <c r="F113" s="49">
        <f t="shared" si="8"/>
        <v>1.5688783605583012E-8</v>
      </c>
      <c r="G113" s="49">
        <f t="shared" si="9"/>
        <v>0</v>
      </c>
      <c r="H113" s="49">
        <f t="shared" si="10"/>
        <v>7.5306161306798447E-4</v>
      </c>
      <c r="I113" s="49">
        <f t="shared" si="11"/>
        <v>0</v>
      </c>
    </row>
    <row r="114" spans="1:9" x14ac:dyDescent="0.25">
      <c r="A114" s="11">
        <v>-252</v>
      </c>
      <c r="B114" s="21">
        <v>0.2</v>
      </c>
      <c r="C114" s="11">
        <v>0</v>
      </c>
      <c r="D114" s="49">
        <f t="shared" si="6"/>
        <v>240.00000000000017</v>
      </c>
      <c r="E114" s="49">
        <f t="shared" si="7"/>
        <v>0</v>
      </c>
      <c r="F114" s="49">
        <f t="shared" si="8"/>
        <v>0</v>
      </c>
      <c r="G114" s="49">
        <f t="shared" si="9"/>
        <v>0</v>
      </c>
      <c r="H114" s="49">
        <f t="shared" si="10"/>
        <v>-3.7653080653399224E-4</v>
      </c>
      <c r="I114" s="49">
        <f t="shared" si="11"/>
        <v>0</v>
      </c>
    </row>
    <row r="115" spans="1:9" x14ac:dyDescent="0.25">
      <c r="A115" s="11">
        <v>-251</v>
      </c>
      <c r="B115" s="11">
        <v>0.21</v>
      </c>
      <c r="C115" s="11">
        <v>0</v>
      </c>
      <c r="D115" s="49">
        <f t="shared" si="6"/>
        <v>239.99999999999952</v>
      </c>
      <c r="E115" s="49">
        <f t="shared" si="7"/>
        <v>0</v>
      </c>
      <c r="F115" s="49">
        <f t="shared" si="8"/>
        <v>-1.5688783605583012E-8</v>
      </c>
      <c r="G115" s="49">
        <f t="shared" si="9"/>
        <v>0</v>
      </c>
      <c r="H115" s="49">
        <f t="shared" si="10"/>
        <v>-3.7653080653399224E-4</v>
      </c>
      <c r="I115" s="49">
        <f t="shared" si="11"/>
        <v>0</v>
      </c>
    </row>
    <row r="116" spans="1:9" x14ac:dyDescent="0.25">
      <c r="A116" s="11">
        <v>-250</v>
      </c>
      <c r="B116" s="21">
        <v>0.22</v>
      </c>
      <c r="C116" s="11">
        <v>0</v>
      </c>
      <c r="D116" s="49">
        <f t="shared" si="6"/>
        <v>240.00000000000017</v>
      </c>
      <c r="E116" s="49">
        <f t="shared" si="7"/>
        <v>0</v>
      </c>
      <c r="F116" s="49">
        <f t="shared" si="8"/>
        <v>1.5688783605583012E-8</v>
      </c>
      <c r="G116" s="49">
        <f t="shared" si="9"/>
        <v>0</v>
      </c>
      <c r="H116" s="49">
        <f t="shared" si="10"/>
        <v>7.5306161306798447E-4</v>
      </c>
      <c r="I116" s="49">
        <f t="shared" si="11"/>
        <v>0</v>
      </c>
    </row>
    <row r="117" spans="1:9" x14ac:dyDescent="0.25">
      <c r="A117" s="11">
        <v>-249</v>
      </c>
      <c r="B117" s="11">
        <v>0.22</v>
      </c>
      <c r="C117" s="11">
        <v>0</v>
      </c>
      <c r="D117" s="49">
        <f t="shared" si="6"/>
        <v>0</v>
      </c>
      <c r="E117" s="49">
        <f t="shared" si="7"/>
        <v>0</v>
      </c>
      <c r="F117" s="49">
        <f t="shared" si="8"/>
        <v>-5760000.0000000037</v>
      </c>
      <c r="G117" s="49">
        <f t="shared" si="9"/>
        <v>0</v>
      </c>
      <c r="H117" s="49">
        <f t="shared" si="10"/>
        <v>-138240000000.00046</v>
      </c>
      <c r="I117" s="49">
        <f t="shared" si="11"/>
        <v>0</v>
      </c>
    </row>
    <row r="118" spans="1:9" x14ac:dyDescent="0.25">
      <c r="A118" s="11">
        <v>-248</v>
      </c>
      <c r="B118" s="11">
        <v>0.23</v>
      </c>
      <c r="C118" s="11">
        <v>0</v>
      </c>
      <c r="D118" s="49">
        <f t="shared" si="6"/>
        <v>240.00000000000017</v>
      </c>
      <c r="E118" s="49">
        <f t="shared" si="7"/>
        <v>0</v>
      </c>
      <c r="F118" s="49">
        <f t="shared" si="8"/>
        <v>5760000.0000000037</v>
      </c>
      <c r="G118" s="49">
        <f t="shared" si="9"/>
        <v>0</v>
      </c>
      <c r="H118" s="49">
        <f t="shared" si="10"/>
        <v>276480000000.00018</v>
      </c>
      <c r="I118" s="49">
        <f t="shared" si="11"/>
        <v>0</v>
      </c>
    </row>
    <row r="119" spans="1:9" x14ac:dyDescent="0.25">
      <c r="A119" s="11">
        <v>-247</v>
      </c>
      <c r="B119" s="11">
        <v>0.24</v>
      </c>
      <c r="C119" s="11">
        <v>0</v>
      </c>
      <c r="D119" s="49">
        <f t="shared" si="6"/>
        <v>239.99999999999952</v>
      </c>
      <c r="E119" s="49">
        <f t="shared" si="7"/>
        <v>0</v>
      </c>
      <c r="F119" s="49">
        <f t="shared" si="8"/>
        <v>-1.5688783605583012E-8</v>
      </c>
      <c r="G119" s="49">
        <f t="shared" si="9"/>
        <v>0</v>
      </c>
      <c r="H119" s="49">
        <f t="shared" si="10"/>
        <v>-138240000000.00046</v>
      </c>
      <c r="I119" s="49">
        <f t="shared" si="11"/>
        <v>0</v>
      </c>
    </row>
    <row r="120" spans="1:9" x14ac:dyDescent="0.25">
      <c r="A120" s="11">
        <v>-246</v>
      </c>
      <c r="B120" s="21">
        <v>0.25</v>
      </c>
      <c r="C120" s="11">
        <v>0</v>
      </c>
      <c r="D120" s="49">
        <f t="shared" si="6"/>
        <v>240.00000000000017</v>
      </c>
      <c r="E120" s="49">
        <f t="shared" si="7"/>
        <v>0</v>
      </c>
      <c r="F120" s="49">
        <f t="shared" si="8"/>
        <v>1.5688783605583012E-8</v>
      </c>
      <c r="G120" s="49">
        <f t="shared" si="9"/>
        <v>0</v>
      </c>
      <c r="H120" s="49">
        <f t="shared" si="10"/>
        <v>7.5306161306798447E-4</v>
      </c>
      <c r="I120" s="49">
        <f t="shared" si="11"/>
        <v>0</v>
      </c>
    </row>
    <row r="121" spans="1:9" x14ac:dyDescent="0.25">
      <c r="A121" s="11">
        <v>-245</v>
      </c>
      <c r="B121" s="11">
        <v>0.26</v>
      </c>
      <c r="C121" s="11">
        <v>0</v>
      </c>
      <c r="D121" s="49">
        <f t="shared" si="6"/>
        <v>240.00000000000017</v>
      </c>
      <c r="E121" s="49">
        <f t="shared" si="7"/>
        <v>0</v>
      </c>
      <c r="F121" s="49">
        <f t="shared" si="8"/>
        <v>0</v>
      </c>
      <c r="G121" s="49">
        <f t="shared" si="9"/>
        <v>0</v>
      </c>
      <c r="H121" s="49">
        <f t="shared" si="10"/>
        <v>-3.7653080653399224E-4</v>
      </c>
      <c r="I121" s="49">
        <f t="shared" si="11"/>
        <v>0</v>
      </c>
    </row>
    <row r="122" spans="1:9" x14ac:dyDescent="0.25">
      <c r="A122" s="11">
        <v>-244</v>
      </c>
      <c r="B122" s="21">
        <v>0.27</v>
      </c>
      <c r="C122" s="11">
        <v>0</v>
      </c>
      <c r="D122" s="49">
        <f t="shared" si="6"/>
        <v>240.00000000000017</v>
      </c>
      <c r="E122" s="49">
        <f t="shared" si="7"/>
        <v>0</v>
      </c>
      <c r="F122" s="49">
        <f t="shared" si="8"/>
        <v>0</v>
      </c>
      <c r="G122" s="49">
        <f t="shared" si="9"/>
        <v>0</v>
      </c>
      <c r="H122" s="49">
        <f t="shared" si="10"/>
        <v>0</v>
      </c>
      <c r="I122" s="49">
        <f t="shared" si="11"/>
        <v>0</v>
      </c>
    </row>
    <row r="123" spans="1:9" x14ac:dyDescent="0.25">
      <c r="A123" s="11">
        <v>-243</v>
      </c>
      <c r="B123" s="11">
        <v>0.28000000000000003</v>
      </c>
      <c r="C123" s="11">
        <v>0</v>
      </c>
      <c r="D123" s="49">
        <f t="shared" si="6"/>
        <v>240.00000000000017</v>
      </c>
      <c r="E123" s="49">
        <f t="shared" si="7"/>
        <v>0</v>
      </c>
      <c r="F123" s="49">
        <f t="shared" si="8"/>
        <v>0</v>
      </c>
      <c r="G123" s="49">
        <f t="shared" si="9"/>
        <v>0</v>
      </c>
      <c r="H123" s="49">
        <f t="shared" si="10"/>
        <v>0</v>
      </c>
      <c r="I123" s="49">
        <f t="shared" si="11"/>
        <v>0</v>
      </c>
    </row>
    <row r="124" spans="1:9" x14ac:dyDescent="0.25">
      <c r="A124" s="11">
        <v>-242</v>
      </c>
      <c r="B124" s="21">
        <v>0.28999999999999998</v>
      </c>
      <c r="C124" s="11">
        <v>0</v>
      </c>
      <c r="D124" s="49">
        <f t="shared" si="6"/>
        <v>239.99999999999886</v>
      </c>
      <c r="E124" s="49">
        <f t="shared" si="7"/>
        <v>0</v>
      </c>
      <c r="F124" s="49">
        <f t="shared" si="8"/>
        <v>-3.1377567211166024E-8</v>
      </c>
      <c r="G124" s="49">
        <f t="shared" si="9"/>
        <v>0</v>
      </c>
      <c r="H124" s="49">
        <f t="shared" si="10"/>
        <v>-7.5306161306798447E-4</v>
      </c>
      <c r="I124" s="49">
        <f t="shared" si="11"/>
        <v>0</v>
      </c>
    </row>
    <row r="125" spans="1:9" x14ac:dyDescent="0.25">
      <c r="A125" s="11">
        <v>-241</v>
      </c>
      <c r="B125" s="21">
        <v>0.28999999999999998</v>
      </c>
      <c r="C125" s="11">
        <v>0</v>
      </c>
      <c r="D125" s="49">
        <f t="shared" si="6"/>
        <v>0</v>
      </c>
      <c r="E125" s="49">
        <f t="shared" si="7"/>
        <v>0</v>
      </c>
      <c r="F125" s="49">
        <f t="shared" si="8"/>
        <v>-5759999.999999973</v>
      </c>
      <c r="G125" s="49">
        <f t="shared" si="9"/>
        <v>0</v>
      </c>
      <c r="H125" s="49">
        <f t="shared" si="10"/>
        <v>-138239999999.9986</v>
      </c>
      <c r="I125" s="49">
        <f t="shared" si="11"/>
        <v>0</v>
      </c>
    </row>
    <row r="126" spans="1:9" x14ac:dyDescent="0.25">
      <c r="A126" s="11">
        <v>-240</v>
      </c>
      <c r="B126" s="21">
        <v>0.3</v>
      </c>
      <c r="C126" s="11">
        <v>0</v>
      </c>
      <c r="D126" s="49">
        <f t="shared" si="6"/>
        <v>240.00000000000017</v>
      </c>
      <c r="E126" s="49">
        <f t="shared" si="7"/>
        <v>0</v>
      </c>
      <c r="F126" s="49">
        <f t="shared" si="8"/>
        <v>5760000.0000000037</v>
      </c>
      <c r="G126" s="49">
        <f t="shared" si="9"/>
        <v>0</v>
      </c>
      <c r="H126" s="49">
        <f t="shared" si="10"/>
        <v>276479999999.99945</v>
      </c>
      <c r="I126" s="49">
        <f t="shared" si="11"/>
        <v>0</v>
      </c>
    </row>
    <row r="127" spans="1:9" x14ac:dyDescent="0.25">
      <c r="A127" s="11">
        <v>-239</v>
      </c>
      <c r="B127" s="11">
        <v>0.31</v>
      </c>
      <c r="C127" s="11">
        <v>0</v>
      </c>
      <c r="D127" s="49">
        <f t="shared" si="6"/>
        <v>240.00000000000017</v>
      </c>
      <c r="E127" s="49">
        <f t="shared" si="7"/>
        <v>0</v>
      </c>
      <c r="F127" s="49">
        <f t="shared" si="8"/>
        <v>0</v>
      </c>
      <c r="G127" s="49">
        <f t="shared" si="9"/>
        <v>0</v>
      </c>
      <c r="H127" s="49">
        <f t="shared" si="10"/>
        <v>-138240000000.00009</v>
      </c>
      <c r="I127" s="49">
        <f t="shared" si="11"/>
        <v>0</v>
      </c>
    </row>
    <row r="128" spans="1:9" x14ac:dyDescent="0.25">
      <c r="A128" s="11">
        <v>-238</v>
      </c>
      <c r="B128" s="21">
        <v>0.32</v>
      </c>
      <c r="C128" s="11">
        <v>0</v>
      </c>
      <c r="D128" s="49">
        <f t="shared" si="6"/>
        <v>240.00000000000017</v>
      </c>
      <c r="E128" s="49">
        <f t="shared" si="7"/>
        <v>0</v>
      </c>
      <c r="F128" s="49">
        <f t="shared" si="8"/>
        <v>0</v>
      </c>
      <c r="G128" s="49">
        <f t="shared" si="9"/>
        <v>0</v>
      </c>
      <c r="H128" s="49">
        <f t="shared" si="10"/>
        <v>0</v>
      </c>
      <c r="I128" s="49">
        <f t="shared" si="11"/>
        <v>0</v>
      </c>
    </row>
    <row r="129" spans="1:9" x14ac:dyDescent="0.25">
      <c r="A129" s="11">
        <v>-237</v>
      </c>
      <c r="B129" s="11">
        <v>0.33</v>
      </c>
      <c r="C129" s="11">
        <v>0</v>
      </c>
      <c r="D129" s="49">
        <f t="shared" si="6"/>
        <v>240.00000000000017</v>
      </c>
      <c r="E129" s="49">
        <f t="shared" si="7"/>
        <v>0</v>
      </c>
      <c r="F129" s="49">
        <f t="shared" si="8"/>
        <v>0</v>
      </c>
      <c r="G129" s="49">
        <f t="shared" si="9"/>
        <v>0</v>
      </c>
      <c r="H129" s="49">
        <f t="shared" si="10"/>
        <v>0</v>
      </c>
      <c r="I129" s="49">
        <f t="shared" si="11"/>
        <v>0</v>
      </c>
    </row>
    <row r="130" spans="1:9" x14ac:dyDescent="0.25">
      <c r="A130" s="11">
        <v>-236</v>
      </c>
      <c r="B130" s="21">
        <v>0.34</v>
      </c>
      <c r="C130" s="11">
        <v>0</v>
      </c>
      <c r="D130" s="49">
        <f t="shared" si="6"/>
        <v>240.00000000000017</v>
      </c>
      <c r="E130" s="49">
        <f t="shared" si="7"/>
        <v>0</v>
      </c>
      <c r="F130" s="49">
        <f t="shared" si="8"/>
        <v>0</v>
      </c>
      <c r="G130" s="49">
        <f t="shared" si="9"/>
        <v>0</v>
      </c>
      <c r="H130" s="49">
        <f t="shared" si="10"/>
        <v>0</v>
      </c>
      <c r="I130" s="49">
        <f t="shared" si="11"/>
        <v>0</v>
      </c>
    </row>
    <row r="131" spans="1:9" x14ac:dyDescent="0.25">
      <c r="A131" s="11">
        <v>-235</v>
      </c>
      <c r="B131" s="11">
        <v>0.35</v>
      </c>
      <c r="C131" s="11">
        <v>0</v>
      </c>
      <c r="D131" s="49">
        <f t="shared" si="6"/>
        <v>239.99999999999886</v>
      </c>
      <c r="E131" s="49">
        <f t="shared" si="7"/>
        <v>0</v>
      </c>
      <c r="F131" s="49">
        <f t="shared" si="8"/>
        <v>-3.1377567211166024E-8</v>
      </c>
      <c r="G131" s="49">
        <f t="shared" si="9"/>
        <v>0</v>
      </c>
      <c r="H131" s="49">
        <f t="shared" si="10"/>
        <v>-7.5306161306798447E-4</v>
      </c>
      <c r="I131" s="49">
        <f t="shared" si="11"/>
        <v>0</v>
      </c>
    </row>
    <row r="132" spans="1:9" x14ac:dyDescent="0.25">
      <c r="A132" s="11">
        <v>-234</v>
      </c>
      <c r="B132" s="21">
        <v>0.36</v>
      </c>
      <c r="C132" s="11">
        <v>0</v>
      </c>
      <c r="D132" s="49">
        <f t="shared" si="6"/>
        <v>240.00000000000017</v>
      </c>
      <c r="E132" s="49">
        <f t="shared" si="7"/>
        <v>0</v>
      </c>
      <c r="F132" s="49">
        <f t="shared" si="8"/>
        <v>3.1377567211166024E-8</v>
      </c>
      <c r="G132" s="49">
        <f t="shared" si="9"/>
        <v>0</v>
      </c>
      <c r="H132" s="49">
        <f t="shared" si="10"/>
        <v>1.5061232261359689E-3</v>
      </c>
      <c r="I132" s="49">
        <f t="shared" si="11"/>
        <v>0</v>
      </c>
    </row>
    <row r="133" spans="1:9" x14ac:dyDescent="0.25">
      <c r="A133" s="11">
        <v>-233</v>
      </c>
      <c r="B133" s="11">
        <v>0.37</v>
      </c>
      <c r="C133" s="11">
        <v>0</v>
      </c>
      <c r="D133" s="49">
        <f t="shared" si="6"/>
        <v>240.00000000000017</v>
      </c>
      <c r="E133" s="49">
        <f t="shared" si="7"/>
        <v>0</v>
      </c>
      <c r="F133" s="49">
        <f t="shared" si="8"/>
        <v>0</v>
      </c>
      <c r="G133" s="49">
        <f t="shared" si="9"/>
        <v>0</v>
      </c>
      <c r="H133" s="49">
        <f t="shared" si="10"/>
        <v>-7.5306161306798447E-4</v>
      </c>
      <c r="I133" s="49">
        <f t="shared" si="11"/>
        <v>0</v>
      </c>
    </row>
    <row r="134" spans="1:9" x14ac:dyDescent="0.25">
      <c r="A134" s="11">
        <v>-232</v>
      </c>
      <c r="B134" s="21">
        <v>0.38</v>
      </c>
      <c r="C134" s="11">
        <v>0</v>
      </c>
      <c r="D134" s="49">
        <f t="shared" si="6"/>
        <v>240.00000000000017</v>
      </c>
      <c r="E134" s="49">
        <f t="shared" si="7"/>
        <v>0</v>
      </c>
      <c r="F134" s="49">
        <f t="shared" si="8"/>
        <v>0</v>
      </c>
      <c r="G134" s="49">
        <f t="shared" si="9"/>
        <v>0</v>
      </c>
      <c r="H134" s="49">
        <f t="shared" si="10"/>
        <v>0</v>
      </c>
      <c r="I134" s="49">
        <f t="shared" si="11"/>
        <v>0</v>
      </c>
    </row>
    <row r="135" spans="1:9" x14ac:dyDescent="0.25">
      <c r="A135" s="11">
        <v>-231</v>
      </c>
      <c r="B135" s="11">
        <v>0.39</v>
      </c>
      <c r="C135" s="11">
        <v>0</v>
      </c>
      <c r="D135" s="49">
        <f t="shared" si="6"/>
        <v>240.00000000000017</v>
      </c>
      <c r="E135" s="49">
        <f t="shared" si="7"/>
        <v>0</v>
      </c>
      <c r="F135" s="49">
        <f t="shared" si="8"/>
        <v>0</v>
      </c>
      <c r="G135" s="49">
        <f t="shared" si="9"/>
        <v>0</v>
      </c>
      <c r="H135" s="49">
        <f t="shared" si="10"/>
        <v>0</v>
      </c>
      <c r="I135" s="49">
        <f t="shared" si="11"/>
        <v>0</v>
      </c>
    </row>
    <row r="136" spans="1:9" x14ac:dyDescent="0.25">
      <c r="A136" s="11">
        <v>-230</v>
      </c>
      <c r="B136" s="21">
        <v>0.4</v>
      </c>
      <c r="C136" s="11">
        <v>0</v>
      </c>
      <c r="D136" s="49">
        <f t="shared" ref="D136:D199" si="12">((B136-B135)/RADIANS(1))*$D$2</f>
        <v>240.00000000000017</v>
      </c>
      <c r="E136" s="49">
        <f t="shared" ref="E136:E199" si="13">((C136-C135)/RADIANS(1))*$D$2</f>
        <v>0</v>
      </c>
      <c r="F136" s="49">
        <f t="shared" ref="F136:F199" si="14">((D136-D135)/RADIANS(1))*$D$2</f>
        <v>0</v>
      </c>
      <c r="G136" s="49">
        <f t="shared" ref="G136:G199" si="15">((E136-E135)/RADIANS(1))*$D$2</f>
        <v>0</v>
      </c>
      <c r="H136" s="49">
        <f t="shared" ref="H136:H199" si="16">((F136-F135)/RADIANS(1))*$D$2</f>
        <v>0</v>
      </c>
      <c r="I136" s="49">
        <f t="shared" ref="I136:I199" si="17">((G136-G135)/RADIANS(1))*$D$2</f>
        <v>0</v>
      </c>
    </row>
    <row r="137" spans="1:9" x14ac:dyDescent="0.25">
      <c r="A137" s="11">
        <v>-229</v>
      </c>
      <c r="B137" s="21">
        <v>0.4</v>
      </c>
      <c r="C137" s="11">
        <v>0</v>
      </c>
      <c r="D137" s="49">
        <f t="shared" si="12"/>
        <v>0</v>
      </c>
      <c r="E137" s="49">
        <f t="shared" si="13"/>
        <v>0</v>
      </c>
      <c r="F137" s="49">
        <f t="shared" si="14"/>
        <v>-5760000.0000000037</v>
      </c>
      <c r="G137" s="49">
        <f t="shared" si="15"/>
        <v>0</v>
      </c>
      <c r="H137" s="49">
        <f t="shared" si="16"/>
        <v>-138240000000.00009</v>
      </c>
      <c r="I137" s="49">
        <f t="shared" si="17"/>
        <v>0</v>
      </c>
    </row>
    <row r="138" spans="1:9" x14ac:dyDescent="0.25">
      <c r="A138" s="11">
        <v>-228</v>
      </c>
      <c r="B138" s="21">
        <v>0.41</v>
      </c>
      <c r="C138" s="11">
        <v>0</v>
      </c>
      <c r="D138" s="49">
        <f t="shared" si="12"/>
        <v>239.99999999999886</v>
      </c>
      <c r="E138" s="49">
        <f t="shared" si="13"/>
        <v>0</v>
      </c>
      <c r="F138" s="49">
        <f t="shared" si="14"/>
        <v>5759999.999999973</v>
      </c>
      <c r="G138" s="49">
        <f t="shared" si="15"/>
        <v>0</v>
      </c>
      <c r="H138" s="49">
        <f t="shared" si="16"/>
        <v>276479999999.99945</v>
      </c>
      <c r="I138" s="49">
        <f t="shared" si="17"/>
        <v>0</v>
      </c>
    </row>
    <row r="139" spans="1:9" x14ac:dyDescent="0.25">
      <c r="A139" s="11">
        <v>-227</v>
      </c>
      <c r="B139" s="11">
        <v>0.42</v>
      </c>
      <c r="C139" s="11">
        <v>0</v>
      </c>
      <c r="D139" s="49">
        <f t="shared" si="12"/>
        <v>240.00000000000017</v>
      </c>
      <c r="E139" s="49">
        <f t="shared" si="13"/>
        <v>0</v>
      </c>
      <c r="F139" s="49">
        <f t="shared" si="14"/>
        <v>3.1377567211166024E-8</v>
      </c>
      <c r="G139" s="49">
        <f t="shared" si="15"/>
        <v>0</v>
      </c>
      <c r="H139" s="49">
        <f t="shared" si="16"/>
        <v>-138239999999.9986</v>
      </c>
      <c r="I139" s="49">
        <f t="shared" si="17"/>
        <v>0</v>
      </c>
    </row>
    <row r="140" spans="1:9" x14ac:dyDescent="0.25">
      <c r="A140" s="11">
        <v>-226</v>
      </c>
      <c r="B140" s="21">
        <v>0.43</v>
      </c>
      <c r="C140" s="11">
        <v>0</v>
      </c>
      <c r="D140" s="49">
        <f t="shared" si="12"/>
        <v>240.00000000000017</v>
      </c>
      <c r="E140" s="49">
        <f t="shared" si="13"/>
        <v>0</v>
      </c>
      <c r="F140" s="49">
        <f t="shared" si="14"/>
        <v>0</v>
      </c>
      <c r="G140" s="49">
        <f t="shared" si="15"/>
        <v>0</v>
      </c>
      <c r="H140" s="49">
        <f t="shared" si="16"/>
        <v>-7.5306161306798447E-4</v>
      </c>
      <c r="I140" s="49">
        <f t="shared" si="17"/>
        <v>0</v>
      </c>
    </row>
    <row r="141" spans="1:9" x14ac:dyDescent="0.25">
      <c r="A141" s="11">
        <v>-225</v>
      </c>
      <c r="B141" s="11">
        <v>0.44</v>
      </c>
      <c r="C141" s="11">
        <v>0</v>
      </c>
      <c r="D141" s="49">
        <f t="shared" si="12"/>
        <v>240.00000000000017</v>
      </c>
      <c r="E141" s="49">
        <f t="shared" si="13"/>
        <v>0</v>
      </c>
      <c r="F141" s="49">
        <f t="shared" si="14"/>
        <v>0</v>
      </c>
      <c r="G141" s="49">
        <f t="shared" si="15"/>
        <v>0</v>
      </c>
      <c r="H141" s="49">
        <f t="shared" si="16"/>
        <v>0</v>
      </c>
      <c r="I141" s="49">
        <f t="shared" si="17"/>
        <v>0</v>
      </c>
    </row>
    <row r="142" spans="1:9" x14ac:dyDescent="0.25">
      <c r="A142" s="11">
        <v>-224</v>
      </c>
      <c r="B142" s="21">
        <v>0.45</v>
      </c>
      <c r="C142" s="11">
        <v>0</v>
      </c>
      <c r="D142" s="49">
        <f t="shared" si="12"/>
        <v>240.00000000000017</v>
      </c>
      <c r="E142" s="49">
        <f t="shared" si="13"/>
        <v>0</v>
      </c>
      <c r="F142" s="49">
        <f t="shared" si="14"/>
        <v>0</v>
      </c>
      <c r="G142" s="49">
        <f t="shared" si="15"/>
        <v>0</v>
      </c>
      <c r="H142" s="49">
        <f t="shared" si="16"/>
        <v>0</v>
      </c>
      <c r="I142" s="49">
        <f t="shared" si="17"/>
        <v>0</v>
      </c>
    </row>
    <row r="143" spans="1:9" x14ac:dyDescent="0.25">
      <c r="A143" s="11">
        <v>-223</v>
      </c>
      <c r="B143" s="11">
        <v>0.46</v>
      </c>
      <c r="C143" s="11">
        <v>0</v>
      </c>
      <c r="D143" s="49">
        <f t="shared" si="12"/>
        <v>240.00000000000017</v>
      </c>
      <c r="E143" s="49">
        <f t="shared" si="13"/>
        <v>0</v>
      </c>
      <c r="F143" s="49">
        <f t="shared" si="14"/>
        <v>0</v>
      </c>
      <c r="G143" s="49">
        <f t="shared" si="15"/>
        <v>0</v>
      </c>
      <c r="H143" s="49">
        <f t="shared" si="16"/>
        <v>0</v>
      </c>
      <c r="I143" s="49">
        <f t="shared" si="17"/>
        <v>0</v>
      </c>
    </row>
    <row r="144" spans="1:9" x14ac:dyDescent="0.25">
      <c r="A144" s="11">
        <v>-222</v>
      </c>
      <c r="B144" s="21">
        <v>0.47</v>
      </c>
      <c r="C144" s="11">
        <v>0</v>
      </c>
      <c r="D144" s="49">
        <f t="shared" si="12"/>
        <v>239.99999999999886</v>
      </c>
      <c r="E144" s="49">
        <f t="shared" si="13"/>
        <v>0</v>
      </c>
      <c r="F144" s="49">
        <f t="shared" si="14"/>
        <v>-3.1377567211166024E-8</v>
      </c>
      <c r="G144" s="49">
        <f t="shared" si="15"/>
        <v>0</v>
      </c>
      <c r="H144" s="49">
        <f t="shared" si="16"/>
        <v>-7.5306161306798447E-4</v>
      </c>
      <c r="I144" s="49">
        <f t="shared" si="17"/>
        <v>0</v>
      </c>
    </row>
    <row r="145" spans="1:9" x14ac:dyDescent="0.25">
      <c r="A145" s="11">
        <v>-221</v>
      </c>
      <c r="B145" s="11">
        <v>0.48</v>
      </c>
      <c r="C145" s="11">
        <v>0</v>
      </c>
      <c r="D145" s="49">
        <f t="shared" si="12"/>
        <v>240.00000000000017</v>
      </c>
      <c r="E145" s="49">
        <f t="shared" si="13"/>
        <v>0</v>
      </c>
      <c r="F145" s="49">
        <f t="shared" si="14"/>
        <v>3.1377567211166024E-8</v>
      </c>
      <c r="G145" s="49">
        <f t="shared" si="15"/>
        <v>0</v>
      </c>
      <c r="H145" s="49">
        <f t="shared" si="16"/>
        <v>1.5061232261359689E-3</v>
      </c>
      <c r="I145" s="49">
        <f t="shared" si="17"/>
        <v>0</v>
      </c>
    </row>
    <row r="146" spans="1:9" x14ac:dyDescent="0.25">
      <c r="A146" s="11">
        <v>-220</v>
      </c>
      <c r="B146" s="21">
        <v>0.49</v>
      </c>
      <c r="C146" s="11">
        <v>0.01</v>
      </c>
      <c r="D146" s="49">
        <f t="shared" si="12"/>
        <v>240.00000000000017</v>
      </c>
      <c r="E146" s="49">
        <f t="shared" si="13"/>
        <v>240</v>
      </c>
      <c r="F146" s="49">
        <f t="shared" si="14"/>
        <v>0</v>
      </c>
      <c r="G146" s="49">
        <f t="shared" si="15"/>
        <v>5759999.9999999991</v>
      </c>
      <c r="H146" s="49">
        <f t="shared" si="16"/>
        <v>-7.5306161306798447E-4</v>
      </c>
      <c r="I146" s="49">
        <f t="shared" si="17"/>
        <v>138239999999.99997</v>
      </c>
    </row>
    <row r="147" spans="1:9" x14ac:dyDescent="0.25">
      <c r="A147" s="11">
        <v>-219</v>
      </c>
      <c r="B147" s="11">
        <v>0.5</v>
      </c>
      <c r="C147" s="11">
        <v>0.01</v>
      </c>
      <c r="D147" s="49">
        <f t="shared" si="12"/>
        <v>240.00000000000017</v>
      </c>
      <c r="E147" s="49">
        <f t="shared" si="13"/>
        <v>0</v>
      </c>
      <c r="F147" s="49">
        <f t="shared" si="14"/>
        <v>0</v>
      </c>
      <c r="G147" s="49">
        <f t="shared" si="15"/>
        <v>-5759999.9999999991</v>
      </c>
      <c r="H147" s="49">
        <f t="shared" si="16"/>
        <v>0</v>
      </c>
      <c r="I147" s="49">
        <f t="shared" si="17"/>
        <v>-276479999999.99994</v>
      </c>
    </row>
    <row r="148" spans="1:9" x14ac:dyDescent="0.25">
      <c r="A148" s="11">
        <v>-218</v>
      </c>
      <c r="B148" s="21">
        <v>0.51</v>
      </c>
      <c r="C148" s="11">
        <v>0.01</v>
      </c>
      <c r="D148" s="49">
        <f t="shared" si="12"/>
        <v>240.00000000000017</v>
      </c>
      <c r="E148" s="49">
        <f t="shared" si="13"/>
        <v>0</v>
      </c>
      <c r="F148" s="49">
        <f t="shared" si="14"/>
        <v>0</v>
      </c>
      <c r="G148" s="49">
        <f t="shared" si="15"/>
        <v>0</v>
      </c>
      <c r="H148" s="49">
        <f t="shared" si="16"/>
        <v>0</v>
      </c>
      <c r="I148" s="49">
        <f t="shared" si="17"/>
        <v>138239999999.99997</v>
      </c>
    </row>
    <row r="149" spans="1:9" x14ac:dyDescent="0.25">
      <c r="A149" s="11">
        <v>-217</v>
      </c>
      <c r="B149" s="11">
        <v>0.52</v>
      </c>
      <c r="C149" s="11">
        <v>0.01</v>
      </c>
      <c r="D149" s="49">
        <f t="shared" si="12"/>
        <v>240.00000000000017</v>
      </c>
      <c r="E149" s="49">
        <f t="shared" si="13"/>
        <v>0</v>
      </c>
      <c r="F149" s="49">
        <f t="shared" si="14"/>
        <v>0</v>
      </c>
      <c r="G149" s="49">
        <f t="shared" si="15"/>
        <v>0</v>
      </c>
      <c r="H149" s="49">
        <f t="shared" si="16"/>
        <v>0</v>
      </c>
      <c r="I149" s="49">
        <f t="shared" si="17"/>
        <v>0</v>
      </c>
    </row>
    <row r="150" spans="1:9" x14ac:dyDescent="0.25">
      <c r="A150" s="11">
        <v>-216</v>
      </c>
      <c r="B150" s="21">
        <v>0.53</v>
      </c>
      <c r="C150" s="11">
        <v>0.01</v>
      </c>
      <c r="D150" s="49">
        <f t="shared" si="12"/>
        <v>240.00000000000017</v>
      </c>
      <c r="E150" s="49">
        <f t="shared" si="13"/>
        <v>0</v>
      </c>
      <c r="F150" s="49">
        <f t="shared" si="14"/>
        <v>0</v>
      </c>
      <c r="G150" s="49">
        <f t="shared" si="15"/>
        <v>0</v>
      </c>
      <c r="H150" s="49">
        <f t="shared" si="16"/>
        <v>0</v>
      </c>
      <c r="I150" s="49">
        <f t="shared" si="17"/>
        <v>0</v>
      </c>
    </row>
    <row r="151" spans="1:9" x14ac:dyDescent="0.25">
      <c r="A151" s="11">
        <v>-215</v>
      </c>
      <c r="B151" s="11">
        <v>0.54</v>
      </c>
      <c r="C151" s="11">
        <v>0.01</v>
      </c>
      <c r="D151" s="49">
        <f t="shared" si="12"/>
        <v>240.00000000000017</v>
      </c>
      <c r="E151" s="49">
        <f t="shared" si="13"/>
        <v>0</v>
      </c>
      <c r="F151" s="49">
        <f t="shared" si="14"/>
        <v>0</v>
      </c>
      <c r="G151" s="49">
        <f t="shared" si="15"/>
        <v>0</v>
      </c>
      <c r="H151" s="49">
        <f t="shared" si="16"/>
        <v>0</v>
      </c>
      <c r="I151" s="49">
        <f t="shared" si="17"/>
        <v>0</v>
      </c>
    </row>
    <row r="152" spans="1:9" x14ac:dyDescent="0.25">
      <c r="A152" s="11">
        <v>-214</v>
      </c>
      <c r="B152" s="21">
        <v>0.56000000000000005</v>
      </c>
      <c r="C152" s="11">
        <v>0.01</v>
      </c>
      <c r="D152" s="49">
        <f t="shared" si="12"/>
        <v>480.00000000000034</v>
      </c>
      <c r="E152" s="49">
        <f t="shared" si="13"/>
        <v>0</v>
      </c>
      <c r="F152" s="49">
        <f t="shared" si="14"/>
        <v>5760000.0000000037</v>
      </c>
      <c r="G152" s="49">
        <f t="shared" si="15"/>
        <v>0</v>
      </c>
      <c r="H152" s="49">
        <f t="shared" si="16"/>
        <v>138240000000.00009</v>
      </c>
      <c r="I152" s="49">
        <f t="shared" si="17"/>
        <v>0</v>
      </c>
    </row>
    <row r="153" spans="1:9" x14ac:dyDescent="0.25">
      <c r="A153" s="11">
        <v>-213</v>
      </c>
      <c r="B153" s="11">
        <v>0.56999999999999995</v>
      </c>
      <c r="C153" s="11">
        <v>0.01</v>
      </c>
      <c r="D153" s="49">
        <f t="shared" si="12"/>
        <v>239.99999999999753</v>
      </c>
      <c r="E153" s="49">
        <f t="shared" si="13"/>
        <v>0</v>
      </c>
      <c r="F153" s="49">
        <f t="shared" si="14"/>
        <v>-5760000.0000000671</v>
      </c>
      <c r="G153" s="49">
        <f t="shared" si="15"/>
        <v>0</v>
      </c>
      <c r="H153" s="49">
        <f t="shared" si="16"/>
        <v>-276480000000.00171</v>
      </c>
      <c r="I153" s="49">
        <f t="shared" si="17"/>
        <v>0</v>
      </c>
    </row>
    <row r="154" spans="1:9" x14ac:dyDescent="0.25">
      <c r="A154" s="11">
        <v>-212</v>
      </c>
      <c r="B154" s="21">
        <v>0.59</v>
      </c>
      <c r="C154" s="11">
        <v>0.01</v>
      </c>
      <c r="D154" s="49">
        <f t="shared" si="12"/>
        <v>480.00000000000034</v>
      </c>
      <c r="E154" s="49">
        <f t="shared" si="13"/>
        <v>0</v>
      </c>
      <c r="F154" s="49">
        <f t="shared" si="14"/>
        <v>5760000.0000000671</v>
      </c>
      <c r="G154" s="49">
        <f t="shared" si="15"/>
        <v>0</v>
      </c>
      <c r="H154" s="49">
        <f t="shared" si="16"/>
        <v>276480000000.00317</v>
      </c>
      <c r="I154" s="49">
        <f t="shared" si="17"/>
        <v>0</v>
      </c>
    </row>
    <row r="155" spans="1:9" x14ac:dyDescent="0.25">
      <c r="A155" s="11">
        <v>-211</v>
      </c>
      <c r="B155" s="11">
        <v>0.61</v>
      </c>
      <c r="C155" s="11">
        <v>0.01</v>
      </c>
      <c r="D155" s="49">
        <f t="shared" si="12"/>
        <v>480.00000000000034</v>
      </c>
      <c r="E155" s="49">
        <f t="shared" si="13"/>
        <v>0</v>
      </c>
      <c r="F155" s="49">
        <f t="shared" si="14"/>
        <v>0</v>
      </c>
      <c r="G155" s="49">
        <f t="shared" si="15"/>
        <v>0</v>
      </c>
      <c r="H155" s="49">
        <f t="shared" si="16"/>
        <v>-138240000000.00159</v>
      </c>
      <c r="I155" s="49">
        <f t="shared" si="17"/>
        <v>0</v>
      </c>
    </row>
    <row r="156" spans="1:9" x14ac:dyDescent="0.25">
      <c r="A156" s="11">
        <v>-210</v>
      </c>
      <c r="B156" s="21">
        <v>0.63</v>
      </c>
      <c r="C156" s="11">
        <v>0.01</v>
      </c>
      <c r="D156" s="49">
        <f t="shared" si="12"/>
        <v>480.00000000000034</v>
      </c>
      <c r="E156" s="49">
        <f t="shared" si="13"/>
        <v>0</v>
      </c>
      <c r="F156" s="49">
        <f t="shared" si="14"/>
        <v>0</v>
      </c>
      <c r="G156" s="49">
        <f t="shared" si="15"/>
        <v>0</v>
      </c>
      <c r="H156" s="49">
        <f t="shared" si="16"/>
        <v>0</v>
      </c>
      <c r="I156" s="49">
        <f t="shared" si="17"/>
        <v>0</v>
      </c>
    </row>
    <row r="157" spans="1:9" x14ac:dyDescent="0.25">
      <c r="A157" s="11">
        <v>-209</v>
      </c>
      <c r="B157" s="11">
        <v>0.65</v>
      </c>
      <c r="C157" s="11">
        <v>0.01</v>
      </c>
      <c r="D157" s="49">
        <f t="shared" si="12"/>
        <v>480.00000000000034</v>
      </c>
      <c r="E157" s="49">
        <f t="shared" si="13"/>
        <v>0</v>
      </c>
      <c r="F157" s="49">
        <f t="shared" si="14"/>
        <v>0</v>
      </c>
      <c r="G157" s="49">
        <f t="shared" si="15"/>
        <v>0</v>
      </c>
      <c r="H157" s="49">
        <f t="shared" si="16"/>
        <v>0</v>
      </c>
      <c r="I157" s="49">
        <f t="shared" si="17"/>
        <v>0</v>
      </c>
    </row>
    <row r="158" spans="1:9" x14ac:dyDescent="0.25">
      <c r="A158" s="11">
        <v>-208</v>
      </c>
      <c r="B158" s="21">
        <v>0.67</v>
      </c>
      <c r="C158" s="11">
        <v>0.01</v>
      </c>
      <c r="D158" s="49">
        <f t="shared" si="12"/>
        <v>480.00000000000034</v>
      </c>
      <c r="E158" s="49">
        <f t="shared" si="13"/>
        <v>0</v>
      </c>
      <c r="F158" s="49">
        <f t="shared" si="14"/>
        <v>0</v>
      </c>
      <c r="G158" s="49">
        <f t="shared" si="15"/>
        <v>0</v>
      </c>
      <c r="H158" s="49">
        <f t="shared" si="16"/>
        <v>0</v>
      </c>
      <c r="I158" s="49">
        <f t="shared" si="17"/>
        <v>0</v>
      </c>
    </row>
    <row r="159" spans="1:9" x14ac:dyDescent="0.25">
      <c r="A159" s="11">
        <v>-207</v>
      </c>
      <c r="B159" s="11">
        <v>0.69</v>
      </c>
      <c r="C159" s="11">
        <v>0.01</v>
      </c>
      <c r="D159" s="49">
        <f t="shared" si="12"/>
        <v>479.99999999999773</v>
      </c>
      <c r="E159" s="49">
        <f t="shared" si="13"/>
        <v>0</v>
      </c>
      <c r="F159" s="49">
        <f t="shared" si="14"/>
        <v>-6.2755134422332048E-8</v>
      </c>
      <c r="G159" s="49">
        <f t="shared" si="15"/>
        <v>0</v>
      </c>
      <c r="H159" s="49">
        <f t="shared" si="16"/>
        <v>-1.5061232261359689E-3</v>
      </c>
      <c r="I159" s="49">
        <f t="shared" si="17"/>
        <v>0</v>
      </c>
    </row>
    <row r="160" spans="1:9" x14ac:dyDescent="0.25">
      <c r="A160" s="11">
        <v>-206</v>
      </c>
      <c r="B160" s="21">
        <v>0.71</v>
      </c>
      <c r="C160" s="11">
        <v>0.01</v>
      </c>
      <c r="D160" s="49">
        <f t="shared" si="12"/>
        <v>480.00000000000034</v>
      </c>
      <c r="E160" s="49">
        <f t="shared" si="13"/>
        <v>0</v>
      </c>
      <c r="F160" s="49">
        <f t="shared" si="14"/>
        <v>6.2755134422332048E-8</v>
      </c>
      <c r="G160" s="49">
        <f t="shared" si="15"/>
        <v>0</v>
      </c>
      <c r="H160" s="49">
        <f t="shared" si="16"/>
        <v>3.0122464522719379E-3</v>
      </c>
      <c r="I160" s="49">
        <f t="shared" si="17"/>
        <v>0</v>
      </c>
    </row>
    <row r="161" spans="1:9" x14ac:dyDescent="0.25">
      <c r="A161" s="11">
        <v>-205</v>
      </c>
      <c r="B161" s="11">
        <v>0.74</v>
      </c>
      <c r="C161" s="11">
        <v>0.01</v>
      </c>
      <c r="D161" s="49">
        <f t="shared" si="12"/>
        <v>720.00000000000057</v>
      </c>
      <c r="E161" s="49">
        <f t="shared" si="13"/>
        <v>0</v>
      </c>
      <c r="F161" s="49">
        <f t="shared" si="14"/>
        <v>5760000.0000000056</v>
      </c>
      <c r="G161" s="49">
        <f t="shared" si="15"/>
        <v>0</v>
      </c>
      <c r="H161" s="49">
        <f t="shared" si="16"/>
        <v>138239999999.99863</v>
      </c>
      <c r="I161" s="49">
        <f t="shared" si="17"/>
        <v>0</v>
      </c>
    </row>
    <row r="162" spans="1:9" x14ac:dyDescent="0.25">
      <c r="A162" s="11">
        <v>-204</v>
      </c>
      <c r="B162" s="21">
        <v>0.77</v>
      </c>
      <c r="C162" s="11">
        <v>0.01</v>
      </c>
      <c r="D162" s="49">
        <f t="shared" si="12"/>
        <v>720.00000000000057</v>
      </c>
      <c r="E162" s="49">
        <f t="shared" si="13"/>
        <v>0</v>
      </c>
      <c r="F162" s="49">
        <f t="shared" si="14"/>
        <v>0</v>
      </c>
      <c r="G162" s="49">
        <f t="shared" si="15"/>
        <v>0</v>
      </c>
      <c r="H162" s="49">
        <f t="shared" si="16"/>
        <v>-138240000000.00012</v>
      </c>
      <c r="I162" s="49">
        <f t="shared" si="17"/>
        <v>0</v>
      </c>
    </row>
    <row r="163" spans="1:9" x14ac:dyDescent="0.25">
      <c r="A163" s="11">
        <v>-203</v>
      </c>
      <c r="B163" s="11">
        <v>0.79</v>
      </c>
      <c r="C163" s="11">
        <v>0.01</v>
      </c>
      <c r="D163" s="49">
        <f t="shared" si="12"/>
        <v>480.00000000000034</v>
      </c>
      <c r="E163" s="49">
        <f t="shared" si="13"/>
        <v>0</v>
      </c>
      <c r="F163" s="49">
        <f t="shared" si="14"/>
        <v>-5760000.0000000056</v>
      </c>
      <c r="G163" s="49">
        <f t="shared" si="15"/>
        <v>0</v>
      </c>
      <c r="H163" s="49">
        <f t="shared" si="16"/>
        <v>-138240000000.00012</v>
      </c>
      <c r="I163" s="49">
        <f t="shared" si="17"/>
        <v>0</v>
      </c>
    </row>
    <row r="164" spans="1:9" x14ac:dyDescent="0.25">
      <c r="A164" s="11">
        <v>-202</v>
      </c>
      <c r="B164" s="21">
        <v>0.82</v>
      </c>
      <c r="C164" s="11">
        <v>0.01</v>
      </c>
      <c r="D164" s="49">
        <f t="shared" si="12"/>
        <v>719.99999999999795</v>
      </c>
      <c r="E164" s="49">
        <f t="shared" si="13"/>
        <v>0</v>
      </c>
      <c r="F164" s="49">
        <f t="shared" si="14"/>
        <v>5759999.9999999423</v>
      </c>
      <c r="G164" s="49">
        <f t="shared" si="15"/>
        <v>0</v>
      </c>
      <c r="H164" s="49">
        <f t="shared" si="16"/>
        <v>276479999999.99872</v>
      </c>
      <c r="I164" s="49">
        <f t="shared" si="17"/>
        <v>0</v>
      </c>
    </row>
    <row r="165" spans="1:9" x14ac:dyDescent="0.25">
      <c r="A165" s="11">
        <v>-201</v>
      </c>
      <c r="B165" s="11">
        <v>0.85</v>
      </c>
      <c r="C165" s="11">
        <v>0.01</v>
      </c>
      <c r="D165" s="49">
        <f t="shared" si="12"/>
        <v>720.00000000000057</v>
      </c>
      <c r="E165" s="49">
        <f t="shared" si="13"/>
        <v>0</v>
      </c>
      <c r="F165" s="49">
        <f t="shared" si="14"/>
        <v>6.2755134422332048E-8</v>
      </c>
      <c r="G165" s="49">
        <f t="shared" si="15"/>
        <v>0</v>
      </c>
      <c r="H165" s="49">
        <f t="shared" si="16"/>
        <v>-138239999999.9971</v>
      </c>
      <c r="I165" s="49">
        <f t="shared" si="17"/>
        <v>0</v>
      </c>
    </row>
    <row r="166" spans="1:9" x14ac:dyDescent="0.25">
      <c r="A166" s="11">
        <v>-200</v>
      </c>
      <c r="B166" s="21">
        <v>0.89</v>
      </c>
      <c r="C166" s="11">
        <v>0</v>
      </c>
      <c r="D166" s="49">
        <f t="shared" si="12"/>
        <v>960.00000000000068</v>
      </c>
      <c r="E166" s="49">
        <f t="shared" si="13"/>
        <v>-240</v>
      </c>
      <c r="F166" s="49">
        <f t="shared" si="14"/>
        <v>5760000.0000000028</v>
      </c>
      <c r="G166" s="49">
        <f t="shared" si="15"/>
        <v>-5759999.9999999991</v>
      </c>
      <c r="H166" s="49">
        <f t="shared" si="16"/>
        <v>138239999999.99857</v>
      </c>
      <c r="I166" s="49">
        <f t="shared" si="17"/>
        <v>-138239999999.99997</v>
      </c>
    </row>
    <row r="167" spans="1:9" x14ac:dyDescent="0.25">
      <c r="A167" s="11">
        <v>-199</v>
      </c>
      <c r="B167" s="11">
        <v>0.92</v>
      </c>
      <c r="C167" s="11">
        <v>0</v>
      </c>
      <c r="D167" s="49">
        <f t="shared" si="12"/>
        <v>720.00000000000057</v>
      </c>
      <c r="E167" s="49">
        <f t="shared" si="13"/>
        <v>0</v>
      </c>
      <c r="F167" s="49">
        <f t="shared" si="14"/>
        <v>-5760000.0000000028</v>
      </c>
      <c r="G167" s="49">
        <f t="shared" si="15"/>
        <v>5759999.9999999991</v>
      </c>
      <c r="H167" s="49">
        <f t="shared" si="16"/>
        <v>-276480000000.00012</v>
      </c>
      <c r="I167" s="49">
        <f t="shared" si="17"/>
        <v>276479999999.99994</v>
      </c>
    </row>
    <row r="168" spans="1:9" x14ac:dyDescent="0.25">
      <c r="A168" s="11">
        <v>-198</v>
      </c>
      <c r="B168" s="21">
        <v>0.96</v>
      </c>
      <c r="C168" s="11">
        <v>0</v>
      </c>
      <c r="D168" s="49">
        <f t="shared" si="12"/>
        <v>959.99999999999807</v>
      </c>
      <c r="E168" s="49">
        <f t="shared" si="13"/>
        <v>0</v>
      </c>
      <c r="F168" s="49">
        <f t="shared" si="14"/>
        <v>5759999.9999999395</v>
      </c>
      <c r="G168" s="49">
        <f t="shared" si="15"/>
        <v>0</v>
      </c>
      <c r="H168" s="49">
        <f t="shared" si="16"/>
        <v>276479999999.9986</v>
      </c>
      <c r="I168" s="49">
        <f t="shared" si="17"/>
        <v>-138239999999.99997</v>
      </c>
    </row>
    <row r="169" spans="1:9" x14ac:dyDescent="0.25">
      <c r="A169" s="11">
        <v>-197</v>
      </c>
      <c r="B169" s="11">
        <v>1</v>
      </c>
      <c r="C169" s="11">
        <v>0</v>
      </c>
      <c r="D169" s="49">
        <f t="shared" si="12"/>
        <v>960.00000000000068</v>
      </c>
      <c r="E169" s="49">
        <f t="shared" si="13"/>
        <v>0</v>
      </c>
      <c r="F169" s="49">
        <f t="shared" si="14"/>
        <v>6.2755134422332048E-8</v>
      </c>
      <c r="G169" s="49">
        <f t="shared" si="15"/>
        <v>0</v>
      </c>
      <c r="H169" s="49">
        <f t="shared" si="16"/>
        <v>-138239999999.99704</v>
      </c>
      <c r="I169" s="49">
        <f t="shared" si="17"/>
        <v>0</v>
      </c>
    </row>
    <row r="170" spans="1:9" x14ac:dyDescent="0.25">
      <c r="A170" s="11">
        <v>-196</v>
      </c>
      <c r="B170" s="21">
        <v>1.04</v>
      </c>
      <c r="C170" s="11">
        <v>0</v>
      </c>
      <c r="D170" s="49">
        <f t="shared" si="12"/>
        <v>960.00000000000068</v>
      </c>
      <c r="E170" s="49">
        <f t="shared" si="13"/>
        <v>0</v>
      </c>
      <c r="F170" s="49">
        <f t="shared" si="14"/>
        <v>0</v>
      </c>
      <c r="G170" s="49">
        <f t="shared" si="15"/>
        <v>0</v>
      </c>
      <c r="H170" s="49">
        <f t="shared" si="16"/>
        <v>-1.5061232261359689E-3</v>
      </c>
      <c r="I170" s="49">
        <f t="shared" si="17"/>
        <v>0</v>
      </c>
    </row>
    <row r="171" spans="1:9" x14ac:dyDescent="0.25">
      <c r="A171" s="11">
        <v>-195</v>
      </c>
      <c r="B171" s="11">
        <v>1.07</v>
      </c>
      <c r="C171" s="11">
        <v>0</v>
      </c>
      <c r="D171" s="49">
        <f t="shared" si="12"/>
        <v>720.00000000000057</v>
      </c>
      <c r="E171" s="49">
        <f t="shared" si="13"/>
        <v>0</v>
      </c>
      <c r="F171" s="49">
        <f t="shared" si="14"/>
        <v>-5760000.0000000028</v>
      </c>
      <c r="G171" s="49">
        <f t="shared" si="15"/>
        <v>0</v>
      </c>
      <c r="H171" s="49">
        <f t="shared" si="16"/>
        <v>-138240000000.00006</v>
      </c>
      <c r="I171" s="49">
        <f t="shared" si="17"/>
        <v>0</v>
      </c>
    </row>
    <row r="172" spans="1:9" x14ac:dyDescent="0.25">
      <c r="A172" s="11">
        <v>-194</v>
      </c>
      <c r="B172" s="21">
        <v>1.1100000000000001</v>
      </c>
      <c r="C172" s="11">
        <v>0</v>
      </c>
      <c r="D172" s="49">
        <f t="shared" si="12"/>
        <v>960.00000000000068</v>
      </c>
      <c r="E172" s="49">
        <f t="shared" si="13"/>
        <v>0</v>
      </c>
      <c r="F172" s="49">
        <f t="shared" si="14"/>
        <v>5760000.0000000028</v>
      </c>
      <c r="G172" s="49">
        <f t="shared" si="15"/>
        <v>0</v>
      </c>
      <c r="H172" s="49">
        <f t="shared" si="16"/>
        <v>276480000000.00012</v>
      </c>
      <c r="I172" s="49">
        <f t="shared" si="17"/>
        <v>0</v>
      </c>
    </row>
    <row r="173" spans="1:9" x14ac:dyDescent="0.25">
      <c r="A173" s="11">
        <v>-193</v>
      </c>
      <c r="B173" s="11">
        <v>1.1499999999999999</v>
      </c>
      <c r="C173" s="11">
        <v>0</v>
      </c>
      <c r="D173" s="49">
        <f t="shared" si="12"/>
        <v>959.99999999999545</v>
      </c>
      <c r="E173" s="49">
        <f t="shared" si="13"/>
        <v>0</v>
      </c>
      <c r="F173" s="49">
        <f t="shared" si="14"/>
        <v>-1.255102688446641E-7</v>
      </c>
      <c r="G173" s="49">
        <f t="shared" si="15"/>
        <v>0</v>
      </c>
      <c r="H173" s="49">
        <f t="shared" si="16"/>
        <v>-138240000000.00308</v>
      </c>
      <c r="I173" s="49">
        <f t="shared" si="17"/>
        <v>0</v>
      </c>
    </row>
    <row r="174" spans="1:9" x14ac:dyDescent="0.25">
      <c r="A174" s="11">
        <v>-192</v>
      </c>
      <c r="B174" s="21">
        <v>1.2</v>
      </c>
      <c r="C174" s="11">
        <v>0</v>
      </c>
      <c r="D174" s="49">
        <f t="shared" si="12"/>
        <v>1200.0000000000009</v>
      </c>
      <c r="E174" s="49">
        <f t="shared" si="13"/>
        <v>0</v>
      </c>
      <c r="F174" s="49">
        <f t="shared" si="14"/>
        <v>5760000.0000001304</v>
      </c>
      <c r="G174" s="49">
        <f t="shared" si="15"/>
        <v>0</v>
      </c>
      <c r="H174" s="49">
        <f t="shared" si="16"/>
        <v>138240000000.00613</v>
      </c>
      <c r="I174" s="49">
        <f t="shared" si="17"/>
        <v>0</v>
      </c>
    </row>
    <row r="175" spans="1:9" x14ac:dyDescent="0.25">
      <c r="A175" s="11">
        <v>-191</v>
      </c>
      <c r="B175" s="11">
        <v>1.24</v>
      </c>
      <c r="C175" s="11">
        <v>0</v>
      </c>
      <c r="D175" s="49">
        <f t="shared" si="12"/>
        <v>960.00000000000068</v>
      </c>
      <c r="E175" s="49">
        <f t="shared" si="13"/>
        <v>0</v>
      </c>
      <c r="F175" s="49">
        <f t="shared" si="14"/>
        <v>-5760000.0000000056</v>
      </c>
      <c r="G175" s="49">
        <f t="shared" si="15"/>
        <v>0</v>
      </c>
      <c r="H175" s="49">
        <f t="shared" si="16"/>
        <v>-276480000000.00323</v>
      </c>
      <c r="I175" s="49">
        <f t="shared" si="17"/>
        <v>0</v>
      </c>
    </row>
    <row r="176" spans="1:9" x14ac:dyDescent="0.25">
      <c r="A176" s="11">
        <v>-190</v>
      </c>
      <c r="B176" s="21">
        <v>1.29</v>
      </c>
      <c r="C176" s="11">
        <v>0</v>
      </c>
      <c r="D176" s="49">
        <f t="shared" si="12"/>
        <v>1200.0000000000009</v>
      </c>
      <c r="E176" s="49">
        <f t="shared" si="13"/>
        <v>0</v>
      </c>
      <c r="F176" s="49">
        <f t="shared" si="14"/>
        <v>5760000.0000000056</v>
      </c>
      <c r="G176" s="49">
        <f t="shared" si="15"/>
        <v>0</v>
      </c>
      <c r="H176" s="49">
        <f t="shared" si="16"/>
        <v>276480000000.00024</v>
      </c>
      <c r="I176" s="49">
        <f t="shared" si="17"/>
        <v>0</v>
      </c>
    </row>
    <row r="177" spans="1:9" x14ac:dyDescent="0.25">
      <c r="A177" s="11">
        <v>-189</v>
      </c>
      <c r="B177" s="11">
        <v>1.33</v>
      </c>
      <c r="C177" s="11">
        <v>0</v>
      </c>
      <c r="D177" s="49">
        <f t="shared" si="12"/>
        <v>960.00000000000068</v>
      </c>
      <c r="E177" s="49">
        <f t="shared" si="13"/>
        <v>0</v>
      </c>
      <c r="F177" s="49">
        <f t="shared" si="14"/>
        <v>-5760000.0000000056</v>
      </c>
      <c r="G177" s="49">
        <f t="shared" si="15"/>
        <v>0</v>
      </c>
      <c r="H177" s="49">
        <f t="shared" si="16"/>
        <v>-276480000000.00024</v>
      </c>
      <c r="I177" s="49">
        <f t="shared" si="17"/>
        <v>0</v>
      </c>
    </row>
    <row r="178" spans="1:9" x14ac:dyDescent="0.25">
      <c r="A178" s="11">
        <v>-188</v>
      </c>
      <c r="B178" s="21">
        <v>1.38</v>
      </c>
      <c r="C178" s="11">
        <v>0</v>
      </c>
      <c r="D178" s="49">
        <f t="shared" si="12"/>
        <v>1199.9999999999957</v>
      </c>
      <c r="E178" s="49">
        <f t="shared" si="13"/>
        <v>0</v>
      </c>
      <c r="F178" s="49">
        <f t="shared" si="14"/>
        <v>5759999.9999998799</v>
      </c>
      <c r="G178" s="49">
        <f t="shared" si="15"/>
        <v>0</v>
      </c>
      <c r="H178" s="49">
        <f t="shared" si="16"/>
        <v>276479999999.99719</v>
      </c>
      <c r="I178" s="49">
        <f t="shared" si="17"/>
        <v>0</v>
      </c>
    </row>
    <row r="179" spans="1:9" x14ac:dyDescent="0.25">
      <c r="A179" s="11">
        <v>-187</v>
      </c>
      <c r="B179" s="11">
        <v>1.43</v>
      </c>
      <c r="C179" s="11">
        <v>0</v>
      </c>
      <c r="D179" s="49">
        <f t="shared" si="12"/>
        <v>1200.0000000000009</v>
      </c>
      <c r="E179" s="49">
        <f t="shared" si="13"/>
        <v>0</v>
      </c>
      <c r="F179" s="49">
        <f t="shared" si="14"/>
        <v>1.255102688446641E-7</v>
      </c>
      <c r="G179" s="49">
        <f t="shared" si="15"/>
        <v>0</v>
      </c>
      <c r="H179" s="49">
        <f t="shared" si="16"/>
        <v>-138239999999.99411</v>
      </c>
      <c r="I179" s="49">
        <f t="shared" si="17"/>
        <v>0</v>
      </c>
    </row>
    <row r="180" spans="1:9" x14ac:dyDescent="0.25">
      <c r="A180" s="11">
        <v>-186</v>
      </c>
      <c r="B180" s="21">
        <v>1.48</v>
      </c>
      <c r="C180" s="11">
        <v>0</v>
      </c>
      <c r="D180" s="49">
        <f t="shared" si="12"/>
        <v>1200.0000000000009</v>
      </c>
      <c r="E180" s="49">
        <f t="shared" si="13"/>
        <v>0</v>
      </c>
      <c r="F180" s="49">
        <f t="shared" si="14"/>
        <v>0</v>
      </c>
      <c r="G180" s="49">
        <f t="shared" si="15"/>
        <v>0</v>
      </c>
      <c r="H180" s="49">
        <f t="shared" si="16"/>
        <v>-3.0122464522719379E-3</v>
      </c>
      <c r="I180" s="49">
        <f t="shared" si="17"/>
        <v>0</v>
      </c>
    </row>
    <row r="181" spans="1:9" x14ac:dyDescent="0.25">
      <c r="A181" s="11">
        <v>-185</v>
      </c>
      <c r="B181" s="11">
        <v>1.52</v>
      </c>
      <c r="C181" s="11">
        <v>0</v>
      </c>
      <c r="D181" s="49">
        <f t="shared" si="12"/>
        <v>960.00000000000068</v>
      </c>
      <c r="E181" s="49">
        <f t="shared" si="13"/>
        <v>0</v>
      </c>
      <c r="F181" s="49">
        <f t="shared" si="14"/>
        <v>-5760000.0000000056</v>
      </c>
      <c r="G181" s="49">
        <f t="shared" si="15"/>
        <v>0</v>
      </c>
      <c r="H181" s="49">
        <f t="shared" si="16"/>
        <v>-138240000000.00012</v>
      </c>
      <c r="I181" s="49">
        <f t="shared" si="17"/>
        <v>0</v>
      </c>
    </row>
    <row r="182" spans="1:9" x14ac:dyDescent="0.25">
      <c r="A182" s="11">
        <v>-184</v>
      </c>
      <c r="B182" s="21">
        <v>1.56</v>
      </c>
      <c r="C182" s="11">
        <v>0</v>
      </c>
      <c r="D182" s="49">
        <f t="shared" si="12"/>
        <v>960.00000000000068</v>
      </c>
      <c r="E182" s="49">
        <f t="shared" si="13"/>
        <v>0</v>
      </c>
      <c r="F182" s="49">
        <f t="shared" si="14"/>
        <v>0</v>
      </c>
      <c r="G182" s="49">
        <f t="shared" si="15"/>
        <v>0</v>
      </c>
      <c r="H182" s="49">
        <f t="shared" si="16"/>
        <v>138240000000.00012</v>
      </c>
      <c r="I182" s="49">
        <f t="shared" si="17"/>
        <v>0</v>
      </c>
    </row>
    <row r="183" spans="1:9" x14ac:dyDescent="0.25">
      <c r="A183" s="11">
        <v>-183</v>
      </c>
      <c r="B183" s="11">
        <v>1.62</v>
      </c>
      <c r="C183" s="11">
        <v>0</v>
      </c>
      <c r="D183" s="49">
        <f t="shared" si="12"/>
        <v>1440.0000000000011</v>
      </c>
      <c r="E183" s="49">
        <f t="shared" si="13"/>
        <v>0</v>
      </c>
      <c r="F183" s="49">
        <f t="shared" si="14"/>
        <v>11520000.000000011</v>
      </c>
      <c r="G183" s="49">
        <f t="shared" si="15"/>
        <v>0</v>
      </c>
      <c r="H183" s="49">
        <f t="shared" si="16"/>
        <v>276480000000.00024</v>
      </c>
      <c r="I183" s="49">
        <f t="shared" si="17"/>
        <v>0</v>
      </c>
    </row>
    <row r="184" spans="1:9" x14ac:dyDescent="0.25">
      <c r="A184" s="11">
        <v>-182</v>
      </c>
      <c r="B184" s="21">
        <v>1.69</v>
      </c>
      <c r="C184" s="11">
        <v>0</v>
      </c>
      <c r="D184" s="49">
        <f t="shared" si="12"/>
        <v>1679.9999999999959</v>
      </c>
      <c r="E184" s="49">
        <f t="shared" si="13"/>
        <v>0</v>
      </c>
      <c r="F184" s="49">
        <f t="shared" si="14"/>
        <v>5759999.9999998743</v>
      </c>
      <c r="G184" s="49">
        <f t="shared" si="15"/>
        <v>0</v>
      </c>
      <c r="H184" s="49">
        <f t="shared" si="16"/>
        <v>-138240000000.0033</v>
      </c>
      <c r="I184" s="49">
        <f t="shared" si="17"/>
        <v>0</v>
      </c>
    </row>
    <row r="185" spans="1:9" x14ac:dyDescent="0.25">
      <c r="A185" s="11">
        <v>-181</v>
      </c>
      <c r="B185" s="11">
        <v>1.75</v>
      </c>
      <c r="C185" s="11">
        <v>0</v>
      </c>
      <c r="D185" s="49">
        <f t="shared" si="12"/>
        <v>1440.0000000000011</v>
      </c>
      <c r="E185" s="49">
        <f t="shared" si="13"/>
        <v>0</v>
      </c>
      <c r="F185" s="49">
        <f t="shared" si="14"/>
        <v>-5759999.9999998743</v>
      </c>
      <c r="G185" s="49">
        <f t="shared" si="15"/>
        <v>0</v>
      </c>
      <c r="H185" s="49">
        <f t="shared" si="16"/>
        <v>-276479999999.99396</v>
      </c>
      <c r="I185" s="49">
        <f t="shared" si="17"/>
        <v>0</v>
      </c>
    </row>
    <row r="186" spans="1:9" x14ac:dyDescent="0.25">
      <c r="A186" s="11">
        <v>-180</v>
      </c>
      <c r="B186" s="21">
        <v>1.81</v>
      </c>
      <c r="C186" s="11">
        <v>0</v>
      </c>
      <c r="D186" s="49">
        <f t="shared" si="12"/>
        <v>1440.0000000000011</v>
      </c>
      <c r="E186" s="49">
        <f t="shared" si="13"/>
        <v>0</v>
      </c>
      <c r="F186" s="49">
        <f t="shared" si="14"/>
        <v>0</v>
      </c>
      <c r="G186" s="49">
        <f t="shared" si="15"/>
        <v>0</v>
      </c>
      <c r="H186" s="49">
        <f t="shared" si="16"/>
        <v>138239999999.99698</v>
      </c>
      <c r="I186" s="49">
        <f t="shared" si="17"/>
        <v>0</v>
      </c>
    </row>
    <row r="187" spans="1:9" x14ac:dyDescent="0.25">
      <c r="A187" s="11">
        <v>-179</v>
      </c>
      <c r="B187" s="11">
        <v>1.87</v>
      </c>
      <c r="C187" s="11">
        <v>0</v>
      </c>
      <c r="D187" s="49">
        <f t="shared" si="12"/>
        <v>1440.0000000000011</v>
      </c>
      <c r="E187" s="49">
        <f t="shared" si="13"/>
        <v>0</v>
      </c>
      <c r="F187" s="49">
        <f t="shared" si="14"/>
        <v>0</v>
      </c>
      <c r="G187" s="49">
        <f t="shared" si="15"/>
        <v>0</v>
      </c>
      <c r="H187" s="49">
        <f t="shared" si="16"/>
        <v>0</v>
      </c>
      <c r="I187" s="49">
        <f t="shared" si="17"/>
        <v>0</v>
      </c>
    </row>
    <row r="188" spans="1:9" x14ac:dyDescent="0.25">
      <c r="A188" s="11">
        <v>-178</v>
      </c>
      <c r="B188" s="21">
        <v>1.93</v>
      </c>
      <c r="C188" s="11">
        <v>0</v>
      </c>
      <c r="D188" s="49">
        <f t="shared" si="12"/>
        <v>1439.9999999999959</v>
      </c>
      <c r="E188" s="49">
        <f t="shared" si="13"/>
        <v>0</v>
      </c>
      <c r="F188" s="49">
        <f t="shared" si="14"/>
        <v>-1.255102688446641E-7</v>
      </c>
      <c r="G188" s="49">
        <f t="shared" si="15"/>
        <v>0</v>
      </c>
      <c r="H188" s="49">
        <f t="shared" si="16"/>
        <v>-3.0122464522719379E-3</v>
      </c>
      <c r="I188" s="49">
        <f t="shared" si="17"/>
        <v>0</v>
      </c>
    </row>
    <row r="189" spans="1:9" x14ac:dyDescent="0.25">
      <c r="A189" s="11">
        <v>-177</v>
      </c>
      <c r="B189" s="11">
        <v>1.99</v>
      </c>
      <c r="C189" s="11">
        <v>0</v>
      </c>
      <c r="D189" s="49">
        <f t="shared" si="12"/>
        <v>1440.0000000000011</v>
      </c>
      <c r="E189" s="49">
        <f t="shared" si="13"/>
        <v>0</v>
      </c>
      <c r="F189" s="49">
        <f t="shared" si="14"/>
        <v>1.255102688446641E-7</v>
      </c>
      <c r="G189" s="49">
        <f t="shared" si="15"/>
        <v>0</v>
      </c>
      <c r="H189" s="49">
        <f t="shared" si="16"/>
        <v>6.0244929045438758E-3</v>
      </c>
      <c r="I189" s="49">
        <f t="shared" si="17"/>
        <v>0</v>
      </c>
    </row>
    <row r="190" spans="1:9" x14ac:dyDescent="0.25">
      <c r="A190" s="11">
        <v>-176</v>
      </c>
      <c r="B190" s="21">
        <v>2.06</v>
      </c>
      <c r="C190" s="11">
        <v>0</v>
      </c>
      <c r="D190" s="49">
        <f t="shared" si="12"/>
        <v>1680.0000000000014</v>
      </c>
      <c r="E190" s="49">
        <f t="shared" si="13"/>
        <v>0</v>
      </c>
      <c r="F190" s="49">
        <f t="shared" si="14"/>
        <v>5760000.0000000056</v>
      </c>
      <c r="G190" s="49">
        <f t="shared" si="15"/>
        <v>0</v>
      </c>
      <c r="H190" s="49">
        <f t="shared" si="16"/>
        <v>138239999999.9971</v>
      </c>
      <c r="I190" s="49">
        <f t="shared" si="17"/>
        <v>0</v>
      </c>
    </row>
    <row r="191" spans="1:9" x14ac:dyDescent="0.25">
      <c r="A191" s="11">
        <v>-175</v>
      </c>
      <c r="B191" s="11">
        <v>2.13</v>
      </c>
      <c r="C191" s="11">
        <v>0</v>
      </c>
      <c r="D191" s="49">
        <f t="shared" si="12"/>
        <v>1679.9999999999959</v>
      </c>
      <c r="E191" s="49">
        <f t="shared" si="13"/>
        <v>0</v>
      </c>
      <c r="F191" s="49">
        <f t="shared" si="14"/>
        <v>-1.3096723705530167E-7</v>
      </c>
      <c r="G191" s="49">
        <f t="shared" si="15"/>
        <v>0</v>
      </c>
      <c r="H191" s="49">
        <f t="shared" si="16"/>
        <v>-138240000000.0033</v>
      </c>
      <c r="I191" s="49">
        <f t="shared" si="17"/>
        <v>0</v>
      </c>
    </row>
    <row r="192" spans="1:9" x14ac:dyDescent="0.25">
      <c r="A192" s="11">
        <v>-174</v>
      </c>
      <c r="B192" s="21">
        <v>2.2000000000000002</v>
      </c>
      <c r="C192" s="11">
        <v>0</v>
      </c>
      <c r="D192" s="49">
        <f t="shared" si="12"/>
        <v>1680.0000000000066</v>
      </c>
      <c r="E192" s="49">
        <f t="shared" si="13"/>
        <v>0</v>
      </c>
      <c r="F192" s="49">
        <f t="shared" si="14"/>
        <v>2.5647750589996576E-7</v>
      </c>
      <c r="G192" s="49">
        <f t="shared" si="15"/>
        <v>0</v>
      </c>
      <c r="H192" s="49">
        <f t="shared" si="16"/>
        <v>9.2986738309264183E-3</v>
      </c>
      <c r="I192" s="49">
        <f t="shared" si="17"/>
        <v>0</v>
      </c>
    </row>
    <row r="193" spans="1:9" x14ac:dyDescent="0.25">
      <c r="A193" s="11">
        <v>-173</v>
      </c>
      <c r="B193" s="11">
        <v>2.27</v>
      </c>
      <c r="C193" s="11">
        <v>0</v>
      </c>
      <c r="D193" s="49">
        <f t="shared" si="12"/>
        <v>1679.9999999999959</v>
      </c>
      <c r="E193" s="49">
        <f t="shared" si="13"/>
        <v>0</v>
      </c>
      <c r="F193" s="49">
        <f t="shared" si="14"/>
        <v>-2.5647750589996576E-7</v>
      </c>
      <c r="G193" s="49">
        <f t="shared" si="15"/>
        <v>0</v>
      </c>
      <c r="H193" s="49">
        <f t="shared" si="16"/>
        <v>-1.2310920283198357E-2</v>
      </c>
      <c r="I193" s="49">
        <f t="shared" si="17"/>
        <v>0</v>
      </c>
    </row>
    <row r="194" spans="1:9" x14ac:dyDescent="0.25">
      <c r="A194" s="11">
        <v>-172</v>
      </c>
      <c r="B194" s="21">
        <v>2.34</v>
      </c>
      <c r="C194" s="11">
        <v>0</v>
      </c>
      <c r="D194" s="49">
        <f t="shared" si="12"/>
        <v>1679.9999999999959</v>
      </c>
      <c r="E194" s="49">
        <f t="shared" si="13"/>
        <v>0</v>
      </c>
      <c r="F194" s="49">
        <f t="shared" si="14"/>
        <v>0</v>
      </c>
      <c r="G194" s="49">
        <f t="shared" si="15"/>
        <v>0</v>
      </c>
      <c r="H194" s="49">
        <f t="shared" si="16"/>
        <v>6.1554601415991783E-3</v>
      </c>
      <c r="I194" s="49">
        <f t="shared" si="17"/>
        <v>0</v>
      </c>
    </row>
    <row r="195" spans="1:9" x14ac:dyDescent="0.25">
      <c r="A195" s="11">
        <v>-171</v>
      </c>
      <c r="B195" s="11">
        <v>2.41</v>
      </c>
      <c r="C195" s="11">
        <v>0</v>
      </c>
      <c r="D195" s="49">
        <f t="shared" si="12"/>
        <v>1680.0000000000066</v>
      </c>
      <c r="E195" s="49">
        <f t="shared" si="13"/>
        <v>0</v>
      </c>
      <c r="F195" s="49">
        <f t="shared" si="14"/>
        <v>2.5647750589996576E-7</v>
      </c>
      <c r="G195" s="49">
        <f t="shared" si="15"/>
        <v>0</v>
      </c>
      <c r="H195" s="49">
        <f t="shared" si="16"/>
        <v>6.1554601415991783E-3</v>
      </c>
      <c r="I195" s="49">
        <f t="shared" si="17"/>
        <v>0</v>
      </c>
    </row>
    <row r="196" spans="1:9" x14ac:dyDescent="0.25">
      <c r="A196" s="11">
        <v>-170</v>
      </c>
      <c r="B196" s="21">
        <v>2.4900000000000002</v>
      </c>
      <c r="C196" s="11">
        <v>0</v>
      </c>
      <c r="D196" s="49">
        <f t="shared" si="12"/>
        <v>1920.0000000000014</v>
      </c>
      <c r="E196" s="49">
        <f t="shared" si="13"/>
        <v>0</v>
      </c>
      <c r="F196" s="49">
        <f t="shared" si="14"/>
        <v>5759999.9999998743</v>
      </c>
      <c r="G196" s="49">
        <f t="shared" si="15"/>
        <v>0</v>
      </c>
      <c r="H196" s="49">
        <f t="shared" si="16"/>
        <v>138239999999.99081</v>
      </c>
      <c r="I196" s="49">
        <f t="shared" si="17"/>
        <v>0</v>
      </c>
    </row>
    <row r="197" spans="1:9" x14ac:dyDescent="0.25">
      <c r="A197" s="11">
        <v>-169</v>
      </c>
      <c r="B197" s="11">
        <v>2.56</v>
      </c>
      <c r="C197" s="11">
        <v>0</v>
      </c>
      <c r="D197" s="49">
        <f t="shared" si="12"/>
        <v>1679.9999999999959</v>
      </c>
      <c r="E197" s="49">
        <f t="shared" si="13"/>
        <v>0</v>
      </c>
      <c r="F197" s="49">
        <f t="shared" si="14"/>
        <v>-5760000.0000001304</v>
      </c>
      <c r="G197" s="49">
        <f t="shared" si="15"/>
        <v>0</v>
      </c>
      <c r="H197" s="49">
        <f t="shared" si="16"/>
        <v>-276480000000.00006</v>
      </c>
      <c r="I197" s="49">
        <f t="shared" si="17"/>
        <v>0</v>
      </c>
    </row>
    <row r="198" spans="1:9" x14ac:dyDescent="0.25">
      <c r="A198" s="11">
        <v>-168</v>
      </c>
      <c r="B198" s="21">
        <v>2.63</v>
      </c>
      <c r="C198" s="11">
        <v>0</v>
      </c>
      <c r="D198" s="49">
        <f t="shared" si="12"/>
        <v>1679.9999999999959</v>
      </c>
      <c r="E198" s="49">
        <f t="shared" si="13"/>
        <v>0</v>
      </c>
      <c r="F198" s="49">
        <f t="shared" si="14"/>
        <v>0</v>
      </c>
      <c r="G198" s="49">
        <f t="shared" si="15"/>
        <v>0</v>
      </c>
      <c r="H198" s="49">
        <f t="shared" si="16"/>
        <v>138240000000.00311</v>
      </c>
      <c r="I198" s="49">
        <f t="shared" si="17"/>
        <v>0</v>
      </c>
    </row>
    <row r="199" spans="1:9" x14ac:dyDescent="0.25">
      <c r="A199" s="11">
        <v>-167</v>
      </c>
      <c r="B199" s="11">
        <v>2.66</v>
      </c>
      <c r="C199" s="11">
        <v>0</v>
      </c>
      <c r="D199" s="49">
        <f t="shared" si="12"/>
        <v>720.00000000000591</v>
      </c>
      <c r="E199" s="49">
        <f t="shared" si="13"/>
        <v>0</v>
      </c>
      <c r="F199" s="49">
        <f t="shared" si="14"/>
        <v>-23039999.999999758</v>
      </c>
      <c r="G199" s="49">
        <f t="shared" si="15"/>
        <v>0</v>
      </c>
      <c r="H199" s="49">
        <f t="shared" si="16"/>
        <v>-552959999999.99414</v>
      </c>
      <c r="I199" s="49">
        <f t="shared" si="17"/>
        <v>0</v>
      </c>
    </row>
    <row r="200" spans="1:9" x14ac:dyDescent="0.25">
      <c r="A200" s="11">
        <v>-166</v>
      </c>
      <c r="B200" s="21">
        <v>2.7</v>
      </c>
      <c r="C200" s="11">
        <v>0</v>
      </c>
      <c r="D200" s="49">
        <f t="shared" ref="D200:D263" si="18">((B200-B199)/RADIANS(1))*$D$2</f>
        <v>960.00000000000068</v>
      </c>
      <c r="E200" s="49">
        <f t="shared" ref="E200:E263" si="19">((C200-C199)/RADIANS(1))*$D$2</f>
        <v>0</v>
      </c>
      <c r="F200" s="49">
        <f t="shared" ref="F200:F263" si="20">((D200-D199)/RADIANS(1))*$D$2</f>
        <v>5759999.9999998743</v>
      </c>
      <c r="G200" s="49">
        <f t="shared" ref="G200:G263" si="21">((E200-E199)/RADIANS(1))*$D$2</f>
        <v>0</v>
      </c>
      <c r="H200" s="49">
        <f t="shared" ref="H200:H263" si="22">((F200-F199)/RADIANS(1))*$D$2</f>
        <v>691199999999.99109</v>
      </c>
      <c r="I200" s="49">
        <f t="shared" ref="I200:I263" si="23">((G200-G199)/RADIANS(1))*$D$2</f>
        <v>0</v>
      </c>
    </row>
    <row r="201" spans="1:9" x14ac:dyDescent="0.25">
      <c r="A201" s="11">
        <v>-165</v>
      </c>
      <c r="B201" s="11">
        <v>2.82</v>
      </c>
      <c r="C201" s="11">
        <v>0</v>
      </c>
      <c r="D201" s="49">
        <f t="shared" si="18"/>
        <v>2879.9999999999918</v>
      </c>
      <c r="E201" s="49">
        <f t="shared" si="19"/>
        <v>0</v>
      </c>
      <c r="F201" s="49">
        <f t="shared" si="20"/>
        <v>46079999.999999784</v>
      </c>
      <c r="G201" s="49">
        <f t="shared" si="21"/>
        <v>0</v>
      </c>
      <c r="H201" s="49">
        <f t="shared" si="22"/>
        <v>967679999999.9978</v>
      </c>
      <c r="I201" s="49">
        <f t="shared" si="23"/>
        <v>0</v>
      </c>
    </row>
    <row r="202" spans="1:9" x14ac:dyDescent="0.25">
      <c r="A202" s="11">
        <v>-164</v>
      </c>
      <c r="B202" s="21">
        <v>2.94</v>
      </c>
      <c r="C202" s="11">
        <v>0</v>
      </c>
      <c r="D202" s="49">
        <f t="shared" si="18"/>
        <v>2880.0000000000023</v>
      </c>
      <c r="E202" s="49">
        <f t="shared" si="19"/>
        <v>0</v>
      </c>
      <c r="F202" s="49">
        <f t="shared" si="20"/>
        <v>2.5102053768932819E-7</v>
      </c>
      <c r="G202" s="49">
        <f t="shared" si="21"/>
        <v>0</v>
      </c>
      <c r="H202" s="49">
        <f t="shared" si="22"/>
        <v>-1105919999999.9888</v>
      </c>
      <c r="I202" s="49">
        <f t="shared" si="23"/>
        <v>0</v>
      </c>
    </row>
    <row r="203" spans="1:9" x14ac:dyDescent="0.25">
      <c r="A203" s="11">
        <v>-163</v>
      </c>
      <c r="B203" s="11">
        <v>3.04</v>
      </c>
      <c r="C203" s="11">
        <v>0</v>
      </c>
      <c r="D203" s="49">
        <f t="shared" si="18"/>
        <v>2400.0000000000018</v>
      </c>
      <c r="E203" s="49">
        <f t="shared" si="19"/>
        <v>0</v>
      </c>
      <c r="F203" s="49">
        <f t="shared" si="20"/>
        <v>-11520000.000000011</v>
      </c>
      <c r="G203" s="49">
        <f t="shared" si="21"/>
        <v>0</v>
      </c>
      <c r="H203" s="49">
        <f t="shared" si="22"/>
        <v>-276480000000.00629</v>
      </c>
      <c r="I203" s="49">
        <f t="shared" si="23"/>
        <v>0</v>
      </c>
    </row>
    <row r="204" spans="1:9" x14ac:dyDescent="0.25">
      <c r="A204" s="11">
        <v>-162</v>
      </c>
      <c r="B204" s="21">
        <v>3.15</v>
      </c>
      <c r="C204" s="11">
        <v>0</v>
      </c>
      <c r="D204" s="49">
        <f t="shared" si="18"/>
        <v>2639.9999999999968</v>
      </c>
      <c r="E204" s="49">
        <f t="shared" si="19"/>
        <v>0</v>
      </c>
      <c r="F204" s="49">
        <f t="shared" si="20"/>
        <v>5759999.9999998799</v>
      </c>
      <c r="G204" s="49">
        <f t="shared" si="21"/>
        <v>0</v>
      </c>
      <c r="H204" s="49">
        <f t="shared" si="22"/>
        <v>414719999999.99738</v>
      </c>
      <c r="I204" s="49">
        <f t="shared" si="23"/>
        <v>0</v>
      </c>
    </row>
    <row r="205" spans="1:9" x14ac:dyDescent="0.25">
      <c r="A205" s="11">
        <v>-161</v>
      </c>
      <c r="B205" s="11">
        <v>3.22</v>
      </c>
      <c r="C205" s="11">
        <v>0</v>
      </c>
      <c r="D205" s="49">
        <f t="shared" si="18"/>
        <v>1680.0000000000066</v>
      </c>
      <c r="E205" s="49">
        <f t="shared" si="19"/>
        <v>0</v>
      </c>
      <c r="F205" s="49">
        <f t="shared" si="20"/>
        <v>-23039999.999999762</v>
      </c>
      <c r="G205" s="49">
        <f t="shared" si="21"/>
        <v>0</v>
      </c>
      <c r="H205" s="49">
        <f t="shared" si="22"/>
        <v>-691199999999.99133</v>
      </c>
      <c r="I205" s="49">
        <f t="shared" si="23"/>
        <v>0</v>
      </c>
    </row>
    <row r="206" spans="1:9" x14ac:dyDescent="0.25">
      <c r="A206" s="11">
        <v>-160</v>
      </c>
      <c r="B206" s="21">
        <v>3.3</v>
      </c>
      <c r="C206" s="11">
        <v>0</v>
      </c>
      <c r="D206" s="49">
        <f t="shared" si="18"/>
        <v>1919.9999999999909</v>
      </c>
      <c r="E206" s="49">
        <f t="shared" si="19"/>
        <v>0</v>
      </c>
      <c r="F206" s="49">
        <f t="shared" si="20"/>
        <v>5759999.9999996228</v>
      </c>
      <c r="G206" s="49">
        <f t="shared" si="21"/>
        <v>0</v>
      </c>
      <c r="H206" s="49">
        <f t="shared" si="22"/>
        <v>691199999999.98523</v>
      </c>
      <c r="I206" s="49">
        <f t="shared" si="23"/>
        <v>0</v>
      </c>
    </row>
    <row r="207" spans="1:9" x14ac:dyDescent="0.25">
      <c r="A207" s="11">
        <v>-159</v>
      </c>
      <c r="B207" s="11">
        <v>3.4</v>
      </c>
      <c r="C207" s="11">
        <v>0</v>
      </c>
      <c r="D207" s="49">
        <f t="shared" si="18"/>
        <v>2400.0000000000018</v>
      </c>
      <c r="E207" s="49">
        <f t="shared" si="19"/>
        <v>0</v>
      </c>
      <c r="F207" s="49">
        <f t="shared" si="20"/>
        <v>11520000.000000261</v>
      </c>
      <c r="G207" s="49">
        <f t="shared" si="21"/>
        <v>0</v>
      </c>
      <c r="H207" s="49">
        <f t="shared" si="22"/>
        <v>138240000000.01529</v>
      </c>
      <c r="I207" s="49">
        <f t="shared" si="23"/>
        <v>0</v>
      </c>
    </row>
    <row r="208" spans="1:9" x14ac:dyDescent="0.25">
      <c r="A208" s="11">
        <v>-158</v>
      </c>
      <c r="B208" s="21">
        <v>3.51</v>
      </c>
      <c r="C208" s="11">
        <v>0</v>
      </c>
      <c r="D208" s="49">
        <f t="shared" si="18"/>
        <v>2639.9999999999968</v>
      </c>
      <c r="E208" s="49">
        <f t="shared" si="19"/>
        <v>0</v>
      </c>
      <c r="F208" s="49">
        <f t="shared" si="20"/>
        <v>5759999.9999998799</v>
      </c>
      <c r="G208" s="49">
        <f t="shared" si="21"/>
        <v>0</v>
      </c>
      <c r="H208" s="49">
        <f t="shared" si="22"/>
        <v>-138240000000.00912</v>
      </c>
      <c r="I208" s="49">
        <f t="shared" si="23"/>
        <v>0</v>
      </c>
    </row>
    <row r="209" spans="1:9" x14ac:dyDescent="0.25">
      <c r="A209" s="11">
        <v>-157</v>
      </c>
      <c r="B209" s="11">
        <v>3.6</v>
      </c>
      <c r="C209" s="11">
        <v>0</v>
      </c>
      <c r="D209" s="49">
        <f t="shared" si="18"/>
        <v>2160.0000000000068</v>
      </c>
      <c r="E209" s="49">
        <f t="shared" si="19"/>
        <v>0</v>
      </c>
      <c r="F209" s="49">
        <f t="shared" si="20"/>
        <v>-11519999.99999976</v>
      </c>
      <c r="G209" s="49">
        <f t="shared" si="21"/>
        <v>0</v>
      </c>
      <c r="H209" s="49">
        <f t="shared" si="22"/>
        <v>-414719999999.99127</v>
      </c>
      <c r="I209" s="49">
        <f t="shared" si="23"/>
        <v>0</v>
      </c>
    </row>
    <row r="210" spans="1:9" x14ac:dyDescent="0.25">
      <c r="A210" s="11">
        <v>-156</v>
      </c>
      <c r="B210" s="21">
        <v>3.69</v>
      </c>
      <c r="C210" s="11">
        <v>0</v>
      </c>
      <c r="D210" s="49">
        <f t="shared" si="18"/>
        <v>2159.9999999999964</v>
      </c>
      <c r="E210" s="49">
        <f t="shared" si="19"/>
        <v>0</v>
      </c>
      <c r="F210" s="49">
        <f t="shared" si="20"/>
        <v>-2.5102053768932819E-7</v>
      </c>
      <c r="G210" s="49">
        <f t="shared" si="21"/>
        <v>0</v>
      </c>
      <c r="H210" s="49">
        <f t="shared" si="22"/>
        <v>276479999999.98822</v>
      </c>
      <c r="I210" s="49">
        <f t="shared" si="23"/>
        <v>0</v>
      </c>
    </row>
    <row r="211" spans="1:9" x14ac:dyDescent="0.25">
      <c r="A211" s="11">
        <v>-155</v>
      </c>
      <c r="B211" s="11">
        <v>3.79</v>
      </c>
      <c r="C211" s="11">
        <v>0</v>
      </c>
      <c r="D211" s="49">
        <f t="shared" si="18"/>
        <v>2400.0000000000018</v>
      </c>
      <c r="E211" s="49">
        <f t="shared" si="19"/>
        <v>0</v>
      </c>
      <c r="F211" s="49">
        <f t="shared" si="20"/>
        <v>5760000.0000001304</v>
      </c>
      <c r="G211" s="49">
        <f t="shared" si="21"/>
        <v>0</v>
      </c>
      <c r="H211" s="49">
        <f t="shared" si="22"/>
        <v>138240000000.00916</v>
      </c>
      <c r="I211" s="49">
        <f t="shared" si="23"/>
        <v>0</v>
      </c>
    </row>
    <row r="212" spans="1:9" x14ac:dyDescent="0.25">
      <c r="A212" s="11">
        <v>-154</v>
      </c>
      <c r="B212" s="21">
        <v>3.89</v>
      </c>
      <c r="C212" s="11">
        <v>0</v>
      </c>
      <c r="D212" s="49">
        <f t="shared" si="18"/>
        <v>2400.0000000000018</v>
      </c>
      <c r="E212" s="49">
        <f t="shared" si="19"/>
        <v>0</v>
      </c>
      <c r="F212" s="49">
        <f t="shared" si="20"/>
        <v>0</v>
      </c>
      <c r="G212" s="49">
        <f t="shared" si="21"/>
        <v>0</v>
      </c>
      <c r="H212" s="49">
        <f t="shared" si="22"/>
        <v>-138240000000.00311</v>
      </c>
      <c r="I212" s="49">
        <f t="shared" si="23"/>
        <v>0</v>
      </c>
    </row>
    <row r="213" spans="1:9" x14ac:dyDescent="0.25">
      <c r="A213" s="11">
        <v>-153</v>
      </c>
      <c r="B213" s="11">
        <v>4</v>
      </c>
      <c r="C213" s="11">
        <v>0</v>
      </c>
      <c r="D213" s="49">
        <f t="shared" si="18"/>
        <v>2639.9999999999968</v>
      </c>
      <c r="E213" s="49">
        <f t="shared" si="19"/>
        <v>0</v>
      </c>
      <c r="F213" s="49">
        <f t="shared" si="20"/>
        <v>5759999.9999998799</v>
      </c>
      <c r="G213" s="49">
        <f t="shared" si="21"/>
        <v>0</v>
      </c>
      <c r="H213" s="49">
        <f t="shared" si="22"/>
        <v>138239999999.9971</v>
      </c>
      <c r="I213" s="49">
        <f t="shared" si="23"/>
        <v>0</v>
      </c>
    </row>
    <row r="214" spans="1:9" x14ac:dyDescent="0.25">
      <c r="A214" s="11">
        <v>-152</v>
      </c>
      <c r="B214" s="21">
        <v>4.12</v>
      </c>
      <c r="C214" s="11">
        <v>0</v>
      </c>
      <c r="D214" s="49">
        <f t="shared" si="18"/>
        <v>2880.0000000000023</v>
      </c>
      <c r="E214" s="49">
        <f t="shared" si="19"/>
        <v>0</v>
      </c>
      <c r="F214" s="49">
        <f t="shared" si="20"/>
        <v>5760000.0000001304</v>
      </c>
      <c r="G214" s="49">
        <f t="shared" si="21"/>
        <v>0</v>
      </c>
      <c r="H214" s="49">
        <f t="shared" si="22"/>
        <v>6.0126185417175284E-3</v>
      </c>
      <c r="I214" s="49">
        <f t="shared" si="23"/>
        <v>0</v>
      </c>
    </row>
    <row r="215" spans="1:9" x14ac:dyDescent="0.25">
      <c r="A215" s="11">
        <v>-151</v>
      </c>
      <c r="B215" s="11">
        <v>4.22</v>
      </c>
      <c r="C215" s="11">
        <v>0</v>
      </c>
      <c r="D215" s="49">
        <f t="shared" si="18"/>
        <v>2399.9999999999914</v>
      </c>
      <c r="E215" s="49">
        <f t="shared" si="19"/>
        <v>0</v>
      </c>
      <c r="F215" s="49">
        <f t="shared" si="20"/>
        <v>-11520000.000000261</v>
      </c>
      <c r="G215" s="49">
        <f t="shared" si="21"/>
        <v>0</v>
      </c>
      <c r="H215" s="49">
        <f t="shared" si="22"/>
        <v>-414720000000.00934</v>
      </c>
      <c r="I215" s="49">
        <f t="shared" si="23"/>
        <v>0</v>
      </c>
    </row>
    <row r="216" spans="1:9" x14ac:dyDescent="0.25">
      <c r="A216" s="11">
        <v>-150</v>
      </c>
      <c r="B216" s="21">
        <v>4.32</v>
      </c>
      <c r="C216" s="11">
        <v>0</v>
      </c>
      <c r="D216" s="49">
        <f t="shared" si="18"/>
        <v>2400.0000000000123</v>
      </c>
      <c r="E216" s="49">
        <f t="shared" si="19"/>
        <v>0</v>
      </c>
      <c r="F216" s="49">
        <f t="shared" si="20"/>
        <v>5.0204107537865639E-7</v>
      </c>
      <c r="G216" s="49">
        <f t="shared" si="21"/>
        <v>0</v>
      </c>
      <c r="H216" s="49">
        <f t="shared" si="22"/>
        <v>276480000000.01831</v>
      </c>
      <c r="I216" s="49">
        <f t="shared" si="23"/>
        <v>0</v>
      </c>
    </row>
    <row r="217" spans="1:9" x14ac:dyDescent="0.25">
      <c r="A217" s="11">
        <v>-149</v>
      </c>
      <c r="B217" s="11">
        <v>4.4400000000000004</v>
      </c>
      <c r="C217" s="11">
        <v>0</v>
      </c>
      <c r="D217" s="49">
        <f t="shared" si="18"/>
        <v>2880.0000000000023</v>
      </c>
      <c r="E217" s="49">
        <f t="shared" si="19"/>
        <v>0</v>
      </c>
      <c r="F217" s="49">
        <f t="shared" si="20"/>
        <v>11519999.99999976</v>
      </c>
      <c r="G217" s="49">
        <f t="shared" si="21"/>
        <v>0</v>
      </c>
      <c r="H217" s="49">
        <f t="shared" si="22"/>
        <v>276479999999.98218</v>
      </c>
      <c r="I217" s="49">
        <f t="shared" si="23"/>
        <v>0</v>
      </c>
    </row>
    <row r="218" spans="1:9" x14ac:dyDescent="0.25">
      <c r="A218" s="11">
        <v>-148</v>
      </c>
      <c r="B218" s="21">
        <v>4.5599999999999996</v>
      </c>
      <c r="C218" s="11">
        <v>0</v>
      </c>
      <c r="D218" s="49">
        <f t="shared" si="18"/>
        <v>2879.9999999999809</v>
      </c>
      <c r="E218" s="49">
        <f t="shared" si="19"/>
        <v>0</v>
      </c>
      <c r="F218" s="49">
        <f t="shared" si="20"/>
        <v>-5.1295501179993153E-7</v>
      </c>
      <c r="G218" s="49">
        <f t="shared" si="21"/>
        <v>0</v>
      </c>
      <c r="H218" s="49">
        <f t="shared" si="22"/>
        <v>-276480000000.00653</v>
      </c>
      <c r="I218" s="49">
        <f t="shared" si="23"/>
        <v>0</v>
      </c>
    </row>
    <row r="219" spans="1:9" x14ac:dyDescent="0.25">
      <c r="A219" s="11">
        <v>-147</v>
      </c>
      <c r="B219" s="11">
        <v>4.6500000000000004</v>
      </c>
      <c r="C219" s="11">
        <v>0</v>
      </c>
      <c r="D219" s="49">
        <f t="shared" si="18"/>
        <v>2160.0000000000177</v>
      </c>
      <c r="E219" s="49">
        <f t="shared" si="19"/>
        <v>0</v>
      </c>
      <c r="F219" s="49">
        <f t="shared" si="20"/>
        <v>-17279999.999999113</v>
      </c>
      <c r="G219" s="49">
        <f t="shared" si="21"/>
        <v>0</v>
      </c>
      <c r="H219" s="49">
        <f t="shared" si="22"/>
        <v>-414719999999.96637</v>
      </c>
      <c r="I219" s="49">
        <f t="shared" si="23"/>
        <v>0</v>
      </c>
    </row>
    <row r="220" spans="1:9" x14ac:dyDescent="0.25">
      <c r="A220" s="11">
        <v>-146</v>
      </c>
      <c r="B220" s="21">
        <v>4.75</v>
      </c>
      <c r="C220" s="11">
        <v>0</v>
      </c>
      <c r="D220" s="49">
        <f t="shared" si="18"/>
        <v>2399.9999999999914</v>
      </c>
      <c r="E220" s="49">
        <f t="shared" si="19"/>
        <v>0</v>
      </c>
      <c r="F220" s="49">
        <f t="shared" si="20"/>
        <v>5759999.9999993667</v>
      </c>
      <c r="G220" s="49">
        <f t="shared" si="21"/>
        <v>0</v>
      </c>
      <c r="H220" s="49">
        <f t="shared" si="22"/>
        <v>552959999999.9635</v>
      </c>
      <c r="I220" s="49">
        <f t="shared" si="23"/>
        <v>0</v>
      </c>
    </row>
    <row r="221" spans="1:9" x14ac:dyDescent="0.25">
      <c r="A221" s="11">
        <v>-145</v>
      </c>
      <c r="B221" s="11">
        <v>4.9000000000000004</v>
      </c>
      <c r="C221" s="11">
        <v>0</v>
      </c>
      <c r="D221" s="49">
        <f t="shared" si="18"/>
        <v>3600.0000000000086</v>
      </c>
      <c r="E221" s="49">
        <f t="shared" si="19"/>
        <v>0</v>
      </c>
      <c r="F221" s="49">
        <f t="shared" si="20"/>
        <v>28800000.00000041</v>
      </c>
      <c r="G221" s="49">
        <f t="shared" si="21"/>
        <v>0</v>
      </c>
      <c r="H221" s="49">
        <f t="shared" si="22"/>
        <v>552960000000.02502</v>
      </c>
      <c r="I221" s="49">
        <f t="shared" si="23"/>
        <v>0</v>
      </c>
    </row>
    <row r="222" spans="1:9" x14ac:dyDescent="0.25">
      <c r="A222" s="11">
        <v>-144</v>
      </c>
      <c r="B222" s="21">
        <v>5.0599999999999996</v>
      </c>
      <c r="C222" s="11">
        <v>0</v>
      </c>
      <c r="D222" s="49">
        <f t="shared" si="18"/>
        <v>3839.9999999999818</v>
      </c>
      <c r="E222" s="49">
        <f t="shared" si="19"/>
        <v>0</v>
      </c>
      <c r="F222" s="49">
        <f t="shared" si="20"/>
        <v>5759999.9999993555</v>
      </c>
      <c r="G222" s="49">
        <f t="shared" si="21"/>
        <v>0</v>
      </c>
      <c r="H222" s="49">
        <f t="shared" si="22"/>
        <v>-552960000000.02527</v>
      </c>
      <c r="I222" s="49">
        <f t="shared" si="23"/>
        <v>0</v>
      </c>
    </row>
    <row r="223" spans="1:9" x14ac:dyDescent="0.25">
      <c r="A223" s="11">
        <v>-143</v>
      </c>
      <c r="B223" s="11">
        <v>5.16</v>
      </c>
      <c r="C223" s="11">
        <v>0</v>
      </c>
      <c r="D223" s="49">
        <f t="shared" si="18"/>
        <v>2400.0000000000123</v>
      </c>
      <c r="E223" s="49">
        <f t="shared" si="19"/>
        <v>0</v>
      </c>
      <c r="F223" s="49">
        <f t="shared" si="20"/>
        <v>-34559999.999999262</v>
      </c>
      <c r="G223" s="49">
        <f t="shared" si="21"/>
        <v>0</v>
      </c>
      <c r="H223" s="49">
        <f t="shared" si="22"/>
        <v>-967679999999.96655</v>
      </c>
      <c r="I223" s="49">
        <f t="shared" si="23"/>
        <v>0</v>
      </c>
    </row>
    <row r="224" spans="1:9" x14ac:dyDescent="0.25">
      <c r="A224" s="11">
        <v>-142</v>
      </c>
      <c r="B224" s="21">
        <v>5.27</v>
      </c>
      <c r="C224" s="11">
        <v>0</v>
      </c>
      <c r="D224" s="49">
        <f t="shared" si="18"/>
        <v>2639.9999999999864</v>
      </c>
      <c r="E224" s="49">
        <f t="shared" si="19"/>
        <v>0</v>
      </c>
      <c r="F224" s="49">
        <f t="shared" si="20"/>
        <v>5759999.9999993779</v>
      </c>
      <c r="G224" s="49">
        <f t="shared" si="21"/>
        <v>0</v>
      </c>
      <c r="H224" s="49">
        <f t="shared" si="22"/>
        <v>967679999999.96741</v>
      </c>
      <c r="I224" s="49">
        <f t="shared" si="23"/>
        <v>0</v>
      </c>
    </row>
    <row r="225" spans="1:9" x14ac:dyDescent="0.25">
      <c r="A225" s="11">
        <v>-141</v>
      </c>
      <c r="B225" s="11">
        <v>5.4</v>
      </c>
      <c r="C225" s="11">
        <v>0</v>
      </c>
      <c r="D225" s="49">
        <f t="shared" si="18"/>
        <v>3120.0000000000186</v>
      </c>
      <c r="E225" s="49">
        <f t="shared" si="19"/>
        <v>0</v>
      </c>
      <c r="F225" s="49">
        <f t="shared" si="20"/>
        <v>11520000.000000775</v>
      </c>
      <c r="G225" s="49">
        <f t="shared" si="21"/>
        <v>0</v>
      </c>
      <c r="H225" s="49">
        <f t="shared" si="22"/>
        <v>138240000000.03351</v>
      </c>
      <c r="I225" s="49">
        <f t="shared" si="23"/>
        <v>0</v>
      </c>
    </row>
    <row r="226" spans="1:9" x14ac:dyDescent="0.25">
      <c r="A226" s="11">
        <v>-140</v>
      </c>
      <c r="B226" s="21">
        <v>5.53</v>
      </c>
      <c r="C226" s="11">
        <v>0</v>
      </c>
      <c r="D226" s="49">
        <f t="shared" si="18"/>
        <v>3119.9999999999973</v>
      </c>
      <c r="E226" s="49">
        <f t="shared" si="19"/>
        <v>0</v>
      </c>
      <c r="F226" s="49">
        <f t="shared" si="20"/>
        <v>-5.1295501179993153E-7</v>
      </c>
      <c r="G226" s="49">
        <f t="shared" si="21"/>
        <v>0</v>
      </c>
      <c r="H226" s="49">
        <f t="shared" si="22"/>
        <v>-276480000000.03088</v>
      </c>
      <c r="I226" s="49">
        <f t="shared" si="23"/>
        <v>0</v>
      </c>
    </row>
    <row r="227" spans="1:9" x14ac:dyDescent="0.25">
      <c r="A227" s="11">
        <v>-139</v>
      </c>
      <c r="B227" s="11">
        <v>5.66</v>
      </c>
      <c r="C227" s="11">
        <v>0</v>
      </c>
      <c r="D227" s="49">
        <f t="shared" si="18"/>
        <v>3119.9999999999973</v>
      </c>
      <c r="E227" s="49">
        <f t="shared" si="19"/>
        <v>0</v>
      </c>
      <c r="F227" s="49">
        <f t="shared" si="20"/>
        <v>0</v>
      </c>
      <c r="G227" s="49">
        <f t="shared" si="21"/>
        <v>0</v>
      </c>
      <c r="H227" s="49">
        <f t="shared" si="22"/>
        <v>1.2310920283198357E-2</v>
      </c>
      <c r="I227" s="49">
        <f t="shared" si="23"/>
        <v>0</v>
      </c>
    </row>
    <row r="228" spans="1:9" x14ac:dyDescent="0.25">
      <c r="A228" s="11">
        <v>-138</v>
      </c>
      <c r="B228" s="21">
        <v>5.79</v>
      </c>
      <c r="C228" s="11">
        <v>0</v>
      </c>
      <c r="D228" s="49">
        <f t="shared" si="18"/>
        <v>3119.9999999999973</v>
      </c>
      <c r="E228" s="49">
        <f t="shared" si="19"/>
        <v>0</v>
      </c>
      <c r="F228" s="49">
        <f t="shared" si="20"/>
        <v>0</v>
      </c>
      <c r="G228" s="49">
        <f t="shared" si="21"/>
        <v>0</v>
      </c>
      <c r="H228" s="49">
        <f t="shared" si="22"/>
        <v>0</v>
      </c>
      <c r="I228" s="49">
        <f t="shared" si="23"/>
        <v>0</v>
      </c>
    </row>
    <row r="229" spans="1:9" x14ac:dyDescent="0.25">
      <c r="A229" s="11">
        <v>-137</v>
      </c>
      <c r="B229" s="11">
        <v>5.96</v>
      </c>
      <c r="C229" s="11">
        <v>0</v>
      </c>
      <c r="D229" s="49">
        <f t="shared" si="18"/>
        <v>4079.9999999999977</v>
      </c>
      <c r="E229" s="49">
        <f t="shared" si="19"/>
        <v>0</v>
      </c>
      <c r="F229" s="49">
        <f t="shared" si="20"/>
        <v>23040000.000000011</v>
      </c>
      <c r="G229" s="49">
        <f t="shared" si="21"/>
        <v>0</v>
      </c>
      <c r="H229" s="49">
        <f t="shared" si="22"/>
        <v>552960000000.00024</v>
      </c>
      <c r="I229" s="49">
        <f t="shared" si="23"/>
        <v>0</v>
      </c>
    </row>
    <row r="230" spans="1:9" x14ac:dyDescent="0.25">
      <c r="A230" s="11">
        <v>-136</v>
      </c>
      <c r="B230" s="21">
        <v>6.12</v>
      </c>
      <c r="C230" s="11">
        <v>0</v>
      </c>
      <c r="D230" s="49">
        <f t="shared" si="18"/>
        <v>3840.0000000000027</v>
      </c>
      <c r="E230" s="49">
        <f t="shared" si="19"/>
        <v>0</v>
      </c>
      <c r="F230" s="49">
        <f t="shared" si="20"/>
        <v>-5759999.9999998799</v>
      </c>
      <c r="G230" s="49">
        <f t="shared" si="21"/>
        <v>0</v>
      </c>
      <c r="H230" s="49">
        <f t="shared" si="22"/>
        <v>-691199999999.99731</v>
      </c>
      <c r="I230" s="49">
        <f t="shared" si="23"/>
        <v>0</v>
      </c>
    </row>
    <row r="231" spans="1:9" x14ac:dyDescent="0.25">
      <c r="A231" s="11">
        <v>-135</v>
      </c>
      <c r="B231" s="11">
        <v>6.25</v>
      </c>
      <c r="C231" s="11">
        <v>0</v>
      </c>
      <c r="D231" s="49">
        <f t="shared" si="18"/>
        <v>3119.9999999999973</v>
      </c>
      <c r="E231" s="49">
        <f t="shared" si="19"/>
        <v>0</v>
      </c>
      <c r="F231" s="49">
        <f t="shared" si="20"/>
        <v>-17280000.00000013</v>
      </c>
      <c r="G231" s="49">
        <f t="shared" si="21"/>
        <v>0</v>
      </c>
      <c r="H231" s="49">
        <f t="shared" si="22"/>
        <v>-276480000000.00598</v>
      </c>
      <c r="I231" s="49">
        <f t="shared" si="23"/>
        <v>0</v>
      </c>
    </row>
    <row r="232" spans="1:9" x14ac:dyDescent="0.25">
      <c r="A232" s="11">
        <v>-134</v>
      </c>
      <c r="B232" s="21">
        <v>6.38</v>
      </c>
      <c r="C232" s="11">
        <v>0</v>
      </c>
      <c r="D232" s="49">
        <f t="shared" si="18"/>
        <v>3119.9999999999973</v>
      </c>
      <c r="E232" s="49">
        <f t="shared" si="19"/>
        <v>0</v>
      </c>
      <c r="F232" s="49">
        <f t="shared" si="20"/>
        <v>0</v>
      </c>
      <c r="G232" s="49">
        <f t="shared" si="21"/>
        <v>0</v>
      </c>
      <c r="H232" s="49">
        <f t="shared" si="22"/>
        <v>414720000000.00311</v>
      </c>
      <c r="I232" s="49">
        <f t="shared" si="23"/>
        <v>0</v>
      </c>
    </row>
    <row r="233" spans="1:9" x14ac:dyDescent="0.25">
      <c r="A233" s="11">
        <v>-133</v>
      </c>
      <c r="B233" s="11">
        <v>6.49</v>
      </c>
      <c r="C233" s="11">
        <v>0</v>
      </c>
      <c r="D233" s="49">
        <f t="shared" si="18"/>
        <v>2640.0000000000077</v>
      </c>
      <c r="E233" s="49">
        <f t="shared" si="19"/>
        <v>0</v>
      </c>
      <c r="F233" s="49">
        <f t="shared" si="20"/>
        <v>-11519999.999999749</v>
      </c>
      <c r="G233" s="49">
        <f t="shared" si="21"/>
        <v>0</v>
      </c>
      <c r="H233" s="49">
        <f t="shared" si="22"/>
        <v>-276479999999.99396</v>
      </c>
      <c r="I233" s="49">
        <f t="shared" si="23"/>
        <v>0</v>
      </c>
    </row>
    <row r="234" spans="1:9" x14ac:dyDescent="0.25">
      <c r="A234" s="11">
        <v>-132</v>
      </c>
      <c r="B234" s="21">
        <v>6.59</v>
      </c>
      <c r="C234" s="11">
        <v>0</v>
      </c>
      <c r="D234" s="49">
        <f t="shared" si="18"/>
        <v>2399.9999999999914</v>
      </c>
      <c r="E234" s="49">
        <f t="shared" si="19"/>
        <v>0</v>
      </c>
      <c r="F234" s="49">
        <f t="shared" si="20"/>
        <v>-5760000.0000003921</v>
      </c>
      <c r="G234" s="49">
        <f t="shared" si="21"/>
        <v>0</v>
      </c>
      <c r="H234" s="49">
        <f t="shared" si="22"/>
        <v>138239999999.98453</v>
      </c>
      <c r="I234" s="49">
        <f t="shared" si="23"/>
        <v>0</v>
      </c>
    </row>
    <row r="235" spans="1:9" x14ac:dyDescent="0.25">
      <c r="A235" s="11">
        <v>-131</v>
      </c>
      <c r="B235" s="11">
        <v>6.74</v>
      </c>
      <c r="C235" s="11">
        <v>0</v>
      </c>
      <c r="D235" s="49">
        <f t="shared" si="18"/>
        <v>3600.0000000000086</v>
      </c>
      <c r="E235" s="49">
        <f t="shared" si="19"/>
        <v>0</v>
      </c>
      <c r="F235" s="49">
        <f t="shared" si="20"/>
        <v>28800000.00000041</v>
      </c>
      <c r="G235" s="49">
        <f t="shared" si="21"/>
        <v>0</v>
      </c>
      <c r="H235" s="49">
        <f t="shared" si="22"/>
        <v>829440000000.01917</v>
      </c>
      <c r="I235" s="49">
        <f t="shared" si="23"/>
        <v>0</v>
      </c>
    </row>
    <row r="236" spans="1:9" x14ac:dyDescent="0.25">
      <c r="A236" s="11">
        <v>-130</v>
      </c>
      <c r="B236" s="21">
        <v>6.89</v>
      </c>
      <c r="C236" s="11">
        <v>0</v>
      </c>
      <c r="D236" s="49">
        <f t="shared" si="18"/>
        <v>3599.9999999999868</v>
      </c>
      <c r="E236" s="49">
        <f t="shared" si="19"/>
        <v>0</v>
      </c>
      <c r="F236" s="49">
        <f t="shared" si="20"/>
        <v>-5.2386894822120667E-7</v>
      </c>
      <c r="G236" s="49">
        <f t="shared" si="21"/>
        <v>0</v>
      </c>
      <c r="H236" s="49">
        <f t="shared" si="22"/>
        <v>-691200000000.02246</v>
      </c>
      <c r="I236" s="49">
        <f t="shared" si="23"/>
        <v>0</v>
      </c>
    </row>
    <row r="237" spans="1:9" x14ac:dyDescent="0.25">
      <c r="A237" s="11">
        <v>-129</v>
      </c>
      <c r="B237" s="11">
        <v>7.03</v>
      </c>
      <c r="C237" s="11">
        <v>0</v>
      </c>
      <c r="D237" s="49">
        <f t="shared" si="18"/>
        <v>3360.0000000000132</v>
      </c>
      <c r="E237" s="49">
        <f t="shared" si="19"/>
        <v>0</v>
      </c>
      <c r="F237" s="49">
        <f t="shared" si="20"/>
        <v>-5759999.9999993667</v>
      </c>
      <c r="G237" s="49">
        <f t="shared" si="21"/>
        <v>0</v>
      </c>
      <c r="H237" s="49">
        <f t="shared" si="22"/>
        <v>-138239999999.97223</v>
      </c>
      <c r="I237" s="49">
        <f t="shared" si="23"/>
        <v>0</v>
      </c>
    </row>
    <row r="238" spans="1:9" x14ac:dyDescent="0.25">
      <c r="A238" s="11">
        <v>-128</v>
      </c>
      <c r="B238" s="21">
        <v>7.16</v>
      </c>
      <c r="C238" s="11">
        <v>0</v>
      </c>
      <c r="D238" s="49">
        <f t="shared" si="18"/>
        <v>3119.9999999999973</v>
      </c>
      <c r="E238" s="49">
        <f t="shared" si="19"/>
        <v>0</v>
      </c>
      <c r="F238" s="49">
        <f t="shared" si="20"/>
        <v>-5760000.0000003818</v>
      </c>
      <c r="G238" s="49">
        <f t="shared" si="21"/>
        <v>0</v>
      </c>
      <c r="H238" s="49">
        <f t="shared" si="22"/>
        <v>-2.4363398551940914E-2</v>
      </c>
      <c r="I238" s="49">
        <f t="shared" si="23"/>
        <v>0</v>
      </c>
    </row>
    <row r="239" spans="1:9" x14ac:dyDescent="0.25">
      <c r="A239" s="11">
        <v>-127</v>
      </c>
      <c r="B239" s="11">
        <v>7.29</v>
      </c>
      <c r="C239" s="11">
        <v>0</v>
      </c>
      <c r="D239" s="49">
        <f t="shared" si="18"/>
        <v>3119.9999999999973</v>
      </c>
      <c r="E239" s="49">
        <f t="shared" si="19"/>
        <v>0</v>
      </c>
      <c r="F239" s="49">
        <f t="shared" si="20"/>
        <v>0</v>
      </c>
      <c r="G239" s="49">
        <f t="shared" si="21"/>
        <v>0</v>
      </c>
      <c r="H239" s="49">
        <f t="shared" si="22"/>
        <v>138240000000.00916</v>
      </c>
      <c r="I239" s="49">
        <f t="shared" si="23"/>
        <v>0</v>
      </c>
    </row>
    <row r="240" spans="1:9" x14ac:dyDescent="0.25">
      <c r="A240" s="11">
        <v>-126</v>
      </c>
      <c r="B240" s="21">
        <v>7.41</v>
      </c>
      <c r="C240" s="11">
        <v>0</v>
      </c>
      <c r="D240" s="49">
        <f t="shared" si="18"/>
        <v>2880.0000000000023</v>
      </c>
      <c r="E240" s="49">
        <f t="shared" si="19"/>
        <v>0</v>
      </c>
      <c r="F240" s="49">
        <f t="shared" si="20"/>
        <v>-5759999.9999998799</v>
      </c>
      <c r="G240" s="49">
        <f t="shared" si="21"/>
        <v>0</v>
      </c>
      <c r="H240" s="49">
        <f t="shared" si="22"/>
        <v>-138239999999.9971</v>
      </c>
      <c r="I240" s="49">
        <f t="shared" si="23"/>
        <v>0</v>
      </c>
    </row>
    <row r="241" spans="1:9" x14ac:dyDescent="0.25">
      <c r="A241" s="11">
        <v>-125</v>
      </c>
      <c r="B241" s="11">
        <v>7.52</v>
      </c>
      <c r="C241" s="11">
        <v>0</v>
      </c>
      <c r="D241" s="49">
        <f t="shared" si="18"/>
        <v>2639.9999999999864</v>
      </c>
      <c r="E241" s="49">
        <f t="shared" si="19"/>
        <v>0</v>
      </c>
      <c r="F241" s="49">
        <f t="shared" si="20"/>
        <v>-5760000.0000003818</v>
      </c>
      <c r="G241" s="49">
        <f t="shared" si="21"/>
        <v>0</v>
      </c>
      <c r="H241" s="49">
        <f t="shared" si="22"/>
        <v>-1.2047588825225828E-2</v>
      </c>
      <c r="I241" s="49">
        <f t="shared" si="23"/>
        <v>0</v>
      </c>
    </row>
    <row r="242" spans="1:9" x14ac:dyDescent="0.25">
      <c r="A242" s="11">
        <v>-124</v>
      </c>
      <c r="B242" s="21">
        <v>7.63</v>
      </c>
      <c r="C242" s="11">
        <v>0</v>
      </c>
      <c r="D242" s="49">
        <f t="shared" si="18"/>
        <v>2640.0000000000077</v>
      </c>
      <c r="E242" s="49">
        <f t="shared" si="19"/>
        <v>0</v>
      </c>
      <c r="F242" s="49">
        <f t="shared" si="20"/>
        <v>5.1295501179993153E-7</v>
      </c>
      <c r="G242" s="49">
        <f t="shared" si="21"/>
        <v>0</v>
      </c>
      <c r="H242" s="49">
        <f t="shared" si="22"/>
        <v>138240000000.02145</v>
      </c>
      <c r="I242" s="49">
        <f t="shared" si="23"/>
        <v>0</v>
      </c>
    </row>
    <row r="243" spans="1:9" x14ac:dyDescent="0.25">
      <c r="A243" s="11">
        <v>-123</v>
      </c>
      <c r="B243" s="11">
        <v>7.74</v>
      </c>
      <c r="C243" s="11">
        <v>0</v>
      </c>
      <c r="D243" s="49">
        <f t="shared" si="18"/>
        <v>2640.0000000000077</v>
      </c>
      <c r="E243" s="49">
        <f t="shared" si="19"/>
        <v>0</v>
      </c>
      <c r="F243" s="49">
        <f t="shared" si="20"/>
        <v>0</v>
      </c>
      <c r="G243" s="49">
        <f t="shared" si="21"/>
        <v>0</v>
      </c>
      <c r="H243" s="49">
        <f t="shared" si="22"/>
        <v>-1.2310920283198357E-2</v>
      </c>
      <c r="I243" s="49">
        <f t="shared" si="23"/>
        <v>0</v>
      </c>
    </row>
    <row r="244" spans="1:9" x14ac:dyDescent="0.25">
      <c r="A244" s="11">
        <v>-122</v>
      </c>
      <c r="B244" s="21">
        <v>7.84</v>
      </c>
      <c r="C244" s="11">
        <v>0</v>
      </c>
      <c r="D244" s="49">
        <f t="shared" si="18"/>
        <v>2399.9999999999914</v>
      </c>
      <c r="E244" s="49">
        <f t="shared" si="19"/>
        <v>0</v>
      </c>
      <c r="F244" s="49">
        <f t="shared" si="20"/>
        <v>-5760000.0000003921</v>
      </c>
      <c r="G244" s="49">
        <f t="shared" si="21"/>
        <v>0</v>
      </c>
      <c r="H244" s="49">
        <f t="shared" si="22"/>
        <v>-138240000000.0094</v>
      </c>
      <c r="I244" s="49">
        <f t="shared" si="23"/>
        <v>0</v>
      </c>
    </row>
    <row r="245" spans="1:9" x14ac:dyDescent="0.25">
      <c r="A245" s="11">
        <v>-121</v>
      </c>
      <c r="B245" s="11">
        <v>7.93</v>
      </c>
      <c r="C245" s="11">
        <v>0</v>
      </c>
      <c r="D245" s="49">
        <f t="shared" si="18"/>
        <v>2159.9999999999964</v>
      </c>
      <c r="E245" s="49">
        <f t="shared" si="19"/>
        <v>0</v>
      </c>
      <c r="F245" s="49">
        <f t="shared" si="20"/>
        <v>-5759999.9999998799</v>
      </c>
      <c r="G245" s="49">
        <f t="shared" si="21"/>
        <v>0</v>
      </c>
      <c r="H245" s="49">
        <f t="shared" si="22"/>
        <v>1.2293457984924315E-2</v>
      </c>
      <c r="I245" s="49">
        <f t="shared" si="23"/>
        <v>0</v>
      </c>
    </row>
    <row r="246" spans="1:9" x14ac:dyDescent="0.25">
      <c r="A246" s="11">
        <v>-120</v>
      </c>
      <c r="B246" s="21">
        <v>8.02</v>
      </c>
      <c r="C246" s="11">
        <v>0</v>
      </c>
      <c r="D246" s="49">
        <f t="shared" si="18"/>
        <v>2159.9999999999964</v>
      </c>
      <c r="E246" s="49">
        <f t="shared" si="19"/>
        <v>0</v>
      </c>
      <c r="F246" s="49">
        <f t="shared" si="20"/>
        <v>0</v>
      </c>
      <c r="G246" s="49">
        <f t="shared" si="21"/>
        <v>0</v>
      </c>
      <c r="H246" s="49">
        <f t="shared" si="22"/>
        <v>138239999999.9971</v>
      </c>
      <c r="I246" s="49">
        <f t="shared" si="23"/>
        <v>0</v>
      </c>
    </row>
    <row r="247" spans="1:9" x14ac:dyDescent="0.25">
      <c r="A247" s="11">
        <v>-119</v>
      </c>
      <c r="B247" s="11">
        <v>8.06</v>
      </c>
      <c r="C247" s="11">
        <v>0</v>
      </c>
      <c r="D247" s="49">
        <f t="shared" si="18"/>
        <v>960.00000000002206</v>
      </c>
      <c r="E247" s="49">
        <f t="shared" si="19"/>
        <v>0</v>
      </c>
      <c r="F247" s="49">
        <f t="shared" si="20"/>
        <v>-28799999.999999382</v>
      </c>
      <c r="G247" s="49">
        <f t="shared" si="21"/>
        <v>0</v>
      </c>
      <c r="H247" s="49">
        <f t="shared" si="22"/>
        <v>-691199999999.98511</v>
      </c>
      <c r="I247" s="49">
        <f t="shared" si="23"/>
        <v>0</v>
      </c>
    </row>
    <row r="248" spans="1:9" x14ac:dyDescent="0.25">
      <c r="A248" s="11">
        <v>-118</v>
      </c>
      <c r="B248" s="21">
        <v>8.11</v>
      </c>
      <c r="C248" s="11">
        <v>0</v>
      </c>
      <c r="D248" s="49">
        <f t="shared" si="18"/>
        <v>1199.9999999999743</v>
      </c>
      <c r="E248" s="49">
        <f t="shared" si="19"/>
        <v>0</v>
      </c>
      <c r="F248" s="49">
        <f t="shared" si="20"/>
        <v>5759999.9999988535</v>
      </c>
      <c r="G248" s="49">
        <f t="shared" si="21"/>
        <v>0</v>
      </c>
      <c r="H248" s="49">
        <f t="shared" si="22"/>
        <v>829439999999.95764</v>
      </c>
      <c r="I248" s="49">
        <f t="shared" si="23"/>
        <v>0</v>
      </c>
    </row>
    <row r="249" spans="1:9" x14ac:dyDescent="0.25">
      <c r="A249" s="11">
        <v>-117</v>
      </c>
      <c r="B249" s="11">
        <v>8.14</v>
      </c>
      <c r="C249" s="11">
        <v>0</v>
      </c>
      <c r="D249" s="49">
        <f t="shared" si="18"/>
        <v>720.00000000002728</v>
      </c>
      <c r="E249" s="49">
        <f t="shared" si="19"/>
        <v>0</v>
      </c>
      <c r="F249" s="49">
        <f t="shared" si="20"/>
        <v>-11519999.999998728</v>
      </c>
      <c r="G249" s="49">
        <f t="shared" si="21"/>
        <v>0</v>
      </c>
      <c r="H249" s="49">
        <f t="shared" si="22"/>
        <v>-414719999999.94196</v>
      </c>
      <c r="I249" s="49">
        <f t="shared" si="23"/>
        <v>0</v>
      </c>
    </row>
    <row r="250" spans="1:9" x14ac:dyDescent="0.25">
      <c r="A250" s="11">
        <v>-116</v>
      </c>
      <c r="B250" s="21">
        <v>8.17</v>
      </c>
      <c r="C250" s="11">
        <v>0</v>
      </c>
      <c r="D250" s="49">
        <f t="shared" si="18"/>
        <v>719.99999999998454</v>
      </c>
      <c r="E250" s="49">
        <f t="shared" si="19"/>
        <v>0</v>
      </c>
      <c r="F250" s="49">
        <f t="shared" si="20"/>
        <v>-1.0259100235998631E-6</v>
      </c>
      <c r="G250" s="49">
        <f t="shared" si="21"/>
        <v>0</v>
      </c>
      <c r="H250" s="49">
        <f t="shared" si="22"/>
        <v>276479999999.94482</v>
      </c>
      <c r="I250" s="49">
        <f t="shared" si="23"/>
        <v>0</v>
      </c>
    </row>
    <row r="251" spans="1:9" x14ac:dyDescent="0.25">
      <c r="A251" s="11">
        <v>-115</v>
      </c>
      <c r="B251" s="11">
        <v>8.18</v>
      </c>
      <c r="C251" s="11">
        <v>0</v>
      </c>
      <c r="D251" s="49">
        <f t="shared" si="18"/>
        <v>239.99999999999488</v>
      </c>
      <c r="E251" s="49">
        <f t="shared" si="19"/>
        <v>0</v>
      </c>
      <c r="F251" s="49">
        <f t="shared" si="20"/>
        <v>-11519999.99999975</v>
      </c>
      <c r="G251" s="49">
        <f t="shared" si="21"/>
        <v>0</v>
      </c>
      <c r="H251" s="49">
        <f t="shared" si="22"/>
        <v>-276479999999.96936</v>
      </c>
      <c r="I251" s="49">
        <f t="shared" si="23"/>
        <v>0</v>
      </c>
    </row>
    <row r="252" spans="1:9" x14ac:dyDescent="0.25">
      <c r="A252" s="11">
        <v>-114</v>
      </c>
      <c r="B252" s="22">
        <v>8.19</v>
      </c>
      <c r="C252" s="11">
        <v>0</v>
      </c>
      <c r="D252" s="49">
        <f t="shared" si="18"/>
        <v>239.99999999999488</v>
      </c>
      <c r="E252" s="49">
        <f t="shared" si="19"/>
        <v>0</v>
      </c>
      <c r="F252" s="49">
        <f t="shared" si="20"/>
        <v>0</v>
      </c>
      <c r="G252" s="49">
        <f t="shared" si="21"/>
        <v>0</v>
      </c>
      <c r="H252" s="49">
        <f t="shared" si="22"/>
        <v>276479999999.99402</v>
      </c>
      <c r="I252" s="49">
        <f t="shared" si="23"/>
        <v>0</v>
      </c>
    </row>
    <row r="253" spans="1:9" x14ac:dyDescent="0.25">
      <c r="A253" s="11">
        <v>-113</v>
      </c>
      <c r="B253" s="11">
        <v>8.18</v>
      </c>
      <c r="C253" s="11">
        <v>0</v>
      </c>
      <c r="D253" s="49">
        <f t="shared" si="18"/>
        <v>-239.99999999999488</v>
      </c>
      <c r="E253" s="49">
        <f t="shared" si="19"/>
        <v>0</v>
      </c>
      <c r="F253" s="49">
        <f t="shared" si="20"/>
        <v>-11519999.999999754</v>
      </c>
      <c r="G253" s="49">
        <f t="shared" si="21"/>
        <v>0</v>
      </c>
      <c r="H253" s="49">
        <f t="shared" si="22"/>
        <v>-276479999999.99408</v>
      </c>
      <c r="I253" s="49">
        <f t="shared" si="23"/>
        <v>0</v>
      </c>
    </row>
    <row r="254" spans="1:9" x14ac:dyDescent="0.25">
      <c r="A254" s="11">
        <v>-112</v>
      </c>
      <c r="B254" s="21">
        <v>8.16</v>
      </c>
      <c r="C254" s="11">
        <v>0</v>
      </c>
      <c r="D254" s="49">
        <f t="shared" si="18"/>
        <v>-479.99999999998977</v>
      </c>
      <c r="E254" s="49">
        <f t="shared" si="19"/>
        <v>0</v>
      </c>
      <c r="F254" s="49">
        <f t="shared" si="20"/>
        <v>-5759999.9999998771</v>
      </c>
      <c r="G254" s="49">
        <f t="shared" si="21"/>
        <v>0</v>
      </c>
      <c r="H254" s="49">
        <f t="shared" si="22"/>
        <v>138239999999.99704</v>
      </c>
      <c r="I254" s="49">
        <f t="shared" si="23"/>
        <v>0</v>
      </c>
    </row>
    <row r="255" spans="1:9" x14ac:dyDescent="0.25">
      <c r="A255" s="11">
        <v>-111</v>
      </c>
      <c r="B255" s="11">
        <v>8.1300000000000008</v>
      </c>
      <c r="C255" s="11">
        <v>0</v>
      </c>
      <c r="D255" s="49">
        <f t="shared" si="18"/>
        <v>-719.99999999998454</v>
      </c>
      <c r="E255" s="49">
        <f t="shared" si="19"/>
        <v>0</v>
      </c>
      <c r="F255" s="49">
        <f t="shared" si="20"/>
        <v>-5759999.9999998743</v>
      </c>
      <c r="G255" s="49">
        <f t="shared" si="21"/>
        <v>0</v>
      </c>
      <c r="H255" s="49">
        <f t="shared" si="22"/>
        <v>6.7055225372314453E-5</v>
      </c>
      <c r="I255" s="49">
        <f t="shared" si="23"/>
        <v>0</v>
      </c>
    </row>
    <row r="256" spans="1:9" x14ac:dyDescent="0.25">
      <c r="A256" s="11">
        <v>-110</v>
      </c>
      <c r="B256" s="21">
        <v>8.09</v>
      </c>
      <c r="C256" s="11">
        <v>0</v>
      </c>
      <c r="D256" s="49">
        <f t="shared" si="18"/>
        <v>-960.00000000002206</v>
      </c>
      <c r="E256" s="49">
        <f t="shared" si="19"/>
        <v>0</v>
      </c>
      <c r="F256" s="49">
        <f t="shared" si="20"/>
        <v>-5760000.0000008997</v>
      </c>
      <c r="G256" s="49">
        <f t="shared" si="21"/>
        <v>0</v>
      </c>
      <c r="H256" s="49">
        <f t="shared" si="22"/>
        <v>-2.4609267711639404E-2</v>
      </c>
      <c r="I256" s="49">
        <f t="shared" si="23"/>
        <v>0</v>
      </c>
    </row>
    <row r="257" spans="1:9" x14ac:dyDescent="0.25">
      <c r="A257" s="11">
        <v>-109</v>
      </c>
      <c r="B257" s="21">
        <v>8.02</v>
      </c>
      <c r="C257" s="11">
        <v>0</v>
      </c>
      <c r="D257" s="49">
        <f t="shared" si="18"/>
        <v>-1680.0000000000066</v>
      </c>
      <c r="E257" s="49">
        <f t="shared" si="19"/>
        <v>0</v>
      </c>
      <c r="F257" s="49">
        <f t="shared" si="20"/>
        <v>-17279999.999999627</v>
      </c>
      <c r="G257" s="49">
        <f t="shared" si="21"/>
        <v>0</v>
      </c>
      <c r="H257" s="49">
        <f t="shared" si="22"/>
        <v>-276479999999.96948</v>
      </c>
      <c r="I257" s="49">
        <f t="shared" si="23"/>
        <v>0</v>
      </c>
    </row>
    <row r="258" spans="1:9" x14ac:dyDescent="0.25">
      <c r="A258" s="11">
        <v>-108</v>
      </c>
      <c r="B258" s="21">
        <v>7.94</v>
      </c>
      <c r="C258" s="11">
        <v>0</v>
      </c>
      <c r="D258" s="49">
        <f t="shared" si="18"/>
        <v>-1919.9999999999802</v>
      </c>
      <c r="E258" s="49">
        <f t="shared" si="19"/>
        <v>0</v>
      </c>
      <c r="F258" s="49">
        <f t="shared" si="20"/>
        <v>-5759999.9999993667</v>
      </c>
      <c r="G258" s="49">
        <f t="shared" si="21"/>
        <v>0</v>
      </c>
      <c r="H258" s="49">
        <f t="shared" si="22"/>
        <v>276480000000.00623</v>
      </c>
      <c r="I258" s="49">
        <f t="shared" si="23"/>
        <v>0</v>
      </c>
    </row>
    <row r="259" spans="1:9" x14ac:dyDescent="0.25">
      <c r="A259" s="11">
        <v>-107</v>
      </c>
      <c r="B259" s="21">
        <v>7.76</v>
      </c>
      <c r="C259" s="11">
        <v>0</v>
      </c>
      <c r="D259" s="49">
        <f t="shared" si="18"/>
        <v>-4320.0000000000136</v>
      </c>
      <c r="E259" s="49">
        <f t="shared" si="19"/>
        <v>0</v>
      </c>
      <c r="F259" s="49">
        <f t="shared" si="20"/>
        <v>-57600000.000000797</v>
      </c>
      <c r="G259" s="49">
        <f t="shared" si="21"/>
        <v>0</v>
      </c>
      <c r="H259" s="49">
        <f t="shared" si="22"/>
        <v>-1244160000000.0342</v>
      </c>
      <c r="I259" s="49">
        <f t="shared" si="23"/>
        <v>0</v>
      </c>
    </row>
    <row r="260" spans="1:9" x14ac:dyDescent="0.25">
      <c r="A260" s="11">
        <v>-106</v>
      </c>
      <c r="B260" s="21">
        <v>7.58</v>
      </c>
      <c r="C260" s="11">
        <v>0</v>
      </c>
      <c r="D260" s="49">
        <f t="shared" si="18"/>
        <v>-4319.9999999999927</v>
      </c>
      <c r="E260" s="49">
        <f t="shared" si="19"/>
        <v>0</v>
      </c>
      <c r="F260" s="49">
        <f t="shared" si="20"/>
        <v>5.0204107537865639E-7</v>
      </c>
      <c r="G260" s="49">
        <f t="shared" si="21"/>
        <v>0</v>
      </c>
      <c r="H260" s="49">
        <f t="shared" si="22"/>
        <v>1382400000000.031</v>
      </c>
      <c r="I260" s="49">
        <f t="shared" si="23"/>
        <v>0</v>
      </c>
    </row>
    <row r="261" spans="1:9" x14ac:dyDescent="0.25">
      <c r="A261" s="11">
        <v>-105</v>
      </c>
      <c r="B261" s="21">
        <v>7.47</v>
      </c>
      <c r="C261" s="11">
        <v>0</v>
      </c>
      <c r="D261" s="49">
        <f t="shared" si="18"/>
        <v>-2640.0000000000077</v>
      </c>
      <c r="E261" s="49">
        <f t="shared" si="19"/>
        <v>0</v>
      </c>
      <c r="F261" s="49">
        <f t="shared" si="20"/>
        <v>40319999.999999635</v>
      </c>
      <c r="G261" s="49">
        <f t="shared" si="21"/>
        <v>0</v>
      </c>
      <c r="H261" s="49">
        <f t="shared" si="22"/>
        <v>967679999999.97913</v>
      </c>
      <c r="I261" s="49">
        <f t="shared" si="23"/>
        <v>0</v>
      </c>
    </row>
    <row r="262" spans="1:9" x14ac:dyDescent="0.25">
      <c r="A262" s="11">
        <v>-104</v>
      </c>
      <c r="B262" s="21">
        <v>7.37</v>
      </c>
      <c r="C262" s="11">
        <v>0</v>
      </c>
      <c r="D262" s="49">
        <f t="shared" si="18"/>
        <v>-2399.9999999999914</v>
      </c>
      <c r="E262" s="49">
        <f t="shared" si="19"/>
        <v>0</v>
      </c>
      <c r="F262" s="49">
        <f t="shared" si="20"/>
        <v>5760000.0000003921</v>
      </c>
      <c r="G262" s="49">
        <f t="shared" si="21"/>
        <v>0</v>
      </c>
      <c r="H262" s="49">
        <f t="shared" si="22"/>
        <v>-829439999999.98169</v>
      </c>
      <c r="I262" s="49">
        <f t="shared" si="23"/>
        <v>0</v>
      </c>
    </row>
    <row r="263" spans="1:9" x14ac:dyDescent="0.25">
      <c r="A263" s="11">
        <v>-103</v>
      </c>
      <c r="B263" s="11">
        <v>7.22</v>
      </c>
      <c r="C263" s="11">
        <v>0</v>
      </c>
      <c r="D263" s="49">
        <f t="shared" si="18"/>
        <v>-3600.0000000000086</v>
      </c>
      <c r="E263" s="49">
        <f t="shared" si="19"/>
        <v>0</v>
      </c>
      <c r="F263" s="49">
        <f t="shared" si="20"/>
        <v>-28800000.00000041</v>
      </c>
      <c r="G263" s="49">
        <f t="shared" si="21"/>
        <v>0</v>
      </c>
      <c r="H263" s="49">
        <f t="shared" si="22"/>
        <v>-829440000000.01917</v>
      </c>
      <c r="I263" s="49">
        <f t="shared" si="23"/>
        <v>0</v>
      </c>
    </row>
    <row r="264" spans="1:9" x14ac:dyDescent="0.25">
      <c r="A264" s="11">
        <v>-102</v>
      </c>
      <c r="B264" s="21">
        <v>7.08</v>
      </c>
      <c r="C264" s="11">
        <v>0</v>
      </c>
      <c r="D264" s="49">
        <f t="shared" ref="D264:D327" si="24">((B264-B263)/RADIANS(1))*$D$2</f>
        <v>-3359.9999999999918</v>
      </c>
      <c r="E264" s="49">
        <f t="shared" ref="E264:E327" si="25">((C264-C263)/RADIANS(1))*$D$2</f>
        <v>0</v>
      </c>
      <c r="F264" s="49">
        <f t="shared" ref="F264:F327" si="26">((D264-D263)/RADIANS(1))*$D$2</f>
        <v>5760000.0000004033</v>
      </c>
      <c r="G264" s="49">
        <f t="shared" ref="G264:G327" si="27">((E264-E263)/RADIANS(1))*$D$2</f>
        <v>0</v>
      </c>
      <c r="H264" s="49">
        <f t="shared" ref="H264:H327" si="28">((F264-F263)/RADIANS(1))*$D$2</f>
        <v>829440000000.01941</v>
      </c>
      <c r="I264" s="49">
        <f t="shared" ref="I264:I327" si="29">((G264-G263)/RADIANS(1))*$D$2</f>
        <v>0</v>
      </c>
    </row>
    <row r="265" spans="1:9" x14ac:dyDescent="0.25">
      <c r="A265" s="11">
        <v>-101</v>
      </c>
      <c r="B265" s="11">
        <v>6.92</v>
      </c>
      <c r="C265" s="11">
        <v>0</v>
      </c>
      <c r="D265" s="49">
        <f t="shared" si="24"/>
        <v>-3840.0000000000027</v>
      </c>
      <c r="E265" s="49">
        <f t="shared" si="25"/>
        <v>0</v>
      </c>
      <c r="F265" s="49">
        <f t="shared" si="26"/>
        <v>-11520000.000000261</v>
      </c>
      <c r="G265" s="49">
        <f t="shared" si="27"/>
        <v>0</v>
      </c>
      <c r="H265" s="49">
        <f t="shared" si="28"/>
        <v>-414720000000.01593</v>
      </c>
      <c r="I265" s="49">
        <f t="shared" si="29"/>
        <v>0</v>
      </c>
    </row>
    <row r="266" spans="1:9" x14ac:dyDescent="0.25">
      <c r="A266" s="11">
        <v>-100</v>
      </c>
      <c r="B266" s="21">
        <v>6.76</v>
      </c>
      <c r="C266" s="11">
        <v>0.01</v>
      </c>
      <c r="D266" s="49">
        <f t="shared" si="24"/>
        <v>-3840.0000000000027</v>
      </c>
      <c r="E266" s="49">
        <f t="shared" si="25"/>
        <v>240</v>
      </c>
      <c r="F266" s="49">
        <f t="shared" si="26"/>
        <v>0</v>
      </c>
      <c r="G266" s="49">
        <f t="shared" si="27"/>
        <v>5759999.9999999991</v>
      </c>
      <c r="H266" s="49">
        <f t="shared" si="28"/>
        <v>276480000000.00623</v>
      </c>
      <c r="I266" s="49">
        <f t="shared" si="29"/>
        <v>138239999999.99997</v>
      </c>
    </row>
    <row r="267" spans="1:9" x14ac:dyDescent="0.25">
      <c r="A267" s="11">
        <v>-99</v>
      </c>
      <c r="B267" s="11">
        <v>6.65</v>
      </c>
      <c r="C267" s="11">
        <v>0.01</v>
      </c>
      <c r="D267" s="49">
        <f t="shared" si="24"/>
        <v>-2639.9999999999864</v>
      </c>
      <c r="E267" s="49">
        <f t="shared" si="25"/>
        <v>0</v>
      </c>
      <c r="F267" s="49">
        <f t="shared" si="26"/>
        <v>28800000.000000391</v>
      </c>
      <c r="G267" s="49">
        <f t="shared" si="27"/>
        <v>-5759999.9999999991</v>
      </c>
      <c r="H267" s="49">
        <f t="shared" si="28"/>
        <v>691200000000.0094</v>
      </c>
      <c r="I267" s="49">
        <f t="shared" si="29"/>
        <v>-276479999999.99994</v>
      </c>
    </row>
    <row r="268" spans="1:9" x14ac:dyDescent="0.25">
      <c r="A268" s="11">
        <v>-98</v>
      </c>
      <c r="B268" s="21">
        <v>6.54</v>
      </c>
      <c r="C268" s="11">
        <v>0.01</v>
      </c>
      <c r="D268" s="49">
        <f t="shared" si="24"/>
        <v>-2640.0000000000077</v>
      </c>
      <c r="E268" s="49">
        <f t="shared" si="25"/>
        <v>0</v>
      </c>
      <c r="F268" s="49">
        <f t="shared" si="26"/>
        <v>-5.1295501179993153E-7</v>
      </c>
      <c r="G268" s="49">
        <f t="shared" si="27"/>
        <v>0</v>
      </c>
      <c r="H268" s="49">
        <f t="shared" si="28"/>
        <v>-691200000000.02173</v>
      </c>
      <c r="I268" s="49">
        <f t="shared" si="29"/>
        <v>138239999999.99997</v>
      </c>
    </row>
    <row r="269" spans="1:9" x14ac:dyDescent="0.25">
      <c r="A269" s="11">
        <v>-97</v>
      </c>
      <c r="B269" s="11">
        <v>6.39</v>
      </c>
      <c r="C269" s="11">
        <v>0.01</v>
      </c>
      <c r="D269" s="49">
        <f t="shared" si="24"/>
        <v>-3600.0000000000086</v>
      </c>
      <c r="E269" s="49">
        <f t="shared" si="25"/>
        <v>0</v>
      </c>
      <c r="F269" s="49">
        <f t="shared" si="26"/>
        <v>-23040000.000000022</v>
      </c>
      <c r="G269" s="49">
        <f t="shared" si="27"/>
        <v>0</v>
      </c>
      <c r="H269" s="49">
        <f t="shared" si="28"/>
        <v>-552959999999.98816</v>
      </c>
      <c r="I269" s="49">
        <f t="shared" si="29"/>
        <v>0</v>
      </c>
    </row>
    <row r="270" spans="1:9" x14ac:dyDescent="0.25">
      <c r="A270" s="11">
        <v>-96</v>
      </c>
      <c r="B270" s="21">
        <v>6.24</v>
      </c>
      <c r="C270" s="11">
        <v>0.01</v>
      </c>
      <c r="D270" s="49">
        <f t="shared" si="24"/>
        <v>-3599.9999999999868</v>
      </c>
      <c r="E270" s="49">
        <f t="shared" si="25"/>
        <v>0</v>
      </c>
      <c r="F270" s="49">
        <f t="shared" si="26"/>
        <v>5.2386894822120667E-7</v>
      </c>
      <c r="G270" s="49">
        <f t="shared" si="27"/>
        <v>0</v>
      </c>
      <c r="H270" s="49">
        <f t="shared" si="28"/>
        <v>552960000000.01318</v>
      </c>
      <c r="I270" s="49">
        <f t="shared" si="29"/>
        <v>0</v>
      </c>
    </row>
    <row r="271" spans="1:9" x14ac:dyDescent="0.25">
      <c r="A271" s="11">
        <v>-95</v>
      </c>
      <c r="B271" s="11">
        <v>6.11</v>
      </c>
      <c r="C271" s="11">
        <v>0.01</v>
      </c>
      <c r="D271" s="49">
        <f t="shared" si="24"/>
        <v>-3119.9999999999973</v>
      </c>
      <c r="E271" s="49">
        <f t="shared" si="25"/>
        <v>0</v>
      </c>
      <c r="F271" s="49">
        <f t="shared" si="26"/>
        <v>11519999.999999749</v>
      </c>
      <c r="G271" s="49">
        <f t="shared" si="27"/>
        <v>0</v>
      </c>
      <c r="H271" s="49">
        <f t="shared" si="28"/>
        <v>276479999999.98138</v>
      </c>
      <c r="I271" s="49">
        <f t="shared" si="29"/>
        <v>0</v>
      </c>
    </row>
    <row r="272" spans="1:9" x14ac:dyDescent="0.25">
      <c r="A272" s="11">
        <v>-94</v>
      </c>
      <c r="B272" s="21">
        <v>5.98</v>
      </c>
      <c r="C272" s="11">
        <v>0.01</v>
      </c>
      <c r="D272" s="49">
        <f t="shared" si="24"/>
        <v>-3119.9999999999973</v>
      </c>
      <c r="E272" s="49">
        <f t="shared" si="25"/>
        <v>0</v>
      </c>
      <c r="F272" s="49">
        <f t="shared" si="26"/>
        <v>0</v>
      </c>
      <c r="G272" s="49">
        <f t="shared" si="27"/>
        <v>0</v>
      </c>
      <c r="H272" s="49">
        <f t="shared" si="28"/>
        <v>-276479999999.99396</v>
      </c>
      <c r="I272" s="49">
        <f t="shared" si="29"/>
        <v>0</v>
      </c>
    </row>
    <row r="273" spans="1:9" x14ac:dyDescent="0.25">
      <c r="A273" s="11">
        <v>-93</v>
      </c>
      <c r="B273" s="11">
        <v>5.84</v>
      </c>
      <c r="C273" s="11">
        <v>0.01</v>
      </c>
      <c r="D273" s="49">
        <f t="shared" si="24"/>
        <v>-3360.0000000000132</v>
      </c>
      <c r="E273" s="49">
        <f t="shared" si="25"/>
        <v>0</v>
      </c>
      <c r="F273" s="49">
        <f t="shared" si="26"/>
        <v>-5760000.0000003818</v>
      </c>
      <c r="G273" s="49">
        <f t="shared" si="27"/>
        <v>0</v>
      </c>
      <c r="H273" s="49">
        <f t="shared" si="28"/>
        <v>-138240000000.00916</v>
      </c>
      <c r="I273" s="49">
        <f t="shared" si="29"/>
        <v>0</v>
      </c>
    </row>
    <row r="274" spans="1:9" x14ac:dyDescent="0.25">
      <c r="A274" s="11">
        <v>-92</v>
      </c>
      <c r="B274" s="21">
        <v>5.7</v>
      </c>
      <c r="C274" s="11">
        <v>0.01</v>
      </c>
      <c r="D274" s="49">
        <f t="shared" si="24"/>
        <v>-3359.9999999999918</v>
      </c>
      <c r="E274" s="49">
        <f t="shared" si="25"/>
        <v>0</v>
      </c>
      <c r="F274" s="49">
        <f t="shared" si="26"/>
        <v>5.1295501179993153E-7</v>
      </c>
      <c r="G274" s="49">
        <f t="shared" si="27"/>
        <v>0</v>
      </c>
      <c r="H274" s="49">
        <f t="shared" si="28"/>
        <v>138240000000.02145</v>
      </c>
      <c r="I274" s="49">
        <f t="shared" si="29"/>
        <v>0</v>
      </c>
    </row>
    <row r="275" spans="1:9" x14ac:dyDescent="0.25">
      <c r="A275" s="11">
        <v>-91</v>
      </c>
      <c r="B275" s="11">
        <v>5.56</v>
      </c>
      <c r="C275" s="11">
        <v>0.01</v>
      </c>
      <c r="D275" s="49">
        <f t="shared" si="24"/>
        <v>-3360.0000000000132</v>
      </c>
      <c r="E275" s="49">
        <f t="shared" si="25"/>
        <v>0</v>
      </c>
      <c r="F275" s="49">
        <f t="shared" si="26"/>
        <v>-5.1295501179993153E-7</v>
      </c>
      <c r="G275" s="49">
        <f t="shared" si="27"/>
        <v>0</v>
      </c>
      <c r="H275" s="49">
        <f t="shared" si="28"/>
        <v>-2.4621840566396713E-2</v>
      </c>
      <c r="I275" s="49">
        <f t="shared" si="29"/>
        <v>0</v>
      </c>
    </row>
    <row r="276" spans="1:9" x14ac:dyDescent="0.25">
      <c r="A276" s="11">
        <v>-90</v>
      </c>
      <c r="B276" s="21">
        <v>5.42</v>
      </c>
      <c r="C276" s="11">
        <v>0.01</v>
      </c>
      <c r="D276" s="49">
        <f t="shared" si="24"/>
        <v>-3359.9999999999918</v>
      </c>
      <c r="E276" s="49">
        <f t="shared" si="25"/>
        <v>0</v>
      </c>
      <c r="F276" s="49">
        <f t="shared" si="26"/>
        <v>5.1295501179993153E-7</v>
      </c>
      <c r="G276" s="49">
        <f t="shared" si="27"/>
        <v>0</v>
      </c>
      <c r="H276" s="49">
        <f t="shared" si="28"/>
        <v>2.4621840566396713E-2</v>
      </c>
      <c r="I276" s="49">
        <f t="shared" si="29"/>
        <v>0</v>
      </c>
    </row>
    <row r="277" spans="1:9" x14ac:dyDescent="0.25">
      <c r="A277" s="11">
        <v>-89</v>
      </c>
      <c r="B277" s="11">
        <v>5.28</v>
      </c>
      <c r="C277" s="11">
        <v>0.01</v>
      </c>
      <c r="D277" s="49">
        <f t="shared" si="24"/>
        <v>-3359.9999999999918</v>
      </c>
      <c r="E277" s="49">
        <f t="shared" si="25"/>
        <v>0</v>
      </c>
      <c r="F277" s="49">
        <f t="shared" si="26"/>
        <v>0</v>
      </c>
      <c r="G277" s="49">
        <f t="shared" si="27"/>
        <v>0</v>
      </c>
      <c r="H277" s="49">
        <f t="shared" si="28"/>
        <v>-1.2310920283198357E-2</v>
      </c>
      <c r="I277" s="49">
        <f t="shared" si="29"/>
        <v>0</v>
      </c>
    </row>
    <row r="278" spans="1:9" x14ac:dyDescent="0.25">
      <c r="A278" s="11">
        <v>-88</v>
      </c>
      <c r="B278" s="21">
        <v>5.14</v>
      </c>
      <c r="C278" s="11">
        <v>0.01</v>
      </c>
      <c r="D278" s="49">
        <f t="shared" si="24"/>
        <v>-3360.0000000000132</v>
      </c>
      <c r="E278" s="49">
        <f t="shared" si="25"/>
        <v>0</v>
      </c>
      <c r="F278" s="49">
        <f t="shared" si="26"/>
        <v>-5.1295501179993153E-7</v>
      </c>
      <c r="G278" s="49">
        <f t="shared" si="27"/>
        <v>0</v>
      </c>
      <c r="H278" s="49">
        <f t="shared" si="28"/>
        <v>-1.2310920283198357E-2</v>
      </c>
      <c r="I278" s="49">
        <f t="shared" si="29"/>
        <v>0</v>
      </c>
    </row>
    <row r="279" spans="1:9" x14ac:dyDescent="0.25">
      <c r="A279" s="11">
        <v>-87</v>
      </c>
      <c r="B279" s="11">
        <v>4.99</v>
      </c>
      <c r="C279" s="11">
        <v>0.01</v>
      </c>
      <c r="D279" s="49">
        <f t="shared" si="24"/>
        <v>-3599.9999999999868</v>
      </c>
      <c r="E279" s="49">
        <f t="shared" si="25"/>
        <v>0</v>
      </c>
      <c r="F279" s="49">
        <f t="shared" si="26"/>
        <v>-5759999.9999993667</v>
      </c>
      <c r="G279" s="49">
        <f t="shared" si="27"/>
        <v>0</v>
      </c>
      <c r="H279" s="49">
        <f t="shared" si="28"/>
        <v>-138239999999.97247</v>
      </c>
      <c r="I279" s="49">
        <f t="shared" si="29"/>
        <v>0</v>
      </c>
    </row>
    <row r="280" spans="1:9" x14ac:dyDescent="0.25">
      <c r="A280" s="11">
        <v>-86</v>
      </c>
      <c r="B280" s="21">
        <v>4.84</v>
      </c>
      <c r="C280" s="11">
        <v>0.01</v>
      </c>
      <c r="D280" s="49">
        <f t="shared" si="24"/>
        <v>-3600.0000000000086</v>
      </c>
      <c r="E280" s="49">
        <f t="shared" si="25"/>
        <v>0</v>
      </c>
      <c r="F280" s="49">
        <f t="shared" si="26"/>
        <v>-5.2386894822120667E-7</v>
      </c>
      <c r="G280" s="49">
        <f t="shared" si="27"/>
        <v>0</v>
      </c>
      <c r="H280" s="49">
        <f t="shared" si="28"/>
        <v>138239999999.97223</v>
      </c>
      <c r="I280" s="49">
        <f t="shared" si="29"/>
        <v>0</v>
      </c>
    </row>
    <row r="281" spans="1:9" x14ac:dyDescent="0.25">
      <c r="A281" s="11">
        <v>-85</v>
      </c>
      <c r="B281" s="11">
        <v>4.7300000000000004</v>
      </c>
      <c r="C281" s="11">
        <v>0.01</v>
      </c>
      <c r="D281" s="49">
        <f t="shared" si="24"/>
        <v>-2639.9999999999864</v>
      </c>
      <c r="E281" s="49">
        <f t="shared" si="25"/>
        <v>0</v>
      </c>
      <c r="F281" s="49">
        <f t="shared" si="26"/>
        <v>23040000.000000533</v>
      </c>
      <c r="G281" s="49">
        <f t="shared" si="27"/>
        <v>0</v>
      </c>
      <c r="H281" s="49">
        <f t="shared" si="28"/>
        <v>552960000000.02539</v>
      </c>
      <c r="I281" s="49">
        <f t="shared" si="29"/>
        <v>0</v>
      </c>
    </row>
    <row r="282" spans="1:9" x14ac:dyDescent="0.25">
      <c r="A282" s="11">
        <v>-84</v>
      </c>
      <c r="B282" s="21">
        <v>4.62</v>
      </c>
      <c r="C282" s="11">
        <v>0.01</v>
      </c>
      <c r="D282" s="49">
        <f t="shared" si="24"/>
        <v>-2640.0000000000077</v>
      </c>
      <c r="E282" s="49">
        <f t="shared" si="25"/>
        <v>0</v>
      </c>
      <c r="F282" s="49">
        <f t="shared" si="26"/>
        <v>-5.1295501179993153E-7</v>
      </c>
      <c r="G282" s="49">
        <f t="shared" si="27"/>
        <v>0</v>
      </c>
      <c r="H282" s="49">
        <f t="shared" si="28"/>
        <v>-552960000000.02515</v>
      </c>
      <c r="I282" s="49">
        <f t="shared" si="29"/>
        <v>0</v>
      </c>
    </row>
    <row r="283" spans="1:9" x14ac:dyDescent="0.25">
      <c r="A283" s="11">
        <v>-83</v>
      </c>
      <c r="B283" s="11">
        <v>4.49</v>
      </c>
      <c r="C283" s="11">
        <v>0.01</v>
      </c>
      <c r="D283" s="49">
        <f t="shared" si="24"/>
        <v>-3119.9999999999973</v>
      </c>
      <c r="E283" s="49">
        <f t="shared" si="25"/>
        <v>0</v>
      </c>
      <c r="F283" s="49">
        <f t="shared" si="26"/>
        <v>-11519999.999999749</v>
      </c>
      <c r="G283" s="49">
        <f t="shared" si="27"/>
        <v>0</v>
      </c>
      <c r="H283" s="49">
        <f t="shared" si="28"/>
        <v>-276479999999.98163</v>
      </c>
      <c r="I283" s="49">
        <f t="shared" si="29"/>
        <v>0</v>
      </c>
    </row>
    <row r="284" spans="1:9" x14ac:dyDescent="0.25">
      <c r="A284" s="11">
        <v>-82</v>
      </c>
      <c r="B284" s="21">
        <v>4.3600000000000003</v>
      </c>
      <c r="C284" s="11">
        <v>0.01</v>
      </c>
      <c r="D284" s="49">
        <f t="shared" si="24"/>
        <v>-3119.9999999999973</v>
      </c>
      <c r="E284" s="49">
        <f t="shared" si="25"/>
        <v>0</v>
      </c>
      <c r="F284" s="49">
        <f t="shared" si="26"/>
        <v>0</v>
      </c>
      <c r="G284" s="49">
        <f t="shared" si="27"/>
        <v>0</v>
      </c>
      <c r="H284" s="49">
        <f t="shared" si="28"/>
        <v>276479999999.99396</v>
      </c>
      <c r="I284" s="49">
        <f t="shared" si="29"/>
        <v>0</v>
      </c>
    </row>
    <row r="285" spans="1:9" x14ac:dyDescent="0.25">
      <c r="A285" s="11">
        <v>-81</v>
      </c>
      <c r="B285" s="11">
        <v>4.2300000000000004</v>
      </c>
      <c r="C285" s="11">
        <v>0.01</v>
      </c>
      <c r="D285" s="49">
        <f t="shared" si="24"/>
        <v>-3119.9999999999973</v>
      </c>
      <c r="E285" s="49">
        <f t="shared" si="25"/>
        <v>0</v>
      </c>
      <c r="F285" s="49">
        <f t="shared" si="26"/>
        <v>0</v>
      </c>
      <c r="G285" s="49">
        <f t="shared" si="27"/>
        <v>0</v>
      </c>
      <c r="H285" s="49">
        <f t="shared" si="28"/>
        <v>0</v>
      </c>
      <c r="I285" s="49">
        <f t="shared" si="29"/>
        <v>0</v>
      </c>
    </row>
    <row r="286" spans="1:9" x14ac:dyDescent="0.25">
      <c r="A286" s="11">
        <v>-80</v>
      </c>
      <c r="B286" s="21">
        <v>4.1100000000000003</v>
      </c>
      <c r="C286" s="11">
        <v>0.01</v>
      </c>
      <c r="D286" s="49">
        <f t="shared" si="24"/>
        <v>-2880.0000000000023</v>
      </c>
      <c r="E286" s="49">
        <f t="shared" si="25"/>
        <v>0</v>
      </c>
      <c r="F286" s="49">
        <f t="shared" si="26"/>
        <v>5759999.9999998799</v>
      </c>
      <c r="G286" s="49">
        <f t="shared" si="27"/>
        <v>0</v>
      </c>
      <c r="H286" s="49">
        <f t="shared" si="28"/>
        <v>138239999999.9971</v>
      </c>
      <c r="I286" s="49">
        <f t="shared" si="29"/>
        <v>0</v>
      </c>
    </row>
    <row r="287" spans="1:9" x14ac:dyDescent="0.25">
      <c r="A287" s="11">
        <v>-79</v>
      </c>
      <c r="B287" s="11">
        <v>4.01</v>
      </c>
      <c r="C287" s="11">
        <v>0.01</v>
      </c>
      <c r="D287" s="49">
        <f t="shared" si="24"/>
        <v>-2400.0000000000123</v>
      </c>
      <c r="E287" s="49">
        <f t="shared" si="25"/>
        <v>0</v>
      </c>
      <c r="F287" s="49">
        <f t="shared" si="26"/>
        <v>11519999.99999976</v>
      </c>
      <c r="G287" s="49">
        <f t="shared" si="27"/>
        <v>0</v>
      </c>
      <c r="H287" s="49">
        <f t="shared" si="28"/>
        <v>138239999999.9971</v>
      </c>
      <c r="I287" s="49">
        <f t="shared" si="29"/>
        <v>0</v>
      </c>
    </row>
    <row r="288" spans="1:9" x14ac:dyDescent="0.25">
      <c r="A288" s="11">
        <v>-78</v>
      </c>
      <c r="B288" s="21">
        <v>3.92</v>
      </c>
      <c r="C288" s="11">
        <v>0.01</v>
      </c>
      <c r="D288" s="49">
        <f t="shared" si="24"/>
        <v>-2159.9999999999964</v>
      </c>
      <c r="E288" s="49">
        <f t="shared" si="25"/>
        <v>0</v>
      </c>
      <c r="F288" s="49">
        <f t="shared" si="26"/>
        <v>5760000.0000003818</v>
      </c>
      <c r="G288" s="49">
        <f t="shared" si="27"/>
        <v>0</v>
      </c>
      <c r="H288" s="49">
        <f t="shared" si="28"/>
        <v>-138239999999.98505</v>
      </c>
      <c r="I288" s="49">
        <f t="shared" si="29"/>
        <v>0</v>
      </c>
    </row>
    <row r="289" spans="1:9" x14ac:dyDescent="0.25">
      <c r="A289" s="11">
        <v>-77</v>
      </c>
      <c r="B289" s="11">
        <v>3.8</v>
      </c>
      <c r="C289" s="11">
        <v>0.01</v>
      </c>
      <c r="D289" s="49">
        <f t="shared" si="24"/>
        <v>-2880.0000000000023</v>
      </c>
      <c r="E289" s="49">
        <f t="shared" si="25"/>
        <v>0</v>
      </c>
      <c r="F289" s="49">
        <f t="shared" si="26"/>
        <v>-17280000.000000142</v>
      </c>
      <c r="G289" s="49">
        <f t="shared" si="27"/>
        <v>0</v>
      </c>
      <c r="H289" s="49">
        <f t="shared" si="28"/>
        <v>-552960000000.01245</v>
      </c>
      <c r="I289" s="49">
        <f t="shared" si="29"/>
        <v>0</v>
      </c>
    </row>
    <row r="290" spans="1:9" x14ac:dyDescent="0.25">
      <c r="A290" s="11">
        <v>-76</v>
      </c>
      <c r="B290" s="21">
        <v>3.69</v>
      </c>
      <c r="C290" s="11">
        <v>0.01</v>
      </c>
      <c r="D290" s="49">
        <f t="shared" si="24"/>
        <v>-2639.9999999999968</v>
      </c>
      <c r="E290" s="49">
        <f t="shared" si="25"/>
        <v>0</v>
      </c>
      <c r="F290" s="49">
        <f t="shared" si="26"/>
        <v>5760000.0000001304</v>
      </c>
      <c r="G290" s="49">
        <f t="shared" si="27"/>
        <v>0</v>
      </c>
      <c r="H290" s="49">
        <f t="shared" si="28"/>
        <v>552960000000.00647</v>
      </c>
      <c r="I290" s="49">
        <f t="shared" si="29"/>
        <v>0</v>
      </c>
    </row>
    <row r="291" spans="1:9" x14ac:dyDescent="0.25">
      <c r="A291" s="11">
        <v>-75</v>
      </c>
      <c r="B291" s="11">
        <v>3.58</v>
      </c>
      <c r="C291" s="11">
        <v>0.01</v>
      </c>
      <c r="D291" s="49">
        <f t="shared" si="24"/>
        <v>-2639.9999999999968</v>
      </c>
      <c r="E291" s="49">
        <f t="shared" si="25"/>
        <v>0</v>
      </c>
      <c r="F291" s="49">
        <f t="shared" si="26"/>
        <v>0</v>
      </c>
      <c r="G291" s="49">
        <f t="shared" si="27"/>
        <v>0</v>
      </c>
      <c r="H291" s="49">
        <f t="shared" si="28"/>
        <v>-138240000000.00311</v>
      </c>
      <c r="I291" s="49">
        <f t="shared" si="29"/>
        <v>0</v>
      </c>
    </row>
    <row r="292" spans="1:9" x14ac:dyDescent="0.25">
      <c r="A292" s="11">
        <v>-74</v>
      </c>
      <c r="B292" s="21">
        <v>3.48</v>
      </c>
      <c r="C292" s="11">
        <v>0.01</v>
      </c>
      <c r="D292" s="49">
        <f t="shared" si="24"/>
        <v>-2400.0000000000018</v>
      </c>
      <c r="E292" s="49">
        <f t="shared" si="25"/>
        <v>0</v>
      </c>
      <c r="F292" s="49">
        <f t="shared" si="26"/>
        <v>5759999.9999998799</v>
      </c>
      <c r="G292" s="49">
        <f t="shared" si="27"/>
        <v>0</v>
      </c>
      <c r="H292" s="49">
        <f t="shared" si="28"/>
        <v>138239999999.9971</v>
      </c>
      <c r="I292" s="49">
        <f t="shared" si="29"/>
        <v>0</v>
      </c>
    </row>
    <row r="293" spans="1:9" x14ac:dyDescent="0.25">
      <c r="A293" s="11">
        <v>-73</v>
      </c>
      <c r="B293" s="11">
        <v>3.4</v>
      </c>
      <c r="C293" s="11">
        <v>0.01</v>
      </c>
      <c r="D293" s="49">
        <f t="shared" si="24"/>
        <v>-1920.0000000000014</v>
      </c>
      <c r="E293" s="49">
        <f t="shared" si="25"/>
        <v>0</v>
      </c>
      <c r="F293" s="49">
        <f t="shared" si="26"/>
        <v>11520000.000000011</v>
      </c>
      <c r="G293" s="49">
        <f t="shared" si="27"/>
        <v>0</v>
      </c>
      <c r="H293" s="49">
        <f t="shared" si="28"/>
        <v>138240000000.00314</v>
      </c>
      <c r="I293" s="49">
        <f t="shared" si="29"/>
        <v>0</v>
      </c>
    </row>
    <row r="294" spans="1:9" x14ac:dyDescent="0.25">
      <c r="A294" s="11">
        <v>-72</v>
      </c>
      <c r="B294" s="21">
        <v>3.32</v>
      </c>
      <c r="C294" s="11">
        <v>0.01</v>
      </c>
      <c r="D294" s="49">
        <f t="shared" si="24"/>
        <v>-1920.0000000000014</v>
      </c>
      <c r="E294" s="49">
        <f t="shared" si="25"/>
        <v>0</v>
      </c>
      <c r="F294" s="49">
        <f t="shared" si="26"/>
        <v>0</v>
      </c>
      <c r="G294" s="49">
        <f t="shared" si="27"/>
        <v>0</v>
      </c>
      <c r="H294" s="49">
        <f t="shared" si="28"/>
        <v>-276480000000.00024</v>
      </c>
      <c r="I294" s="49">
        <f t="shared" si="29"/>
        <v>0</v>
      </c>
    </row>
    <row r="295" spans="1:9" x14ac:dyDescent="0.25">
      <c r="A295" s="11">
        <v>-71</v>
      </c>
      <c r="B295" s="11">
        <v>3.21</v>
      </c>
      <c r="C295" s="11">
        <v>0.01</v>
      </c>
      <c r="D295" s="49">
        <f t="shared" si="24"/>
        <v>-2639.9999999999968</v>
      </c>
      <c r="E295" s="49">
        <f t="shared" si="25"/>
        <v>0</v>
      </c>
      <c r="F295" s="49">
        <f t="shared" si="26"/>
        <v>-17279999.999999888</v>
      </c>
      <c r="G295" s="49">
        <f t="shared" si="27"/>
        <v>0</v>
      </c>
      <c r="H295" s="49">
        <f t="shared" si="28"/>
        <v>-414719999999.99725</v>
      </c>
      <c r="I295" s="49">
        <f t="shared" si="29"/>
        <v>0</v>
      </c>
    </row>
    <row r="296" spans="1:9" x14ac:dyDescent="0.25">
      <c r="A296" s="11">
        <v>-70</v>
      </c>
      <c r="B296" s="21">
        <v>3.11</v>
      </c>
      <c r="C296" s="11">
        <v>0.01</v>
      </c>
      <c r="D296" s="49">
        <f t="shared" si="24"/>
        <v>-2400.0000000000018</v>
      </c>
      <c r="E296" s="49">
        <f t="shared" si="25"/>
        <v>0</v>
      </c>
      <c r="F296" s="49">
        <f t="shared" si="26"/>
        <v>5759999.9999998799</v>
      </c>
      <c r="G296" s="49">
        <f t="shared" si="27"/>
        <v>0</v>
      </c>
      <c r="H296" s="49">
        <f t="shared" si="28"/>
        <v>552959999999.99438</v>
      </c>
      <c r="I296" s="49">
        <f t="shared" si="29"/>
        <v>0</v>
      </c>
    </row>
    <row r="297" spans="1:9" x14ac:dyDescent="0.25">
      <c r="A297" s="11">
        <v>-69</v>
      </c>
      <c r="B297" s="11">
        <v>3.02</v>
      </c>
      <c r="C297" s="11">
        <v>0.01</v>
      </c>
      <c r="D297" s="49">
        <f t="shared" si="24"/>
        <v>-2159.9999999999964</v>
      </c>
      <c r="E297" s="49">
        <f t="shared" si="25"/>
        <v>0</v>
      </c>
      <c r="F297" s="49">
        <f t="shared" si="26"/>
        <v>5760000.0000001304</v>
      </c>
      <c r="G297" s="49">
        <f t="shared" si="27"/>
        <v>0</v>
      </c>
      <c r="H297" s="49">
        <f t="shared" si="28"/>
        <v>6.0126185417175284E-3</v>
      </c>
      <c r="I297" s="49">
        <f t="shared" si="29"/>
        <v>0</v>
      </c>
    </row>
    <row r="298" spans="1:9" x14ac:dyDescent="0.25">
      <c r="A298" s="11">
        <v>-68</v>
      </c>
      <c r="B298" s="21">
        <v>2.93</v>
      </c>
      <c r="C298" s="11">
        <v>0.01</v>
      </c>
      <c r="D298" s="49">
        <f t="shared" si="24"/>
        <v>-2159.9999999999964</v>
      </c>
      <c r="E298" s="49">
        <f t="shared" si="25"/>
        <v>0</v>
      </c>
      <c r="F298" s="49">
        <f t="shared" si="26"/>
        <v>0</v>
      </c>
      <c r="G298" s="49">
        <f t="shared" si="27"/>
        <v>0</v>
      </c>
      <c r="H298" s="49">
        <f t="shared" si="28"/>
        <v>-138240000000.00311</v>
      </c>
      <c r="I298" s="49">
        <f t="shared" si="29"/>
        <v>0</v>
      </c>
    </row>
    <row r="299" spans="1:9" x14ac:dyDescent="0.25">
      <c r="A299" s="11">
        <v>-67</v>
      </c>
      <c r="B299" s="11">
        <v>2.85</v>
      </c>
      <c r="C299" s="11">
        <v>0.01</v>
      </c>
      <c r="D299" s="49">
        <f t="shared" si="24"/>
        <v>-1920.0000000000014</v>
      </c>
      <c r="E299" s="49">
        <f t="shared" si="25"/>
        <v>0</v>
      </c>
      <c r="F299" s="49">
        <f t="shared" si="26"/>
        <v>5759999.9999998799</v>
      </c>
      <c r="G299" s="49">
        <f t="shared" si="27"/>
        <v>0</v>
      </c>
      <c r="H299" s="49">
        <f t="shared" si="28"/>
        <v>138239999999.9971</v>
      </c>
      <c r="I299" s="49">
        <f t="shared" si="29"/>
        <v>0</v>
      </c>
    </row>
    <row r="300" spans="1:9" x14ac:dyDescent="0.25">
      <c r="A300" s="11">
        <v>-66</v>
      </c>
      <c r="B300" s="21">
        <v>2.77</v>
      </c>
      <c r="C300" s="11">
        <v>0.01</v>
      </c>
      <c r="D300" s="49">
        <f t="shared" si="24"/>
        <v>-1920.0000000000014</v>
      </c>
      <c r="E300" s="49">
        <f t="shared" si="25"/>
        <v>0</v>
      </c>
      <c r="F300" s="49">
        <f t="shared" si="26"/>
        <v>0</v>
      </c>
      <c r="G300" s="49">
        <f t="shared" si="27"/>
        <v>0</v>
      </c>
      <c r="H300" s="49">
        <f t="shared" si="28"/>
        <v>-138239999999.9971</v>
      </c>
      <c r="I300" s="49">
        <f t="shared" si="29"/>
        <v>0</v>
      </c>
    </row>
    <row r="301" spans="1:9" x14ac:dyDescent="0.25">
      <c r="A301" s="11">
        <v>-65</v>
      </c>
      <c r="B301" s="11">
        <v>2.69</v>
      </c>
      <c r="C301" s="11">
        <v>0.01</v>
      </c>
      <c r="D301" s="49">
        <f t="shared" si="24"/>
        <v>-1920.0000000000014</v>
      </c>
      <c r="E301" s="49">
        <f t="shared" si="25"/>
        <v>0</v>
      </c>
      <c r="F301" s="49">
        <f t="shared" si="26"/>
        <v>0</v>
      </c>
      <c r="G301" s="49">
        <f t="shared" si="27"/>
        <v>0</v>
      </c>
      <c r="H301" s="49">
        <f t="shared" si="28"/>
        <v>0</v>
      </c>
      <c r="I301" s="49">
        <f t="shared" si="29"/>
        <v>0</v>
      </c>
    </row>
    <row r="302" spans="1:9" x14ac:dyDescent="0.25">
      <c r="A302" s="11">
        <v>-64</v>
      </c>
      <c r="B302" s="21">
        <v>2.61</v>
      </c>
      <c r="C302" s="11">
        <v>0.01</v>
      </c>
      <c r="D302" s="49">
        <f t="shared" si="24"/>
        <v>-1920.0000000000014</v>
      </c>
      <c r="E302" s="49">
        <f t="shared" si="25"/>
        <v>0</v>
      </c>
      <c r="F302" s="49">
        <f t="shared" si="26"/>
        <v>0</v>
      </c>
      <c r="G302" s="49">
        <f t="shared" si="27"/>
        <v>0</v>
      </c>
      <c r="H302" s="49">
        <f t="shared" si="28"/>
        <v>0</v>
      </c>
      <c r="I302" s="49">
        <f t="shared" si="29"/>
        <v>0</v>
      </c>
    </row>
    <row r="303" spans="1:9" x14ac:dyDescent="0.25">
      <c r="A303" s="11">
        <v>-63</v>
      </c>
      <c r="B303" s="11">
        <v>2.52</v>
      </c>
      <c r="C303" s="11">
        <v>0.01</v>
      </c>
      <c r="D303" s="49">
        <f t="shared" si="24"/>
        <v>-2159.9999999999964</v>
      </c>
      <c r="E303" s="49">
        <f t="shared" si="25"/>
        <v>0</v>
      </c>
      <c r="F303" s="49">
        <f t="shared" si="26"/>
        <v>-5759999.9999998799</v>
      </c>
      <c r="G303" s="49">
        <f t="shared" si="27"/>
        <v>0</v>
      </c>
      <c r="H303" s="49">
        <f t="shared" si="28"/>
        <v>-138239999999.9971</v>
      </c>
      <c r="I303" s="49">
        <f t="shared" si="29"/>
        <v>0</v>
      </c>
    </row>
    <row r="304" spans="1:9" x14ac:dyDescent="0.25">
      <c r="A304" s="11">
        <v>-62</v>
      </c>
      <c r="B304" s="21">
        <v>2.44</v>
      </c>
      <c r="C304" s="11">
        <v>0.01</v>
      </c>
      <c r="D304" s="49">
        <f t="shared" si="24"/>
        <v>-1920.0000000000014</v>
      </c>
      <c r="E304" s="49">
        <f t="shared" si="25"/>
        <v>0</v>
      </c>
      <c r="F304" s="49">
        <f t="shared" si="26"/>
        <v>5759999.9999998799</v>
      </c>
      <c r="G304" s="49">
        <f t="shared" si="27"/>
        <v>0</v>
      </c>
      <c r="H304" s="49">
        <f t="shared" si="28"/>
        <v>276479999999.9942</v>
      </c>
      <c r="I304" s="49">
        <f t="shared" si="29"/>
        <v>0</v>
      </c>
    </row>
    <row r="305" spans="1:9" x14ac:dyDescent="0.25">
      <c r="A305" s="11">
        <v>-61</v>
      </c>
      <c r="B305" s="11">
        <v>2.37</v>
      </c>
      <c r="C305" s="11">
        <v>0.01</v>
      </c>
      <c r="D305" s="49">
        <f t="shared" si="24"/>
        <v>-1679.9999999999959</v>
      </c>
      <c r="E305" s="49">
        <f t="shared" si="25"/>
        <v>0</v>
      </c>
      <c r="F305" s="49">
        <f t="shared" si="26"/>
        <v>5760000.0000001304</v>
      </c>
      <c r="G305" s="49">
        <f t="shared" si="27"/>
        <v>0</v>
      </c>
      <c r="H305" s="49">
        <f t="shared" si="28"/>
        <v>6.0126185417175284E-3</v>
      </c>
      <c r="I305" s="49">
        <f t="shared" si="29"/>
        <v>0</v>
      </c>
    </row>
    <row r="306" spans="1:9" x14ac:dyDescent="0.25">
      <c r="A306" s="11">
        <v>-60</v>
      </c>
      <c r="B306" s="21">
        <v>2.2999999999999998</v>
      </c>
      <c r="C306" s="11">
        <v>0.01</v>
      </c>
      <c r="D306" s="49">
        <f t="shared" si="24"/>
        <v>-1680.0000000000066</v>
      </c>
      <c r="E306" s="49">
        <f t="shared" si="25"/>
        <v>0</v>
      </c>
      <c r="F306" s="49">
        <f t="shared" si="26"/>
        <v>-2.5647750589996576E-7</v>
      </c>
      <c r="G306" s="49">
        <f t="shared" si="27"/>
        <v>0</v>
      </c>
      <c r="H306" s="49">
        <f t="shared" si="28"/>
        <v>-138240000000.00925</v>
      </c>
      <c r="I306" s="49">
        <f t="shared" si="29"/>
        <v>0</v>
      </c>
    </row>
    <row r="307" spans="1:9" x14ac:dyDescent="0.25">
      <c r="A307" s="11">
        <v>-59</v>
      </c>
      <c r="B307" s="11">
        <v>2.23</v>
      </c>
      <c r="C307" s="11">
        <v>0.01</v>
      </c>
      <c r="D307" s="49">
        <f t="shared" si="24"/>
        <v>-1679.9999999999959</v>
      </c>
      <c r="E307" s="49">
        <f t="shared" si="25"/>
        <v>0</v>
      </c>
      <c r="F307" s="49">
        <f t="shared" si="26"/>
        <v>2.5647750589996576E-7</v>
      </c>
      <c r="G307" s="49">
        <f t="shared" si="27"/>
        <v>0</v>
      </c>
      <c r="H307" s="49">
        <f t="shared" si="28"/>
        <v>1.2310920283198357E-2</v>
      </c>
      <c r="I307" s="49">
        <f t="shared" si="29"/>
        <v>0</v>
      </c>
    </row>
    <row r="308" spans="1:9" x14ac:dyDescent="0.25">
      <c r="A308" s="11">
        <v>-58</v>
      </c>
      <c r="B308" s="21">
        <v>2.16</v>
      </c>
      <c r="C308" s="11">
        <v>0.01</v>
      </c>
      <c r="D308" s="49">
        <f t="shared" si="24"/>
        <v>-1679.9999999999959</v>
      </c>
      <c r="E308" s="49">
        <f t="shared" si="25"/>
        <v>0</v>
      </c>
      <c r="F308" s="49">
        <f t="shared" si="26"/>
        <v>0</v>
      </c>
      <c r="G308" s="49">
        <f t="shared" si="27"/>
        <v>0</v>
      </c>
      <c r="H308" s="49">
        <f t="shared" si="28"/>
        <v>-6.1554601415991783E-3</v>
      </c>
      <c r="I308" s="49">
        <f t="shared" si="29"/>
        <v>0</v>
      </c>
    </row>
    <row r="309" spans="1:9" x14ac:dyDescent="0.25">
      <c r="A309" s="11">
        <v>-57</v>
      </c>
      <c r="B309" s="11">
        <v>2.09</v>
      </c>
      <c r="C309" s="11">
        <v>0.01</v>
      </c>
      <c r="D309" s="49">
        <f t="shared" si="24"/>
        <v>-1680.0000000000066</v>
      </c>
      <c r="E309" s="49">
        <f t="shared" si="25"/>
        <v>0</v>
      </c>
      <c r="F309" s="49">
        <f t="shared" si="26"/>
        <v>-2.5647750589996576E-7</v>
      </c>
      <c r="G309" s="49">
        <f t="shared" si="27"/>
        <v>0</v>
      </c>
      <c r="H309" s="49">
        <f t="shared" si="28"/>
        <v>-6.1554601415991783E-3</v>
      </c>
      <c r="I309" s="49">
        <f t="shared" si="29"/>
        <v>0</v>
      </c>
    </row>
    <row r="310" spans="1:9" x14ac:dyDescent="0.25">
      <c r="A310" s="11">
        <v>-56</v>
      </c>
      <c r="B310" s="21">
        <v>2.02</v>
      </c>
      <c r="C310" s="11">
        <v>0.01</v>
      </c>
      <c r="D310" s="49">
        <f t="shared" si="24"/>
        <v>-1679.9999999999959</v>
      </c>
      <c r="E310" s="49">
        <f t="shared" si="25"/>
        <v>0</v>
      </c>
      <c r="F310" s="49">
        <f t="shared" si="26"/>
        <v>2.5647750589996576E-7</v>
      </c>
      <c r="G310" s="49">
        <f t="shared" si="27"/>
        <v>0</v>
      </c>
      <c r="H310" s="49">
        <f t="shared" si="28"/>
        <v>1.2310920283198357E-2</v>
      </c>
      <c r="I310" s="49">
        <f t="shared" si="29"/>
        <v>0</v>
      </c>
    </row>
    <row r="311" spans="1:9" x14ac:dyDescent="0.25">
      <c r="A311" s="11">
        <v>-55</v>
      </c>
      <c r="B311" s="11">
        <v>1.96</v>
      </c>
      <c r="C311" s="11">
        <v>0.01</v>
      </c>
      <c r="D311" s="49">
        <f t="shared" si="24"/>
        <v>-1440.0000000000011</v>
      </c>
      <c r="E311" s="49">
        <f t="shared" si="25"/>
        <v>0</v>
      </c>
      <c r="F311" s="49">
        <f t="shared" si="26"/>
        <v>5759999.9999998743</v>
      </c>
      <c r="G311" s="49">
        <f t="shared" si="27"/>
        <v>0</v>
      </c>
      <c r="H311" s="49">
        <f t="shared" si="28"/>
        <v>138239999999.99081</v>
      </c>
      <c r="I311" s="49">
        <f t="shared" si="29"/>
        <v>0</v>
      </c>
    </row>
    <row r="312" spans="1:9" x14ac:dyDescent="0.25">
      <c r="A312" s="11">
        <v>-54</v>
      </c>
      <c r="B312" s="21">
        <v>1.9</v>
      </c>
      <c r="C312" s="11">
        <v>0.01</v>
      </c>
      <c r="D312" s="49">
        <f t="shared" si="24"/>
        <v>-1440.0000000000011</v>
      </c>
      <c r="E312" s="49">
        <f t="shared" si="25"/>
        <v>0</v>
      </c>
      <c r="F312" s="49">
        <f t="shared" si="26"/>
        <v>0</v>
      </c>
      <c r="G312" s="49">
        <f t="shared" si="27"/>
        <v>0</v>
      </c>
      <c r="H312" s="49">
        <f t="shared" si="28"/>
        <v>-138239999999.99698</v>
      </c>
      <c r="I312" s="49">
        <f t="shared" si="29"/>
        <v>0</v>
      </c>
    </row>
    <row r="313" spans="1:9" x14ac:dyDescent="0.25">
      <c r="A313" s="11">
        <v>-53</v>
      </c>
      <c r="B313" s="11">
        <v>1.84</v>
      </c>
      <c r="C313" s="11">
        <v>0.01</v>
      </c>
      <c r="D313" s="49">
        <f t="shared" si="24"/>
        <v>-1439.9999999999959</v>
      </c>
      <c r="E313" s="49">
        <f t="shared" si="25"/>
        <v>0</v>
      </c>
      <c r="F313" s="49">
        <f t="shared" si="26"/>
        <v>1.255102688446641E-7</v>
      </c>
      <c r="G313" s="49">
        <f t="shared" si="27"/>
        <v>0</v>
      </c>
      <c r="H313" s="49">
        <f t="shared" si="28"/>
        <v>3.0122464522719379E-3</v>
      </c>
      <c r="I313" s="49">
        <f t="shared" si="29"/>
        <v>0</v>
      </c>
    </row>
    <row r="314" spans="1:9" x14ac:dyDescent="0.25">
      <c r="A314" s="11">
        <v>-52</v>
      </c>
      <c r="B314" s="21">
        <v>1.79</v>
      </c>
      <c r="C314" s="11">
        <v>0.01</v>
      </c>
      <c r="D314" s="49">
        <f t="shared" si="24"/>
        <v>-1200.0000000000009</v>
      </c>
      <c r="E314" s="49">
        <f t="shared" si="25"/>
        <v>0</v>
      </c>
      <c r="F314" s="49">
        <f t="shared" si="26"/>
        <v>5759999.9999998799</v>
      </c>
      <c r="G314" s="49">
        <f t="shared" si="27"/>
        <v>0</v>
      </c>
      <c r="H314" s="49">
        <f t="shared" si="28"/>
        <v>138239999999.99411</v>
      </c>
      <c r="I314" s="49">
        <f t="shared" si="29"/>
        <v>0</v>
      </c>
    </row>
    <row r="315" spans="1:9" x14ac:dyDescent="0.25">
      <c r="A315" s="11">
        <v>-51</v>
      </c>
      <c r="B315" s="11">
        <v>1.72</v>
      </c>
      <c r="C315" s="11">
        <v>0.01</v>
      </c>
      <c r="D315" s="49">
        <f t="shared" si="24"/>
        <v>-1680.0000000000014</v>
      </c>
      <c r="E315" s="49">
        <f t="shared" si="25"/>
        <v>0</v>
      </c>
      <c r="F315" s="49">
        <f t="shared" si="26"/>
        <v>-11520000.000000011</v>
      </c>
      <c r="G315" s="49">
        <f t="shared" si="27"/>
        <v>0</v>
      </c>
      <c r="H315" s="49">
        <f t="shared" si="28"/>
        <v>-414719999999.99738</v>
      </c>
      <c r="I315" s="49">
        <f t="shared" si="29"/>
        <v>0</v>
      </c>
    </row>
    <row r="316" spans="1:9" x14ac:dyDescent="0.25">
      <c r="A316" s="11">
        <v>-50</v>
      </c>
      <c r="B316" s="21">
        <v>1.66</v>
      </c>
      <c r="C316" s="11">
        <v>0.01</v>
      </c>
      <c r="D316" s="49">
        <f t="shared" si="24"/>
        <v>-1440.0000000000011</v>
      </c>
      <c r="E316" s="49">
        <f t="shared" si="25"/>
        <v>0</v>
      </c>
      <c r="F316" s="49">
        <f t="shared" si="26"/>
        <v>5760000.0000000056</v>
      </c>
      <c r="G316" s="49">
        <f t="shared" si="27"/>
        <v>0</v>
      </c>
      <c r="H316" s="49">
        <f t="shared" si="28"/>
        <v>414720000000.00031</v>
      </c>
      <c r="I316" s="49">
        <f t="shared" si="29"/>
        <v>0</v>
      </c>
    </row>
    <row r="317" spans="1:9" x14ac:dyDescent="0.25">
      <c r="A317" s="11">
        <v>-49</v>
      </c>
      <c r="B317" s="11">
        <v>1.6</v>
      </c>
      <c r="C317" s="11">
        <v>0.01</v>
      </c>
      <c r="D317" s="49">
        <f t="shared" si="24"/>
        <v>-1439.9999999999959</v>
      </c>
      <c r="E317" s="49">
        <f t="shared" si="25"/>
        <v>0</v>
      </c>
      <c r="F317" s="49">
        <f t="shared" si="26"/>
        <v>1.255102688446641E-7</v>
      </c>
      <c r="G317" s="49">
        <f t="shared" si="27"/>
        <v>0</v>
      </c>
      <c r="H317" s="49">
        <f t="shared" si="28"/>
        <v>-138239999999.9971</v>
      </c>
      <c r="I317" s="49">
        <f t="shared" si="29"/>
        <v>0</v>
      </c>
    </row>
    <row r="318" spans="1:9" x14ac:dyDescent="0.25">
      <c r="A318" s="11">
        <v>-48</v>
      </c>
      <c r="B318" s="21">
        <v>1.55</v>
      </c>
      <c r="C318" s="11">
        <v>0.01</v>
      </c>
      <c r="D318" s="49">
        <f t="shared" si="24"/>
        <v>-1200.0000000000009</v>
      </c>
      <c r="E318" s="49">
        <f t="shared" si="25"/>
        <v>0</v>
      </c>
      <c r="F318" s="49">
        <f t="shared" si="26"/>
        <v>5759999.9999998799</v>
      </c>
      <c r="G318" s="49">
        <f t="shared" si="27"/>
        <v>0</v>
      </c>
      <c r="H318" s="49">
        <f t="shared" si="28"/>
        <v>138239999999.99411</v>
      </c>
      <c r="I318" s="49">
        <f t="shared" si="29"/>
        <v>0</v>
      </c>
    </row>
    <row r="319" spans="1:9" x14ac:dyDescent="0.25">
      <c r="A319" s="11">
        <v>-47</v>
      </c>
      <c r="B319" s="11">
        <v>1.5</v>
      </c>
      <c r="C319" s="11">
        <v>0.01</v>
      </c>
      <c r="D319" s="49">
        <f t="shared" si="24"/>
        <v>-1200.0000000000009</v>
      </c>
      <c r="E319" s="49">
        <f t="shared" si="25"/>
        <v>0</v>
      </c>
      <c r="F319" s="49">
        <f t="shared" si="26"/>
        <v>0</v>
      </c>
      <c r="G319" s="49">
        <f t="shared" si="27"/>
        <v>0</v>
      </c>
      <c r="H319" s="49">
        <f t="shared" si="28"/>
        <v>-138239999999.9971</v>
      </c>
      <c r="I319" s="49">
        <f t="shared" si="29"/>
        <v>0</v>
      </c>
    </row>
    <row r="320" spans="1:9" x14ac:dyDescent="0.25">
      <c r="A320" s="11">
        <v>-46</v>
      </c>
      <c r="B320" s="21">
        <v>1.45</v>
      </c>
      <c r="C320" s="11">
        <v>0.01</v>
      </c>
      <c r="D320" s="49">
        <f t="shared" si="24"/>
        <v>-1200.0000000000009</v>
      </c>
      <c r="E320" s="49">
        <f t="shared" si="25"/>
        <v>0</v>
      </c>
      <c r="F320" s="49">
        <f t="shared" si="26"/>
        <v>0</v>
      </c>
      <c r="G320" s="49">
        <f t="shared" si="27"/>
        <v>0</v>
      </c>
      <c r="H320" s="49">
        <f t="shared" si="28"/>
        <v>0</v>
      </c>
      <c r="I320" s="49">
        <f t="shared" si="29"/>
        <v>0</v>
      </c>
    </row>
    <row r="321" spans="1:9" x14ac:dyDescent="0.25">
      <c r="A321" s="11">
        <v>-45</v>
      </c>
      <c r="B321" s="11">
        <v>1.41</v>
      </c>
      <c r="C321" s="11">
        <v>0.01</v>
      </c>
      <c r="D321" s="49">
        <f t="shared" si="24"/>
        <v>-960.00000000000068</v>
      </c>
      <c r="E321" s="49">
        <f t="shared" si="25"/>
        <v>0</v>
      </c>
      <c r="F321" s="49">
        <f t="shared" si="26"/>
        <v>5760000.0000000056</v>
      </c>
      <c r="G321" s="49">
        <f t="shared" si="27"/>
        <v>0</v>
      </c>
      <c r="H321" s="49">
        <f t="shared" si="28"/>
        <v>138240000000.00012</v>
      </c>
      <c r="I321" s="49">
        <f t="shared" si="29"/>
        <v>0</v>
      </c>
    </row>
    <row r="322" spans="1:9" x14ac:dyDescent="0.25">
      <c r="A322" s="11">
        <v>-44</v>
      </c>
      <c r="B322" s="21">
        <v>1.37</v>
      </c>
      <c r="C322" s="11">
        <v>0.01</v>
      </c>
      <c r="D322" s="49">
        <f t="shared" si="24"/>
        <v>-959.99999999999545</v>
      </c>
      <c r="E322" s="49">
        <f t="shared" si="25"/>
        <v>0</v>
      </c>
      <c r="F322" s="49">
        <f t="shared" si="26"/>
        <v>1.255102688446641E-7</v>
      </c>
      <c r="G322" s="49">
        <f t="shared" si="27"/>
        <v>0</v>
      </c>
      <c r="H322" s="49">
        <f t="shared" si="28"/>
        <v>-138239999999.9971</v>
      </c>
      <c r="I322" s="49">
        <f t="shared" si="29"/>
        <v>0</v>
      </c>
    </row>
    <row r="323" spans="1:9" x14ac:dyDescent="0.25">
      <c r="A323" s="11">
        <v>-43</v>
      </c>
      <c r="B323" s="11">
        <v>1.32</v>
      </c>
      <c r="C323" s="11">
        <v>0.01</v>
      </c>
      <c r="D323" s="49">
        <f t="shared" si="24"/>
        <v>-1200.0000000000009</v>
      </c>
      <c r="E323" s="49">
        <f t="shared" si="25"/>
        <v>0</v>
      </c>
      <c r="F323" s="49">
        <f t="shared" si="26"/>
        <v>-5760000.0000001304</v>
      </c>
      <c r="G323" s="49">
        <f t="shared" si="27"/>
        <v>0</v>
      </c>
      <c r="H323" s="49">
        <f t="shared" si="28"/>
        <v>-138240000000.00613</v>
      </c>
      <c r="I323" s="49">
        <f t="shared" si="29"/>
        <v>0</v>
      </c>
    </row>
    <row r="324" spans="1:9" x14ac:dyDescent="0.25">
      <c r="A324" s="11">
        <v>-42</v>
      </c>
      <c r="B324" s="21">
        <v>1.28</v>
      </c>
      <c r="C324" s="11">
        <v>0.01</v>
      </c>
      <c r="D324" s="49">
        <f t="shared" si="24"/>
        <v>-960.00000000000068</v>
      </c>
      <c r="E324" s="49">
        <f t="shared" si="25"/>
        <v>0</v>
      </c>
      <c r="F324" s="49">
        <f t="shared" si="26"/>
        <v>5760000.0000000056</v>
      </c>
      <c r="G324" s="49">
        <f t="shared" si="27"/>
        <v>0</v>
      </c>
      <c r="H324" s="49">
        <f t="shared" si="28"/>
        <v>276480000000.00323</v>
      </c>
      <c r="I324" s="49">
        <f t="shared" si="29"/>
        <v>0</v>
      </c>
    </row>
    <row r="325" spans="1:9" x14ac:dyDescent="0.25">
      <c r="A325" s="11">
        <v>-41</v>
      </c>
      <c r="B325" s="11">
        <v>1.23</v>
      </c>
      <c r="C325" s="11">
        <v>0.01</v>
      </c>
      <c r="D325" s="49">
        <f t="shared" si="24"/>
        <v>-1200.0000000000009</v>
      </c>
      <c r="E325" s="49">
        <f t="shared" si="25"/>
        <v>0</v>
      </c>
      <c r="F325" s="49">
        <f t="shared" si="26"/>
        <v>-5760000.0000000056</v>
      </c>
      <c r="G325" s="49">
        <f t="shared" si="27"/>
        <v>0</v>
      </c>
      <c r="H325" s="49">
        <f t="shared" si="28"/>
        <v>-276480000000.00024</v>
      </c>
      <c r="I325" s="49">
        <f t="shared" si="29"/>
        <v>0</v>
      </c>
    </row>
    <row r="326" spans="1:9" x14ac:dyDescent="0.25">
      <c r="A326" s="11">
        <v>-40</v>
      </c>
      <c r="B326" s="21">
        <v>1.19</v>
      </c>
      <c r="C326" s="11">
        <v>0.01</v>
      </c>
      <c r="D326" s="49">
        <f t="shared" si="24"/>
        <v>-960.00000000000068</v>
      </c>
      <c r="E326" s="49">
        <f t="shared" si="25"/>
        <v>0</v>
      </c>
      <c r="F326" s="49">
        <f t="shared" si="26"/>
        <v>5760000.0000000056</v>
      </c>
      <c r="G326" s="49">
        <f t="shared" si="27"/>
        <v>0</v>
      </c>
      <c r="H326" s="49">
        <f t="shared" si="28"/>
        <v>276480000000.00024</v>
      </c>
      <c r="I326" s="49">
        <f t="shared" si="29"/>
        <v>0</v>
      </c>
    </row>
    <row r="327" spans="1:9" x14ac:dyDescent="0.25">
      <c r="A327" s="11">
        <v>-39</v>
      </c>
      <c r="B327" s="11">
        <v>1.1399999999999999</v>
      </c>
      <c r="C327" s="11">
        <v>0.01</v>
      </c>
      <c r="D327" s="49">
        <f t="shared" si="24"/>
        <v>-1200.0000000000009</v>
      </c>
      <c r="E327" s="49">
        <f t="shared" si="25"/>
        <v>0</v>
      </c>
      <c r="F327" s="49">
        <f t="shared" si="26"/>
        <v>-5760000.0000000056</v>
      </c>
      <c r="G327" s="49">
        <f t="shared" si="27"/>
        <v>0</v>
      </c>
      <c r="H327" s="49">
        <f t="shared" si="28"/>
        <v>-276480000000.00024</v>
      </c>
      <c r="I327" s="49">
        <f t="shared" si="29"/>
        <v>0</v>
      </c>
    </row>
    <row r="328" spans="1:9" x14ac:dyDescent="0.25">
      <c r="A328" s="11">
        <v>-38</v>
      </c>
      <c r="B328" s="21">
        <v>1.1000000000000001</v>
      </c>
      <c r="C328" s="11">
        <v>0.01</v>
      </c>
      <c r="D328" s="49">
        <f t="shared" ref="D328:D391" si="30">((B328-B327)/RADIANS(1))*$D$2</f>
        <v>-959.99999999999545</v>
      </c>
      <c r="E328" s="49">
        <f t="shared" ref="E328:E391" si="31">((C328-C327)/RADIANS(1))*$D$2</f>
        <v>0</v>
      </c>
      <c r="F328" s="49">
        <f t="shared" ref="F328:F391" si="32">((D328-D327)/RADIANS(1))*$D$2</f>
        <v>5760000.0000001304</v>
      </c>
      <c r="G328" s="49">
        <f t="shared" ref="G328:G391" si="33">((E328-E327)/RADIANS(1))*$D$2</f>
        <v>0</v>
      </c>
      <c r="H328" s="49">
        <f t="shared" ref="H328:H391" si="34">((F328-F327)/RADIANS(1))*$D$2</f>
        <v>276480000000.00323</v>
      </c>
      <c r="I328" s="49">
        <f t="shared" ref="I328:I391" si="35">((G328-G327)/RADIANS(1))*$D$2</f>
        <v>0</v>
      </c>
    </row>
    <row r="329" spans="1:9" x14ac:dyDescent="0.25">
      <c r="A329" s="11">
        <v>-37</v>
      </c>
      <c r="B329" s="11">
        <v>1.06</v>
      </c>
      <c r="C329" s="11">
        <v>0.01</v>
      </c>
      <c r="D329" s="49">
        <f t="shared" si="30"/>
        <v>-960.00000000000068</v>
      </c>
      <c r="E329" s="49">
        <f t="shared" si="31"/>
        <v>0</v>
      </c>
      <c r="F329" s="49">
        <f t="shared" si="32"/>
        <v>-1.255102688446641E-7</v>
      </c>
      <c r="G329" s="49">
        <f t="shared" si="33"/>
        <v>0</v>
      </c>
      <c r="H329" s="49">
        <f t="shared" si="34"/>
        <v>-138240000000.00613</v>
      </c>
      <c r="I329" s="49">
        <f t="shared" si="35"/>
        <v>0</v>
      </c>
    </row>
    <row r="330" spans="1:9" x14ac:dyDescent="0.25">
      <c r="A330" s="11">
        <v>-36</v>
      </c>
      <c r="B330" s="21">
        <v>1.02</v>
      </c>
      <c r="C330" s="11">
        <v>0.01</v>
      </c>
      <c r="D330" s="49">
        <f t="shared" si="30"/>
        <v>-960.00000000000068</v>
      </c>
      <c r="E330" s="49">
        <f t="shared" si="31"/>
        <v>0</v>
      </c>
      <c r="F330" s="49">
        <f t="shared" si="32"/>
        <v>0</v>
      </c>
      <c r="G330" s="49">
        <f t="shared" si="33"/>
        <v>0</v>
      </c>
      <c r="H330" s="49">
        <f t="shared" si="34"/>
        <v>3.0122464522719379E-3</v>
      </c>
      <c r="I330" s="49">
        <f t="shared" si="35"/>
        <v>0</v>
      </c>
    </row>
    <row r="331" spans="1:9" x14ac:dyDescent="0.25">
      <c r="A331" s="11">
        <v>-35</v>
      </c>
      <c r="B331" s="11">
        <v>0.99</v>
      </c>
      <c r="C331" s="11">
        <v>0.01</v>
      </c>
      <c r="D331" s="49">
        <f t="shared" si="30"/>
        <v>-720.00000000000057</v>
      </c>
      <c r="E331" s="49">
        <f t="shared" si="31"/>
        <v>0</v>
      </c>
      <c r="F331" s="49">
        <f t="shared" si="32"/>
        <v>5760000.0000000028</v>
      </c>
      <c r="G331" s="49">
        <f t="shared" si="33"/>
        <v>0</v>
      </c>
      <c r="H331" s="49">
        <f t="shared" si="34"/>
        <v>138240000000.00006</v>
      </c>
      <c r="I331" s="49">
        <f t="shared" si="35"/>
        <v>0</v>
      </c>
    </row>
    <row r="332" spans="1:9" x14ac:dyDescent="0.25">
      <c r="A332" s="11">
        <v>-34</v>
      </c>
      <c r="B332" s="21">
        <v>0.97</v>
      </c>
      <c r="C332" s="11">
        <v>0.02</v>
      </c>
      <c r="D332" s="49">
        <f t="shared" si="30"/>
        <v>-480.00000000000034</v>
      </c>
      <c r="E332" s="49">
        <f t="shared" si="31"/>
        <v>240</v>
      </c>
      <c r="F332" s="49">
        <f t="shared" si="32"/>
        <v>5760000.0000000056</v>
      </c>
      <c r="G332" s="49">
        <f t="shared" si="33"/>
        <v>5759999.9999999991</v>
      </c>
      <c r="H332" s="49">
        <f t="shared" si="34"/>
        <v>6.7055225372314453E-5</v>
      </c>
      <c r="I332" s="49">
        <f t="shared" si="35"/>
        <v>138239999999.99997</v>
      </c>
    </row>
    <row r="333" spans="1:9" x14ac:dyDescent="0.25">
      <c r="A333" s="11">
        <v>-33</v>
      </c>
      <c r="B333" s="11">
        <v>0.93</v>
      </c>
      <c r="C333" s="11">
        <v>0.02</v>
      </c>
      <c r="D333" s="49">
        <f t="shared" si="30"/>
        <v>-959.99999999999807</v>
      </c>
      <c r="E333" s="49">
        <f t="shared" si="31"/>
        <v>0</v>
      </c>
      <c r="F333" s="49">
        <f t="shared" si="32"/>
        <v>-11519999.999999946</v>
      </c>
      <c r="G333" s="49">
        <f t="shared" si="33"/>
        <v>-5759999.9999999991</v>
      </c>
      <c r="H333" s="49">
        <f t="shared" si="34"/>
        <v>-414719999999.99884</v>
      </c>
      <c r="I333" s="49">
        <f t="shared" si="35"/>
        <v>-276479999999.99994</v>
      </c>
    </row>
    <row r="334" spans="1:9" x14ac:dyDescent="0.25">
      <c r="A334" s="11">
        <v>-32</v>
      </c>
      <c r="B334" s="21">
        <v>0.9</v>
      </c>
      <c r="C334" s="11">
        <v>0.03</v>
      </c>
      <c r="D334" s="49">
        <f t="shared" si="30"/>
        <v>-720.00000000000057</v>
      </c>
      <c r="E334" s="49">
        <f t="shared" si="31"/>
        <v>239.99999999999994</v>
      </c>
      <c r="F334" s="49">
        <f t="shared" si="32"/>
        <v>5759999.9999999395</v>
      </c>
      <c r="G334" s="49">
        <f t="shared" si="33"/>
        <v>5759999.9999999981</v>
      </c>
      <c r="H334" s="49">
        <f t="shared" si="34"/>
        <v>414719999999.99719</v>
      </c>
      <c r="I334" s="49">
        <f t="shared" si="35"/>
        <v>276479999999.99988</v>
      </c>
    </row>
    <row r="335" spans="1:9" x14ac:dyDescent="0.25">
      <c r="A335" s="11">
        <v>-31</v>
      </c>
      <c r="B335" s="11">
        <v>0.87</v>
      </c>
      <c r="C335" s="11">
        <v>0.03</v>
      </c>
      <c r="D335" s="49">
        <f t="shared" si="30"/>
        <v>-720.00000000000057</v>
      </c>
      <c r="E335" s="49">
        <f t="shared" si="31"/>
        <v>0</v>
      </c>
      <c r="F335" s="49">
        <f t="shared" si="32"/>
        <v>0</v>
      </c>
      <c r="G335" s="49">
        <f t="shared" si="33"/>
        <v>-5759999.9999999981</v>
      </c>
      <c r="H335" s="49">
        <f t="shared" si="34"/>
        <v>-138239999999.99854</v>
      </c>
      <c r="I335" s="49">
        <f t="shared" si="35"/>
        <v>-276479999999.99988</v>
      </c>
    </row>
    <row r="336" spans="1:9" x14ac:dyDescent="0.25">
      <c r="A336" s="11">
        <v>-30</v>
      </c>
      <c r="B336" s="21">
        <v>0.84</v>
      </c>
      <c r="C336" s="11">
        <v>0.04</v>
      </c>
      <c r="D336" s="49">
        <f t="shared" si="30"/>
        <v>-720.00000000000057</v>
      </c>
      <c r="E336" s="49">
        <f t="shared" si="31"/>
        <v>240.00000000000003</v>
      </c>
      <c r="F336" s="49">
        <f t="shared" si="32"/>
        <v>0</v>
      </c>
      <c r="G336" s="49">
        <f t="shared" si="33"/>
        <v>5760000</v>
      </c>
      <c r="H336" s="49">
        <f t="shared" si="34"/>
        <v>0</v>
      </c>
      <c r="I336" s="49">
        <f t="shared" si="35"/>
        <v>276479999999.99994</v>
      </c>
    </row>
    <row r="337" spans="1:9" x14ac:dyDescent="0.25">
      <c r="A337" s="11">
        <v>-29</v>
      </c>
      <c r="B337" s="11">
        <v>0.82</v>
      </c>
      <c r="C337" s="11">
        <v>0.04</v>
      </c>
      <c r="D337" s="49">
        <f t="shared" si="30"/>
        <v>-480.00000000000034</v>
      </c>
      <c r="E337" s="49">
        <f t="shared" si="31"/>
        <v>0</v>
      </c>
      <c r="F337" s="49">
        <f t="shared" si="32"/>
        <v>5760000.0000000056</v>
      </c>
      <c r="G337" s="49">
        <f t="shared" si="33"/>
        <v>-5760000</v>
      </c>
      <c r="H337" s="49">
        <f t="shared" si="34"/>
        <v>138240000000.00012</v>
      </c>
      <c r="I337" s="49">
        <f t="shared" si="35"/>
        <v>-276480000000</v>
      </c>
    </row>
    <row r="338" spans="1:9" x14ac:dyDescent="0.25">
      <c r="A338" s="11">
        <v>-28</v>
      </c>
      <c r="B338" s="21">
        <v>0.8</v>
      </c>
      <c r="C338" s="11">
        <v>0.05</v>
      </c>
      <c r="D338" s="49">
        <f t="shared" si="30"/>
        <v>-479.99999999999773</v>
      </c>
      <c r="E338" s="49">
        <f t="shared" si="31"/>
        <v>240.00000000000003</v>
      </c>
      <c r="F338" s="49">
        <f t="shared" si="32"/>
        <v>6.2755134422332048E-8</v>
      </c>
      <c r="G338" s="49">
        <f t="shared" si="33"/>
        <v>5760000</v>
      </c>
      <c r="H338" s="49">
        <f t="shared" si="34"/>
        <v>-138239999999.99863</v>
      </c>
      <c r="I338" s="49">
        <f t="shared" si="35"/>
        <v>276480000000</v>
      </c>
    </row>
    <row r="339" spans="1:9" x14ac:dyDescent="0.25">
      <c r="A339" s="11">
        <v>-27</v>
      </c>
      <c r="B339" s="11">
        <v>0.77</v>
      </c>
      <c r="C339" s="11">
        <v>0.06</v>
      </c>
      <c r="D339" s="49">
        <f t="shared" si="30"/>
        <v>-720.00000000000057</v>
      </c>
      <c r="E339" s="49">
        <f t="shared" si="31"/>
        <v>239.99999999999986</v>
      </c>
      <c r="F339" s="49">
        <f t="shared" si="32"/>
        <v>-5760000.000000068</v>
      </c>
      <c r="G339" s="49">
        <f t="shared" si="33"/>
        <v>-4.0927261579781771E-9</v>
      </c>
      <c r="H339" s="49">
        <f t="shared" si="34"/>
        <v>-138240000000.00311</v>
      </c>
      <c r="I339" s="49">
        <f t="shared" si="35"/>
        <v>-138240000000.00009</v>
      </c>
    </row>
    <row r="340" spans="1:9" x14ac:dyDescent="0.25">
      <c r="A340" s="11">
        <v>-26</v>
      </c>
      <c r="B340" s="21">
        <v>0.75</v>
      </c>
      <c r="C340" s="11">
        <v>7.0000000000000007E-2</v>
      </c>
      <c r="D340" s="49">
        <f t="shared" si="30"/>
        <v>-480.00000000000034</v>
      </c>
      <c r="E340" s="49">
        <f t="shared" si="31"/>
        <v>240.00000000000017</v>
      </c>
      <c r="F340" s="49">
        <f t="shared" si="32"/>
        <v>5760000.0000000056</v>
      </c>
      <c r="G340" s="49">
        <f t="shared" si="33"/>
        <v>7.5033312896266563E-9</v>
      </c>
      <c r="H340" s="49">
        <f t="shared" si="34"/>
        <v>276480000000.00177</v>
      </c>
      <c r="I340" s="49">
        <f t="shared" si="35"/>
        <v>2.7830537874251599E-4</v>
      </c>
    </row>
    <row r="341" spans="1:9" x14ac:dyDescent="0.25">
      <c r="A341" s="11">
        <v>-25</v>
      </c>
      <c r="B341" s="11">
        <v>0.72</v>
      </c>
      <c r="C341" s="11">
        <v>0.08</v>
      </c>
      <c r="D341" s="49">
        <f t="shared" si="30"/>
        <v>-720.00000000000057</v>
      </c>
      <c r="E341" s="49">
        <f t="shared" si="31"/>
        <v>239.99999999999986</v>
      </c>
      <c r="F341" s="49">
        <f t="shared" si="32"/>
        <v>-5760000.0000000056</v>
      </c>
      <c r="G341" s="49">
        <f t="shared" si="33"/>
        <v>-7.5033312896266563E-9</v>
      </c>
      <c r="H341" s="49">
        <f t="shared" si="34"/>
        <v>-276480000000.00024</v>
      </c>
      <c r="I341" s="49">
        <f t="shared" si="35"/>
        <v>-3.6015990190207947E-4</v>
      </c>
    </row>
    <row r="342" spans="1:9" x14ac:dyDescent="0.25">
      <c r="A342" s="11">
        <v>-24</v>
      </c>
      <c r="B342" s="21">
        <v>0.7</v>
      </c>
      <c r="C342" s="11">
        <v>0.09</v>
      </c>
      <c r="D342" s="49">
        <f t="shared" si="30"/>
        <v>-480.00000000000034</v>
      </c>
      <c r="E342" s="49">
        <f t="shared" si="31"/>
        <v>239.99999999999986</v>
      </c>
      <c r="F342" s="49">
        <f t="shared" si="32"/>
        <v>5760000.0000000056</v>
      </c>
      <c r="G342" s="49">
        <f t="shared" si="33"/>
        <v>0</v>
      </c>
      <c r="H342" s="49">
        <f t="shared" si="34"/>
        <v>276480000000.00024</v>
      </c>
      <c r="I342" s="49">
        <f t="shared" si="35"/>
        <v>1.8007995095103974E-4</v>
      </c>
    </row>
    <row r="343" spans="1:9" x14ac:dyDescent="0.25">
      <c r="A343" s="11">
        <v>-23</v>
      </c>
      <c r="B343" s="11">
        <v>0.69</v>
      </c>
      <c r="C343" s="11">
        <v>0.09</v>
      </c>
      <c r="D343" s="49">
        <f t="shared" si="30"/>
        <v>-240.00000000000017</v>
      </c>
      <c r="E343" s="49">
        <f t="shared" si="31"/>
        <v>0</v>
      </c>
      <c r="F343" s="49">
        <f t="shared" si="32"/>
        <v>5760000.0000000037</v>
      </c>
      <c r="G343" s="49">
        <f t="shared" si="33"/>
        <v>-5759999.9999999963</v>
      </c>
      <c r="H343" s="49">
        <f t="shared" si="34"/>
        <v>-4.4703483581542969E-5</v>
      </c>
      <c r="I343" s="49">
        <f t="shared" si="35"/>
        <v>-138239999999.99988</v>
      </c>
    </row>
    <row r="344" spans="1:9" x14ac:dyDescent="0.25">
      <c r="A344" s="11">
        <v>-22</v>
      </c>
      <c r="B344" s="21">
        <v>0.68</v>
      </c>
      <c r="C344" s="11">
        <v>0.1</v>
      </c>
      <c r="D344" s="49">
        <f t="shared" si="30"/>
        <v>-239.99999999999753</v>
      </c>
      <c r="E344" s="49">
        <f t="shared" si="31"/>
        <v>240.00000000000017</v>
      </c>
      <c r="F344" s="49">
        <f t="shared" si="32"/>
        <v>6.3437255448661745E-8</v>
      </c>
      <c r="G344" s="49">
        <f t="shared" si="33"/>
        <v>5760000.0000000037</v>
      </c>
      <c r="H344" s="49">
        <f t="shared" si="34"/>
        <v>-138239999999.99857</v>
      </c>
      <c r="I344" s="49">
        <f t="shared" si="35"/>
        <v>276480000000</v>
      </c>
    </row>
    <row r="345" spans="1:9" x14ac:dyDescent="0.25">
      <c r="A345" s="11">
        <v>-21</v>
      </c>
      <c r="B345" s="11">
        <v>0.66</v>
      </c>
      <c r="C345" s="11">
        <v>0.11</v>
      </c>
      <c r="D345" s="49">
        <f t="shared" si="30"/>
        <v>-480.00000000000034</v>
      </c>
      <c r="E345" s="49">
        <f t="shared" si="31"/>
        <v>239.99999999999986</v>
      </c>
      <c r="F345" s="49">
        <f t="shared" si="32"/>
        <v>-5760000.0000000671</v>
      </c>
      <c r="G345" s="49">
        <f t="shared" si="33"/>
        <v>-7.5033312896266563E-9</v>
      </c>
      <c r="H345" s="49">
        <f t="shared" si="34"/>
        <v>-138240000000.00311</v>
      </c>
      <c r="I345" s="49">
        <f t="shared" si="35"/>
        <v>-138240000000.00027</v>
      </c>
    </row>
    <row r="346" spans="1:9" x14ac:dyDescent="0.25">
      <c r="A346" s="11">
        <v>-20</v>
      </c>
      <c r="B346" s="21">
        <v>0.65</v>
      </c>
      <c r="C346" s="11">
        <v>0.12</v>
      </c>
      <c r="D346" s="49">
        <f t="shared" si="30"/>
        <v>-240.00000000000017</v>
      </c>
      <c r="E346" s="49">
        <f t="shared" si="31"/>
        <v>239.99999999999986</v>
      </c>
      <c r="F346" s="49">
        <f t="shared" si="32"/>
        <v>5760000.0000000037</v>
      </c>
      <c r="G346" s="49">
        <f t="shared" si="33"/>
        <v>0</v>
      </c>
      <c r="H346" s="49">
        <f t="shared" si="34"/>
        <v>276480000000.00171</v>
      </c>
      <c r="I346" s="49">
        <f t="shared" si="35"/>
        <v>1.8007995095103974E-4</v>
      </c>
    </row>
    <row r="347" spans="1:9" x14ac:dyDescent="0.25">
      <c r="A347" s="11">
        <v>-19</v>
      </c>
      <c r="B347" s="11">
        <v>0.63</v>
      </c>
      <c r="C347" s="11">
        <v>0.13</v>
      </c>
      <c r="D347" s="49">
        <f t="shared" si="30"/>
        <v>-480.00000000000034</v>
      </c>
      <c r="E347" s="49">
        <f t="shared" si="31"/>
        <v>240.00000000000017</v>
      </c>
      <c r="F347" s="49">
        <f t="shared" si="32"/>
        <v>-5760000.0000000037</v>
      </c>
      <c r="G347" s="49">
        <f t="shared" si="33"/>
        <v>7.5033312896266563E-9</v>
      </c>
      <c r="H347" s="49">
        <f t="shared" si="34"/>
        <v>-276480000000.00018</v>
      </c>
      <c r="I347" s="49">
        <f t="shared" si="35"/>
        <v>1.8007995095103974E-4</v>
      </c>
    </row>
    <row r="348" spans="1:9" x14ac:dyDescent="0.25">
      <c r="A348" s="11">
        <v>-18</v>
      </c>
      <c r="B348" s="21">
        <v>0.62</v>
      </c>
      <c r="C348" s="11">
        <v>0.14000000000000001</v>
      </c>
      <c r="D348" s="49">
        <f t="shared" si="30"/>
        <v>-240.00000000000017</v>
      </c>
      <c r="E348" s="49">
        <f t="shared" si="31"/>
        <v>240.00000000000017</v>
      </c>
      <c r="F348" s="49">
        <f t="shared" si="32"/>
        <v>5760000.0000000037</v>
      </c>
      <c r="G348" s="49">
        <f t="shared" si="33"/>
        <v>0</v>
      </c>
      <c r="H348" s="49">
        <f t="shared" si="34"/>
        <v>276480000000.00018</v>
      </c>
      <c r="I348" s="49">
        <f t="shared" si="35"/>
        <v>-1.8007995095103974E-4</v>
      </c>
    </row>
    <row r="349" spans="1:9" x14ac:dyDescent="0.25">
      <c r="A349" s="11">
        <v>-17</v>
      </c>
      <c r="B349" s="11">
        <v>0.6</v>
      </c>
      <c r="C349" s="11">
        <v>0.14000000000000001</v>
      </c>
      <c r="D349" s="49">
        <f t="shared" si="30"/>
        <v>-480.00000000000034</v>
      </c>
      <c r="E349" s="49">
        <f t="shared" si="31"/>
        <v>0</v>
      </c>
      <c r="F349" s="49">
        <f t="shared" si="32"/>
        <v>-5760000.0000000037</v>
      </c>
      <c r="G349" s="49">
        <f t="shared" si="33"/>
        <v>-5760000.0000000037</v>
      </c>
      <c r="H349" s="49">
        <f t="shared" si="34"/>
        <v>-276480000000.00018</v>
      </c>
      <c r="I349" s="49">
        <f t="shared" si="35"/>
        <v>-138240000000.00009</v>
      </c>
    </row>
    <row r="350" spans="1:9" x14ac:dyDescent="0.25">
      <c r="A350" s="11">
        <v>-16</v>
      </c>
      <c r="B350" s="21">
        <v>0.59</v>
      </c>
      <c r="C350" s="11">
        <v>0.15</v>
      </c>
      <c r="D350" s="49">
        <f t="shared" si="30"/>
        <v>-240.00000000000017</v>
      </c>
      <c r="E350" s="49">
        <f t="shared" si="31"/>
        <v>239.99999999999952</v>
      </c>
      <c r="F350" s="49">
        <f t="shared" si="32"/>
        <v>5760000.0000000037</v>
      </c>
      <c r="G350" s="49">
        <f t="shared" si="33"/>
        <v>5759999.9999999879</v>
      </c>
      <c r="H350" s="49">
        <f t="shared" si="34"/>
        <v>276480000000.00018</v>
      </c>
      <c r="I350" s="49">
        <f t="shared" si="35"/>
        <v>276479999999.99976</v>
      </c>
    </row>
    <row r="351" spans="1:9" x14ac:dyDescent="0.25">
      <c r="A351" s="11">
        <v>-15</v>
      </c>
      <c r="B351" s="11">
        <v>0.57999999999999996</v>
      </c>
      <c r="C351" s="11">
        <v>0.16</v>
      </c>
      <c r="D351" s="49">
        <f t="shared" si="30"/>
        <v>-240.00000000000017</v>
      </c>
      <c r="E351" s="49">
        <f t="shared" si="31"/>
        <v>240.00000000000017</v>
      </c>
      <c r="F351" s="49">
        <f t="shared" si="32"/>
        <v>0</v>
      </c>
      <c r="G351" s="49">
        <f t="shared" si="33"/>
        <v>1.5688783605583012E-8</v>
      </c>
      <c r="H351" s="49">
        <f t="shared" si="34"/>
        <v>-138240000000.00009</v>
      </c>
      <c r="I351" s="49">
        <f t="shared" si="35"/>
        <v>-138239999999.99933</v>
      </c>
    </row>
    <row r="352" spans="1:9" x14ac:dyDescent="0.25">
      <c r="A352" s="11">
        <v>-14</v>
      </c>
      <c r="B352" s="21">
        <v>0.57999999999999996</v>
      </c>
      <c r="C352" s="11">
        <v>0.17</v>
      </c>
      <c r="D352" s="49">
        <f t="shared" si="30"/>
        <v>0</v>
      </c>
      <c r="E352" s="49">
        <f t="shared" si="31"/>
        <v>240.00000000000017</v>
      </c>
      <c r="F352" s="49">
        <f t="shared" si="32"/>
        <v>5760000.0000000037</v>
      </c>
      <c r="G352" s="49">
        <f t="shared" si="33"/>
        <v>0</v>
      </c>
      <c r="H352" s="49">
        <f t="shared" si="34"/>
        <v>138240000000.00009</v>
      </c>
      <c r="I352" s="49">
        <f t="shared" si="35"/>
        <v>-3.7653080653399224E-4</v>
      </c>
    </row>
    <row r="353" spans="1:9" x14ac:dyDescent="0.25">
      <c r="A353" s="11">
        <v>-13</v>
      </c>
      <c r="B353" s="11">
        <v>0.56000000000000005</v>
      </c>
      <c r="C353" s="11">
        <v>0.18</v>
      </c>
      <c r="D353" s="49">
        <f t="shared" si="30"/>
        <v>-479.99999999999773</v>
      </c>
      <c r="E353" s="49">
        <f t="shared" si="31"/>
        <v>239.99999999999952</v>
      </c>
      <c r="F353" s="49">
        <f t="shared" si="32"/>
        <v>-11519999.999999946</v>
      </c>
      <c r="G353" s="49">
        <f t="shared" si="33"/>
        <v>-1.5688783605583012E-8</v>
      </c>
      <c r="H353" s="49">
        <f t="shared" si="34"/>
        <v>-414719999999.99872</v>
      </c>
      <c r="I353" s="49">
        <f t="shared" si="35"/>
        <v>-3.7653080653399224E-4</v>
      </c>
    </row>
    <row r="354" spans="1:9" x14ac:dyDescent="0.25">
      <c r="A354" s="11">
        <v>-12</v>
      </c>
      <c r="B354" s="21">
        <v>0.55000000000000004</v>
      </c>
      <c r="C354" s="11">
        <v>0.19</v>
      </c>
      <c r="D354" s="49">
        <f t="shared" si="30"/>
        <v>-240.00000000000017</v>
      </c>
      <c r="E354" s="49">
        <f t="shared" si="31"/>
        <v>240.00000000000017</v>
      </c>
      <c r="F354" s="49">
        <f t="shared" si="32"/>
        <v>5759999.9999999404</v>
      </c>
      <c r="G354" s="49">
        <f t="shared" si="33"/>
        <v>1.5688783605583012E-8</v>
      </c>
      <c r="H354" s="49">
        <f t="shared" si="34"/>
        <v>414719999999.99725</v>
      </c>
      <c r="I354" s="49">
        <f t="shared" si="35"/>
        <v>7.5306161306798447E-4</v>
      </c>
    </row>
    <row r="355" spans="1:9" x14ac:dyDescent="0.25">
      <c r="A355" s="11">
        <v>-11</v>
      </c>
      <c r="B355" s="11">
        <v>0.54</v>
      </c>
      <c r="C355" s="11">
        <v>0.19</v>
      </c>
      <c r="D355" s="49">
        <f t="shared" si="30"/>
        <v>-240.00000000000017</v>
      </c>
      <c r="E355" s="49">
        <f t="shared" si="31"/>
        <v>0</v>
      </c>
      <c r="F355" s="49">
        <f t="shared" si="32"/>
        <v>0</v>
      </c>
      <c r="G355" s="49">
        <f t="shared" si="33"/>
        <v>-5760000.0000000037</v>
      </c>
      <c r="H355" s="49">
        <f t="shared" si="34"/>
        <v>-138239999999.99857</v>
      </c>
      <c r="I355" s="49">
        <f t="shared" si="35"/>
        <v>-138240000000.00046</v>
      </c>
    </row>
    <row r="356" spans="1:9" x14ac:dyDescent="0.25">
      <c r="A356" s="11">
        <v>-10</v>
      </c>
      <c r="B356" s="21">
        <v>0.53</v>
      </c>
      <c r="C356" s="11">
        <v>0.2</v>
      </c>
      <c r="D356" s="49">
        <f t="shared" si="30"/>
        <v>-240.00000000000017</v>
      </c>
      <c r="E356" s="49">
        <f t="shared" si="31"/>
        <v>240.00000000000017</v>
      </c>
      <c r="F356" s="49">
        <f t="shared" si="32"/>
        <v>0</v>
      </c>
      <c r="G356" s="49">
        <f t="shared" si="33"/>
        <v>5760000.0000000037</v>
      </c>
      <c r="H356" s="49">
        <f t="shared" si="34"/>
        <v>0</v>
      </c>
      <c r="I356" s="49">
        <f t="shared" si="35"/>
        <v>276480000000.00018</v>
      </c>
    </row>
    <row r="357" spans="1:9" x14ac:dyDescent="0.25">
      <c r="A357" s="11">
        <v>-9</v>
      </c>
      <c r="B357" s="11">
        <v>0.52</v>
      </c>
      <c r="C357" s="11">
        <v>0.21</v>
      </c>
      <c r="D357" s="49">
        <f t="shared" si="30"/>
        <v>-240.00000000000017</v>
      </c>
      <c r="E357" s="49">
        <f t="shared" si="31"/>
        <v>239.99999999999952</v>
      </c>
      <c r="F357" s="49">
        <f t="shared" si="32"/>
        <v>0</v>
      </c>
      <c r="G357" s="49">
        <f t="shared" si="33"/>
        <v>-1.5688783605583012E-8</v>
      </c>
      <c r="H357" s="49">
        <f t="shared" si="34"/>
        <v>0</v>
      </c>
      <c r="I357" s="49">
        <f t="shared" si="35"/>
        <v>-138240000000.00046</v>
      </c>
    </row>
    <row r="358" spans="1:9" x14ac:dyDescent="0.25">
      <c r="A358" s="11">
        <v>-8</v>
      </c>
      <c r="B358" s="21">
        <v>0.51</v>
      </c>
      <c r="C358" s="11">
        <v>0.22</v>
      </c>
      <c r="D358" s="49">
        <f t="shared" si="30"/>
        <v>-240.00000000000017</v>
      </c>
      <c r="E358" s="49">
        <f t="shared" si="31"/>
        <v>240.00000000000017</v>
      </c>
      <c r="F358" s="49">
        <f t="shared" si="32"/>
        <v>0</v>
      </c>
      <c r="G358" s="49">
        <f t="shared" si="33"/>
        <v>1.5688783605583012E-8</v>
      </c>
      <c r="H358" s="49">
        <f t="shared" si="34"/>
        <v>0</v>
      </c>
      <c r="I358" s="49">
        <f t="shared" si="35"/>
        <v>7.5306161306798447E-4</v>
      </c>
    </row>
    <row r="359" spans="1:9" x14ac:dyDescent="0.25">
      <c r="A359" s="11">
        <v>-7</v>
      </c>
      <c r="B359" s="21">
        <v>0.5</v>
      </c>
      <c r="C359" s="11">
        <v>0.23</v>
      </c>
      <c r="D359" s="49">
        <f t="shared" si="30"/>
        <v>-240.00000000000017</v>
      </c>
      <c r="E359" s="49">
        <f t="shared" si="31"/>
        <v>240.00000000000017</v>
      </c>
      <c r="F359" s="49">
        <f t="shared" si="32"/>
        <v>0</v>
      </c>
      <c r="G359" s="49">
        <f t="shared" si="33"/>
        <v>0</v>
      </c>
      <c r="H359" s="49">
        <f t="shared" si="34"/>
        <v>0</v>
      </c>
      <c r="I359" s="49">
        <f t="shared" si="35"/>
        <v>-3.7653080653399224E-4</v>
      </c>
    </row>
    <row r="360" spans="1:9" x14ac:dyDescent="0.25">
      <c r="A360" s="11">
        <v>-6</v>
      </c>
      <c r="B360" s="21">
        <v>0.5</v>
      </c>
      <c r="C360" s="11">
        <v>0.24</v>
      </c>
      <c r="D360" s="49">
        <f t="shared" si="30"/>
        <v>0</v>
      </c>
      <c r="E360" s="49">
        <f t="shared" si="31"/>
        <v>239.99999999999952</v>
      </c>
      <c r="F360" s="49">
        <f t="shared" si="32"/>
        <v>5760000.0000000037</v>
      </c>
      <c r="G360" s="49">
        <f t="shared" si="33"/>
        <v>-1.5688783605583012E-8</v>
      </c>
      <c r="H360" s="49">
        <f t="shared" si="34"/>
        <v>138240000000.00009</v>
      </c>
      <c r="I360" s="49">
        <f t="shared" si="35"/>
        <v>-3.7653080653399224E-4</v>
      </c>
    </row>
    <row r="361" spans="1:9" x14ac:dyDescent="0.25">
      <c r="A361" s="11">
        <v>-5</v>
      </c>
      <c r="B361" s="11">
        <v>0.49</v>
      </c>
      <c r="C361" s="11">
        <v>0.25</v>
      </c>
      <c r="D361" s="49">
        <f t="shared" si="30"/>
        <v>-240.00000000000017</v>
      </c>
      <c r="E361" s="49">
        <f t="shared" si="31"/>
        <v>240.00000000000017</v>
      </c>
      <c r="F361" s="49">
        <f t="shared" si="32"/>
        <v>-5760000.0000000037</v>
      </c>
      <c r="G361" s="49">
        <f t="shared" si="33"/>
        <v>1.5688783605583012E-8</v>
      </c>
      <c r="H361" s="49">
        <f t="shared" si="34"/>
        <v>-276480000000.00018</v>
      </c>
      <c r="I361" s="49">
        <f t="shared" si="35"/>
        <v>7.5306161306798447E-4</v>
      </c>
    </row>
    <row r="362" spans="1:9" x14ac:dyDescent="0.25">
      <c r="A362" s="11">
        <v>-4</v>
      </c>
      <c r="B362" s="21">
        <v>0.48</v>
      </c>
      <c r="C362" s="11">
        <v>0.26</v>
      </c>
      <c r="D362" s="49">
        <f t="shared" si="30"/>
        <v>-240.00000000000017</v>
      </c>
      <c r="E362" s="49">
        <f t="shared" si="31"/>
        <v>240.00000000000017</v>
      </c>
      <c r="F362" s="49">
        <f t="shared" si="32"/>
        <v>0</v>
      </c>
      <c r="G362" s="49">
        <f t="shared" si="33"/>
        <v>0</v>
      </c>
      <c r="H362" s="49">
        <f t="shared" si="34"/>
        <v>138240000000.00009</v>
      </c>
      <c r="I362" s="49">
        <f t="shared" si="35"/>
        <v>-3.7653080653399224E-4</v>
      </c>
    </row>
    <row r="363" spans="1:9" x14ac:dyDescent="0.25">
      <c r="A363" s="11">
        <v>-3</v>
      </c>
      <c r="B363" s="11">
        <v>0.47</v>
      </c>
      <c r="C363" s="11">
        <v>0.26</v>
      </c>
      <c r="D363" s="49">
        <f t="shared" si="30"/>
        <v>-240.00000000000017</v>
      </c>
      <c r="E363" s="49">
        <f t="shared" si="31"/>
        <v>0</v>
      </c>
      <c r="F363" s="49">
        <f t="shared" si="32"/>
        <v>0</v>
      </c>
      <c r="G363" s="49">
        <f t="shared" si="33"/>
        <v>-5760000.0000000037</v>
      </c>
      <c r="H363" s="49">
        <f t="shared" si="34"/>
        <v>0</v>
      </c>
      <c r="I363" s="49">
        <f t="shared" si="35"/>
        <v>-138240000000.00009</v>
      </c>
    </row>
    <row r="364" spans="1:9" x14ac:dyDescent="0.25">
      <c r="A364" s="11">
        <v>-2</v>
      </c>
      <c r="B364" s="21">
        <v>0.46</v>
      </c>
      <c r="C364" s="11">
        <v>0.27</v>
      </c>
      <c r="D364" s="49">
        <f t="shared" si="30"/>
        <v>-239.99999999999886</v>
      </c>
      <c r="E364" s="49">
        <f t="shared" si="31"/>
        <v>240.00000000000017</v>
      </c>
      <c r="F364" s="49">
        <f t="shared" si="32"/>
        <v>3.1377567211166024E-8</v>
      </c>
      <c r="G364" s="49">
        <f t="shared" si="33"/>
        <v>5760000.0000000037</v>
      </c>
      <c r="H364" s="49">
        <f t="shared" si="34"/>
        <v>7.5306161306798447E-4</v>
      </c>
      <c r="I364" s="49">
        <f t="shared" si="35"/>
        <v>276480000000.00018</v>
      </c>
    </row>
    <row r="365" spans="1:9" x14ac:dyDescent="0.25">
      <c r="A365" s="11">
        <v>-1</v>
      </c>
      <c r="B365" s="11">
        <v>0.45</v>
      </c>
      <c r="C365" s="11">
        <v>0.28000000000000003</v>
      </c>
      <c r="D365" s="49">
        <f t="shared" si="30"/>
        <v>-240.00000000000017</v>
      </c>
      <c r="E365" s="49">
        <f t="shared" si="31"/>
        <v>240.00000000000017</v>
      </c>
      <c r="F365" s="49">
        <f t="shared" si="32"/>
        <v>-3.1377567211166024E-8</v>
      </c>
      <c r="G365" s="49">
        <f t="shared" si="33"/>
        <v>0</v>
      </c>
      <c r="H365" s="49">
        <f t="shared" si="34"/>
        <v>-1.5061232261359689E-3</v>
      </c>
      <c r="I365" s="49">
        <f t="shared" si="35"/>
        <v>-138240000000.00009</v>
      </c>
    </row>
    <row r="366" spans="1:9" x14ac:dyDescent="0.25">
      <c r="A366" s="11">
        <v>0</v>
      </c>
      <c r="B366" s="21">
        <v>0.44</v>
      </c>
      <c r="C366" s="11">
        <v>0.28999999999999998</v>
      </c>
      <c r="D366" s="49">
        <f t="shared" si="30"/>
        <v>-240.00000000000017</v>
      </c>
      <c r="E366" s="49">
        <f t="shared" si="31"/>
        <v>239.99999999999886</v>
      </c>
      <c r="F366" s="49">
        <f t="shared" si="32"/>
        <v>0</v>
      </c>
      <c r="G366" s="49">
        <f t="shared" si="33"/>
        <v>-3.1377567211166024E-8</v>
      </c>
      <c r="H366" s="49">
        <f t="shared" si="34"/>
        <v>7.5306161306798447E-4</v>
      </c>
      <c r="I366" s="49">
        <f t="shared" si="35"/>
        <v>-7.5306161306798447E-4</v>
      </c>
    </row>
    <row r="367" spans="1:9" x14ac:dyDescent="0.25">
      <c r="A367" s="11">
        <v>1</v>
      </c>
      <c r="B367" s="11">
        <v>0.43</v>
      </c>
      <c r="C367" s="11">
        <v>0.28999999999999998</v>
      </c>
      <c r="D367" s="49">
        <f t="shared" si="30"/>
        <v>-240.00000000000017</v>
      </c>
      <c r="E367" s="49">
        <f t="shared" si="31"/>
        <v>0</v>
      </c>
      <c r="F367" s="49">
        <f t="shared" si="32"/>
        <v>0</v>
      </c>
      <c r="G367" s="49">
        <f t="shared" si="33"/>
        <v>-5759999.999999973</v>
      </c>
      <c r="H367" s="49">
        <f t="shared" si="34"/>
        <v>0</v>
      </c>
      <c r="I367" s="49">
        <f t="shared" si="35"/>
        <v>-138239999999.9986</v>
      </c>
    </row>
    <row r="368" spans="1:9" x14ac:dyDescent="0.25">
      <c r="A368" s="11">
        <v>2</v>
      </c>
      <c r="B368" s="21">
        <v>0.42</v>
      </c>
      <c r="C368" s="11">
        <v>0.3</v>
      </c>
      <c r="D368" s="49">
        <f t="shared" si="30"/>
        <v>-240.00000000000017</v>
      </c>
      <c r="E368" s="49">
        <f t="shared" si="31"/>
        <v>240.00000000000017</v>
      </c>
      <c r="F368" s="49">
        <f t="shared" si="32"/>
        <v>0</v>
      </c>
      <c r="G368" s="49">
        <f t="shared" si="33"/>
        <v>5760000.0000000037</v>
      </c>
      <c r="H368" s="49">
        <f t="shared" si="34"/>
        <v>0</v>
      </c>
      <c r="I368" s="49">
        <f t="shared" si="35"/>
        <v>276479999999.99945</v>
      </c>
    </row>
    <row r="369" spans="1:9" x14ac:dyDescent="0.25">
      <c r="A369" s="11">
        <v>3</v>
      </c>
      <c r="B369" s="11">
        <v>0.41</v>
      </c>
      <c r="C369" s="11">
        <v>0.31</v>
      </c>
      <c r="D369" s="49">
        <f t="shared" si="30"/>
        <v>-240.00000000000017</v>
      </c>
      <c r="E369" s="49">
        <f t="shared" si="31"/>
        <v>240.00000000000017</v>
      </c>
      <c r="F369" s="49">
        <f t="shared" si="32"/>
        <v>0</v>
      </c>
      <c r="G369" s="49">
        <f t="shared" si="33"/>
        <v>0</v>
      </c>
      <c r="H369" s="49">
        <f t="shared" si="34"/>
        <v>0</v>
      </c>
      <c r="I369" s="49">
        <f t="shared" si="35"/>
        <v>-138240000000.00009</v>
      </c>
    </row>
    <row r="370" spans="1:9" x14ac:dyDescent="0.25">
      <c r="A370" s="11">
        <v>4</v>
      </c>
      <c r="B370" s="21">
        <v>0.4</v>
      </c>
      <c r="C370" s="11">
        <v>0.32</v>
      </c>
      <c r="D370" s="49">
        <f t="shared" si="30"/>
        <v>-239.99999999999886</v>
      </c>
      <c r="E370" s="49">
        <f t="shared" si="31"/>
        <v>240.00000000000017</v>
      </c>
      <c r="F370" s="49">
        <f t="shared" si="32"/>
        <v>3.1377567211166024E-8</v>
      </c>
      <c r="G370" s="49">
        <f t="shared" si="33"/>
        <v>0</v>
      </c>
      <c r="H370" s="49">
        <f t="shared" si="34"/>
        <v>7.5306161306798447E-4</v>
      </c>
      <c r="I370" s="49">
        <f t="shared" si="35"/>
        <v>0</v>
      </c>
    </row>
    <row r="371" spans="1:9" x14ac:dyDescent="0.25">
      <c r="A371" s="11">
        <v>5</v>
      </c>
      <c r="B371" s="11">
        <v>0.39</v>
      </c>
      <c r="C371" s="11">
        <v>0.33</v>
      </c>
      <c r="D371" s="49">
        <f t="shared" si="30"/>
        <v>-240.00000000000017</v>
      </c>
      <c r="E371" s="49">
        <f t="shared" si="31"/>
        <v>240.00000000000017</v>
      </c>
      <c r="F371" s="49">
        <f t="shared" si="32"/>
        <v>-3.1377567211166024E-8</v>
      </c>
      <c r="G371" s="49">
        <f t="shared" si="33"/>
        <v>0</v>
      </c>
      <c r="H371" s="49">
        <f t="shared" si="34"/>
        <v>-1.5061232261359689E-3</v>
      </c>
      <c r="I371" s="49">
        <f t="shared" si="35"/>
        <v>0</v>
      </c>
    </row>
    <row r="372" spans="1:9" x14ac:dyDescent="0.25">
      <c r="A372" s="11">
        <v>6</v>
      </c>
      <c r="B372" s="21">
        <v>0.38</v>
      </c>
      <c r="C372" s="11">
        <v>0.34</v>
      </c>
      <c r="D372" s="49">
        <f t="shared" si="30"/>
        <v>-240.00000000000017</v>
      </c>
      <c r="E372" s="49">
        <f t="shared" si="31"/>
        <v>240.00000000000017</v>
      </c>
      <c r="F372" s="49">
        <f t="shared" si="32"/>
        <v>0</v>
      </c>
      <c r="G372" s="49">
        <f t="shared" si="33"/>
        <v>0</v>
      </c>
      <c r="H372" s="49">
        <f t="shared" si="34"/>
        <v>7.5306161306798447E-4</v>
      </c>
      <c r="I372" s="49">
        <f t="shared" si="35"/>
        <v>0</v>
      </c>
    </row>
    <row r="373" spans="1:9" x14ac:dyDescent="0.25">
      <c r="A373" s="11">
        <v>7</v>
      </c>
      <c r="B373" s="11">
        <v>0.37</v>
      </c>
      <c r="C373" s="11">
        <v>0.35</v>
      </c>
      <c r="D373" s="49">
        <f t="shared" si="30"/>
        <v>-240.00000000000017</v>
      </c>
      <c r="E373" s="49">
        <f t="shared" si="31"/>
        <v>239.99999999999886</v>
      </c>
      <c r="F373" s="49">
        <f t="shared" si="32"/>
        <v>0</v>
      </c>
      <c r="G373" s="49">
        <f t="shared" si="33"/>
        <v>-3.1377567211166024E-8</v>
      </c>
      <c r="H373" s="49">
        <f t="shared" si="34"/>
        <v>0</v>
      </c>
      <c r="I373" s="49">
        <f t="shared" si="35"/>
        <v>-7.5306161306798447E-4</v>
      </c>
    </row>
    <row r="374" spans="1:9" x14ac:dyDescent="0.25">
      <c r="A374" s="11">
        <v>8</v>
      </c>
      <c r="B374" s="21">
        <v>0.36</v>
      </c>
      <c r="C374" s="11">
        <v>0.36</v>
      </c>
      <c r="D374" s="49">
        <f t="shared" si="30"/>
        <v>-240.00000000000017</v>
      </c>
      <c r="E374" s="49">
        <f t="shared" si="31"/>
        <v>240.00000000000017</v>
      </c>
      <c r="F374" s="49">
        <f t="shared" si="32"/>
        <v>0</v>
      </c>
      <c r="G374" s="49">
        <f t="shared" si="33"/>
        <v>3.1377567211166024E-8</v>
      </c>
      <c r="H374" s="49">
        <f t="shared" si="34"/>
        <v>0</v>
      </c>
      <c r="I374" s="49">
        <f t="shared" si="35"/>
        <v>1.5061232261359689E-3</v>
      </c>
    </row>
    <row r="375" spans="1:9" x14ac:dyDescent="0.25">
      <c r="A375" s="11">
        <v>9</v>
      </c>
      <c r="B375" s="11">
        <v>0.35</v>
      </c>
      <c r="C375" s="11">
        <v>0.37</v>
      </c>
      <c r="D375" s="49">
        <f t="shared" si="30"/>
        <v>-240.00000000000017</v>
      </c>
      <c r="E375" s="49">
        <f t="shared" si="31"/>
        <v>240.00000000000017</v>
      </c>
      <c r="F375" s="49">
        <f t="shared" si="32"/>
        <v>0</v>
      </c>
      <c r="G375" s="49">
        <f t="shared" si="33"/>
        <v>0</v>
      </c>
      <c r="H375" s="49">
        <f t="shared" si="34"/>
        <v>0</v>
      </c>
      <c r="I375" s="49">
        <f t="shared" si="35"/>
        <v>-7.5306161306798447E-4</v>
      </c>
    </row>
    <row r="376" spans="1:9" x14ac:dyDescent="0.25">
      <c r="A376" s="11">
        <v>10</v>
      </c>
      <c r="B376" s="21">
        <v>0.34</v>
      </c>
      <c r="C376" s="11">
        <v>0.38</v>
      </c>
      <c r="D376" s="49">
        <f t="shared" si="30"/>
        <v>-239.99999999999886</v>
      </c>
      <c r="E376" s="49">
        <f t="shared" si="31"/>
        <v>240.00000000000017</v>
      </c>
      <c r="F376" s="49">
        <f t="shared" si="32"/>
        <v>3.1377567211166024E-8</v>
      </c>
      <c r="G376" s="49">
        <f t="shared" si="33"/>
        <v>0</v>
      </c>
      <c r="H376" s="49">
        <f t="shared" si="34"/>
        <v>7.5306161306798447E-4</v>
      </c>
      <c r="I376" s="49">
        <f t="shared" si="35"/>
        <v>0</v>
      </c>
    </row>
    <row r="377" spans="1:9" x14ac:dyDescent="0.25">
      <c r="A377" s="11">
        <v>11</v>
      </c>
      <c r="B377" s="11">
        <v>0.33</v>
      </c>
      <c r="C377" s="11">
        <v>0.39</v>
      </c>
      <c r="D377" s="49">
        <f t="shared" si="30"/>
        <v>-240.00000000000017</v>
      </c>
      <c r="E377" s="49">
        <f t="shared" si="31"/>
        <v>240.00000000000017</v>
      </c>
      <c r="F377" s="49">
        <f t="shared" si="32"/>
        <v>-3.1377567211166024E-8</v>
      </c>
      <c r="G377" s="49">
        <f t="shared" si="33"/>
        <v>0</v>
      </c>
      <c r="H377" s="49">
        <f t="shared" si="34"/>
        <v>-1.5061232261359689E-3</v>
      </c>
      <c r="I377" s="49">
        <f t="shared" si="35"/>
        <v>0</v>
      </c>
    </row>
    <row r="378" spans="1:9" x14ac:dyDescent="0.25">
      <c r="A378" s="11">
        <v>12</v>
      </c>
      <c r="B378" s="21">
        <v>0.32</v>
      </c>
      <c r="C378" s="11">
        <v>0.4</v>
      </c>
      <c r="D378" s="49">
        <f t="shared" si="30"/>
        <v>-240.00000000000017</v>
      </c>
      <c r="E378" s="49">
        <f t="shared" si="31"/>
        <v>240.00000000000017</v>
      </c>
      <c r="F378" s="49">
        <f t="shared" si="32"/>
        <v>0</v>
      </c>
      <c r="G378" s="49">
        <f t="shared" si="33"/>
        <v>0</v>
      </c>
      <c r="H378" s="49">
        <f t="shared" si="34"/>
        <v>7.5306161306798447E-4</v>
      </c>
      <c r="I378" s="49">
        <f t="shared" si="35"/>
        <v>0</v>
      </c>
    </row>
    <row r="379" spans="1:9" x14ac:dyDescent="0.25">
      <c r="A379" s="11">
        <v>13</v>
      </c>
      <c r="B379" s="11">
        <v>0.31</v>
      </c>
      <c r="C379" s="11">
        <v>0.41</v>
      </c>
      <c r="D379" s="49">
        <f t="shared" si="30"/>
        <v>-240.00000000000017</v>
      </c>
      <c r="E379" s="49">
        <f t="shared" si="31"/>
        <v>239.99999999999886</v>
      </c>
      <c r="F379" s="49">
        <f t="shared" si="32"/>
        <v>0</v>
      </c>
      <c r="G379" s="49">
        <f t="shared" si="33"/>
        <v>-3.1377567211166024E-8</v>
      </c>
      <c r="H379" s="49">
        <f t="shared" si="34"/>
        <v>0</v>
      </c>
      <c r="I379" s="49">
        <f t="shared" si="35"/>
        <v>-7.5306161306798447E-4</v>
      </c>
    </row>
    <row r="380" spans="1:9" x14ac:dyDescent="0.25">
      <c r="A380" s="11">
        <v>14</v>
      </c>
      <c r="B380" s="21">
        <v>0.3</v>
      </c>
      <c r="C380" s="11">
        <v>0.43</v>
      </c>
      <c r="D380" s="49">
        <f t="shared" si="30"/>
        <v>-240.00000000000017</v>
      </c>
      <c r="E380" s="49">
        <f t="shared" si="31"/>
        <v>480.00000000000034</v>
      </c>
      <c r="F380" s="49">
        <f t="shared" si="32"/>
        <v>0</v>
      </c>
      <c r="G380" s="49">
        <f t="shared" si="33"/>
        <v>5760000.0000000354</v>
      </c>
      <c r="H380" s="49">
        <f t="shared" si="34"/>
        <v>0</v>
      </c>
      <c r="I380" s="49">
        <f t="shared" si="35"/>
        <v>138240000000.00159</v>
      </c>
    </row>
    <row r="381" spans="1:9" x14ac:dyDescent="0.25">
      <c r="A381" s="11">
        <v>15</v>
      </c>
      <c r="B381" s="11">
        <v>0.28999999999999998</v>
      </c>
      <c r="C381" s="11">
        <v>0.45</v>
      </c>
      <c r="D381" s="49">
        <f t="shared" si="30"/>
        <v>-240.00000000000017</v>
      </c>
      <c r="E381" s="49">
        <f t="shared" si="31"/>
        <v>480.00000000000034</v>
      </c>
      <c r="F381" s="49">
        <f t="shared" si="32"/>
        <v>0</v>
      </c>
      <c r="G381" s="49">
        <f t="shared" si="33"/>
        <v>0</v>
      </c>
      <c r="H381" s="49">
        <f t="shared" si="34"/>
        <v>0</v>
      </c>
      <c r="I381" s="49">
        <f t="shared" si="35"/>
        <v>-138240000000.00085</v>
      </c>
    </row>
    <row r="382" spans="1:9" x14ac:dyDescent="0.25">
      <c r="A382" s="11">
        <v>16</v>
      </c>
      <c r="B382" s="21">
        <v>0.28000000000000003</v>
      </c>
      <c r="C382" s="11">
        <v>0.47</v>
      </c>
      <c r="D382" s="49">
        <f t="shared" si="30"/>
        <v>-239.99999999999886</v>
      </c>
      <c r="E382" s="49">
        <f t="shared" si="31"/>
        <v>479.99999999999903</v>
      </c>
      <c r="F382" s="49">
        <f t="shared" si="32"/>
        <v>3.1377567211166024E-8</v>
      </c>
      <c r="G382" s="49">
        <f t="shared" si="33"/>
        <v>-3.1377567211166024E-8</v>
      </c>
      <c r="H382" s="49">
        <f t="shared" si="34"/>
        <v>7.5306161306798447E-4</v>
      </c>
      <c r="I382" s="49">
        <f t="shared" si="35"/>
        <v>-7.5306161306798447E-4</v>
      </c>
    </row>
    <row r="383" spans="1:9" x14ac:dyDescent="0.25">
      <c r="A383" s="11">
        <v>17</v>
      </c>
      <c r="B383" s="11">
        <v>0.27</v>
      </c>
      <c r="C383" s="11">
        <v>0.48</v>
      </c>
      <c r="D383" s="49">
        <f t="shared" si="30"/>
        <v>-240.00000000000017</v>
      </c>
      <c r="E383" s="49">
        <f t="shared" si="31"/>
        <v>240.00000000000017</v>
      </c>
      <c r="F383" s="49">
        <f t="shared" si="32"/>
        <v>-3.1377567211166024E-8</v>
      </c>
      <c r="G383" s="49">
        <f t="shared" si="33"/>
        <v>-5759999.999999973</v>
      </c>
      <c r="H383" s="49">
        <f t="shared" si="34"/>
        <v>-1.5061232261359689E-3</v>
      </c>
      <c r="I383" s="49">
        <f t="shared" si="35"/>
        <v>-138239999999.9986</v>
      </c>
    </row>
    <row r="384" spans="1:9" x14ac:dyDescent="0.25">
      <c r="A384" s="11">
        <v>18</v>
      </c>
      <c r="B384" s="21">
        <v>0.26</v>
      </c>
      <c r="C384" s="11">
        <v>0.5</v>
      </c>
      <c r="D384" s="49">
        <f t="shared" si="30"/>
        <v>-240.00000000000017</v>
      </c>
      <c r="E384" s="49">
        <f t="shared" si="31"/>
        <v>480.00000000000034</v>
      </c>
      <c r="F384" s="49">
        <f t="shared" si="32"/>
        <v>0</v>
      </c>
      <c r="G384" s="49">
        <f t="shared" si="33"/>
        <v>5760000.0000000037</v>
      </c>
      <c r="H384" s="49">
        <f t="shared" si="34"/>
        <v>7.5306161306798447E-4</v>
      </c>
      <c r="I384" s="49">
        <f t="shared" si="35"/>
        <v>276479999999.99945</v>
      </c>
    </row>
    <row r="385" spans="1:9" x14ac:dyDescent="0.25">
      <c r="A385" s="11">
        <v>19</v>
      </c>
      <c r="B385" s="11">
        <v>0.25</v>
      </c>
      <c r="C385" s="11">
        <v>0.52</v>
      </c>
      <c r="D385" s="49">
        <f t="shared" si="30"/>
        <v>-240.00000000000017</v>
      </c>
      <c r="E385" s="49">
        <f t="shared" si="31"/>
        <v>480.00000000000034</v>
      </c>
      <c r="F385" s="49">
        <f t="shared" si="32"/>
        <v>0</v>
      </c>
      <c r="G385" s="49">
        <f t="shared" si="33"/>
        <v>0</v>
      </c>
      <c r="H385" s="49">
        <f t="shared" si="34"/>
        <v>0</v>
      </c>
      <c r="I385" s="49">
        <f t="shared" si="35"/>
        <v>-138240000000.00009</v>
      </c>
    </row>
    <row r="386" spans="1:9" x14ac:dyDescent="0.25">
      <c r="A386" s="11">
        <v>20</v>
      </c>
      <c r="B386" s="11">
        <v>0.24</v>
      </c>
      <c r="C386" s="11">
        <v>0.55000000000000004</v>
      </c>
      <c r="D386" s="49">
        <f t="shared" si="30"/>
        <v>-240.00000000000017</v>
      </c>
      <c r="E386" s="49">
        <f t="shared" si="31"/>
        <v>720.00000000000057</v>
      </c>
      <c r="F386" s="49">
        <f t="shared" si="32"/>
        <v>0</v>
      </c>
      <c r="G386" s="49">
        <f t="shared" si="33"/>
        <v>5760000.0000000056</v>
      </c>
      <c r="H386" s="49">
        <f t="shared" si="34"/>
        <v>0</v>
      </c>
      <c r="I386" s="49">
        <f t="shared" si="35"/>
        <v>138240000000.00012</v>
      </c>
    </row>
    <row r="387" spans="1:9" x14ac:dyDescent="0.25">
      <c r="A387" s="11">
        <v>21</v>
      </c>
      <c r="B387" s="11">
        <v>0.23</v>
      </c>
      <c r="C387" s="11">
        <v>0.56999999999999995</v>
      </c>
      <c r="D387" s="49">
        <f t="shared" si="30"/>
        <v>-239.99999999999952</v>
      </c>
      <c r="E387" s="49">
        <f t="shared" si="31"/>
        <v>479.99999999999773</v>
      </c>
      <c r="F387" s="49">
        <f t="shared" si="32"/>
        <v>1.5688783605583012E-8</v>
      </c>
      <c r="G387" s="49">
        <f t="shared" si="33"/>
        <v>-5760000.000000068</v>
      </c>
      <c r="H387" s="49">
        <f t="shared" si="34"/>
        <v>3.7653080653399224E-4</v>
      </c>
      <c r="I387" s="49">
        <f t="shared" si="35"/>
        <v>-276480000000.00177</v>
      </c>
    </row>
    <row r="388" spans="1:9" x14ac:dyDescent="0.25">
      <c r="A388" s="11">
        <v>22</v>
      </c>
      <c r="B388" s="21">
        <v>0.22</v>
      </c>
      <c r="C388" s="11">
        <v>0.59</v>
      </c>
      <c r="D388" s="49">
        <f t="shared" si="30"/>
        <v>-240.00000000000017</v>
      </c>
      <c r="E388" s="49">
        <f t="shared" si="31"/>
        <v>480.00000000000034</v>
      </c>
      <c r="F388" s="49">
        <f t="shared" si="32"/>
        <v>-1.5688783605583012E-8</v>
      </c>
      <c r="G388" s="49">
        <f t="shared" si="33"/>
        <v>6.2755134422332048E-8</v>
      </c>
      <c r="H388" s="49">
        <f t="shared" si="34"/>
        <v>-7.5306161306798447E-4</v>
      </c>
      <c r="I388" s="49">
        <f t="shared" si="35"/>
        <v>138240000000.00311</v>
      </c>
    </row>
    <row r="389" spans="1:9" x14ac:dyDescent="0.25">
      <c r="A389" s="11">
        <v>23</v>
      </c>
      <c r="B389" s="11">
        <v>0.21</v>
      </c>
      <c r="C389" s="11">
        <v>0.63</v>
      </c>
      <c r="D389" s="49">
        <f t="shared" si="30"/>
        <v>-240.00000000000017</v>
      </c>
      <c r="E389" s="49">
        <f t="shared" si="31"/>
        <v>960.00000000000068</v>
      </c>
      <c r="F389" s="49">
        <f t="shared" si="32"/>
        <v>0</v>
      </c>
      <c r="G389" s="49">
        <f t="shared" si="33"/>
        <v>11520000.000000007</v>
      </c>
      <c r="H389" s="49">
        <f t="shared" si="34"/>
        <v>3.7653080653399224E-4</v>
      </c>
      <c r="I389" s="49">
        <f t="shared" si="35"/>
        <v>276479999999.99866</v>
      </c>
    </row>
    <row r="390" spans="1:9" x14ac:dyDescent="0.25">
      <c r="A390" s="11">
        <v>24</v>
      </c>
      <c r="B390" s="11">
        <v>0.2</v>
      </c>
      <c r="C390" s="11">
        <v>0.65</v>
      </c>
      <c r="D390" s="49">
        <f t="shared" si="30"/>
        <v>-239.99999999999952</v>
      </c>
      <c r="E390" s="49">
        <f t="shared" si="31"/>
        <v>480.00000000000034</v>
      </c>
      <c r="F390" s="49">
        <f t="shared" si="32"/>
        <v>1.5688783605583012E-8</v>
      </c>
      <c r="G390" s="49">
        <f t="shared" si="33"/>
        <v>-11520000.000000007</v>
      </c>
      <c r="H390" s="49">
        <f t="shared" si="34"/>
        <v>3.7653080653399224E-4</v>
      </c>
      <c r="I390" s="49">
        <f t="shared" si="35"/>
        <v>-552960000000.00037</v>
      </c>
    </row>
    <row r="391" spans="1:9" x14ac:dyDescent="0.25">
      <c r="A391" s="11">
        <v>25</v>
      </c>
      <c r="B391" s="11">
        <v>0.19</v>
      </c>
      <c r="C391" s="11">
        <v>0.68</v>
      </c>
      <c r="D391" s="49">
        <f t="shared" si="30"/>
        <v>-240.00000000000017</v>
      </c>
      <c r="E391" s="49">
        <f t="shared" si="31"/>
        <v>720.00000000000057</v>
      </c>
      <c r="F391" s="49">
        <f t="shared" si="32"/>
        <v>-1.5688783605583012E-8</v>
      </c>
      <c r="G391" s="49">
        <f t="shared" si="33"/>
        <v>5760000.0000000056</v>
      </c>
      <c r="H391" s="49">
        <f t="shared" si="34"/>
        <v>-7.5306161306798447E-4</v>
      </c>
      <c r="I391" s="49">
        <f t="shared" si="35"/>
        <v>414720000000.00031</v>
      </c>
    </row>
    <row r="392" spans="1:9" x14ac:dyDescent="0.25">
      <c r="A392" s="11">
        <v>26</v>
      </c>
      <c r="B392" s="21">
        <v>0.19</v>
      </c>
      <c r="C392" s="11">
        <v>0.71</v>
      </c>
      <c r="D392" s="49">
        <f t="shared" ref="D392:D455" si="36">((B392-B391)/RADIANS(1))*$D$2</f>
        <v>0</v>
      </c>
      <c r="E392" s="49">
        <f t="shared" ref="E392:E455" si="37">((C392-C391)/RADIANS(1))*$D$2</f>
        <v>719.99999999999795</v>
      </c>
      <c r="F392" s="49">
        <f t="shared" ref="F392:F455" si="38">((D392-D391)/RADIANS(1))*$D$2</f>
        <v>5760000.0000000037</v>
      </c>
      <c r="G392" s="49">
        <f t="shared" ref="G392:G455" si="39">((E392-E391)/RADIANS(1))*$D$2</f>
        <v>-6.2755134422332048E-8</v>
      </c>
      <c r="H392" s="49">
        <f t="shared" ref="H392:H455" si="40">((F392-F391)/RADIANS(1))*$D$2</f>
        <v>138240000000.00046</v>
      </c>
      <c r="I392" s="49">
        <f t="shared" ref="I392:I455" si="41">((G392-G391)/RADIANS(1))*$D$2</f>
        <v>-138240000000.00162</v>
      </c>
    </row>
    <row r="393" spans="1:9" x14ac:dyDescent="0.25">
      <c r="A393" s="11">
        <v>27</v>
      </c>
      <c r="B393" s="11">
        <v>0.18</v>
      </c>
      <c r="C393" s="11">
        <v>0.73</v>
      </c>
      <c r="D393" s="49">
        <f t="shared" si="36"/>
        <v>-240.00000000000017</v>
      </c>
      <c r="E393" s="49">
        <f t="shared" si="37"/>
        <v>480.00000000000034</v>
      </c>
      <c r="F393" s="49">
        <f t="shared" si="38"/>
        <v>-5760000.0000000037</v>
      </c>
      <c r="G393" s="49">
        <f t="shared" si="39"/>
        <v>-5759999.9999999423</v>
      </c>
      <c r="H393" s="49">
        <f t="shared" si="40"/>
        <v>-276480000000.00018</v>
      </c>
      <c r="I393" s="49">
        <f t="shared" si="41"/>
        <v>-138239999999.9971</v>
      </c>
    </row>
    <row r="394" spans="1:9" x14ac:dyDescent="0.25">
      <c r="A394" s="11">
        <v>28</v>
      </c>
      <c r="B394" s="11">
        <v>0.17</v>
      </c>
      <c r="C394" s="11">
        <v>0.76</v>
      </c>
      <c r="D394" s="49">
        <f t="shared" si="36"/>
        <v>-239.99999999999952</v>
      </c>
      <c r="E394" s="49">
        <f t="shared" si="37"/>
        <v>720.00000000000057</v>
      </c>
      <c r="F394" s="49">
        <f t="shared" si="38"/>
        <v>1.5688783605583012E-8</v>
      </c>
      <c r="G394" s="49">
        <f t="shared" si="39"/>
        <v>5760000.0000000056</v>
      </c>
      <c r="H394" s="49">
        <f t="shared" si="40"/>
        <v>138240000000.00046</v>
      </c>
      <c r="I394" s="49">
        <f t="shared" si="41"/>
        <v>276479999999.99872</v>
      </c>
    </row>
    <row r="395" spans="1:9" x14ac:dyDescent="0.25">
      <c r="A395" s="11">
        <v>29</v>
      </c>
      <c r="B395" s="11">
        <v>0.16</v>
      </c>
      <c r="C395" s="11">
        <v>0.79</v>
      </c>
      <c r="D395" s="49">
        <f t="shared" si="36"/>
        <v>-240.00000000000017</v>
      </c>
      <c r="E395" s="49">
        <f t="shared" si="37"/>
        <v>720.00000000000057</v>
      </c>
      <c r="F395" s="49">
        <f t="shared" si="38"/>
        <v>-1.5688783605583012E-8</v>
      </c>
      <c r="G395" s="49">
        <f t="shared" si="39"/>
        <v>0</v>
      </c>
      <c r="H395" s="49">
        <f t="shared" si="40"/>
        <v>-7.5306161306798447E-4</v>
      </c>
      <c r="I395" s="49">
        <f t="shared" si="41"/>
        <v>-138240000000.00012</v>
      </c>
    </row>
    <row r="396" spans="1:9" x14ac:dyDescent="0.25">
      <c r="A396" s="11">
        <v>30</v>
      </c>
      <c r="B396" s="11">
        <v>0.15</v>
      </c>
      <c r="C396" s="11">
        <v>0.83</v>
      </c>
      <c r="D396" s="49">
        <f t="shared" si="36"/>
        <v>-240.00000000000017</v>
      </c>
      <c r="E396" s="49">
        <f t="shared" si="37"/>
        <v>959.99999999999807</v>
      </c>
      <c r="F396" s="49">
        <f t="shared" si="38"/>
        <v>0</v>
      </c>
      <c r="G396" s="49">
        <f t="shared" si="39"/>
        <v>5759999.9999999395</v>
      </c>
      <c r="H396" s="49">
        <f t="shared" si="40"/>
        <v>3.7653080653399224E-4</v>
      </c>
      <c r="I396" s="49">
        <f t="shared" si="41"/>
        <v>138239999999.99854</v>
      </c>
    </row>
    <row r="397" spans="1:9" x14ac:dyDescent="0.25">
      <c r="A397" s="11">
        <v>31</v>
      </c>
      <c r="B397" s="11">
        <v>0.14000000000000001</v>
      </c>
      <c r="C397" s="11">
        <v>0.87</v>
      </c>
      <c r="D397" s="49">
        <f t="shared" si="36"/>
        <v>-239.99999999999952</v>
      </c>
      <c r="E397" s="49">
        <f t="shared" si="37"/>
        <v>960.00000000000068</v>
      </c>
      <c r="F397" s="49">
        <f t="shared" si="38"/>
        <v>1.5688783605583012E-8</v>
      </c>
      <c r="G397" s="49">
        <f t="shared" si="39"/>
        <v>6.2755134422332048E-8</v>
      </c>
      <c r="H397" s="49">
        <f t="shared" si="40"/>
        <v>3.7653080653399224E-4</v>
      </c>
      <c r="I397" s="49">
        <f t="shared" si="41"/>
        <v>-138239999999.99704</v>
      </c>
    </row>
    <row r="398" spans="1:9" x14ac:dyDescent="0.25">
      <c r="A398" s="11">
        <v>32</v>
      </c>
      <c r="B398" s="11">
        <v>0.13</v>
      </c>
      <c r="C398" s="11">
        <v>0.91</v>
      </c>
      <c r="D398" s="49">
        <f t="shared" si="36"/>
        <v>-240.00000000000017</v>
      </c>
      <c r="E398" s="49">
        <f t="shared" si="37"/>
        <v>960.00000000000068</v>
      </c>
      <c r="F398" s="49">
        <f t="shared" si="38"/>
        <v>-1.5688783605583012E-8</v>
      </c>
      <c r="G398" s="49">
        <f t="shared" si="39"/>
        <v>0</v>
      </c>
      <c r="H398" s="49">
        <f t="shared" si="40"/>
        <v>-7.5306161306798447E-4</v>
      </c>
      <c r="I398" s="49">
        <f t="shared" si="41"/>
        <v>-1.5061232261359689E-3</v>
      </c>
    </row>
    <row r="399" spans="1:9" x14ac:dyDescent="0.25">
      <c r="A399" s="11">
        <v>33</v>
      </c>
      <c r="B399" s="11">
        <v>0.12</v>
      </c>
      <c r="C399" s="11">
        <v>0.95</v>
      </c>
      <c r="D399" s="49">
        <f t="shared" si="36"/>
        <v>-240.00000000000017</v>
      </c>
      <c r="E399" s="49">
        <f t="shared" si="37"/>
        <v>959.99999999999807</v>
      </c>
      <c r="F399" s="49">
        <f t="shared" si="38"/>
        <v>0</v>
      </c>
      <c r="G399" s="49">
        <f t="shared" si="39"/>
        <v>-6.2755134422332048E-8</v>
      </c>
      <c r="H399" s="49">
        <f t="shared" si="40"/>
        <v>3.7653080653399224E-4</v>
      </c>
      <c r="I399" s="49">
        <f t="shared" si="41"/>
        <v>-1.5061232261359689E-3</v>
      </c>
    </row>
    <row r="400" spans="1:9" x14ac:dyDescent="0.25">
      <c r="A400" s="11">
        <v>34</v>
      </c>
      <c r="B400" s="11">
        <v>0.11</v>
      </c>
      <c r="C400" s="11">
        <v>0.99</v>
      </c>
      <c r="D400" s="49">
        <f t="shared" si="36"/>
        <v>-239.99999999999986</v>
      </c>
      <c r="E400" s="49">
        <f t="shared" si="37"/>
        <v>960.00000000000068</v>
      </c>
      <c r="F400" s="49">
        <f t="shared" si="38"/>
        <v>7.5033312896266563E-9</v>
      </c>
      <c r="G400" s="49">
        <f t="shared" si="39"/>
        <v>6.2755134422332048E-8</v>
      </c>
      <c r="H400" s="49">
        <f t="shared" si="40"/>
        <v>1.8007995095103974E-4</v>
      </c>
      <c r="I400" s="49">
        <f t="shared" si="41"/>
        <v>3.0122464522719379E-3</v>
      </c>
    </row>
    <row r="401" spans="1:9" x14ac:dyDescent="0.25">
      <c r="A401" s="11">
        <v>35</v>
      </c>
      <c r="B401" s="11">
        <v>0.11</v>
      </c>
      <c r="C401" s="11">
        <v>1.03</v>
      </c>
      <c r="D401" s="49">
        <f t="shared" si="36"/>
        <v>0</v>
      </c>
      <c r="E401" s="49">
        <f t="shared" si="37"/>
        <v>960.00000000000068</v>
      </c>
      <c r="F401" s="49">
        <f t="shared" si="38"/>
        <v>5759999.9999999963</v>
      </c>
      <c r="G401" s="49">
        <f t="shared" si="39"/>
        <v>0</v>
      </c>
      <c r="H401" s="49">
        <f t="shared" si="40"/>
        <v>138239999999.99973</v>
      </c>
      <c r="I401" s="49">
        <f t="shared" si="41"/>
        <v>-1.5061232261359689E-3</v>
      </c>
    </row>
    <row r="402" spans="1:9" x14ac:dyDescent="0.25">
      <c r="A402" s="11">
        <v>36</v>
      </c>
      <c r="B402" s="21">
        <v>0.1</v>
      </c>
      <c r="C402" s="11">
        <v>1.06</v>
      </c>
      <c r="D402" s="49">
        <f t="shared" si="36"/>
        <v>-239.99999999999986</v>
      </c>
      <c r="E402" s="49">
        <f t="shared" si="37"/>
        <v>720.00000000000057</v>
      </c>
      <c r="F402" s="49">
        <f t="shared" si="38"/>
        <v>-5759999.9999999963</v>
      </c>
      <c r="G402" s="49">
        <f t="shared" si="39"/>
        <v>-5760000.0000000028</v>
      </c>
      <c r="H402" s="49">
        <f t="shared" si="40"/>
        <v>-276479999999.99976</v>
      </c>
      <c r="I402" s="49">
        <f t="shared" si="41"/>
        <v>-138240000000.00006</v>
      </c>
    </row>
    <row r="403" spans="1:9" x14ac:dyDescent="0.25">
      <c r="A403" s="11">
        <v>37</v>
      </c>
      <c r="B403" s="21">
        <v>0.1</v>
      </c>
      <c r="C403" s="11">
        <v>1.1000000000000001</v>
      </c>
      <c r="D403" s="49">
        <f t="shared" si="36"/>
        <v>0</v>
      </c>
      <c r="E403" s="49">
        <f t="shared" si="37"/>
        <v>960.00000000000068</v>
      </c>
      <c r="F403" s="49">
        <f t="shared" si="38"/>
        <v>5759999.9999999963</v>
      </c>
      <c r="G403" s="49">
        <f t="shared" si="39"/>
        <v>5760000.0000000028</v>
      </c>
      <c r="H403" s="49">
        <f t="shared" si="40"/>
        <v>276479999999.99976</v>
      </c>
      <c r="I403" s="49">
        <f t="shared" si="41"/>
        <v>276480000000.00012</v>
      </c>
    </row>
    <row r="404" spans="1:9" x14ac:dyDescent="0.25">
      <c r="A404" s="11">
        <v>38</v>
      </c>
      <c r="B404" s="11">
        <v>0.09</v>
      </c>
      <c r="C404" s="11">
        <v>1.1499999999999999</v>
      </c>
      <c r="D404" s="49">
        <f t="shared" si="36"/>
        <v>-240.00000000000017</v>
      </c>
      <c r="E404" s="49">
        <f t="shared" si="37"/>
        <v>1199.9999999999957</v>
      </c>
      <c r="F404" s="49">
        <f t="shared" si="38"/>
        <v>-5760000.0000000037</v>
      </c>
      <c r="G404" s="49">
        <f t="shared" si="39"/>
        <v>5759999.9999998799</v>
      </c>
      <c r="H404" s="49">
        <f t="shared" si="40"/>
        <v>-276480000000</v>
      </c>
      <c r="I404" s="49">
        <f t="shared" si="41"/>
        <v>-2.9504299163818359E-3</v>
      </c>
    </row>
    <row r="405" spans="1:9" x14ac:dyDescent="0.25">
      <c r="A405" s="11">
        <v>39</v>
      </c>
      <c r="B405" s="11">
        <v>0.09</v>
      </c>
      <c r="C405" s="11">
        <v>1.19</v>
      </c>
      <c r="D405" s="49">
        <f t="shared" si="36"/>
        <v>0</v>
      </c>
      <c r="E405" s="49">
        <f t="shared" si="37"/>
        <v>960.00000000000068</v>
      </c>
      <c r="F405" s="49">
        <f t="shared" si="38"/>
        <v>5760000.0000000037</v>
      </c>
      <c r="G405" s="49">
        <f t="shared" si="39"/>
        <v>-5759999.9999998799</v>
      </c>
      <c r="H405" s="49">
        <f t="shared" si="40"/>
        <v>276480000000.00018</v>
      </c>
      <c r="I405" s="49">
        <f t="shared" si="41"/>
        <v>-276479999999.9942</v>
      </c>
    </row>
    <row r="406" spans="1:9" x14ac:dyDescent="0.25">
      <c r="A406" s="11">
        <v>40</v>
      </c>
      <c r="B406" s="11">
        <v>0.08</v>
      </c>
      <c r="C406" s="11">
        <v>1.24</v>
      </c>
      <c r="D406" s="49">
        <f t="shared" si="36"/>
        <v>-239.99999999999986</v>
      </c>
      <c r="E406" s="49">
        <f t="shared" si="37"/>
        <v>1200.0000000000009</v>
      </c>
      <c r="F406" s="49">
        <f t="shared" si="38"/>
        <v>-5759999.9999999963</v>
      </c>
      <c r="G406" s="49">
        <f t="shared" si="39"/>
        <v>5760000.0000000056</v>
      </c>
      <c r="H406" s="49">
        <f t="shared" si="40"/>
        <v>-276480000000</v>
      </c>
      <c r="I406" s="49">
        <f t="shared" si="41"/>
        <v>276479999999.99719</v>
      </c>
    </row>
    <row r="407" spans="1:9" x14ac:dyDescent="0.25">
      <c r="A407" s="11">
        <v>41</v>
      </c>
      <c r="B407" s="11">
        <v>0.08</v>
      </c>
      <c r="C407" s="11">
        <v>1.29</v>
      </c>
      <c r="D407" s="49">
        <f t="shared" si="36"/>
        <v>0</v>
      </c>
      <c r="E407" s="49">
        <f t="shared" si="37"/>
        <v>1200.0000000000009</v>
      </c>
      <c r="F407" s="49">
        <f t="shared" si="38"/>
        <v>5759999.9999999963</v>
      </c>
      <c r="G407" s="49">
        <f t="shared" si="39"/>
        <v>0</v>
      </c>
      <c r="H407" s="49">
        <f t="shared" si="40"/>
        <v>276479999999.99976</v>
      </c>
      <c r="I407" s="49">
        <f t="shared" si="41"/>
        <v>-138240000000.00012</v>
      </c>
    </row>
    <row r="408" spans="1:9" x14ac:dyDescent="0.25">
      <c r="A408" s="11">
        <v>42</v>
      </c>
      <c r="B408" s="11">
        <v>7.0000000000000007E-2</v>
      </c>
      <c r="C408" s="11">
        <v>1.34</v>
      </c>
      <c r="D408" s="49">
        <f t="shared" si="36"/>
        <v>-239.99999999999986</v>
      </c>
      <c r="E408" s="49">
        <f t="shared" si="37"/>
        <v>1200.0000000000009</v>
      </c>
      <c r="F408" s="49">
        <f t="shared" si="38"/>
        <v>-5759999.9999999963</v>
      </c>
      <c r="G408" s="49">
        <f t="shared" si="39"/>
        <v>0</v>
      </c>
      <c r="H408" s="49">
        <f t="shared" si="40"/>
        <v>-276479999999.99976</v>
      </c>
      <c r="I408" s="49">
        <f t="shared" si="41"/>
        <v>0</v>
      </c>
    </row>
    <row r="409" spans="1:9" x14ac:dyDescent="0.25">
      <c r="A409" s="11">
        <v>43</v>
      </c>
      <c r="B409" s="11">
        <v>7.0000000000000007E-2</v>
      </c>
      <c r="C409" s="11">
        <v>1.39</v>
      </c>
      <c r="D409" s="49">
        <f t="shared" si="36"/>
        <v>0</v>
      </c>
      <c r="E409" s="49">
        <f t="shared" si="37"/>
        <v>1199.9999999999957</v>
      </c>
      <c r="F409" s="49">
        <f t="shared" si="38"/>
        <v>5759999.9999999963</v>
      </c>
      <c r="G409" s="49">
        <f t="shared" si="39"/>
        <v>-1.255102688446641E-7</v>
      </c>
      <c r="H409" s="49">
        <f t="shared" si="40"/>
        <v>276479999999.99976</v>
      </c>
      <c r="I409" s="49">
        <f t="shared" si="41"/>
        <v>-3.0122464522719379E-3</v>
      </c>
    </row>
    <row r="410" spans="1:9" x14ac:dyDescent="0.25">
      <c r="A410" s="11">
        <v>44</v>
      </c>
      <c r="B410" s="11">
        <v>7.0000000000000007E-2</v>
      </c>
      <c r="C410" s="11">
        <v>1.45</v>
      </c>
      <c r="D410" s="49">
        <f t="shared" si="36"/>
        <v>0</v>
      </c>
      <c r="E410" s="49">
        <f t="shared" si="37"/>
        <v>1440.0000000000011</v>
      </c>
      <c r="F410" s="49">
        <f t="shared" si="38"/>
        <v>0</v>
      </c>
      <c r="G410" s="49">
        <f t="shared" si="39"/>
        <v>5760000.0000001304</v>
      </c>
      <c r="H410" s="49">
        <f t="shared" si="40"/>
        <v>-138239999999.99988</v>
      </c>
      <c r="I410" s="49">
        <f t="shared" si="41"/>
        <v>138240000000.00613</v>
      </c>
    </row>
    <row r="411" spans="1:9" x14ac:dyDescent="0.25">
      <c r="A411" s="11">
        <v>45</v>
      </c>
      <c r="B411" s="11">
        <v>7.0000000000000007E-2</v>
      </c>
      <c r="C411" s="11">
        <v>1.5</v>
      </c>
      <c r="D411" s="49">
        <f t="shared" si="36"/>
        <v>0</v>
      </c>
      <c r="E411" s="49">
        <f t="shared" si="37"/>
        <v>1200.0000000000009</v>
      </c>
      <c r="F411" s="49">
        <f t="shared" si="38"/>
        <v>0</v>
      </c>
      <c r="G411" s="49">
        <f t="shared" si="39"/>
        <v>-5760000.0000000056</v>
      </c>
      <c r="H411" s="49">
        <f t="shared" si="40"/>
        <v>0</v>
      </c>
      <c r="I411" s="49">
        <f t="shared" si="41"/>
        <v>-276480000000.00323</v>
      </c>
    </row>
    <row r="412" spans="1:9" x14ac:dyDescent="0.25">
      <c r="A412" s="11">
        <v>46</v>
      </c>
      <c r="B412" s="11">
        <v>7.0000000000000007E-2</v>
      </c>
      <c r="C412" s="11">
        <v>1.56</v>
      </c>
      <c r="D412" s="49">
        <f t="shared" si="36"/>
        <v>0</v>
      </c>
      <c r="E412" s="49">
        <f t="shared" si="37"/>
        <v>1440.0000000000011</v>
      </c>
      <c r="F412" s="49">
        <f t="shared" si="38"/>
        <v>0</v>
      </c>
      <c r="G412" s="49">
        <f t="shared" si="39"/>
        <v>5760000.0000000056</v>
      </c>
      <c r="H412" s="49">
        <f t="shared" si="40"/>
        <v>0</v>
      </c>
      <c r="I412" s="49">
        <f t="shared" si="41"/>
        <v>276480000000.00024</v>
      </c>
    </row>
    <row r="413" spans="1:9" x14ac:dyDescent="0.25">
      <c r="A413" s="11">
        <v>47</v>
      </c>
      <c r="B413" s="11">
        <v>7.0000000000000007E-2</v>
      </c>
      <c r="C413" s="11">
        <v>1.61</v>
      </c>
      <c r="D413" s="49">
        <f t="shared" si="36"/>
        <v>0</v>
      </c>
      <c r="E413" s="49">
        <f t="shared" si="37"/>
        <v>1200.0000000000009</v>
      </c>
      <c r="F413" s="49">
        <f t="shared" si="38"/>
        <v>0</v>
      </c>
      <c r="G413" s="49">
        <f t="shared" si="39"/>
        <v>-5760000.0000000056</v>
      </c>
      <c r="H413" s="49">
        <f t="shared" si="40"/>
        <v>0</v>
      </c>
      <c r="I413" s="49">
        <f t="shared" si="41"/>
        <v>-276480000000.00024</v>
      </c>
    </row>
    <row r="414" spans="1:9" x14ac:dyDescent="0.25">
      <c r="A414" s="11">
        <v>48</v>
      </c>
      <c r="B414" s="11">
        <v>0.06</v>
      </c>
      <c r="C414" s="11">
        <v>1.67</v>
      </c>
      <c r="D414" s="49">
        <f t="shared" si="36"/>
        <v>-240.00000000000017</v>
      </c>
      <c r="E414" s="49">
        <f t="shared" si="37"/>
        <v>1439.9999999999959</v>
      </c>
      <c r="F414" s="49">
        <f t="shared" si="38"/>
        <v>-5760000.0000000037</v>
      </c>
      <c r="G414" s="49">
        <f t="shared" si="39"/>
        <v>5759999.9999998799</v>
      </c>
      <c r="H414" s="49">
        <f t="shared" si="40"/>
        <v>-138240000000.00009</v>
      </c>
      <c r="I414" s="49">
        <f t="shared" si="41"/>
        <v>276479999999.99719</v>
      </c>
    </row>
    <row r="415" spans="1:9" x14ac:dyDescent="0.25">
      <c r="A415" s="11">
        <v>49</v>
      </c>
      <c r="B415" s="11">
        <v>0.06</v>
      </c>
      <c r="C415" s="11">
        <v>1.73</v>
      </c>
      <c r="D415" s="49">
        <f t="shared" si="36"/>
        <v>0</v>
      </c>
      <c r="E415" s="49">
        <f t="shared" si="37"/>
        <v>1440.0000000000011</v>
      </c>
      <c r="F415" s="49">
        <f t="shared" si="38"/>
        <v>5760000.0000000037</v>
      </c>
      <c r="G415" s="49">
        <f t="shared" si="39"/>
        <v>1.255102688446641E-7</v>
      </c>
      <c r="H415" s="49">
        <f t="shared" si="40"/>
        <v>276480000000.00018</v>
      </c>
      <c r="I415" s="49">
        <f t="shared" si="41"/>
        <v>-138239999999.99411</v>
      </c>
    </row>
    <row r="416" spans="1:9" x14ac:dyDescent="0.25">
      <c r="A416" s="11">
        <v>50</v>
      </c>
      <c r="B416" s="11">
        <v>0.06</v>
      </c>
      <c r="C416" s="11">
        <v>1.8</v>
      </c>
      <c r="D416" s="49">
        <f t="shared" si="36"/>
        <v>0</v>
      </c>
      <c r="E416" s="49">
        <f t="shared" si="37"/>
        <v>1680.0000000000014</v>
      </c>
      <c r="F416" s="49">
        <f t="shared" si="38"/>
        <v>0</v>
      </c>
      <c r="G416" s="49">
        <f t="shared" si="39"/>
        <v>5760000.0000000056</v>
      </c>
      <c r="H416" s="49">
        <f t="shared" si="40"/>
        <v>-138240000000.00009</v>
      </c>
      <c r="I416" s="49">
        <f t="shared" si="41"/>
        <v>138239999999.9971</v>
      </c>
    </row>
    <row r="417" spans="1:9" x14ac:dyDescent="0.25">
      <c r="A417" s="11">
        <v>51</v>
      </c>
      <c r="B417" s="11">
        <v>0.06</v>
      </c>
      <c r="C417" s="11">
        <v>1.85</v>
      </c>
      <c r="D417" s="49">
        <f t="shared" si="36"/>
        <v>0</v>
      </c>
      <c r="E417" s="49">
        <f t="shared" si="37"/>
        <v>1200.0000000000009</v>
      </c>
      <c r="F417" s="49">
        <f t="shared" si="38"/>
        <v>0</v>
      </c>
      <c r="G417" s="49">
        <f t="shared" si="39"/>
        <v>-11520000.000000011</v>
      </c>
      <c r="H417" s="49">
        <f t="shared" si="40"/>
        <v>0</v>
      </c>
      <c r="I417" s="49">
        <f t="shared" si="41"/>
        <v>-414720000000.00031</v>
      </c>
    </row>
    <row r="418" spans="1:9" x14ac:dyDescent="0.25">
      <c r="A418" s="11">
        <v>52</v>
      </c>
      <c r="B418" s="11">
        <v>0.06</v>
      </c>
      <c r="C418" s="11">
        <v>1.91</v>
      </c>
      <c r="D418" s="49">
        <f t="shared" si="36"/>
        <v>0</v>
      </c>
      <c r="E418" s="49">
        <f t="shared" si="37"/>
        <v>1439.9999999999959</v>
      </c>
      <c r="F418" s="49">
        <f t="shared" si="38"/>
        <v>0</v>
      </c>
      <c r="G418" s="49">
        <f t="shared" si="39"/>
        <v>5759999.9999998799</v>
      </c>
      <c r="H418" s="49">
        <f t="shared" si="40"/>
        <v>0</v>
      </c>
      <c r="I418" s="49">
        <f t="shared" si="41"/>
        <v>414719999999.99738</v>
      </c>
    </row>
    <row r="419" spans="1:9" x14ac:dyDescent="0.25">
      <c r="A419" s="11">
        <v>53</v>
      </c>
      <c r="B419" s="11">
        <v>0.06</v>
      </c>
      <c r="C419" s="11">
        <v>1.98</v>
      </c>
      <c r="D419" s="49">
        <f t="shared" si="36"/>
        <v>0</v>
      </c>
      <c r="E419" s="49">
        <f t="shared" si="37"/>
        <v>1680.0000000000014</v>
      </c>
      <c r="F419" s="49">
        <f t="shared" si="38"/>
        <v>0</v>
      </c>
      <c r="G419" s="49">
        <f t="shared" si="39"/>
        <v>5760000.0000001304</v>
      </c>
      <c r="H419" s="49">
        <f t="shared" si="40"/>
        <v>0</v>
      </c>
      <c r="I419" s="49">
        <f t="shared" si="41"/>
        <v>6.0126185417175284E-3</v>
      </c>
    </row>
    <row r="420" spans="1:9" x14ac:dyDescent="0.25">
      <c r="A420" s="11">
        <v>54</v>
      </c>
      <c r="B420" s="11">
        <v>0.06</v>
      </c>
      <c r="C420" s="11">
        <v>2.06</v>
      </c>
      <c r="D420" s="49">
        <f t="shared" si="36"/>
        <v>0</v>
      </c>
      <c r="E420" s="49">
        <f t="shared" si="37"/>
        <v>1920.0000000000014</v>
      </c>
      <c r="F420" s="49">
        <f t="shared" si="38"/>
        <v>0</v>
      </c>
      <c r="G420" s="49">
        <f t="shared" si="39"/>
        <v>5759999.9999999991</v>
      </c>
      <c r="H420" s="49">
        <f t="shared" si="40"/>
        <v>0</v>
      </c>
      <c r="I420" s="49">
        <f t="shared" si="41"/>
        <v>-3.1515955924987789E-3</v>
      </c>
    </row>
    <row r="421" spans="1:9" x14ac:dyDescent="0.25">
      <c r="A421" s="11">
        <v>55</v>
      </c>
      <c r="B421" s="11">
        <v>0.06</v>
      </c>
      <c r="C421" s="11">
        <v>2.13</v>
      </c>
      <c r="D421" s="49">
        <f t="shared" si="36"/>
        <v>0</v>
      </c>
      <c r="E421" s="49">
        <f t="shared" si="37"/>
        <v>1679.9999999999959</v>
      </c>
      <c r="F421" s="49">
        <f t="shared" si="38"/>
        <v>0</v>
      </c>
      <c r="G421" s="49">
        <f t="shared" si="39"/>
        <v>-5760000.0000001304</v>
      </c>
      <c r="H421" s="49">
        <f t="shared" si="40"/>
        <v>0</v>
      </c>
      <c r="I421" s="49">
        <f t="shared" si="41"/>
        <v>-276480000000.00311</v>
      </c>
    </row>
    <row r="422" spans="1:9" x14ac:dyDescent="0.25">
      <c r="A422" s="11">
        <v>56</v>
      </c>
      <c r="B422" s="11">
        <v>0.06</v>
      </c>
      <c r="C422" s="11">
        <v>2.2000000000000002</v>
      </c>
      <c r="D422" s="49">
        <f t="shared" si="36"/>
        <v>0</v>
      </c>
      <c r="E422" s="49">
        <f t="shared" si="37"/>
        <v>1680.0000000000066</v>
      </c>
      <c r="F422" s="49">
        <f t="shared" si="38"/>
        <v>0</v>
      </c>
      <c r="G422" s="49">
        <f t="shared" si="39"/>
        <v>2.5647750589996576E-7</v>
      </c>
      <c r="H422" s="49">
        <f t="shared" si="40"/>
        <v>0</v>
      </c>
      <c r="I422" s="49">
        <f t="shared" si="41"/>
        <v>138240000000.00925</v>
      </c>
    </row>
    <row r="423" spans="1:9" x14ac:dyDescent="0.25">
      <c r="A423" s="11">
        <v>57</v>
      </c>
      <c r="B423" s="11">
        <v>0.06</v>
      </c>
      <c r="C423" s="11">
        <v>2.2599999999999998</v>
      </c>
      <c r="D423" s="49">
        <f t="shared" si="36"/>
        <v>0</v>
      </c>
      <c r="E423" s="49">
        <f t="shared" si="37"/>
        <v>1439.9999999999905</v>
      </c>
      <c r="F423" s="49">
        <f t="shared" si="38"/>
        <v>0</v>
      </c>
      <c r="G423" s="49">
        <f t="shared" si="39"/>
        <v>-5760000.0000003874</v>
      </c>
      <c r="H423" s="49">
        <f t="shared" si="40"/>
        <v>0</v>
      </c>
      <c r="I423" s="49">
        <f t="shared" si="41"/>
        <v>-138240000000.01544</v>
      </c>
    </row>
    <row r="424" spans="1:9" x14ac:dyDescent="0.25">
      <c r="A424" s="11">
        <v>58</v>
      </c>
      <c r="B424" s="21">
        <v>0.05</v>
      </c>
      <c r="C424" s="11">
        <v>2.3199999999999998</v>
      </c>
      <c r="D424" s="49">
        <f t="shared" si="36"/>
        <v>-239.99999999999986</v>
      </c>
      <c r="E424" s="49">
        <f t="shared" si="37"/>
        <v>1440.0000000000011</v>
      </c>
      <c r="F424" s="49">
        <f t="shared" si="38"/>
        <v>-5759999.9999999963</v>
      </c>
      <c r="G424" s="49">
        <f t="shared" si="39"/>
        <v>2.5647750589996576E-7</v>
      </c>
      <c r="H424" s="49">
        <f t="shared" si="40"/>
        <v>-138239999999.99988</v>
      </c>
      <c r="I424" s="49">
        <f t="shared" si="41"/>
        <v>138240000000.01544</v>
      </c>
    </row>
    <row r="425" spans="1:9" x14ac:dyDescent="0.25">
      <c r="A425" s="11">
        <v>59</v>
      </c>
      <c r="B425" s="21">
        <v>0.05</v>
      </c>
      <c r="C425" s="11">
        <v>2.41</v>
      </c>
      <c r="D425" s="49">
        <f t="shared" si="36"/>
        <v>0</v>
      </c>
      <c r="E425" s="49">
        <f t="shared" si="37"/>
        <v>2160.0000000000068</v>
      </c>
      <c r="F425" s="49">
        <f t="shared" si="38"/>
        <v>5759999.9999999963</v>
      </c>
      <c r="G425" s="49">
        <f t="shared" si="39"/>
        <v>17280000.000000134</v>
      </c>
      <c r="H425" s="49">
        <f t="shared" si="40"/>
        <v>276479999999.99976</v>
      </c>
      <c r="I425" s="49">
        <f t="shared" si="41"/>
        <v>414719999999.99701</v>
      </c>
    </row>
    <row r="426" spans="1:9" x14ac:dyDescent="0.25">
      <c r="A426" s="11">
        <v>60</v>
      </c>
      <c r="B426" s="21">
        <v>0.05</v>
      </c>
      <c r="C426" s="11">
        <v>2.5</v>
      </c>
      <c r="D426" s="49">
        <f t="shared" si="36"/>
        <v>0</v>
      </c>
      <c r="E426" s="49">
        <f t="shared" si="37"/>
        <v>2159.9999999999964</v>
      </c>
      <c r="F426" s="49">
        <f t="shared" si="38"/>
        <v>0</v>
      </c>
      <c r="G426" s="49">
        <f t="shared" si="39"/>
        <v>-2.5102053768932819E-7</v>
      </c>
      <c r="H426" s="49">
        <f t="shared" si="40"/>
        <v>-138239999999.99988</v>
      </c>
      <c r="I426" s="49">
        <f t="shared" si="41"/>
        <v>-414720000000.00916</v>
      </c>
    </row>
    <row r="427" spans="1:9" x14ac:dyDescent="0.25">
      <c r="A427" s="11">
        <v>61</v>
      </c>
      <c r="B427" s="21">
        <v>0.05</v>
      </c>
      <c r="C427" s="11">
        <v>2.58</v>
      </c>
      <c r="D427" s="49">
        <f t="shared" si="36"/>
        <v>0</v>
      </c>
      <c r="E427" s="49">
        <f t="shared" si="37"/>
        <v>1920.0000000000014</v>
      </c>
      <c r="F427" s="49">
        <f t="shared" si="38"/>
        <v>0</v>
      </c>
      <c r="G427" s="49">
        <f t="shared" si="39"/>
        <v>-5759999.9999998799</v>
      </c>
      <c r="H427" s="49">
        <f t="shared" si="40"/>
        <v>0</v>
      </c>
      <c r="I427" s="49">
        <f t="shared" si="41"/>
        <v>-138239999999.99109</v>
      </c>
    </row>
    <row r="428" spans="1:9" x14ac:dyDescent="0.25">
      <c r="A428" s="11">
        <v>62</v>
      </c>
      <c r="B428" s="21">
        <v>0.05</v>
      </c>
      <c r="C428" s="11">
        <v>2.67</v>
      </c>
      <c r="D428" s="49">
        <f t="shared" si="36"/>
        <v>0</v>
      </c>
      <c r="E428" s="49">
        <f t="shared" si="37"/>
        <v>2159.9999999999964</v>
      </c>
      <c r="F428" s="49">
        <f t="shared" si="38"/>
        <v>0</v>
      </c>
      <c r="G428" s="49">
        <f t="shared" si="39"/>
        <v>5759999.9999998799</v>
      </c>
      <c r="H428" s="49">
        <f t="shared" si="40"/>
        <v>0</v>
      </c>
      <c r="I428" s="49">
        <f t="shared" si="41"/>
        <v>276479999999.9942</v>
      </c>
    </row>
    <row r="429" spans="1:9" x14ac:dyDescent="0.25">
      <c r="A429" s="11">
        <v>63</v>
      </c>
      <c r="B429" s="21">
        <v>0.05</v>
      </c>
      <c r="C429" s="11">
        <v>2.74</v>
      </c>
      <c r="D429" s="49">
        <f t="shared" si="36"/>
        <v>0</v>
      </c>
      <c r="E429" s="49">
        <f t="shared" si="37"/>
        <v>1680.0000000000066</v>
      </c>
      <c r="F429" s="49">
        <f t="shared" si="38"/>
        <v>0</v>
      </c>
      <c r="G429" s="49">
        <f t="shared" si="39"/>
        <v>-11519999.999999754</v>
      </c>
      <c r="H429" s="49">
        <f t="shared" si="40"/>
        <v>0</v>
      </c>
      <c r="I429" s="49">
        <f t="shared" si="41"/>
        <v>-414719999999.99121</v>
      </c>
    </row>
    <row r="430" spans="1:9" x14ac:dyDescent="0.25">
      <c r="A430" s="11">
        <v>64</v>
      </c>
      <c r="B430" s="21">
        <v>0.05</v>
      </c>
      <c r="C430" s="11">
        <v>2.81</v>
      </c>
      <c r="D430" s="49">
        <f t="shared" si="36"/>
        <v>0</v>
      </c>
      <c r="E430" s="49">
        <f t="shared" si="37"/>
        <v>1679.9999999999959</v>
      </c>
      <c r="F430" s="49">
        <f t="shared" si="38"/>
        <v>0</v>
      </c>
      <c r="G430" s="49">
        <f t="shared" si="39"/>
        <v>-2.5647750589996576E-7</v>
      </c>
      <c r="H430" s="49">
        <f t="shared" si="40"/>
        <v>0</v>
      </c>
      <c r="I430" s="49">
        <f t="shared" si="41"/>
        <v>276479999999.98792</v>
      </c>
    </row>
    <row r="431" spans="1:9" x14ac:dyDescent="0.25">
      <c r="A431" s="11">
        <v>65</v>
      </c>
      <c r="B431" s="21">
        <v>0.05</v>
      </c>
      <c r="C431" s="11">
        <v>2.9</v>
      </c>
      <c r="D431" s="49">
        <f t="shared" si="36"/>
        <v>0</v>
      </c>
      <c r="E431" s="49">
        <f t="shared" si="37"/>
        <v>2159.9999999999964</v>
      </c>
      <c r="F431" s="49">
        <f t="shared" si="38"/>
        <v>0</v>
      </c>
      <c r="G431" s="49">
        <f t="shared" si="39"/>
        <v>11520000.000000011</v>
      </c>
      <c r="H431" s="49">
        <f t="shared" si="40"/>
        <v>0</v>
      </c>
      <c r="I431" s="49">
        <f t="shared" si="41"/>
        <v>276480000000.00641</v>
      </c>
    </row>
    <row r="432" spans="1:9" x14ac:dyDescent="0.25">
      <c r="A432" s="11">
        <v>66</v>
      </c>
      <c r="B432" s="21">
        <v>0.05</v>
      </c>
      <c r="C432" s="11">
        <v>3</v>
      </c>
      <c r="D432" s="49">
        <f t="shared" si="36"/>
        <v>0</v>
      </c>
      <c r="E432" s="49">
        <f t="shared" si="37"/>
        <v>2400.0000000000018</v>
      </c>
      <c r="F432" s="49">
        <f t="shared" si="38"/>
        <v>0</v>
      </c>
      <c r="G432" s="49">
        <f t="shared" si="39"/>
        <v>5760000.0000001304</v>
      </c>
      <c r="H432" s="49">
        <f t="shared" si="40"/>
        <v>0</v>
      </c>
      <c r="I432" s="49">
        <f t="shared" si="41"/>
        <v>-138239999999.99713</v>
      </c>
    </row>
    <row r="433" spans="1:9" x14ac:dyDescent="0.25">
      <c r="A433" s="11">
        <v>67</v>
      </c>
      <c r="B433" s="21">
        <v>0.05</v>
      </c>
      <c r="C433" s="11">
        <v>3.09</v>
      </c>
      <c r="D433" s="49">
        <f t="shared" si="36"/>
        <v>0</v>
      </c>
      <c r="E433" s="49">
        <f t="shared" si="37"/>
        <v>2159.9999999999964</v>
      </c>
      <c r="F433" s="49">
        <f t="shared" si="38"/>
        <v>0</v>
      </c>
      <c r="G433" s="49">
        <f t="shared" si="39"/>
        <v>-5760000.0000001304</v>
      </c>
      <c r="H433" s="49">
        <f t="shared" si="40"/>
        <v>0</v>
      </c>
      <c r="I433" s="49">
        <f t="shared" si="41"/>
        <v>-276480000000.00623</v>
      </c>
    </row>
    <row r="434" spans="1:9" x14ac:dyDescent="0.25">
      <c r="A434" s="11">
        <v>68</v>
      </c>
      <c r="B434" s="21">
        <v>0.04</v>
      </c>
      <c r="C434" s="11">
        <v>3.19</v>
      </c>
      <c r="D434" s="49">
        <f t="shared" si="36"/>
        <v>-240.00000000000003</v>
      </c>
      <c r="E434" s="49">
        <f t="shared" si="37"/>
        <v>2400.0000000000018</v>
      </c>
      <c r="F434" s="49">
        <f t="shared" si="38"/>
        <v>-5760000</v>
      </c>
      <c r="G434" s="49">
        <f t="shared" si="39"/>
        <v>5760000.0000001304</v>
      </c>
      <c r="H434" s="49">
        <f t="shared" si="40"/>
        <v>-138240000000</v>
      </c>
      <c r="I434" s="49">
        <f t="shared" si="41"/>
        <v>276480000000.00623</v>
      </c>
    </row>
    <row r="435" spans="1:9" x14ac:dyDescent="0.25">
      <c r="A435" s="11">
        <v>69</v>
      </c>
      <c r="B435" s="21">
        <v>0.04</v>
      </c>
      <c r="C435" s="11">
        <v>3.28</v>
      </c>
      <c r="D435" s="49">
        <f t="shared" si="36"/>
        <v>0</v>
      </c>
      <c r="E435" s="49">
        <f t="shared" si="37"/>
        <v>2159.9999999999964</v>
      </c>
      <c r="F435" s="49">
        <f t="shared" si="38"/>
        <v>5760000</v>
      </c>
      <c r="G435" s="49">
        <f t="shared" si="39"/>
        <v>-5760000.0000001304</v>
      </c>
      <c r="H435" s="49">
        <f t="shared" si="40"/>
        <v>276480000000</v>
      </c>
      <c r="I435" s="49">
        <f t="shared" si="41"/>
        <v>-276480000000.00623</v>
      </c>
    </row>
    <row r="436" spans="1:9" x14ac:dyDescent="0.25">
      <c r="A436" s="11">
        <v>70</v>
      </c>
      <c r="B436" s="21">
        <v>0.04</v>
      </c>
      <c r="C436" s="11">
        <v>3.38</v>
      </c>
      <c r="D436" s="49">
        <f t="shared" si="36"/>
        <v>0</v>
      </c>
      <c r="E436" s="49">
        <f t="shared" si="37"/>
        <v>2400.0000000000018</v>
      </c>
      <c r="F436" s="49">
        <f t="shared" si="38"/>
        <v>0</v>
      </c>
      <c r="G436" s="49">
        <f t="shared" si="39"/>
        <v>5760000.0000001304</v>
      </c>
      <c r="H436" s="49">
        <f t="shared" si="40"/>
        <v>-138240000000</v>
      </c>
      <c r="I436" s="49">
        <f t="shared" si="41"/>
        <v>276480000000.00623</v>
      </c>
    </row>
    <row r="437" spans="1:9" x14ac:dyDescent="0.25">
      <c r="A437" s="11">
        <v>71</v>
      </c>
      <c r="B437" s="21">
        <v>0.04</v>
      </c>
      <c r="C437" s="11">
        <v>3.47</v>
      </c>
      <c r="D437" s="49">
        <f t="shared" si="36"/>
        <v>0</v>
      </c>
      <c r="E437" s="49">
        <f t="shared" si="37"/>
        <v>2160.0000000000068</v>
      </c>
      <c r="F437" s="49">
        <f t="shared" si="38"/>
        <v>0</v>
      </c>
      <c r="G437" s="49">
        <f t="shared" si="39"/>
        <v>-5759999.9999998799</v>
      </c>
      <c r="H437" s="49">
        <f t="shared" si="40"/>
        <v>0</v>
      </c>
      <c r="I437" s="49">
        <f t="shared" si="41"/>
        <v>-276480000000.00024</v>
      </c>
    </row>
    <row r="438" spans="1:9" x14ac:dyDescent="0.25">
      <c r="A438" s="11">
        <v>72</v>
      </c>
      <c r="B438" s="21">
        <v>0.04</v>
      </c>
      <c r="C438" s="11">
        <v>3.56</v>
      </c>
      <c r="D438" s="49">
        <f t="shared" si="36"/>
        <v>0</v>
      </c>
      <c r="E438" s="49">
        <f t="shared" si="37"/>
        <v>2159.9999999999964</v>
      </c>
      <c r="F438" s="49">
        <f t="shared" si="38"/>
        <v>0</v>
      </c>
      <c r="G438" s="49">
        <f t="shared" si="39"/>
        <v>-2.5102053768932819E-7</v>
      </c>
      <c r="H438" s="49">
        <f t="shared" si="40"/>
        <v>0</v>
      </c>
      <c r="I438" s="49">
        <f t="shared" si="41"/>
        <v>138239999999.99109</v>
      </c>
    </row>
    <row r="439" spans="1:9" x14ac:dyDescent="0.25">
      <c r="A439" s="11">
        <v>73</v>
      </c>
      <c r="B439" s="21">
        <v>0.04</v>
      </c>
      <c r="C439" s="11">
        <v>3.66</v>
      </c>
      <c r="D439" s="49">
        <f t="shared" si="36"/>
        <v>0</v>
      </c>
      <c r="E439" s="49">
        <f t="shared" si="37"/>
        <v>2400.0000000000018</v>
      </c>
      <c r="F439" s="49">
        <f t="shared" si="38"/>
        <v>0</v>
      </c>
      <c r="G439" s="49">
        <f t="shared" si="39"/>
        <v>5760000.0000001304</v>
      </c>
      <c r="H439" s="49">
        <f t="shared" si="40"/>
        <v>0</v>
      </c>
      <c r="I439" s="49">
        <f t="shared" si="41"/>
        <v>138240000000.00916</v>
      </c>
    </row>
    <row r="440" spans="1:9" x14ac:dyDescent="0.25">
      <c r="A440" s="11">
        <v>74</v>
      </c>
      <c r="B440" s="21">
        <v>0.04</v>
      </c>
      <c r="C440" s="11">
        <v>3.77</v>
      </c>
      <c r="D440" s="49">
        <f t="shared" si="36"/>
        <v>0</v>
      </c>
      <c r="E440" s="49">
        <f t="shared" si="37"/>
        <v>2639.9999999999968</v>
      </c>
      <c r="F440" s="49">
        <f t="shared" si="38"/>
        <v>0</v>
      </c>
      <c r="G440" s="49">
        <f t="shared" si="39"/>
        <v>5759999.9999998799</v>
      </c>
      <c r="H440" s="49">
        <f t="shared" si="40"/>
        <v>0</v>
      </c>
      <c r="I440" s="49">
        <f t="shared" si="41"/>
        <v>-6.0126185417175284E-3</v>
      </c>
    </row>
    <row r="441" spans="1:9" x14ac:dyDescent="0.25">
      <c r="A441" s="11">
        <v>75</v>
      </c>
      <c r="B441" s="21">
        <v>0.04</v>
      </c>
      <c r="C441" s="11">
        <v>3.89</v>
      </c>
      <c r="D441" s="49">
        <f t="shared" si="36"/>
        <v>0</v>
      </c>
      <c r="E441" s="49">
        <f t="shared" si="37"/>
        <v>2880.0000000000023</v>
      </c>
      <c r="F441" s="49">
        <f t="shared" si="38"/>
        <v>0</v>
      </c>
      <c r="G441" s="49">
        <f t="shared" si="39"/>
        <v>5760000.0000001304</v>
      </c>
      <c r="H441" s="49">
        <f t="shared" si="40"/>
        <v>0</v>
      </c>
      <c r="I441" s="49">
        <f t="shared" si="41"/>
        <v>6.0126185417175284E-3</v>
      </c>
    </row>
    <row r="442" spans="1:9" x14ac:dyDescent="0.25">
      <c r="A442" s="11">
        <v>76</v>
      </c>
      <c r="B442" s="21">
        <v>0.04</v>
      </c>
      <c r="C442" s="11">
        <v>4.0199999999999996</v>
      </c>
      <c r="D442" s="49">
        <f t="shared" si="36"/>
        <v>0</v>
      </c>
      <c r="E442" s="49">
        <f t="shared" si="37"/>
        <v>3119.9999999999868</v>
      </c>
      <c r="F442" s="49">
        <f t="shared" si="38"/>
        <v>0</v>
      </c>
      <c r="G442" s="49">
        <f t="shared" si="39"/>
        <v>5759999.9999996284</v>
      </c>
      <c r="H442" s="49">
        <f t="shared" si="40"/>
        <v>0</v>
      </c>
      <c r="I442" s="49">
        <f t="shared" si="41"/>
        <v>-1.2047588825225828E-2</v>
      </c>
    </row>
    <row r="443" spans="1:9" x14ac:dyDescent="0.25">
      <c r="A443" s="11">
        <v>77</v>
      </c>
      <c r="B443" s="21">
        <v>0.04</v>
      </c>
      <c r="C443" s="11">
        <v>4.1100000000000003</v>
      </c>
      <c r="D443" s="49">
        <f t="shared" si="36"/>
        <v>0</v>
      </c>
      <c r="E443" s="49">
        <f t="shared" si="37"/>
        <v>2160.0000000000177</v>
      </c>
      <c r="F443" s="49">
        <f t="shared" si="38"/>
        <v>0</v>
      </c>
      <c r="G443" s="49">
        <f t="shared" si="39"/>
        <v>-23039999.999999255</v>
      </c>
      <c r="H443" s="49">
        <f t="shared" si="40"/>
        <v>0</v>
      </c>
      <c r="I443" s="49">
        <f t="shared" si="41"/>
        <v>-691199999999.97314</v>
      </c>
    </row>
    <row r="444" spans="1:9" x14ac:dyDescent="0.25">
      <c r="A444" s="11">
        <v>78</v>
      </c>
      <c r="B444" s="21">
        <v>0.04</v>
      </c>
      <c r="C444" s="11">
        <v>4.21</v>
      </c>
      <c r="D444" s="49">
        <f t="shared" si="36"/>
        <v>0</v>
      </c>
      <c r="E444" s="49">
        <f t="shared" si="37"/>
        <v>2399.9999999999914</v>
      </c>
      <c r="F444" s="49">
        <f t="shared" si="38"/>
        <v>0</v>
      </c>
      <c r="G444" s="49">
        <f t="shared" si="39"/>
        <v>5759999.9999993667</v>
      </c>
      <c r="H444" s="49">
        <f t="shared" si="40"/>
        <v>0</v>
      </c>
      <c r="I444" s="49">
        <f t="shared" si="41"/>
        <v>691199999999.96692</v>
      </c>
    </row>
    <row r="445" spans="1:9" x14ac:dyDescent="0.25">
      <c r="A445" s="11">
        <v>79</v>
      </c>
      <c r="B445" s="21">
        <v>0.04</v>
      </c>
      <c r="C445" s="11">
        <v>4.3099999999999996</v>
      </c>
      <c r="D445" s="49">
        <f t="shared" si="36"/>
        <v>0</v>
      </c>
      <c r="E445" s="49">
        <f t="shared" si="37"/>
        <v>2399.9999999999914</v>
      </c>
      <c r="F445" s="49">
        <f t="shared" si="38"/>
        <v>0</v>
      </c>
      <c r="G445" s="49">
        <f t="shared" si="39"/>
        <v>0</v>
      </c>
      <c r="H445" s="49">
        <f t="shared" si="40"/>
        <v>0</v>
      </c>
      <c r="I445" s="49">
        <f t="shared" si="41"/>
        <v>-138239999999.98477</v>
      </c>
    </row>
    <row r="446" spans="1:9" x14ac:dyDescent="0.25">
      <c r="A446" s="11">
        <v>80</v>
      </c>
      <c r="B446" s="21">
        <v>0.03</v>
      </c>
      <c r="C446" s="11">
        <v>4.42</v>
      </c>
      <c r="D446" s="49">
        <f t="shared" si="36"/>
        <v>-240.00000000000003</v>
      </c>
      <c r="E446" s="49">
        <f t="shared" si="37"/>
        <v>2640.0000000000077</v>
      </c>
      <c r="F446" s="49">
        <f t="shared" si="38"/>
        <v>-5760000</v>
      </c>
      <c r="G446" s="49">
        <f t="shared" si="39"/>
        <v>5760000.0000003921</v>
      </c>
      <c r="H446" s="49">
        <f t="shared" si="40"/>
        <v>-138240000000</v>
      </c>
      <c r="I446" s="49">
        <f t="shared" si="41"/>
        <v>138240000000.0094</v>
      </c>
    </row>
    <row r="447" spans="1:9" x14ac:dyDescent="0.25">
      <c r="A447" s="11">
        <v>81</v>
      </c>
      <c r="B447" s="21">
        <v>0.03</v>
      </c>
      <c r="C447" s="11">
        <v>4.54</v>
      </c>
      <c r="D447" s="49">
        <f t="shared" si="36"/>
        <v>0</v>
      </c>
      <c r="E447" s="49">
        <f t="shared" si="37"/>
        <v>2880.0000000000023</v>
      </c>
      <c r="F447" s="49">
        <f t="shared" si="38"/>
        <v>5760000</v>
      </c>
      <c r="G447" s="49">
        <f t="shared" si="39"/>
        <v>5759999.9999998687</v>
      </c>
      <c r="H447" s="49">
        <f t="shared" si="40"/>
        <v>276480000000</v>
      </c>
      <c r="I447" s="49">
        <f t="shared" si="41"/>
        <v>-1.2561678886413572E-2</v>
      </c>
    </row>
    <row r="448" spans="1:9" x14ac:dyDescent="0.25">
      <c r="A448" s="11">
        <v>82</v>
      </c>
      <c r="B448" s="21">
        <v>0.03</v>
      </c>
      <c r="C448" s="11">
        <v>4.67</v>
      </c>
      <c r="D448" s="49">
        <f t="shared" si="36"/>
        <v>0</v>
      </c>
      <c r="E448" s="49">
        <f t="shared" si="37"/>
        <v>3119.9999999999973</v>
      </c>
      <c r="F448" s="49">
        <f t="shared" si="38"/>
        <v>0</v>
      </c>
      <c r="G448" s="49">
        <f t="shared" si="39"/>
        <v>5759999.9999998799</v>
      </c>
      <c r="H448" s="49">
        <f t="shared" si="40"/>
        <v>-138240000000</v>
      </c>
      <c r="I448" s="49">
        <f t="shared" si="41"/>
        <v>2.6822090148925781E-4</v>
      </c>
    </row>
    <row r="449" spans="1:9" x14ac:dyDescent="0.25">
      <c r="A449" s="11">
        <v>83</v>
      </c>
      <c r="B449" s="21">
        <v>0.03</v>
      </c>
      <c r="C449" s="11">
        <v>4.79</v>
      </c>
      <c r="D449" s="49">
        <f t="shared" si="36"/>
        <v>0</v>
      </c>
      <c r="E449" s="49">
        <f t="shared" si="37"/>
        <v>2880.0000000000023</v>
      </c>
      <c r="F449" s="49">
        <f t="shared" si="38"/>
        <v>0</v>
      </c>
      <c r="G449" s="49">
        <f t="shared" si="39"/>
        <v>-5759999.9999998799</v>
      </c>
      <c r="H449" s="49">
        <f t="shared" si="40"/>
        <v>0</v>
      </c>
      <c r="I449" s="49">
        <f t="shared" si="41"/>
        <v>-276479999999.9942</v>
      </c>
    </row>
    <row r="450" spans="1:9" x14ac:dyDescent="0.25">
      <c r="A450" s="11">
        <v>84</v>
      </c>
      <c r="B450" s="21">
        <v>0.03</v>
      </c>
      <c r="C450" s="11">
        <v>4.91</v>
      </c>
      <c r="D450" s="49">
        <f t="shared" si="36"/>
        <v>0</v>
      </c>
      <c r="E450" s="49">
        <f t="shared" si="37"/>
        <v>2880.0000000000023</v>
      </c>
      <c r="F450" s="49">
        <f t="shared" si="38"/>
        <v>0</v>
      </c>
      <c r="G450" s="49">
        <f t="shared" si="39"/>
        <v>0</v>
      </c>
      <c r="H450" s="49">
        <f t="shared" si="40"/>
        <v>0</v>
      </c>
      <c r="I450" s="49">
        <f t="shared" si="41"/>
        <v>138239999999.9971</v>
      </c>
    </row>
    <row r="451" spans="1:9" x14ac:dyDescent="0.25">
      <c r="A451" s="11">
        <v>85</v>
      </c>
      <c r="B451" s="21">
        <v>0.03</v>
      </c>
      <c r="C451" s="11">
        <v>5.05</v>
      </c>
      <c r="D451" s="49">
        <f t="shared" si="36"/>
        <v>0</v>
      </c>
      <c r="E451" s="49">
        <f t="shared" si="37"/>
        <v>3359.9999999999918</v>
      </c>
      <c r="F451" s="49">
        <f t="shared" si="38"/>
        <v>0</v>
      </c>
      <c r="G451" s="49">
        <f t="shared" si="39"/>
        <v>11519999.999999749</v>
      </c>
      <c r="H451" s="49">
        <f t="shared" si="40"/>
        <v>0</v>
      </c>
      <c r="I451" s="49">
        <f t="shared" si="41"/>
        <v>276479999999.99396</v>
      </c>
    </row>
    <row r="452" spans="1:9" x14ac:dyDescent="0.25">
      <c r="A452" s="11">
        <v>86</v>
      </c>
      <c r="B452" s="21">
        <v>0.03</v>
      </c>
      <c r="C452" s="11">
        <v>5.2</v>
      </c>
      <c r="D452" s="49">
        <f t="shared" si="36"/>
        <v>0</v>
      </c>
      <c r="E452" s="49">
        <f t="shared" si="37"/>
        <v>3600.0000000000086</v>
      </c>
      <c r="F452" s="49">
        <f t="shared" si="38"/>
        <v>0</v>
      </c>
      <c r="G452" s="49">
        <f t="shared" si="39"/>
        <v>5760000.0000004033</v>
      </c>
      <c r="H452" s="49">
        <f t="shared" si="40"/>
        <v>0</v>
      </c>
      <c r="I452" s="49">
        <f t="shared" si="41"/>
        <v>-138239999999.98428</v>
      </c>
    </row>
    <row r="453" spans="1:9" x14ac:dyDescent="0.25">
      <c r="A453" s="11">
        <v>87</v>
      </c>
      <c r="B453" s="21">
        <v>0.03</v>
      </c>
      <c r="C453" s="11">
        <v>5.27</v>
      </c>
      <c r="D453" s="49">
        <f t="shared" si="36"/>
        <v>0</v>
      </c>
      <c r="E453" s="49">
        <f t="shared" si="37"/>
        <v>1679.9999999999854</v>
      </c>
      <c r="F453" s="49">
        <f t="shared" si="38"/>
        <v>0</v>
      </c>
      <c r="G453" s="49">
        <f t="shared" si="39"/>
        <v>-46080000.000000559</v>
      </c>
      <c r="H453" s="49">
        <f t="shared" si="40"/>
        <v>0</v>
      </c>
      <c r="I453" s="49">
        <f t="shared" si="41"/>
        <v>-1244160000000.0229</v>
      </c>
    </row>
    <row r="454" spans="1:9" x14ac:dyDescent="0.25">
      <c r="A454" s="11">
        <v>88</v>
      </c>
      <c r="B454" s="21">
        <v>0.03</v>
      </c>
      <c r="C454" s="11">
        <v>5.34</v>
      </c>
      <c r="D454" s="49">
        <f t="shared" si="36"/>
        <v>0</v>
      </c>
      <c r="E454" s="49">
        <f t="shared" si="37"/>
        <v>1680.0000000000066</v>
      </c>
      <c r="F454" s="49">
        <f t="shared" si="38"/>
        <v>0</v>
      </c>
      <c r="G454" s="49">
        <f t="shared" si="39"/>
        <v>5.0749804358929396E-7</v>
      </c>
      <c r="H454" s="49">
        <f t="shared" si="40"/>
        <v>0</v>
      </c>
      <c r="I454" s="49">
        <f t="shared" si="41"/>
        <v>1105920000000.0254</v>
      </c>
    </row>
    <row r="455" spans="1:9" x14ac:dyDescent="0.25">
      <c r="A455" s="11">
        <v>89</v>
      </c>
      <c r="B455" s="21">
        <v>0.03</v>
      </c>
      <c r="C455" s="11">
        <v>5.53</v>
      </c>
      <c r="D455" s="49">
        <f t="shared" si="36"/>
        <v>0</v>
      </c>
      <c r="E455" s="49">
        <f t="shared" si="37"/>
        <v>4560.0000000000091</v>
      </c>
      <c r="F455" s="49">
        <f t="shared" si="38"/>
        <v>0</v>
      </c>
      <c r="G455" s="49">
        <f t="shared" si="39"/>
        <v>69120000.00000006</v>
      </c>
      <c r="H455" s="49">
        <f t="shared" si="40"/>
        <v>0</v>
      </c>
      <c r="I455" s="49">
        <f t="shared" si="41"/>
        <v>1658879999999.989</v>
      </c>
    </row>
    <row r="456" spans="1:9" x14ac:dyDescent="0.25">
      <c r="A456" s="11">
        <v>90</v>
      </c>
      <c r="B456" s="21">
        <v>0.03</v>
      </c>
      <c r="C456" s="11">
        <v>5.72</v>
      </c>
      <c r="D456" s="49">
        <f t="shared" ref="D456:D519" si="42">((B456-B455)/RADIANS(1))*$D$2</f>
        <v>0</v>
      </c>
      <c r="E456" s="49">
        <f t="shared" ref="E456:E519" si="43">((C456-C455)/RADIANS(1))*$D$2</f>
        <v>4559.9999999999873</v>
      </c>
      <c r="F456" s="49">
        <f t="shared" ref="F456:F519" si="44">((D456-D455)/RADIANS(1))*$D$2</f>
        <v>0</v>
      </c>
      <c r="G456" s="49">
        <f t="shared" ref="G456:G519" si="45">((E456-E455)/RADIANS(1))*$D$2</f>
        <v>-5.2386894822120667E-7</v>
      </c>
      <c r="H456" s="49">
        <f t="shared" ref="H456:H519" si="46">((F456-F455)/RADIANS(1))*$D$2</f>
        <v>0</v>
      </c>
      <c r="I456" s="49">
        <f t="shared" ref="I456:I519" si="47">((G456-G455)/RADIANS(1))*$D$2</f>
        <v>-1658880000000.0139</v>
      </c>
    </row>
    <row r="457" spans="1:9" x14ac:dyDescent="0.25">
      <c r="A457" s="11">
        <v>91</v>
      </c>
      <c r="B457" s="21">
        <v>0.03</v>
      </c>
      <c r="C457" s="11">
        <v>5.86</v>
      </c>
      <c r="D457" s="49">
        <f t="shared" si="42"/>
        <v>0</v>
      </c>
      <c r="E457" s="49">
        <f t="shared" si="43"/>
        <v>3360.0000000000132</v>
      </c>
      <c r="F457" s="49">
        <f t="shared" si="44"/>
        <v>0</v>
      </c>
      <c r="G457" s="49">
        <f t="shared" si="45"/>
        <v>-28799999.999999374</v>
      </c>
      <c r="H457" s="49">
        <f t="shared" si="46"/>
        <v>0</v>
      </c>
      <c r="I457" s="49">
        <f t="shared" si="47"/>
        <v>-691199999999.97229</v>
      </c>
    </row>
    <row r="458" spans="1:9" x14ac:dyDescent="0.25">
      <c r="A458" s="11">
        <v>92</v>
      </c>
      <c r="B458" s="21">
        <v>0.02</v>
      </c>
      <c r="C458" s="11">
        <v>6</v>
      </c>
      <c r="D458" s="49">
        <f t="shared" si="42"/>
        <v>-239.99999999999994</v>
      </c>
      <c r="E458" s="49">
        <f t="shared" si="43"/>
        <v>3359.9999999999918</v>
      </c>
      <c r="F458" s="49">
        <f t="shared" si="44"/>
        <v>-5759999.9999999981</v>
      </c>
      <c r="G458" s="49">
        <f t="shared" si="45"/>
        <v>-5.1295501179993153E-7</v>
      </c>
      <c r="H458" s="49">
        <f t="shared" si="46"/>
        <v>-138239999999.99994</v>
      </c>
      <c r="I458" s="49">
        <f t="shared" si="47"/>
        <v>691199999999.97253</v>
      </c>
    </row>
    <row r="459" spans="1:9" x14ac:dyDescent="0.25">
      <c r="A459" s="11">
        <v>93</v>
      </c>
      <c r="B459" s="21">
        <v>0.02</v>
      </c>
      <c r="C459" s="11">
        <v>6.13</v>
      </c>
      <c r="D459" s="49">
        <f t="shared" si="42"/>
        <v>0</v>
      </c>
      <c r="E459" s="49">
        <f t="shared" si="43"/>
        <v>3119.9999999999973</v>
      </c>
      <c r="F459" s="49">
        <f t="shared" si="44"/>
        <v>5759999.9999999981</v>
      </c>
      <c r="G459" s="49">
        <f t="shared" si="45"/>
        <v>-5759999.9999998687</v>
      </c>
      <c r="H459" s="49">
        <f t="shared" si="46"/>
        <v>276479999999.99988</v>
      </c>
      <c r="I459" s="49">
        <f t="shared" si="47"/>
        <v>-138239999999.9845</v>
      </c>
    </row>
    <row r="460" spans="1:9" x14ac:dyDescent="0.25">
      <c r="A460" s="11">
        <v>94</v>
      </c>
      <c r="B460" s="21">
        <v>0.02</v>
      </c>
      <c r="C460" s="11">
        <v>6.27</v>
      </c>
      <c r="D460" s="49">
        <f t="shared" si="42"/>
        <v>0</v>
      </c>
      <c r="E460" s="49">
        <f t="shared" si="43"/>
        <v>3359.9999999999918</v>
      </c>
      <c r="F460" s="49">
        <f t="shared" si="44"/>
        <v>0</v>
      </c>
      <c r="G460" s="49">
        <f t="shared" si="45"/>
        <v>5759999.9999998687</v>
      </c>
      <c r="H460" s="49">
        <f t="shared" si="46"/>
        <v>-138239999999.99994</v>
      </c>
      <c r="I460" s="49">
        <f t="shared" si="47"/>
        <v>276479999999.99371</v>
      </c>
    </row>
    <row r="461" spans="1:9" x14ac:dyDescent="0.25">
      <c r="A461" s="11">
        <v>95</v>
      </c>
      <c r="B461" s="21">
        <v>0.02</v>
      </c>
      <c r="C461" s="11">
        <v>6.42</v>
      </c>
      <c r="D461" s="49">
        <f t="shared" si="42"/>
        <v>0</v>
      </c>
      <c r="E461" s="49">
        <f t="shared" si="43"/>
        <v>3600.0000000000086</v>
      </c>
      <c r="F461" s="49">
        <f t="shared" si="44"/>
        <v>0</v>
      </c>
      <c r="G461" s="49">
        <f t="shared" si="45"/>
        <v>5760000.0000004033</v>
      </c>
      <c r="H461" s="49">
        <f t="shared" si="46"/>
        <v>0</v>
      </c>
      <c r="I461" s="49">
        <f t="shared" si="47"/>
        <v>1.282989978790283E-2</v>
      </c>
    </row>
    <row r="462" spans="1:9" x14ac:dyDescent="0.25">
      <c r="A462" s="11">
        <v>96</v>
      </c>
      <c r="B462" s="21">
        <v>0.02</v>
      </c>
      <c r="C462" s="11">
        <v>6.57</v>
      </c>
      <c r="D462" s="49">
        <f t="shared" si="42"/>
        <v>0</v>
      </c>
      <c r="E462" s="49">
        <f t="shared" si="43"/>
        <v>3600.0000000000086</v>
      </c>
      <c r="F462" s="49">
        <f t="shared" si="44"/>
        <v>0</v>
      </c>
      <c r="G462" s="49">
        <f t="shared" si="45"/>
        <v>0</v>
      </c>
      <c r="H462" s="49">
        <f t="shared" si="46"/>
        <v>0</v>
      </c>
      <c r="I462" s="49">
        <f t="shared" si="47"/>
        <v>-138240000000.00967</v>
      </c>
    </row>
    <row r="463" spans="1:9" x14ac:dyDescent="0.25">
      <c r="A463" s="11">
        <v>97</v>
      </c>
      <c r="B463" s="21">
        <v>0.02</v>
      </c>
      <c r="C463" s="11">
        <v>6.73</v>
      </c>
      <c r="D463" s="49">
        <f t="shared" si="42"/>
        <v>0</v>
      </c>
      <c r="E463" s="49">
        <f t="shared" si="43"/>
        <v>3840.0000000000027</v>
      </c>
      <c r="F463" s="49">
        <f t="shared" si="44"/>
        <v>0</v>
      </c>
      <c r="G463" s="49">
        <f t="shared" si="45"/>
        <v>5759999.9999998575</v>
      </c>
      <c r="H463" s="49">
        <f t="shared" si="46"/>
        <v>0</v>
      </c>
      <c r="I463" s="49">
        <f t="shared" si="47"/>
        <v>138239999999.99658</v>
      </c>
    </row>
    <row r="464" spans="1:9" x14ac:dyDescent="0.25">
      <c r="A464" s="11">
        <v>98</v>
      </c>
      <c r="B464" s="21">
        <v>0.02</v>
      </c>
      <c r="C464" s="11">
        <v>6.89</v>
      </c>
      <c r="D464" s="49">
        <f t="shared" si="42"/>
        <v>0</v>
      </c>
      <c r="E464" s="49">
        <f t="shared" si="43"/>
        <v>3839.9999999999818</v>
      </c>
      <c r="F464" s="49">
        <f t="shared" si="44"/>
        <v>0</v>
      </c>
      <c r="G464" s="49">
        <f t="shared" si="45"/>
        <v>-5.0204107537865639E-7</v>
      </c>
      <c r="H464" s="49">
        <f t="shared" si="46"/>
        <v>0</v>
      </c>
      <c r="I464" s="49">
        <f t="shared" si="47"/>
        <v>-138240000000.00864</v>
      </c>
    </row>
    <row r="465" spans="1:9" x14ac:dyDescent="0.25">
      <c r="A465" s="11">
        <v>99</v>
      </c>
      <c r="B465" s="21">
        <v>0.02</v>
      </c>
      <c r="C465" s="11">
        <v>7.02</v>
      </c>
      <c r="D465" s="49">
        <f t="shared" si="42"/>
        <v>0</v>
      </c>
      <c r="E465" s="49">
        <f t="shared" si="43"/>
        <v>3119.9999999999973</v>
      </c>
      <c r="F465" s="49">
        <f t="shared" si="44"/>
        <v>0</v>
      </c>
      <c r="G465" s="49">
        <f t="shared" si="45"/>
        <v>-17279999.999999627</v>
      </c>
      <c r="H465" s="49">
        <f t="shared" si="46"/>
        <v>0</v>
      </c>
      <c r="I465" s="49">
        <f t="shared" si="47"/>
        <v>-414719999999.97894</v>
      </c>
    </row>
    <row r="466" spans="1:9" x14ac:dyDescent="0.25">
      <c r="A466" s="11">
        <v>100</v>
      </c>
      <c r="B466" s="21">
        <v>0.02</v>
      </c>
      <c r="C466" s="11">
        <v>7.15</v>
      </c>
      <c r="D466" s="49">
        <f t="shared" si="42"/>
        <v>0</v>
      </c>
      <c r="E466" s="49">
        <f t="shared" si="43"/>
        <v>3120.0000000000186</v>
      </c>
      <c r="F466" s="49">
        <f t="shared" si="44"/>
        <v>0</v>
      </c>
      <c r="G466" s="49">
        <f t="shared" si="45"/>
        <v>5.1295501179993153E-7</v>
      </c>
      <c r="H466" s="49">
        <f t="shared" si="46"/>
        <v>0</v>
      </c>
      <c r="I466" s="49">
        <f t="shared" si="47"/>
        <v>414720000000.00336</v>
      </c>
    </row>
    <row r="467" spans="1:9" x14ac:dyDescent="0.25">
      <c r="A467" s="11">
        <v>101</v>
      </c>
      <c r="B467" s="21">
        <v>0.02</v>
      </c>
      <c r="C467" s="11">
        <v>7.3</v>
      </c>
      <c r="D467" s="49">
        <f t="shared" si="42"/>
        <v>0</v>
      </c>
      <c r="E467" s="49">
        <f t="shared" si="43"/>
        <v>3599.9999999999868</v>
      </c>
      <c r="F467" s="49">
        <f t="shared" si="44"/>
        <v>0</v>
      </c>
      <c r="G467" s="49">
        <f t="shared" si="45"/>
        <v>11519999.999999234</v>
      </c>
      <c r="H467" s="49">
        <f t="shared" si="46"/>
        <v>0</v>
      </c>
      <c r="I467" s="49">
        <f t="shared" si="47"/>
        <v>276479999999.9693</v>
      </c>
    </row>
    <row r="468" spans="1:9" x14ac:dyDescent="0.25">
      <c r="A468" s="11">
        <v>102</v>
      </c>
      <c r="B468" s="21">
        <v>0.01</v>
      </c>
      <c r="C468" s="11">
        <v>7.45</v>
      </c>
      <c r="D468" s="49">
        <f t="shared" si="42"/>
        <v>-240</v>
      </c>
      <c r="E468" s="49">
        <f t="shared" si="43"/>
        <v>3600.0000000000086</v>
      </c>
      <c r="F468" s="49">
        <f t="shared" si="44"/>
        <v>-5759999.9999999991</v>
      </c>
      <c r="G468" s="49">
        <f t="shared" si="45"/>
        <v>5.2386894822120667E-7</v>
      </c>
      <c r="H468" s="49">
        <f t="shared" si="46"/>
        <v>-138239999999.99997</v>
      </c>
      <c r="I468" s="49">
        <f t="shared" si="47"/>
        <v>-276479999999.96899</v>
      </c>
    </row>
    <row r="469" spans="1:9" x14ac:dyDescent="0.25">
      <c r="A469" s="11">
        <v>103</v>
      </c>
      <c r="B469" s="21">
        <v>0.01</v>
      </c>
      <c r="C469" s="11">
        <v>7.6</v>
      </c>
      <c r="D469" s="49">
        <f t="shared" si="42"/>
        <v>0</v>
      </c>
      <c r="E469" s="49">
        <f t="shared" si="43"/>
        <v>3599.9999999999868</v>
      </c>
      <c r="F469" s="49">
        <f t="shared" si="44"/>
        <v>5759999.9999999991</v>
      </c>
      <c r="G469" s="49">
        <f t="shared" si="45"/>
        <v>-5.2386894822120667E-7</v>
      </c>
      <c r="H469" s="49">
        <f t="shared" si="46"/>
        <v>276479999999.99994</v>
      </c>
      <c r="I469" s="49">
        <f t="shared" si="47"/>
        <v>-2.514570951461792E-2</v>
      </c>
    </row>
    <row r="470" spans="1:9" x14ac:dyDescent="0.25">
      <c r="A470" s="11">
        <v>104</v>
      </c>
      <c r="B470" s="21">
        <v>0.01</v>
      </c>
      <c r="C470" s="11">
        <v>7.76</v>
      </c>
      <c r="D470" s="49">
        <f t="shared" si="42"/>
        <v>0</v>
      </c>
      <c r="E470" s="49">
        <f t="shared" si="43"/>
        <v>3840.0000000000027</v>
      </c>
      <c r="F470" s="49">
        <f t="shared" si="44"/>
        <v>0</v>
      </c>
      <c r="G470" s="49">
        <f t="shared" si="45"/>
        <v>5760000.0000003818</v>
      </c>
      <c r="H470" s="49">
        <f t="shared" si="46"/>
        <v>-138239999999.99997</v>
      </c>
      <c r="I470" s="49">
        <f t="shared" si="47"/>
        <v>138240000000.0217</v>
      </c>
    </row>
    <row r="471" spans="1:9" x14ac:dyDescent="0.25">
      <c r="A471" s="11">
        <v>105</v>
      </c>
      <c r="B471" s="21">
        <v>0.01</v>
      </c>
      <c r="C471" s="11">
        <v>7.88</v>
      </c>
      <c r="D471" s="49">
        <f t="shared" si="42"/>
        <v>0</v>
      </c>
      <c r="E471" s="49">
        <f t="shared" si="43"/>
        <v>2880.0000000000023</v>
      </c>
      <c r="F471" s="49">
        <f t="shared" si="44"/>
        <v>0</v>
      </c>
      <c r="G471" s="49">
        <f t="shared" si="45"/>
        <v>-23040000.000000011</v>
      </c>
      <c r="H471" s="49">
        <f t="shared" si="46"/>
        <v>0</v>
      </c>
      <c r="I471" s="49">
        <f t="shared" si="47"/>
        <v>-691200000000.0094</v>
      </c>
    </row>
    <row r="472" spans="1:9" x14ac:dyDescent="0.25">
      <c r="A472" s="11">
        <v>106</v>
      </c>
      <c r="B472" s="21">
        <v>0.01</v>
      </c>
      <c r="C472" s="11">
        <v>8.01</v>
      </c>
      <c r="D472" s="49">
        <f t="shared" si="42"/>
        <v>0</v>
      </c>
      <c r="E472" s="49">
        <f t="shared" si="43"/>
        <v>3119.9999999999973</v>
      </c>
      <c r="F472" s="49">
        <f t="shared" si="44"/>
        <v>0</v>
      </c>
      <c r="G472" s="49">
        <f t="shared" si="45"/>
        <v>5759999.9999998799</v>
      </c>
      <c r="H472" s="49">
        <f t="shared" si="46"/>
        <v>0</v>
      </c>
      <c r="I472" s="49">
        <f t="shared" si="47"/>
        <v>691199999999.99731</v>
      </c>
    </row>
    <row r="473" spans="1:9" x14ac:dyDescent="0.25">
      <c r="A473" s="11">
        <v>107</v>
      </c>
      <c r="B473" s="21">
        <v>0.01</v>
      </c>
      <c r="C473" s="11">
        <v>8.15</v>
      </c>
      <c r="D473" s="49">
        <f t="shared" si="42"/>
        <v>0</v>
      </c>
      <c r="E473" s="49">
        <f t="shared" si="43"/>
        <v>3360.0000000000132</v>
      </c>
      <c r="F473" s="49">
        <f t="shared" si="44"/>
        <v>0</v>
      </c>
      <c r="G473" s="49">
        <f t="shared" si="45"/>
        <v>5760000.0000003818</v>
      </c>
      <c r="H473" s="49">
        <f t="shared" si="46"/>
        <v>0</v>
      </c>
      <c r="I473" s="49">
        <f t="shared" si="47"/>
        <v>1.2047588825225828E-2</v>
      </c>
    </row>
    <row r="474" spans="1:9" x14ac:dyDescent="0.25">
      <c r="A474" s="11">
        <v>108</v>
      </c>
      <c r="B474" s="21">
        <v>0.01</v>
      </c>
      <c r="C474" s="11">
        <v>8.2899999999999991</v>
      </c>
      <c r="D474" s="49">
        <f t="shared" si="42"/>
        <v>0</v>
      </c>
      <c r="E474" s="49">
        <f t="shared" si="43"/>
        <v>3359.9999999999709</v>
      </c>
      <c r="F474" s="49">
        <f t="shared" si="44"/>
        <v>0</v>
      </c>
      <c r="G474" s="49">
        <f t="shared" si="45"/>
        <v>-1.0149960871785879E-6</v>
      </c>
      <c r="H474" s="49">
        <f t="shared" si="46"/>
        <v>0</v>
      </c>
      <c r="I474" s="49">
        <f t="shared" si="47"/>
        <v>-138240000000.03351</v>
      </c>
    </row>
    <row r="475" spans="1:9" x14ac:dyDescent="0.25">
      <c r="A475" s="11">
        <v>109</v>
      </c>
      <c r="B475" s="21">
        <v>0.01</v>
      </c>
      <c r="C475" s="11">
        <v>8.41</v>
      </c>
      <c r="D475" s="49">
        <f t="shared" si="42"/>
        <v>0</v>
      </c>
      <c r="E475" s="49">
        <f t="shared" si="43"/>
        <v>2880.0000000000236</v>
      </c>
      <c r="F475" s="49">
        <f t="shared" si="44"/>
        <v>0</v>
      </c>
      <c r="G475" s="49">
        <f t="shared" si="45"/>
        <v>-11519999.999998733</v>
      </c>
      <c r="H475" s="49">
        <f t="shared" si="46"/>
        <v>0</v>
      </c>
      <c r="I475" s="49">
        <f t="shared" si="47"/>
        <v>-276479999999.94519</v>
      </c>
    </row>
    <row r="476" spans="1:9" x14ac:dyDescent="0.25">
      <c r="A476" s="11">
        <v>110</v>
      </c>
      <c r="B476" s="21">
        <v>0.01</v>
      </c>
      <c r="C476" s="11">
        <v>8.5299999999999994</v>
      </c>
      <c r="D476" s="49">
        <f t="shared" si="42"/>
        <v>0</v>
      </c>
      <c r="E476" s="49">
        <f t="shared" si="43"/>
        <v>2879.9999999999809</v>
      </c>
      <c r="F476" s="49">
        <f t="shared" si="44"/>
        <v>0</v>
      </c>
      <c r="G476" s="49">
        <f t="shared" si="45"/>
        <v>-1.0259100235998631E-6</v>
      </c>
      <c r="H476" s="49">
        <f t="shared" si="46"/>
        <v>0</v>
      </c>
      <c r="I476" s="49">
        <f t="shared" si="47"/>
        <v>276479999999.94495</v>
      </c>
    </row>
    <row r="477" spans="1:9" x14ac:dyDescent="0.25">
      <c r="A477" s="11">
        <v>111</v>
      </c>
      <c r="B477" s="21">
        <v>0.01</v>
      </c>
      <c r="C477" s="11">
        <v>8.6199999999999992</v>
      </c>
      <c r="D477" s="49">
        <f t="shared" si="42"/>
        <v>0</v>
      </c>
      <c r="E477" s="49">
        <f t="shared" si="43"/>
        <v>2159.9999999999964</v>
      </c>
      <c r="F477" s="49">
        <f t="shared" si="44"/>
        <v>0</v>
      </c>
      <c r="G477" s="49">
        <f t="shared" si="45"/>
        <v>-17279999.999999627</v>
      </c>
      <c r="H477" s="49">
        <f t="shared" si="46"/>
        <v>0</v>
      </c>
      <c r="I477" s="49">
        <f t="shared" si="47"/>
        <v>-414719999999.96649</v>
      </c>
    </row>
    <row r="478" spans="1:9" x14ac:dyDescent="0.25">
      <c r="A478" s="11">
        <v>112</v>
      </c>
      <c r="B478" s="21">
        <v>0.01</v>
      </c>
      <c r="C478" s="11">
        <v>8.7200000000000006</v>
      </c>
      <c r="D478" s="49">
        <f t="shared" si="42"/>
        <v>0</v>
      </c>
      <c r="E478" s="49">
        <f t="shared" si="43"/>
        <v>2400.0000000000341</v>
      </c>
      <c r="F478" s="49">
        <f t="shared" si="44"/>
        <v>0</v>
      </c>
      <c r="G478" s="49">
        <f t="shared" si="45"/>
        <v>5760000.0000009052</v>
      </c>
      <c r="H478" s="49">
        <f t="shared" si="46"/>
        <v>0</v>
      </c>
      <c r="I478" s="49">
        <f t="shared" si="47"/>
        <v>552960000000.0127</v>
      </c>
    </row>
    <row r="479" spans="1:9" x14ac:dyDescent="0.25">
      <c r="A479" s="11">
        <v>113</v>
      </c>
      <c r="B479" s="21">
        <v>0.01</v>
      </c>
      <c r="C479" s="11">
        <v>8.7899999999999991</v>
      </c>
      <c r="D479" s="49">
        <f t="shared" si="42"/>
        <v>0</v>
      </c>
      <c r="E479" s="49">
        <f t="shared" si="43"/>
        <v>1679.9999999999643</v>
      </c>
      <c r="F479" s="49">
        <f t="shared" si="44"/>
        <v>0</v>
      </c>
      <c r="G479" s="49">
        <f t="shared" si="45"/>
        <v>-17280000.000001673</v>
      </c>
      <c r="H479" s="49">
        <f t="shared" si="46"/>
        <v>0</v>
      </c>
      <c r="I479" s="49">
        <f t="shared" si="47"/>
        <v>-552960000000.06177</v>
      </c>
    </row>
    <row r="480" spans="1:9" x14ac:dyDescent="0.25">
      <c r="A480" s="11">
        <v>114</v>
      </c>
      <c r="B480" s="11">
        <v>0</v>
      </c>
      <c r="C480" s="11">
        <v>8.8699999999999992</v>
      </c>
      <c r="D480" s="49">
        <f t="shared" si="42"/>
        <v>-240</v>
      </c>
      <c r="E480" s="49">
        <f t="shared" si="43"/>
        <v>1920.0000000000014</v>
      </c>
      <c r="F480" s="49">
        <f t="shared" si="44"/>
        <v>-5759999.9999999991</v>
      </c>
      <c r="G480" s="49">
        <f t="shared" si="45"/>
        <v>5760000.0000008894</v>
      </c>
      <c r="H480" s="49">
        <f t="shared" si="46"/>
        <v>-138239999999.99997</v>
      </c>
      <c r="I480" s="49">
        <f t="shared" si="47"/>
        <v>552960000000.06152</v>
      </c>
    </row>
    <row r="481" spans="1:9" x14ac:dyDescent="0.25">
      <c r="A481" s="11">
        <v>115</v>
      </c>
      <c r="B481" s="11">
        <v>0</v>
      </c>
      <c r="C481" s="11">
        <v>8.9</v>
      </c>
      <c r="D481" s="49">
        <f t="shared" si="42"/>
        <v>0</v>
      </c>
      <c r="E481" s="49">
        <f t="shared" si="43"/>
        <v>720.00000000002728</v>
      </c>
      <c r="F481" s="49">
        <f t="shared" si="44"/>
        <v>5759999.9999999991</v>
      </c>
      <c r="G481" s="49">
        <f t="shared" si="45"/>
        <v>-28799999.999999374</v>
      </c>
      <c r="H481" s="49">
        <f t="shared" si="46"/>
        <v>276479999999.99994</v>
      </c>
      <c r="I481" s="49">
        <f t="shared" si="47"/>
        <v>-829440000000.00623</v>
      </c>
    </row>
    <row r="482" spans="1:9" x14ac:dyDescent="0.25">
      <c r="A482" s="11">
        <v>116</v>
      </c>
      <c r="B482" s="11">
        <v>0</v>
      </c>
      <c r="C482" s="11">
        <v>8.94</v>
      </c>
      <c r="D482" s="49">
        <f t="shared" si="42"/>
        <v>0</v>
      </c>
      <c r="E482" s="49">
        <f t="shared" si="43"/>
        <v>959.99999999997954</v>
      </c>
      <c r="F482" s="49">
        <f t="shared" si="44"/>
        <v>0</v>
      </c>
      <c r="G482" s="49">
        <f t="shared" si="45"/>
        <v>5759999.9999988535</v>
      </c>
      <c r="H482" s="49">
        <f t="shared" si="46"/>
        <v>-138239999999.99997</v>
      </c>
      <c r="I482" s="49">
        <f t="shared" si="47"/>
        <v>829439999999.9574</v>
      </c>
    </row>
    <row r="483" spans="1:9" x14ac:dyDescent="0.25">
      <c r="A483" s="11">
        <v>117</v>
      </c>
      <c r="B483" s="11">
        <v>0</v>
      </c>
      <c r="C483" s="11">
        <v>8.9700000000000006</v>
      </c>
      <c r="D483" s="49">
        <f t="shared" si="42"/>
        <v>0</v>
      </c>
      <c r="E483" s="49">
        <f t="shared" si="43"/>
        <v>720.00000000002728</v>
      </c>
      <c r="F483" s="49">
        <f t="shared" si="44"/>
        <v>0</v>
      </c>
      <c r="G483" s="49">
        <f t="shared" si="45"/>
        <v>-5759999.9999988535</v>
      </c>
      <c r="H483" s="49">
        <f t="shared" si="46"/>
        <v>0</v>
      </c>
      <c r="I483" s="49">
        <f t="shared" si="47"/>
        <v>-276479999999.94495</v>
      </c>
    </row>
    <row r="484" spans="1:9" x14ac:dyDescent="0.25">
      <c r="A484" s="11">
        <v>118</v>
      </c>
      <c r="B484" s="11">
        <v>0</v>
      </c>
      <c r="C484" s="11">
        <v>8.99</v>
      </c>
      <c r="D484" s="49">
        <f t="shared" si="42"/>
        <v>0</v>
      </c>
      <c r="E484" s="49">
        <f t="shared" si="43"/>
        <v>479.99999999998977</v>
      </c>
      <c r="F484" s="49">
        <f t="shared" si="44"/>
        <v>0</v>
      </c>
      <c r="G484" s="49">
        <f t="shared" si="45"/>
        <v>-5760000.0000008997</v>
      </c>
      <c r="H484" s="49">
        <f t="shared" si="46"/>
        <v>0</v>
      </c>
      <c r="I484" s="49">
        <f t="shared" si="47"/>
        <v>-4.9106776714324951E-2</v>
      </c>
    </row>
    <row r="485" spans="1:9" x14ac:dyDescent="0.25">
      <c r="A485" s="11">
        <v>119</v>
      </c>
      <c r="B485" s="11">
        <v>0</v>
      </c>
      <c r="C485" s="11">
        <v>8.99</v>
      </c>
      <c r="D485" s="49">
        <f t="shared" si="42"/>
        <v>0</v>
      </c>
      <c r="E485" s="49">
        <f t="shared" si="43"/>
        <v>0</v>
      </c>
      <c r="F485" s="49">
        <f t="shared" si="44"/>
        <v>0</v>
      </c>
      <c r="G485" s="49">
        <f t="shared" si="45"/>
        <v>-11519999.999999754</v>
      </c>
      <c r="H485" s="49">
        <f t="shared" si="46"/>
        <v>0</v>
      </c>
      <c r="I485" s="49">
        <f t="shared" si="47"/>
        <v>-138239999999.9725</v>
      </c>
    </row>
    <row r="486" spans="1:9" x14ac:dyDescent="0.25">
      <c r="A486" s="11">
        <v>120</v>
      </c>
      <c r="B486" s="11">
        <v>0</v>
      </c>
      <c r="C486" s="23">
        <v>9</v>
      </c>
      <c r="D486" s="49">
        <f t="shared" si="42"/>
        <v>0</v>
      </c>
      <c r="E486" s="49">
        <f t="shared" si="43"/>
        <v>239.99999999999488</v>
      </c>
      <c r="F486" s="49">
        <f t="shared" si="44"/>
        <v>0</v>
      </c>
      <c r="G486" s="49">
        <f t="shared" si="45"/>
        <v>5759999.9999998771</v>
      </c>
      <c r="H486" s="49">
        <f t="shared" si="46"/>
        <v>0</v>
      </c>
      <c r="I486" s="49">
        <f t="shared" si="47"/>
        <v>414719999999.99115</v>
      </c>
    </row>
    <row r="487" spans="1:9" x14ac:dyDescent="0.25">
      <c r="A487" s="11">
        <v>121</v>
      </c>
      <c r="B487" s="11">
        <v>0</v>
      </c>
      <c r="C487" s="11">
        <v>8.98</v>
      </c>
      <c r="D487" s="49">
        <f t="shared" si="42"/>
        <v>0</v>
      </c>
      <c r="E487" s="49">
        <f t="shared" si="43"/>
        <v>-479.99999999998977</v>
      </c>
      <c r="F487" s="49">
        <f t="shared" si="44"/>
        <v>0</v>
      </c>
      <c r="G487" s="49">
        <f t="shared" si="45"/>
        <v>-17279999.999999627</v>
      </c>
      <c r="H487" s="49">
        <f t="shared" si="46"/>
        <v>0</v>
      </c>
      <c r="I487" s="49">
        <f t="shared" si="47"/>
        <v>-552959999999.98804</v>
      </c>
    </row>
    <row r="488" spans="1:9" x14ac:dyDescent="0.25">
      <c r="A488" s="11">
        <v>122</v>
      </c>
      <c r="B488" s="11">
        <v>0</v>
      </c>
      <c r="C488" s="11">
        <v>8.9700000000000006</v>
      </c>
      <c r="D488" s="49">
        <f t="shared" si="42"/>
        <v>0</v>
      </c>
      <c r="E488" s="49">
        <f t="shared" si="43"/>
        <v>-239.99999999999488</v>
      </c>
      <c r="F488" s="49">
        <f t="shared" si="44"/>
        <v>0</v>
      </c>
      <c r="G488" s="49">
        <f t="shared" si="45"/>
        <v>5759999.9999998771</v>
      </c>
      <c r="H488" s="49">
        <f t="shared" si="46"/>
        <v>0</v>
      </c>
      <c r="I488" s="49">
        <f t="shared" si="47"/>
        <v>552959999999.98804</v>
      </c>
    </row>
    <row r="489" spans="1:9" x14ac:dyDescent="0.25">
      <c r="A489" s="11">
        <v>123</v>
      </c>
      <c r="B489" s="11">
        <v>0</v>
      </c>
      <c r="C489" s="11">
        <v>8.93</v>
      </c>
      <c r="D489" s="49">
        <f t="shared" si="42"/>
        <v>0</v>
      </c>
      <c r="E489" s="49">
        <f t="shared" si="43"/>
        <v>-960.00000000002206</v>
      </c>
      <c r="F489" s="49">
        <f t="shared" si="44"/>
        <v>0</v>
      </c>
      <c r="G489" s="49">
        <f t="shared" si="45"/>
        <v>-17280000.000000652</v>
      </c>
      <c r="H489" s="49">
        <f t="shared" si="46"/>
        <v>0</v>
      </c>
      <c r="I489" s="49">
        <f t="shared" si="47"/>
        <v>-552960000000.0127</v>
      </c>
    </row>
    <row r="490" spans="1:9" x14ac:dyDescent="0.25">
      <c r="A490" s="11">
        <v>124</v>
      </c>
      <c r="B490" s="11">
        <v>0</v>
      </c>
      <c r="C490" s="11">
        <v>8.8800000000000008</v>
      </c>
      <c r="D490" s="49">
        <f t="shared" si="42"/>
        <v>0</v>
      </c>
      <c r="E490" s="49">
        <f t="shared" si="43"/>
        <v>-1199.9999999999743</v>
      </c>
      <c r="F490" s="49">
        <f t="shared" si="44"/>
        <v>0</v>
      </c>
      <c r="G490" s="49">
        <f t="shared" si="45"/>
        <v>-5759999.9999988535</v>
      </c>
      <c r="H490" s="49">
        <f t="shared" si="46"/>
        <v>0</v>
      </c>
      <c r="I490" s="49">
        <f t="shared" si="47"/>
        <v>276480000000.04315</v>
      </c>
    </row>
    <row r="491" spans="1:9" x14ac:dyDescent="0.25">
      <c r="A491" s="11">
        <v>125</v>
      </c>
      <c r="B491" s="11">
        <v>0</v>
      </c>
      <c r="C491" s="11">
        <v>8.8000000000000007</v>
      </c>
      <c r="D491" s="49">
        <f t="shared" si="42"/>
        <v>0</v>
      </c>
      <c r="E491" s="49">
        <f t="shared" si="43"/>
        <v>-1920.0000000000014</v>
      </c>
      <c r="F491" s="49">
        <f t="shared" si="44"/>
        <v>0</v>
      </c>
      <c r="G491" s="49">
        <f t="shared" si="45"/>
        <v>-17280000.000000648</v>
      </c>
      <c r="H491" s="49">
        <f t="shared" si="46"/>
        <v>0</v>
      </c>
      <c r="I491" s="49">
        <f t="shared" si="47"/>
        <v>-276480000000.04309</v>
      </c>
    </row>
    <row r="492" spans="1:9" x14ac:dyDescent="0.25">
      <c r="A492" s="11">
        <v>126</v>
      </c>
      <c r="B492" s="11">
        <v>0</v>
      </c>
      <c r="C492" s="11">
        <v>8.7200000000000006</v>
      </c>
      <c r="D492" s="49">
        <f t="shared" si="42"/>
        <v>0</v>
      </c>
      <c r="E492" s="49">
        <f t="shared" si="43"/>
        <v>-1920.0000000000014</v>
      </c>
      <c r="F492" s="49">
        <f t="shared" si="44"/>
        <v>0</v>
      </c>
      <c r="G492" s="49">
        <f t="shared" si="45"/>
        <v>0</v>
      </c>
      <c r="H492" s="49">
        <f t="shared" si="46"/>
        <v>0</v>
      </c>
      <c r="I492" s="49">
        <f t="shared" si="47"/>
        <v>414720000000.01556</v>
      </c>
    </row>
    <row r="493" spans="1:9" x14ac:dyDescent="0.25">
      <c r="A493" s="11">
        <v>127</v>
      </c>
      <c r="B493" s="11">
        <v>0</v>
      </c>
      <c r="C493" s="11">
        <v>8.61</v>
      </c>
      <c r="D493" s="49">
        <f t="shared" si="42"/>
        <v>0</v>
      </c>
      <c r="E493" s="49">
        <f t="shared" si="43"/>
        <v>-2640.0000000000286</v>
      </c>
      <c r="F493" s="49">
        <f t="shared" si="44"/>
        <v>0</v>
      </c>
      <c r="G493" s="49">
        <f t="shared" si="45"/>
        <v>-17280000.000000652</v>
      </c>
      <c r="H493" s="49">
        <f t="shared" si="46"/>
        <v>0</v>
      </c>
      <c r="I493" s="49">
        <f t="shared" si="47"/>
        <v>-414720000000.01563</v>
      </c>
    </row>
    <row r="494" spans="1:9" x14ac:dyDescent="0.25">
      <c r="A494" s="11">
        <v>128</v>
      </c>
      <c r="B494" s="11">
        <v>0</v>
      </c>
      <c r="C494" s="11">
        <v>8.49</v>
      </c>
      <c r="D494" s="49">
        <f t="shared" si="42"/>
        <v>0</v>
      </c>
      <c r="E494" s="49">
        <f t="shared" si="43"/>
        <v>-2879.9999999999809</v>
      </c>
      <c r="F494" s="49">
        <f t="shared" si="44"/>
        <v>0</v>
      </c>
      <c r="G494" s="49">
        <f t="shared" si="45"/>
        <v>-5759999.9999988535</v>
      </c>
      <c r="H494" s="49">
        <f t="shared" si="46"/>
        <v>0</v>
      </c>
      <c r="I494" s="49">
        <f t="shared" si="47"/>
        <v>276480000000.04315</v>
      </c>
    </row>
    <row r="495" spans="1:9" x14ac:dyDescent="0.25">
      <c r="A495" s="11">
        <v>129</v>
      </c>
      <c r="B495" s="11">
        <v>0</v>
      </c>
      <c r="C495" s="11">
        <v>8.3800000000000008</v>
      </c>
      <c r="D495" s="49">
        <f t="shared" si="42"/>
        <v>0</v>
      </c>
      <c r="E495" s="49">
        <f t="shared" si="43"/>
        <v>-2639.9999999999864</v>
      </c>
      <c r="F495" s="49">
        <f t="shared" si="44"/>
        <v>0</v>
      </c>
      <c r="G495" s="49">
        <f t="shared" si="45"/>
        <v>5759999.9999998687</v>
      </c>
      <c r="H495" s="49">
        <f t="shared" si="46"/>
        <v>0</v>
      </c>
      <c r="I495" s="49">
        <f t="shared" si="47"/>
        <v>276479999999.9693</v>
      </c>
    </row>
    <row r="496" spans="1:9" x14ac:dyDescent="0.25">
      <c r="A496" s="11">
        <v>130</v>
      </c>
      <c r="B496" s="11">
        <v>0</v>
      </c>
      <c r="C496" s="11">
        <v>8.26</v>
      </c>
      <c r="D496" s="49">
        <f t="shared" si="42"/>
        <v>0</v>
      </c>
      <c r="E496" s="49">
        <f t="shared" si="43"/>
        <v>-2880.0000000000236</v>
      </c>
      <c r="F496" s="49">
        <f t="shared" si="44"/>
        <v>0</v>
      </c>
      <c r="G496" s="49">
        <f t="shared" si="45"/>
        <v>-5760000.000000895</v>
      </c>
      <c r="H496" s="49">
        <f t="shared" si="46"/>
        <v>0</v>
      </c>
      <c r="I496" s="49">
        <f t="shared" si="47"/>
        <v>-276480000000.01831</v>
      </c>
    </row>
    <row r="497" spans="1:9" x14ac:dyDescent="0.25">
      <c r="A497" s="11">
        <v>131</v>
      </c>
      <c r="B497" s="11">
        <v>0</v>
      </c>
      <c r="C497" s="11">
        <v>8.1199999999999992</v>
      </c>
      <c r="D497" s="49">
        <f t="shared" si="42"/>
        <v>0</v>
      </c>
      <c r="E497" s="49">
        <f t="shared" si="43"/>
        <v>-3360.0000000000132</v>
      </c>
      <c r="F497" s="49">
        <f t="shared" si="44"/>
        <v>0</v>
      </c>
      <c r="G497" s="49">
        <f t="shared" si="45"/>
        <v>-11519999.999999749</v>
      </c>
      <c r="H497" s="49">
        <f t="shared" si="46"/>
        <v>0</v>
      </c>
      <c r="I497" s="49">
        <f t="shared" si="47"/>
        <v>-138239999999.97247</v>
      </c>
    </row>
    <row r="498" spans="1:9" x14ac:dyDescent="0.25">
      <c r="A498" s="11">
        <v>132</v>
      </c>
      <c r="B498" s="11">
        <v>0</v>
      </c>
      <c r="C498" s="11">
        <v>7.98</v>
      </c>
      <c r="D498" s="49">
        <f t="shared" si="42"/>
        <v>0</v>
      </c>
      <c r="E498" s="49">
        <f t="shared" si="43"/>
        <v>-3359.9999999999709</v>
      </c>
      <c r="F498" s="49">
        <f t="shared" si="44"/>
        <v>0</v>
      </c>
      <c r="G498" s="49">
        <f t="shared" si="45"/>
        <v>1.0149960871785879E-6</v>
      </c>
      <c r="H498" s="49">
        <f t="shared" si="46"/>
        <v>0</v>
      </c>
      <c r="I498" s="49">
        <f t="shared" si="47"/>
        <v>276480000000.01831</v>
      </c>
    </row>
    <row r="499" spans="1:9" x14ac:dyDescent="0.25">
      <c r="A499" s="11">
        <v>133</v>
      </c>
      <c r="B499" s="11">
        <v>0</v>
      </c>
      <c r="C499" s="11">
        <v>7.84</v>
      </c>
      <c r="D499" s="49">
        <f t="shared" si="42"/>
        <v>0</v>
      </c>
      <c r="E499" s="49">
        <f t="shared" si="43"/>
        <v>-3360.0000000000132</v>
      </c>
      <c r="F499" s="49">
        <f t="shared" si="44"/>
        <v>0</v>
      </c>
      <c r="G499" s="49">
        <f t="shared" si="45"/>
        <v>-1.0149960871785879E-6</v>
      </c>
      <c r="H499" s="49">
        <f t="shared" si="46"/>
        <v>0</v>
      </c>
      <c r="I499" s="49">
        <f t="shared" si="47"/>
        <v>-4.871981218457222E-2</v>
      </c>
    </row>
    <row r="500" spans="1:9" x14ac:dyDescent="0.25">
      <c r="A500" s="11">
        <v>134</v>
      </c>
      <c r="B500" s="11">
        <v>0</v>
      </c>
      <c r="C500" s="11">
        <v>7.69</v>
      </c>
      <c r="D500" s="49">
        <f t="shared" si="42"/>
        <v>0</v>
      </c>
      <c r="E500" s="49">
        <f t="shared" si="43"/>
        <v>-3599.9999999999868</v>
      </c>
      <c r="F500" s="49">
        <f t="shared" si="44"/>
        <v>0</v>
      </c>
      <c r="G500" s="49">
        <f t="shared" si="45"/>
        <v>-5759999.9999993667</v>
      </c>
      <c r="H500" s="49">
        <f t="shared" si="46"/>
        <v>0</v>
      </c>
      <c r="I500" s="49">
        <f t="shared" si="47"/>
        <v>-138239999999.96042</v>
      </c>
    </row>
    <row r="501" spans="1:9" x14ac:dyDescent="0.25">
      <c r="A501" s="11">
        <v>135</v>
      </c>
      <c r="B501" s="11">
        <v>0</v>
      </c>
      <c r="C501" s="11">
        <v>7.53</v>
      </c>
      <c r="D501" s="49">
        <f t="shared" si="42"/>
        <v>0</v>
      </c>
      <c r="E501" s="49">
        <f t="shared" si="43"/>
        <v>-3840.0000000000027</v>
      </c>
      <c r="F501" s="49">
        <f t="shared" si="44"/>
        <v>0</v>
      </c>
      <c r="G501" s="49">
        <f t="shared" si="45"/>
        <v>-5760000.0000003818</v>
      </c>
      <c r="H501" s="49">
        <f t="shared" si="46"/>
        <v>0</v>
      </c>
      <c r="I501" s="49">
        <f t="shared" si="47"/>
        <v>-2.4363398551940914E-2</v>
      </c>
    </row>
    <row r="502" spans="1:9" x14ac:dyDescent="0.25">
      <c r="A502" s="11">
        <v>136</v>
      </c>
      <c r="B502" s="11">
        <v>0</v>
      </c>
      <c r="C502" s="11">
        <v>7.36</v>
      </c>
      <c r="D502" s="49">
        <f t="shared" si="42"/>
        <v>0</v>
      </c>
      <c r="E502" s="49">
        <f t="shared" si="43"/>
        <v>-4079.9999999999977</v>
      </c>
      <c r="F502" s="49">
        <f t="shared" si="44"/>
        <v>0</v>
      </c>
      <c r="G502" s="49">
        <f t="shared" si="45"/>
        <v>-5759999.9999998799</v>
      </c>
      <c r="H502" s="49">
        <f t="shared" si="46"/>
        <v>0</v>
      </c>
      <c r="I502" s="49">
        <f t="shared" si="47"/>
        <v>1.2047588825225828E-2</v>
      </c>
    </row>
    <row r="503" spans="1:9" x14ac:dyDescent="0.25">
      <c r="A503" s="11">
        <v>137</v>
      </c>
      <c r="B503" s="11">
        <v>0</v>
      </c>
      <c r="C503" s="11">
        <v>7.21</v>
      </c>
      <c r="D503" s="49">
        <f t="shared" si="42"/>
        <v>0</v>
      </c>
      <c r="E503" s="49">
        <f t="shared" si="43"/>
        <v>-3600.0000000000086</v>
      </c>
      <c r="F503" s="49">
        <f t="shared" si="44"/>
        <v>0</v>
      </c>
      <c r="G503" s="49">
        <f t="shared" si="45"/>
        <v>11519999.999999737</v>
      </c>
      <c r="H503" s="49">
        <f t="shared" si="46"/>
        <v>0</v>
      </c>
      <c r="I503" s="49">
        <f t="shared" si="47"/>
        <v>414719999999.99078</v>
      </c>
    </row>
    <row r="504" spans="1:9" x14ac:dyDescent="0.25">
      <c r="A504" s="11">
        <v>138</v>
      </c>
      <c r="B504" s="11">
        <v>0</v>
      </c>
      <c r="C504" s="11">
        <v>7.06</v>
      </c>
      <c r="D504" s="49">
        <f t="shared" si="42"/>
        <v>0</v>
      </c>
      <c r="E504" s="49">
        <f t="shared" si="43"/>
        <v>-3600.0000000000086</v>
      </c>
      <c r="F504" s="49">
        <f t="shared" si="44"/>
        <v>0</v>
      </c>
      <c r="G504" s="49">
        <f t="shared" si="45"/>
        <v>0</v>
      </c>
      <c r="H504" s="49">
        <f t="shared" si="46"/>
        <v>0</v>
      </c>
      <c r="I504" s="49">
        <f t="shared" si="47"/>
        <v>-276479999999.99371</v>
      </c>
    </row>
    <row r="505" spans="1:9" x14ac:dyDescent="0.25">
      <c r="A505" s="11">
        <v>139</v>
      </c>
      <c r="B505" s="11">
        <v>0</v>
      </c>
      <c r="C505" s="11">
        <v>6.9</v>
      </c>
      <c r="D505" s="49">
        <f t="shared" si="42"/>
        <v>0</v>
      </c>
      <c r="E505" s="49">
        <f t="shared" si="43"/>
        <v>-3839.9999999999818</v>
      </c>
      <c r="F505" s="49">
        <f t="shared" si="44"/>
        <v>0</v>
      </c>
      <c r="G505" s="49">
        <f t="shared" si="45"/>
        <v>-5759999.9999993555</v>
      </c>
      <c r="H505" s="49">
        <f t="shared" si="46"/>
        <v>0</v>
      </c>
      <c r="I505" s="49">
        <f t="shared" si="47"/>
        <v>-138239999999.9845</v>
      </c>
    </row>
    <row r="506" spans="1:9" x14ac:dyDescent="0.25">
      <c r="A506" s="11">
        <v>140</v>
      </c>
      <c r="B506" s="11">
        <v>0</v>
      </c>
      <c r="C506" s="11">
        <v>6.74</v>
      </c>
      <c r="D506" s="49">
        <f t="shared" si="42"/>
        <v>0</v>
      </c>
      <c r="E506" s="49">
        <f t="shared" si="43"/>
        <v>-3840.0000000000027</v>
      </c>
      <c r="F506" s="49">
        <f t="shared" si="44"/>
        <v>0</v>
      </c>
      <c r="G506" s="49">
        <f t="shared" si="45"/>
        <v>-5.0204107537865639E-7</v>
      </c>
      <c r="H506" s="49">
        <f t="shared" si="46"/>
        <v>0</v>
      </c>
      <c r="I506" s="49">
        <f t="shared" si="47"/>
        <v>138239999999.97247</v>
      </c>
    </row>
    <row r="507" spans="1:9" x14ac:dyDescent="0.25">
      <c r="A507" s="11">
        <v>141</v>
      </c>
      <c r="B507" s="11">
        <v>0</v>
      </c>
      <c r="C507" s="11">
        <v>6.6</v>
      </c>
      <c r="D507" s="49">
        <f t="shared" si="42"/>
        <v>0</v>
      </c>
      <c r="E507" s="49">
        <f t="shared" si="43"/>
        <v>-3360.0000000000132</v>
      </c>
      <c r="F507" s="49">
        <f t="shared" si="44"/>
        <v>0</v>
      </c>
      <c r="G507" s="49">
        <f t="shared" si="45"/>
        <v>11519999.999999749</v>
      </c>
      <c r="H507" s="49">
        <f t="shared" si="46"/>
        <v>0</v>
      </c>
      <c r="I507" s="49">
        <f t="shared" si="47"/>
        <v>276480000000.00604</v>
      </c>
    </row>
    <row r="508" spans="1:9" x14ac:dyDescent="0.25">
      <c r="A508" s="11">
        <v>142</v>
      </c>
      <c r="B508" s="11">
        <v>0</v>
      </c>
      <c r="C508" s="11">
        <v>6.45</v>
      </c>
      <c r="D508" s="49">
        <f t="shared" si="42"/>
        <v>0</v>
      </c>
      <c r="E508" s="49">
        <f t="shared" si="43"/>
        <v>-3599.9999999999868</v>
      </c>
      <c r="F508" s="49">
        <f t="shared" si="44"/>
        <v>0</v>
      </c>
      <c r="G508" s="49">
        <f t="shared" si="45"/>
        <v>-5759999.9999993667</v>
      </c>
      <c r="H508" s="49">
        <f t="shared" si="46"/>
        <v>0</v>
      </c>
      <c r="I508" s="49">
        <f t="shared" si="47"/>
        <v>-414719999999.9787</v>
      </c>
    </row>
    <row r="509" spans="1:9" x14ac:dyDescent="0.25">
      <c r="A509" s="11">
        <v>143</v>
      </c>
      <c r="B509" s="11">
        <v>0</v>
      </c>
      <c r="C509" s="11">
        <v>6.28</v>
      </c>
      <c r="D509" s="49">
        <f t="shared" si="42"/>
        <v>0</v>
      </c>
      <c r="E509" s="49">
        <f t="shared" si="43"/>
        <v>-4079.9999999999977</v>
      </c>
      <c r="F509" s="49">
        <f t="shared" si="44"/>
        <v>0</v>
      </c>
      <c r="G509" s="49">
        <f t="shared" si="45"/>
        <v>-11520000.000000261</v>
      </c>
      <c r="H509" s="49">
        <f t="shared" si="46"/>
        <v>0</v>
      </c>
      <c r="I509" s="49">
        <f t="shared" si="47"/>
        <v>-138240000000.02142</v>
      </c>
    </row>
    <row r="510" spans="1:9" x14ac:dyDescent="0.25">
      <c r="A510" s="11">
        <v>144</v>
      </c>
      <c r="B510" s="11">
        <v>0</v>
      </c>
      <c r="C510" s="11">
        <v>6.11</v>
      </c>
      <c r="D510" s="49">
        <f t="shared" si="42"/>
        <v>0</v>
      </c>
      <c r="E510" s="49">
        <f t="shared" si="43"/>
        <v>-4079.9999999999977</v>
      </c>
      <c r="F510" s="49">
        <f t="shared" si="44"/>
        <v>0</v>
      </c>
      <c r="G510" s="49">
        <f t="shared" si="45"/>
        <v>0</v>
      </c>
      <c r="H510" s="49">
        <f t="shared" si="46"/>
        <v>0</v>
      </c>
      <c r="I510" s="49">
        <f t="shared" si="47"/>
        <v>276480000000.00623</v>
      </c>
    </row>
    <row r="511" spans="1:9" x14ac:dyDescent="0.25">
      <c r="A511" s="11">
        <v>145</v>
      </c>
      <c r="B511" s="11">
        <v>0</v>
      </c>
      <c r="C511" s="11">
        <v>5.98</v>
      </c>
      <c r="D511" s="49">
        <f t="shared" si="42"/>
        <v>0</v>
      </c>
      <c r="E511" s="49">
        <f t="shared" si="43"/>
        <v>-3119.9999999999973</v>
      </c>
      <c r="F511" s="49">
        <f t="shared" si="44"/>
        <v>0</v>
      </c>
      <c r="G511" s="49">
        <f t="shared" si="45"/>
        <v>23040000.000000011</v>
      </c>
      <c r="H511" s="49">
        <f t="shared" si="46"/>
        <v>0</v>
      </c>
      <c r="I511" s="49">
        <f t="shared" si="47"/>
        <v>552960000000.00024</v>
      </c>
    </row>
    <row r="512" spans="1:9" x14ac:dyDescent="0.25">
      <c r="A512" s="11">
        <v>146</v>
      </c>
      <c r="B512" s="11">
        <v>0</v>
      </c>
      <c r="C512" s="11">
        <v>5.85</v>
      </c>
      <c r="D512" s="49">
        <f t="shared" si="42"/>
        <v>0</v>
      </c>
      <c r="E512" s="49">
        <f t="shared" si="43"/>
        <v>-3120.0000000000186</v>
      </c>
      <c r="F512" s="49">
        <f t="shared" si="44"/>
        <v>0</v>
      </c>
      <c r="G512" s="49">
        <f t="shared" si="45"/>
        <v>-5.1295501179993153E-7</v>
      </c>
      <c r="H512" s="49">
        <f t="shared" si="46"/>
        <v>0</v>
      </c>
      <c r="I512" s="49">
        <f t="shared" si="47"/>
        <v>-552960000000.01257</v>
      </c>
    </row>
    <row r="513" spans="1:9" x14ac:dyDescent="0.25">
      <c r="A513" s="11">
        <v>147</v>
      </c>
      <c r="B513" s="11">
        <v>0</v>
      </c>
      <c r="C513" s="11">
        <v>5.68</v>
      </c>
      <c r="D513" s="49">
        <f t="shared" si="42"/>
        <v>0</v>
      </c>
      <c r="E513" s="49">
        <f t="shared" si="43"/>
        <v>-4079.9999999999977</v>
      </c>
      <c r="F513" s="49">
        <f t="shared" si="44"/>
        <v>0</v>
      </c>
      <c r="G513" s="49">
        <f t="shared" si="45"/>
        <v>-23039999.999999497</v>
      </c>
      <c r="H513" s="49">
        <f t="shared" si="46"/>
        <v>0</v>
      </c>
      <c r="I513" s="49">
        <f t="shared" si="47"/>
        <v>-552959999999.97559</v>
      </c>
    </row>
    <row r="514" spans="1:9" x14ac:dyDescent="0.25">
      <c r="A514" s="11">
        <v>148</v>
      </c>
      <c r="B514" s="11">
        <v>0</v>
      </c>
      <c r="C514" s="11">
        <v>5.5</v>
      </c>
      <c r="D514" s="49">
        <f t="shared" si="42"/>
        <v>0</v>
      </c>
      <c r="E514" s="49">
        <f t="shared" si="43"/>
        <v>-4319.9999999999927</v>
      </c>
      <c r="F514" s="49">
        <f t="shared" si="44"/>
        <v>0</v>
      </c>
      <c r="G514" s="49">
        <f t="shared" si="45"/>
        <v>-5759999.9999998799</v>
      </c>
      <c r="H514" s="49">
        <f t="shared" si="46"/>
        <v>0</v>
      </c>
      <c r="I514" s="49">
        <f t="shared" si="47"/>
        <v>414719999999.99078</v>
      </c>
    </row>
    <row r="515" spans="1:9" x14ac:dyDescent="0.25">
      <c r="A515" s="11">
        <v>149</v>
      </c>
      <c r="B515" s="11">
        <v>0</v>
      </c>
      <c r="C515" s="11">
        <v>5.35</v>
      </c>
      <c r="D515" s="49">
        <f t="shared" si="42"/>
        <v>0</v>
      </c>
      <c r="E515" s="49">
        <f t="shared" si="43"/>
        <v>-3600.0000000000086</v>
      </c>
      <c r="F515" s="49">
        <f t="shared" si="44"/>
        <v>0</v>
      </c>
      <c r="G515" s="49">
        <f t="shared" si="45"/>
        <v>17279999.999999616</v>
      </c>
      <c r="H515" s="49">
        <f t="shared" si="46"/>
        <v>0</v>
      </c>
      <c r="I515" s="49">
        <f t="shared" si="47"/>
        <v>552959999999.98792</v>
      </c>
    </row>
    <row r="516" spans="1:9" x14ac:dyDescent="0.25">
      <c r="A516" s="11">
        <v>150</v>
      </c>
      <c r="B516" s="11">
        <v>0</v>
      </c>
      <c r="C516" s="11">
        <v>5.2</v>
      </c>
      <c r="D516" s="49">
        <f t="shared" si="42"/>
        <v>0</v>
      </c>
      <c r="E516" s="49">
        <f t="shared" si="43"/>
        <v>-3599.9999999999868</v>
      </c>
      <c r="F516" s="49">
        <f t="shared" si="44"/>
        <v>0</v>
      </c>
      <c r="G516" s="49">
        <f t="shared" si="45"/>
        <v>5.2386894822120667E-7</v>
      </c>
      <c r="H516" s="49">
        <f t="shared" si="46"/>
        <v>0</v>
      </c>
      <c r="I516" s="49">
        <f t="shared" si="47"/>
        <v>-414719999999.97815</v>
      </c>
    </row>
    <row r="517" spans="1:9" x14ac:dyDescent="0.25">
      <c r="A517" s="11">
        <v>151</v>
      </c>
      <c r="B517" s="11">
        <v>0</v>
      </c>
      <c r="C517" s="11">
        <v>5.0599999999999996</v>
      </c>
      <c r="D517" s="49">
        <f t="shared" si="42"/>
        <v>0</v>
      </c>
      <c r="E517" s="49">
        <f t="shared" si="43"/>
        <v>-3360.0000000000132</v>
      </c>
      <c r="F517" s="49">
        <f t="shared" si="44"/>
        <v>0</v>
      </c>
      <c r="G517" s="49">
        <f t="shared" si="45"/>
        <v>5759999.9999993667</v>
      </c>
      <c r="H517" s="49">
        <f t="shared" si="46"/>
        <v>0</v>
      </c>
      <c r="I517" s="49">
        <f t="shared" si="47"/>
        <v>138239999999.97223</v>
      </c>
    </row>
    <row r="518" spans="1:9" x14ac:dyDescent="0.25">
      <c r="A518" s="11">
        <v>152</v>
      </c>
      <c r="B518" s="11">
        <v>0</v>
      </c>
      <c r="C518" s="11">
        <v>4.91</v>
      </c>
      <c r="D518" s="49">
        <f t="shared" si="42"/>
        <v>0</v>
      </c>
      <c r="E518" s="49">
        <f t="shared" si="43"/>
        <v>-3599.9999999999868</v>
      </c>
      <c r="F518" s="49">
        <f t="shared" si="44"/>
        <v>0</v>
      </c>
      <c r="G518" s="49">
        <f t="shared" si="45"/>
        <v>-5759999.9999993667</v>
      </c>
      <c r="H518" s="49">
        <f t="shared" si="46"/>
        <v>0</v>
      </c>
      <c r="I518" s="49">
        <f t="shared" si="47"/>
        <v>-276479999999.96954</v>
      </c>
    </row>
    <row r="519" spans="1:9" x14ac:dyDescent="0.25">
      <c r="A519" s="11">
        <v>153</v>
      </c>
      <c r="B519" s="11">
        <v>0</v>
      </c>
      <c r="C519" s="11">
        <v>4.79</v>
      </c>
      <c r="D519" s="49">
        <f t="shared" si="42"/>
        <v>0</v>
      </c>
      <c r="E519" s="49">
        <f t="shared" si="43"/>
        <v>-2880.0000000000023</v>
      </c>
      <c r="F519" s="49">
        <f t="shared" si="44"/>
        <v>0</v>
      </c>
      <c r="G519" s="49">
        <f t="shared" si="45"/>
        <v>17279999.999999627</v>
      </c>
      <c r="H519" s="49">
        <f t="shared" si="46"/>
        <v>0</v>
      </c>
      <c r="I519" s="49">
        <f t="shared" si="47"/>
        <v>552959999999.97583</v>
      </c>
    </row>
    <row r="520" spans="1:9" x14ac:dyDescent="0.25">
      <c r="A520" s="11">
        <v>154</v>
      </c>
      <c r="B520" s="11">
        <v>0</v>
      </c>
      <c r="C520" s="11">
        <v>4.66</v>
      </c>
      <c r="D520" s="49">
        <f t="shared" ref="D520:D583" si="48">((B520-B519)/RADIANS(1))*$D$2</f>
        <v>0</v>
      </c>
      <c r="E520" s="49">
        <f t="shared" ref="E520:E583" si="49">((C520-C519)/RADIANS(1))*$D$2</f>
        <v>-3119.9999999999973</v>
      </c>
      <c r="F520" s="49">
        <f t="shared" ref="F520:F583" si="50">((D520-D519)/RADIANS(1))*$D$2</f>
        <v>0</v>
      </c>
      <c r="G520" s="49">
        <f t="shared" ref="G520:G583" si="51">((E520-E519)/RADIANS(1))*$D$2</f>
        <v>-5759999.9999998799</v>
      </c>
      <c r="H520" s="49">
        <f t="shared" ref="H520:H583" si="52">((F520-F519)/RADIANS(1))*$D$2</f>
        <v>0</v>
      </c>
      <c r="I520" s="49">
        <f t="shared" ref="I520:I583" si="53">((G520-G519)/RADIANS(1))*$D$2</f>
        <v>-552959999999.98816</v>
      </c>
    </row>
    <row r="521" spans="1:9" x14ac:dyDescent="0.25">
      <c r="A521" s="11">
        <v>155</v>
      </c>
      <c r="B521" s="11">
        <v>0</v>
      </c>
      <c r="C521" s="11">
        <v>4.53</v>
      </c>
      <c r="D521" s="49">
        <f t="shared" si="48"/>
        <v>0</v>
      </c>
      <c r="E521" s="49">
        <f t="shared" si="49"/>
        <v>-3119.9999999999973</v>
      </c>
      <c r="F521" s="49">
        <f t="shared" si="50"/>
        <v>0</v>
      </c>
      <c r="G521" s="49">
        <f t="shared" si="51"/>
        <v>0</v>
      </c>
      <c r="H521" s="49">
        <f t="shared" si="52"/>
        <v>0</v>
      </c>
      <c r="I521" s="49">
        <f t="shared" si="53"/>
        <v>138239999999.9971</v>
      </c>
    </row>
    <row r="522" spans="1:9" x14ac:dyDescent="0.25">
      <c r="A522" s="11">
        <v>156</v>
      </c>
      <c r="B522" s="11">
        <v>0</v>
      </c>
      <c r="C522" s="11">
        <v>4.4000000000000004</v>
      </c>
      <c r="D522" s="49">
        <f t="shared" si="48"/>
        <v>0</v>
      </c>
      <c r="E522" s="49">
        <f t="shared" si="49"/>
        <v>-3119.9999999999973</v>
      </c>
      <c r="F522" s="49">
        <f t="shared" si="50"/>
        <v>0</v>
      </c>
      <c r="G522" s="49">
        <f t="shared" si="51"/>
        <v>0</v>
      </c>
      <c r="H522" s="49">
        <f t="shared" si="52"/>
        <v>0</v>
      </c>
      <c r="I522" s="49">
        <f t="shared" si="53"/>
        <v>0</v>
      </c>
    </row>
    <row r="523" spans="1:9" x14ac:dyDescent="0.25">
      <c r="A523" s="11">
        <v>157</v>
      </c>
      <c r="B523" s="11">
        <v>0</v>
      </c>
      <c r="C523" s="11">
        <v>4.28</v>
      </c>
      <c r="D523" s="49">
        <f t="shared" si="48"/>
        <v>0</v>
      </c>
      <c r="E523" s="49">
        <f t="shared" si="49"/>
        <v>-2880.0000000000023</v>
      </c>
      <c r="F523" s="49">
        <f t="shared" si="50"/>
        <v>0</v>
      </c>
      <c r="G523" s="49">
        <f t="shared" si="51"/>
        <v>5759999.9999998799</v>
      </c>
      <c r="H523" s="49">
        <f t="shared" si="52"/>
        <v>0</v>
      </c>
      <c r="I523" s="49">
        <f t="shared" si="53"/>
        <v>138239999999.9971</v>
      </c>
    </row>
    <row r="524" spans="1:9" x14ac:dyDescent="0.25">
      <c r="A524" s="11">
        <v>158</v>
      </c>
      <c r="B524" s="11">
        <v>0</v>
      </c>
      <c r="C524" s="11">
        <v>4.1500000000000004</v>
      </c>
      <c r="D524" s="49">
        <f t="shared" si="48"/>
        <v>0</v>
      </c>
      <c r="E524" s="49">
        <f t="shared" si="49"/>
        <v>-3119.9999999999973</v>
      </c>
      <c r="F524" s="49">
        <f t="shared" si="50"/>
        <v>0</v>
      </c>
      <c r="G524" s="49">
        <f t="shared" si="51"/>
        <v>-5759999.9999998799</v>
      </c>
      <c r="H524" s="49">
        <f t="shared" si="52"/>
        <v>0</v>
      </c>
      <c r="I524" s="49">
        <f t="shared" si="53"/>
        <v>-276479999999.9942</v>
      </c>
    </row>
    <row r="525" spans="1:9" x14ac:dyDescent="0.25">
      <c r="A525" s="11">
        <v>159</v>
      </c>
      <c r="B525" s="11">
        <v>0</v>
      </c>
      <c r="C525" s="11">
        <v>4.04</v>
      </c>
      <c r="D525" s="49">
        <f t="shared" si="48"/>
        <v>0</v>
      </c>
      <c r="E525" s="49">
        <f t="shared" si="49"/>
        <v>-2640.0000000000077</v>
      </c>
      <c r="F525" s="49">
        <f t="shared" si="50"/>
        <v>0</v>
      </c>
      <c r="G525" s="49">
        <f t="shared" si="51"/>
        <v>11519999.999999749</v>
      </c>
      <c r="H525" s="49">
        <f t="shared" si="52"/>
        <v>0</v>
      </c>
      <c r="I525" s="49">
        <f t="shared" si="53"/>
        <v>414719999999.99103</v>
      </c>
    </row>
    <row r="526" spans="1:9" x14ac:dyDescent="0.25">
      <c r="A526" s="11">
        <v>160</v>
      </c>
      <c r="B526" s="11">
        <v>0</v>
      </c>
      <c r="C526" s="11">
        <v>3.92</v>
      </c>
      <c r="D526" s="49">
        <f t="shared" si="48"/>
        <v>0</v>
      </c>
      <c r="E526" s="49">
        <f t="shared" si="49"/>
        <v>-2880.0000000000023</v>
      </c>
      <c r="F526" s="49">
        <f t="shared" si="50"/>
        <v>0</v>
      </c>
      <c r="G526" s="49">
        <f t="shared" si="51"/>
        <v>-5759999.9999998687</v>
      </c>
      <c r="H526" s="49">
        <f t="shared" si="52"/>
        <v>0</v>
      </c>
      <c r="I526" s="49">
        <f t="shared" si="53"/>
        <v>-414719999999.99078</v>
      </c>
    </row>
    <row r="527" spans="1:9" x14ac:dyDescent="0.25">
      <c r="A527" s="11">
        <v>161</v>
      </c>
      <c r="B527" s="11">
        <v>0</v>
      </c>
      <c r="C527" s="11">
        <v>3.8</v>
      </c>
      <c r="D527" s="49">
        <f t="shared" si="48"/>
        <v>0</v>
      </c>
      <c r="E527" s="49">
        <f t="shared" si="49"/>
        <v>-2880.0000000000023</v>
      </c>
      <c r="F527" s="49">
        <f t="shared" si="50"/>
        <v>0</v>
      </c>
      <c r="G527" s="49">
        <f t="shared" si="51"/>
        <v>0</v>
      </c>
      <c r="H527" s="49">
        <f t="shared" si="52"/>
        <v>0</v>
      </c>
      <c r="I527" s="49">
        <f t="shared" si="53"/>
        <v>138239999999.99686</v>
      </c>
    </row>
    <row r="528" spans="1:9" x14ac:dyDescent="0.25">
      <c r="A528" s="11">
        <v>162</v>
      </c>
      <c r="B528" s="11">
        <v>0</v>
      </c>
      <c r="C528" s="11">
        <v>3.68</v>
      </c>
      <c r="D528" s="49">
        <f t="shared" si="48"/>
        <v>0</v>
      </c>
      <c r="E528" s="49">
        <f t="shared" si="49"/>
        <v>-2879.9999999999918</v>
      </c>
      <c r="F528" s="49">
        <f t="shared" si="50"/>
        <v>0</v>
      </c>
      <c r="G528" s="49">
        <f t="shared" si="51"/>
        <v>2.5102053768932819E-7</v>
      </c>
      <c r="H528" s="49">
        <f t="shared" si="52"/>
        <v>0</v>
      </c>
      <c r="I528" s="49">
        <f t="shared" si="53"/>
        <v>6.0244929045438758E-3</v>
      </c>
    </row>
    <row r="529" spans="1:9" x14ac:dyDescent="0.25">
      <c r="A529" s="11">
        <v>163</v>
      </c>
      <c r="B529" s="11">
        <v>0</v>
      </c>
      <c r="C529" s="11">
        <v>3.56</v>
      </c>
      <c r="D529" s="49">
        <f t="shared" si="48"/>
        <v>0</v>
      </c>
      <c r="E529" s="49">
        <f t="shared" si="49"/>
        <v>-2880.0000000000023</v>
      </c>
      <c r="F529" s="49">
        <f t="shared" si="50"/>
        <v>0</v>
      </c>
      <c r="G529" s="49">
        <f t="shared" si="51"/>
        <v>-2.5102053768932819E-7</v>
      </c>
      <c r="H529" s="49">
        <f t="shared" si="52"/>
        <v>0</v>
      </c>
      <c r="I529" s="49">
        <f t="shared" si="53"/>
        <v>-1.2048985809087752E-2</v>
      </c>
    </row>
    <row r="530" spans="1:9" x14ac:dyDescent="0.25">
      <c r="A530" s="11">
        <v>164</v>
      </c>
      <c r="B530" s="11">
        <v>0</v>
      </c>
      <c r="C530" s="11">
        <v>3.44</v>
      </c>
      <c r="D530" s="49">
        <f t="shared" si="48"/>
        <v>0</v>
      </c>
      <c r="E530" s="49">
        <f t="shared" si="49"/>
        <v>-2880.0000000000023</v>
      </c>
      <c r="F530" s="49">
        <f t="shared" si="50"/>
        <v>0</v>
      </c>
      <c r="G530" s="49">
        <f t="shared" si="51"/>
        <v>0</v>
      </c>
      <c r="H530" s="49">
        <f t="shared" si="52"/>
        <v>0</v>
      </c>
      <c r="I530" s="49">
        <f t="shared" si="53"/>
        <v>6.0244929045438758E-3</v>
      </c>
    </row>
    <row r="531" spans="1:9" x14ac:dyDescent="0.25">
      <c r="A531" s="11">
        <v>165</v>
      </c>
      <c r="B531" s="11">
        <v>0</v>
      </c>
      <c r="C531" s="11">
        <v>3.34</v>
      </c>
      <c r="D531" s="49">
        <f t="shared" si="48"/>
        <v>0</v>
      </c>
      <c r="E531" s="49">
        <f t="shared" si="49"/>
        <v>-2400.0000000000018</v>
      </c>
      <c r="F531" s="49">
        <f t="shared" si="50"/>
        <v>0</v>
      </c>
      <c r="G531" s="49">
        <f t="shared" si="51"/>
        <v>11520000.000000011</v>
      </c>
      <c r="H531" s="49">
        <f t="shared" si="52"/>
        <v>0</v>
      </c>
      <c r="I531" s="49">
        <f t="shared" si="53"/>
        <v>276480000000.00024</v>
      </c>
    </row>
    <row r="532" spans="1:9" x14ac:dyDescent="0.25">
      <c r="A532" s="11">
        <v>166</v>
      </c>
      <c r="B532" s="11">
        <v>0</v>
      </c>
      <c r="C532" s="11">
        <v>3.25</v>
      </c>
      <c r="D532" s="49">
        <f t="shared" si="48"/>
        <v>0</v>
      </c>
      <c r="E532" s="49">
        <f t="shared" si="49"/>
        <v>-2159.9999999999964</v>
      </c>
      <c r="F532" s="49">
        <f t="shared" si="50"/>
        <v>0</v>
      </c>
      <c r="G532" s="49">
        <f t="shared" si="51"/>
        <v>5760000.0000001304</v>
      </c>
      <c r="H532" s="49">
        <f t="shared" si="52"/>
        <v>0</v>
      </c>
      <c r="I532" s="49">
        <f t="shared" si="53"/>
        <v>-138239999999.99713</v>
      </c>
    </row>
    <row r="533" spans="1:9" x14ac:dyDescent="0.25">
      <c r="A533" s="11">
        <v>167</v>
      </c>
      <c r="B533" s="11">
        <v>0</v>
      </c>
      <c r="C533" s="11">
        <v>3.13</v>
      </c>
      <c r="D533" s="49">
        <f t="shared" si="48"/>
        <v>0</v>
      </c>
      <c r="E533" s="49">
        <f t="shared" si="49"/>
        <v>-2880.0000000000023</v>
      </c>
      <c r="F533" s="49">
        <f t="shared" si="50"/>
        <v>0</v>
      </c>
      <c r="G533" s="49">
        <f t="shared" si="51"/>
        <v>-17280000.000000142</v>
      </c>
      <c r="H533" s="49">
        <f t="shared" si="52"/>
        <v>0</v>
      </c>
      <c r="I533" s="49">
        <f t="shared" si="53"/>
        <v>-552960000000.00647</v>
      </c>
    </row>
    <row r="534" spans="1:9" x14ac:dyDescent="0.25">
      <c r="A534" s="11">
        <v>168</v>
      </c>
      <c r="B534" s="11">
        <v>0</v>
      </c>
      <c r="C534" s="11">
        <v>3.02</v>
      </c>
      <c r="D534" s="49">
        <f t="shared" si="48"/>
        <v>0</v>
      </c>
      <c r="E534" s="49">
        <f t="shared" si="49"/>
        <v>-2639.9999999999968</v>
      </c>
      <c r="F534" s="49">
        <f t="shared" si="50"/>
        <v>0</v>
      </c>
      <c r="G534" s="49">
        <f t="shared" si="51"/>
        <v>5760000.0000001304</v>
      </c>
      <c r="H534" s="49">
        <f t="shared" si="52"/>
        <v>0</v>
      </c>
      <c r="I534" s="49">
        <f t="shared" si="53"/>
        <v>552960000000.00647</v>
      </c>
    </row>
    <row r="535" spans="1:9" x14ac:dyDescent="0.25">
      <c r="A535" s="11">
        <v>169</v>
      </c>
      <c r="B535" s="11">
        <v>0</v>
      </c>
      <c r="C535" s="11">
        <v>2.93</v>
      </c>
      <c r="D535" s="49">
        <f t="shared" si="48"/>
        <v>0</v>
      </c>
      <c r="E535" s="49">
        <f t="shared" si="49"/>
        <v>-2159.9999999999964</v>
      </c>
      <c r="F535" s="49">
        <f t="shared" si="50"/>
        <v>0</v>
      </c>
      <c r="G535" s="49">
        <f t="shared" si="51"/>
        <v>11520000.000000011</v>
      </c>
      <c r="H535" s="49">
        <f t="shared" si="52"/>
        <v>0</v>
      </c>
      <c r="I535" s="49">
        <f t="shared" si="53"/>
        <v>138239999999.99713</v>
      </c>
    </row>
    <row r="536" spans="1:9" x14ac:dyDescent="0.25">
      <c r="A536" s="11">
        <v>170</v>
      </c>
      <c r="B536" s="11">
        <v>0</v>
      </c>
      <c r="C536" s="11">
        <v>2.85</v>
      </c>
      <c r="D536" s="49">
        <f t="shared" si="48"/>
        <v>0</v>
      </c>
      <c r="E536" s="49">
        <f t="shared" si="49"/>
        <v>-1920.0000000000014</v>
      </c>
      <c r="F536" s="49">
        <f t="shared" si="50"/>
        <v>0</v>
      </c>
      <c r="G536" s="49">
        <f t="shared" si="51"/>
        <v>5759999.9999998799</v>
      </c>
      <c r="H536" s="49">
        <f t="shared" si="52"/>
        <v>0</v>
      </c>
      <c r="I536" s="49">
        <f t="shared" si="53"/>
        <v>-138240000000.00314</v>
      </c>
    </row>
    <row r="537" spans="1:9" x14ac:dyDescent="0.25">
      <c r="A537" s="11">
        <v>171</v>
      </c>
      <c r="B537" s="11">
        <v>0</v>
      </c>
      <c r="C537" s="11">
        <v>2.77</v>
      </c>
      <c r="D537" s="49">
        <f t="shared" si="48"/>
        <v>0</v>
      </c>
      <c r="E537" s="49">
        <f t="shared" si="49"/>
        <v>-1920.0000000000014</v>
      </c>
      <c r="F537" s="49">
        <f t="shared" si="50"/>
        <v>0</v>
      </c>
      <c r="G537" s="49">
        <f t="shared" si="51"/>
        <v>0</v>
      </c>
      <c r="H537" s="49">
        <f t="shared" si="52"/>
        <v>0</v>
      </c>
      <c r="I537" s="49">
        <f t="shared" si="53"/>
        <v>-138239999999.9971</v>
      </c>
    </row>
    <row r="538" spans="1:9" x14ac:dyDescent="0.25">
      <c r="A538" s="11">
        <v>172</v>
      </c>
      <c r="B538" s="11">
        <v>0</v>
      </c>
      <c r="C538" s="11">
        <v>2.7</v>
      </c>
      <c r="D538" s="49">
        <f t="shared" si="48"/>
        <v>0</v>
      </c>
      <c r="E538" s="49">
        <f t="shared" si="49"/>
        <v>-1679.9999999999959</v>
      </c>
      <c r="F538" s="49">
        <f t="shared" si="50"/>
        <v>0</v>
      </c>
      <c r="G538" s="49">
        <f t="shared" si="51"/>
        <v>5760000.0000001304</v>
      </c>
      <c r="H538" s="49">
        <f t="shared" si="52"/>
        <v>0</v>
      </c>
      <c r="I538" s="49">
        <f t="shared" si="53"/>
        <v>138240000000.00311</v>
      </c>
    </row>
    <row r="539" spans="1:9" x14ac:dyDescent="0.25">
      <c r="A539" s="11">
        <v>173</v>
      </c>
      <c r="B539" s="11">
        <v>0</v>
      </c>
      <c r="C539" s="11">
        <v>2.61</v>
      </c>
      <c r="D539" s="49">
        <f t="shared" si="48"/>
        <v>0</v>
      </c>
      <c r="E539" s="49">
        <f t="shared" si="49"/>
        <v>-2160.0000000000068</v>
      </c>
      <c r="F539" s="49">
        <f t="shared" si="50"/>
        <v>0</v>
      </c>
      <c r="G539" s="49">
        <f t="shared" si="51"/>
        <v>-11520000.000000261</v>
      </c>
      <c r="H539" s="49">
        <f t="shared" si="52"/>
        <v>0</v>
      </c>
      <c r="I539" s="49">
        <f t="shared" si="53"/>
        <v>-414720000000.00934</v>
      </c>
    </row>
    <row r="540" spans="1:9" x14ac:dyDescent="0.25">
      <c r="A540" s="11">
        <v>174</v>
      </c>
      <c r="B540" s="11">
        <v>0</v>
      </c>
      <c r="C540" s="11">
        <v>2.52</v>
      </c>
      <c r="D540" s="49">
        <f t="shared" si="48"/>
        <v>0</v>
      </c>
      <c r="E540" s="49">
        <f t="shared" si="49"/>
        <v>-2159.9999999999964</v>
      </c>
      <c r="F540" s="49">
        <f t="shared" si="50"/>
        <v>0</v>
      </c>
      <c r="G540" s="49">
        <f t="shared" si="51"/>
        <v>2.5102053768932819E-7</v>
      </c>
      <c r="H540" s="49">
        <f t="shared" si="52"/>
        <v>0</v>
      </c>
      <c r="I540" s="49">
        <f t="shared" si="53"/>
        <v>276480000000.01227</v>
      </c>
    </row>
    <row r="541" spans="1:9" x14ac:dyDescent="0.25">
      <c r="A541" s="11">
        <v>175</v>
      </c>
      <c r="B541" s="11">
        <v>0</v>
      </c>
      <c r="C541" s="11">
        <v>2.42</v>
      </c>
      <c r="D541" s="49">
        <f t="shared" si="48"/>
        <v>0</v>
      </c>
      <c r="E541" s="49">
        <f t="shared" si="49"/>
        <v>-2400.0000000000018</v>
      </c>
      <c r="F541" s="49">
        <f t="shared" si="50"/>
        <v>0</v>
      </c>
      <c r="G541" s="49">
        <f t="shared" si="51"/>
        <v>-5760000.0000001304</v>
      </c>
      <c r="H541" s="49">
        <f t="shared" si="52"/>
        <v>0</v>
      </c>
      <c r="I541" s="49">
        <f t="shared" si="53"/>
        <v>-138240000000.00916</v>
      </c>
    </row>
    <row r="542" spans="1:9" x14ac:dyDescent="0.25">
      <c r="A542" s="11">
        <v>176</v>
      </c>
      <c r="B542" s="11">
        <v>0</v>
      </c>
      <c r="C542" s="11">
        <v>2.3199999999999998</v>
      </c>
      <c r="D542" s="49">
        <f t="shared" si="48"/>
        <v>0</v>
      </c>
      <c r="E542" s="49">
        <f t="shared" si="49"/>
        <v>-2400.0000000000018</v>
      </c>
      <c r="F542" s="49">
        <f t="shared" si="50"/>
        <v>0</v>
      </c>
      <c r="G542" s="49">
        <f t="shared" si="51"/>
        <v>0</v>
      </c>
      <c r="H542" s="49">
        <f t="shared" si="52"/>
        <v>0</v>
      </c>
      <c r="I542" s="49">
        <f t="shared" si="53"/>
        <v>138240000000.00311</v>
      </c>
    </row>
    <row r="543" spans="1:9" x14ac:dyDescent="0.25">
      <c r="A543" s="11">
        <v>177</v>
      </c>
      <c r="B543" s="11">
        <v>0</v>
      </c>
      <c r="C543" s="11">
        <v>2.25</v>
      </c>
      <c r="D543" s="49">
        <f t="shared" si="48"/>
        <v>0</v>
      </c>
      <c r="E543" s="49">
        <f t="shared" si="49"/>
        <v>-1679.9999999999959</v>
      </c>
      <c r="F543" s="49">
        <f t="shared" si="50"/>
        <v>0</v>
      </c>
      <c r="G543" s="49">
        <f t="shared" si="51"/>
        <v>17280000.000000142</v>
      </c>
      <c r="H543" s="49">
        <f t="shared" si="52"/>
        <v>0</v>
      </c>
      <c r="I543" s="49">
        <f t="shared" si="53"/>
        <v>414720000000.00336</v>
      </c>
    </row>
    <row r="544" spans="1:9" x14ac:dyDescent="0.25">
      <c r="A544" s="11">
        <v>178</v>
      </c>
      <c r="B544" s="11">
        <v>0</v>
      </c>
      <c r="C544" s="11">
        <v>2.1800000000000002</v>
      </c>
      <c r="D544" s="49">
        <f t="shared" si="48"/>
        <v>0</v>
      </c>
      <c r="E544" s="49">
        <f t="shared" si="49"/>
        <v>-1679.9999999999959</v>
      </c>
      <c r="F544" s="49">
        <f t="shared" si="50"/>
        <v>0</v>
      </c>
      <c r="G544" s="49">
        <f t="shared" si="51"/>
        <v>0</v>
      </c>
      <c r="H544" s="49">
        <f t="shared" si="52"/>
        <v>0</v>
      </c>
      <c r="I544" s="49">
        <f t="shared" si="53"/>
        <v>-414720000000.00336</v>
      </c>
    </row>
    <row r="545" spans="1:9" x14ac:dyDescent="0.25">
      <c r="A545" s="11">
        <v>179</v>
      </c>
      <c r="B545" s="11">
        <v>0</v>
      </c>
      <c r="C545" s="11">
        <v>2.11</v>
      </c>
      <c r="D545" s="49">
        <f t="shared" si="48"/>
        <v>0</v>
      </c>
      <c r="E545" s="49">
        <f t="shared" si="49"/>
        <v>-1680.0000000000066</v>
      </c>
      <c r="F545" s="49">
        <f t="shared" si="50"/>
        <v>0</v>
      </c>
      <c r="G545" s="49">
        <f t="shared" si="51"/>
        <v>-2.5647750589996576E-7</v>
      </c>
      <c r="H545" s="49">
        <f t="shared" si="52"/>
        <v>0</v>
      </c>
      <c r="I545" s="49">
        <f t="shared" si="53"/>
        <v>-6.1554601415991783E-3</v>
      </c>
    </row>
    <row r="546" spans="1:9" x14ac:dyDescent="0.25">
      <c r="A546" s="11">
        <v>180</v>
      </c>
      <c r="B546" s="11">
        <v>0</v>
      </c>
      <c r="C546" s="11">
        <v>2.0499999999999998</v>
      </c>
      <c r="D546" s="49">
        <f t="shared" si="48"/>
        <v>0</v>
      </c>
      <c r="E546" s="49">
        <f t="shared" si="49"/>
        <v>-1440.0000000000011</v>
      </c>
      <c r="F546" s="49">
        <f t="shared" si="50"/>
        <v>0</v>
      </c>
      <c r="G546" s="49">
        <f t="shared" si="51"/>
        <v>5760000.0000001304</v>
      </c>
      <c r="H546" s="49">
        <f t="shared" si="52"/>
        <v>0</v>
      </c>
      <c r="I546" s="49">
        <f t="shared" si="53"/>
        <v>138240000000.00925</v>
      </c>
    </row>
    <row r="547" spans="1:9" x14ac:dyDescent="0.25">
      <c r="A547" s="11">
        <v>181</v>
      </c>
      <c r="B547" s="11">
        <v>0</v>
      </c>
      <c r="C547" s="11">
        <v>1.97</v>
      </c>
      <c r="D547" s="49">
        <f t="shared" si="48"/>
        <v>0</v>
      </c>
      <c r="E547" s="49">
        <f t="shared" si="49"/>
        <v>-1919.9999999999961</v>
      </c>
      <c r="F547" s="49">
        <f t="shared" si="50"/>
        <v>0</v>
      </c>
      <c r="G547" s="49">
        <f t="shared" si="51"/>
        <v>-11519999.999999879</v>
      </c>
      <c r="H547" s="49">
        <f t="shared" si="52"/>
        <v>0</v>
      </c>
      <c r="I547" s="49">
        <f t="shared" si="53"/>
        <v>-414720000000.00018</v>
      </c>
    </row>
    <row r="548" spans="1:9" x14ac:dyDescent="0.25">
      <c r="A548" s="11">
        <v>182</v>
      </c>
      <c r="B548" s="11">
        <v>0</v>
      </c>
      <c r="C548" s="11">
        <v>1.89</v>
      </c>
      <c r="D548" s="49">
        <f t="shared" si="48"/>
        <v>0</v>
      </c>
      <c r="E548" s="49">
        <f t="shared" si="49"/>
        <v>-1920.0000000000014</v>
      </c>
      <c r="F548" s="49">
        <f t="shared" si="50"/>
        <v>0</v>
      </c>
      <c r="G548" s="49">
        <f t="shared" si="51"/>
        <v>-1.255102688446641E-7</v>
      </c>
      <c r="H548" s="49">
        <f t="shared" si="52"/>
        <v>0</v>
      </c>
      <c r="I548" s="49">
        <f t="shared" si="53"/>
        <v>276479999999.99408</v>
      </c>
    </row>
    <row r="549" spans="1:9" x14ac:dyDescent="0.25">
      <c r="A549" s="11">
        <v>183</v>
      </c>
      <c r="B549" s="11">
        <v>0</v>
      </c>
      <c r="C549" s="11">
        <v>1.82</v>
      </c>
      <c r="D549" s="49">
        <f t="shared" si="48"/>
        <v>0</v>
      </c>
      <c r="E549" s="49">
        <f t="shared" si="49"/>
        <v>-1679.9999999999959</v>
      </c>
      <c r="F549" s="49">
        <f t="shared" si="50"/>
        <v>0</v>
      </c>
      <c r="G549" s="49">
        <f t="shared" si="51"/>
        <v>5760000.0000001304</v>
      </c>
      <c r="H549" s="49">
        <f t="shared" si="52"/>
        <v>0</v>
      </c>
      <c r="I549" s="49">
        <f t="shared" si="53"/>
        <v>138240000000.00613</v>
      </c>
    </row>
    <row r="550" spans="1:9" x14ac:dyDescent="0.25">
      <c r="A550" s="11">
        <v>184</v>
      </c>
      <c r="B550" s="11">
        <v>0</v>
      </c>
      <c r="C550" s="11">
        <v>1.75</v>
      </c>
      <c r="D550" s="49">
        <f t="shared" si="48"/>
        <v>0</v>
      </c>
      <c r="E550" s="49">
        <f t="shared" si="49"/>
        <v>-1680.0000000000014</v>
      </c>
      <c r="F550" s="49">
        <f t="shared" si="50"/>
        <v>0</v>
      </c>
      <c r="G550" s="49">
        <f t="shared" si="51"/>
        <v>-1.3096723705530167E-7</v>
      </c>
      <c r="H550" s="49">
        <f t="shared" si="52"/>
        <v>0</v>
      </c>
      <c r="I550" s="49">
        <f t="shared" si="53"/>
        <v>-138240000000.00629</v>
      </c>
    </row>
    <row r="551" spans="1:9" x14ac:dyDescent="0.25">
      <c r="A551" s="11">
        <v>185</v>
      </c>
      <c r="B551" s="11">
        <v>0</v>
      </c>
      <c r="C551" s="11">
        <v>1.68</v>
      </c>
      <c r="D551" s="49">
        <f t="shared" si="48"/>
        <v>0</v>
      </c>
      <c r="E551" s="49">
        <f t="shared" si="49"/>
        <v>-1680.0000000000014</v>
      </c>
      <c r="F551" s="49">
        <f t="shared" si="50"/>
        <v>0</v>
      </c>
      <c r="G551" s="49">
        <f t="shared" si="51"/>
        <v>0</v>
      </c>
      <c r="H551" s="49">
        <f t="shared" si="52"/>
        <v>0</v>
      </c>
      <c r="I551" s="49">
        <f t="shared" si="53"/>
        <v>3.14321368932724E-3</v>
      </c>
    </row>
    <row r="552" spans="1:9" x14ac:dyDescent="0.25">
      <c r="A552" s="11">
        <v>186</v>
      </c>
      <c r="B552" s="11">
        <v>0</v>
      </c>
      <c r="C552" s="11">
        <v>1.62</v>
      </c>
      <c r="D552" s="49">
        <f t="shared" si="48"/>
        <v>0</v>
      </c>
      <c r="E552" s="49">
        <f t="shared" si="49"/>
        <v>-1439.9999999999959</v>
      </c>
      <c r="F552" s="49">
        <f t="shared" si="50"/>
        <v>0</v>
      </c>
      <c r="G552" s="49">
        <f t="shared" si="51"/>
        <v>5760000.0000001304</v>
      </c>
      <c r="H552" s="49">
        <f t="shared" si="52"/>
        <v>0</v>
      </c>
      <c r="I552" s="49">
        <f t="shared" si="53"/>
        <v>138240000000.00311</v>
      </c>
    </row>
    <row r="553" spans="1:9" x14ac:dyDescent="0.25">
      <c r="A553" s="11">
        <v>187</v>
      </c>
      <c r="B553" s="11">
        <v>0</v>
      </c>
      <c r="C553" s="11">
        <v>1.55</v>
      </c>
      <c r="D553" s="49">
        <f t="shared" si="48"/>
        <v>0</v>
      </c>
      <c r="E553" s="49">
        <f t="shared" si="49"/>
        <v>-1680.0000000000014</v>
      </c>
      <c r="F553" s="49">
        <f t="shared" si="50"/>
        <v>0</v>
      </c>
      <c r="G553" s="49">
        <f t="shared" si="51"/>
        <v>-5760000.0000001304</v>
      </c>
      <c r="H553" s="49">
        <f t="shared" si="52"/>
        <v>0</v>
      </c>
      <c r="I553" s="49">
        <f t="shared" si="53"/>
        <v>-276480000000.00623</v>
      </c>
    </row>
    <row r="554" spans="1:9" x14ac:dyDescent="0.25">
      <c r="A554" s="11">
        <v>188</v>
      </c>
      <c r="B554" s="11">
        <v>0</v>
      </c>
      <c r="C554" s="11">
        <v>1.49</v>
      </c>
      <c r="D554" s="49">
        <f t="shared" si="48"/>
        <v>0</v>
      </c>
      <c r="E554" s="49">
        <f t="shared" si="49"/>
        <v>-1440.0000000000011</v>
      </c>
      <c r="F554" s="49">
        <f t="shared" si="50"/>
        <v>0</v>
      </c>
      <c r="G554" s="49">
        <f t="shared" si="51"/>
        <v>5760000.0000000056</v>
      </c>
      <c r="H554" s="49">
        <f t="shared" si="52"/>
        <v>0</v>
      </c>
      <c r="I554" s="49">
        <f t="shared" si="53"/>
        <v>276480000000.00323</v>
      </c>
    </row>
    <row r="555" spans="1:9" x14ac:dyDescent="0.25">
      <c r="A555" s="11">
        <v>189</v>
      </c>
      <c r="B555" s="11">
        <v>0</v>
      </c>
      <c r="C555" s="11">
        <v>1.43</v>
      </c>
      <c r="D555" s="49">
        <f t="shared" si="48"/>
        <v>0</v>
      </c>
      <c r="E555" s="49">
        <f t="shared" si="49"/>
        <v>-1440.0000000000011</v>
      </c>
      <c r="F555" s="49">
        <f t="shared" si="50"/>
        <v>0</v>
      </c>
      <c r="G555" s="49">
        <f t="shared" si="51"/>
        <v>0</v>
      </c>
      <c r="H555" s="49">
        <f t="shared" si="52"/>
        <v>0</v>
      </c>
      <c r="I555" s="49">
        <f t="shared" si="53"/>
        <v>-138240000000.00012</v>
      </c>
    </row>
    <row r="556" spans="1:9" x14ac:dyDescent="0.25">
      <c r="A556" s="11">
        <v>190</v>
      </c>
      <c r="B556" s="11">
        <v>0</v>
      </c>
      <c r="C556" s="11">
        <v>1.38</v>
      </c>
      <c r="D556" s="49">
        <f t="shared" si="48"/>
        <v>0</v>
      </c>
      <c r="E556" s="49">
        <f t="shared" si="49"/>
        <v>-1200.0000000000009</v>
      </c>
      <c r="F556" s="49">
        <f t="shared" si="50"/>
        <v>0</v>
      </c>
      <c r="G556" s="49">
        <f t="shared" si="51"/>
        <v>5760000.0000000056</v>
      </c>
      <c r="H556" s="49">
        <f t="shared" si="52"/>
        <v>0</v>
      </c>
      <c r="I556" s="49">
        <f t="shared" si="53"/>
        <v>138240000000.00012</v>
      </c>
    </row>
    <row r="557" spans="1:9" x14ac:dyDescent="0.25">
      <c r="A557" s="11">
        <v>191</v>
      </c>
      <c r="B557" s="11">
        <v>0</v>
      </c>
      <c r="C557" s="11">
        <v>1.32</v>
      </c>
      <c r="D557" s="49">
        <f t="shared" si="48"/>
        <v>0</v>
      </c>
      <c r="E557" s="49">
        <f t="shared" si="49"/>
        <v>-1439.9999999999959</v>
      </c>
      <c r="F557" s="49">
        <f t="shared" si="50"/>
        <v>0</v>
      </c>
      <c r="G557" s="49">
        <f t="shared" si="51"/>
        <v>-5759999.9999998799</v>
      </c>
      <c r="H557" s="49">
        <f t="shared" si="52"/>
        <v>0</v>
      </c>
      <c r="I557" s="49">
        <f t="shared" si="53"/>
        <v>-276479999999.99719</v>
      </c>
    </row>
    <row r="558" spans="1:9" x14ac:dyDescent="0.25">
      <c r="A558" s="11">
        <v>192</v>
      </c>
      <c r="B558" s="11">
        <v>0</v>
      </c>
      <c r="C558" s="11">
        <v>1.26</v>
      </c>
      <c r="D558" s="49">
        <f t="shared" si="48"/>
        <v>0</v>
      </c>
      <c r="E558" s="49">
        <f t="shared" si="49"/>
        <v>-1440.0000000000011</v>
      </c>
      <c r="F558" s="49">
        <f t="shared" si="50"/>
        <v>0</v>
      </c>
      <c r="G558" s="49">
        <f t="shared" si="51"/>
        <v>-1.255102688446641E-7</v>
      </c>
      <c r="H558" s="49">
        <f t="shared" si="52"/>
        <v>0</v>
      </c>
      <c r="I558" s="49">
        <f t="shared" si="53"/>
        <v>138239999999.99411</v>
      </c>
    </row>
    <row r="559" spans="1:9" x14ac:dyDescent="0.25">
      <c r="A559" s="11">
        <v>193</v>
      </c>
      <c r="B559" s="11">
        <v>0</v>
      </c>
      <c r="C559" s="11">
        <v>1.21</v>
      </c>
      <c r="D559" s="49">
        <f t="shared" si="48"/>
        <v>0</v>
      </c>
      <c r="E559" s="49">
        <f t="shared" si="49"/>
        <v>-1200.0000000000009</v>
      </c>
      <c r="F559" s="49">
        <f t="shared" si="50"/>
        <v>0</v>
      </c>
      <c r="G559" s="49">
        <f t="shared" si="51"/>
        <v>5760000.0000000056</v>
      </c>
      <c r="H559" s="49">
        <f t="shared" si="52"/>
        <v>0</v>
      </c>
      <c r="I559" s="49">
        <f t="shared" si="53"/>
        <v>138240000000.00314</v>
      </c>
    </row>
    <row r="560" spans="1:9" x14ac:dyDescent="0.25">
      <c r="A560" s="11">
        <v>194</v>
      </c>
      <c r="B560" s="11">
        <v>0</v>
      </c>
      <c r="C560" s="11">
        <v>1.1599999999999999</v>
      </c>
      <c r="D560" s="49">
        <f t="shared" si="48"/>
        <v>0</v>
      </c>
      <c r="E560" s="49">
        <f t="shared" si="49"/>
        <v>-1200.0000000000009</v>
      </c>
      <c r="F560" s="49">
        <f t="shared" si="50"/>
        <v>0</v>
      </c>
      <c r="G560" s="49">
        <f t="shared" si="51"/>
        <v>0</v>
      </c>
      <c r="H560" s="49">
        <f t="shared" si="52"/>
        <v>0</v>
      </c>
      <c r="I560" s="49">
        <f t="shared" si="53"/>
        <v>-138240000000.00012</v>
      </c>
    </row>
    <row r="561" spans="1:9" x14ac:dyDescent="0.25">
      <c r="A561" s="11">
        <v>195</v>
      </c>
      <c r="B561" s="11">
        <v>0</v>
      </c>
      <c r="C561" s="11">
        <v>1.1100000000000001</v>
      </c>
      <c r="D561" s="49">
        <f t="shared" si="48"/>
        <v>0</v>
      </c>
      <c r="E561" s="49">
        <f t="shared" si="49"/>
        <v>-1199.9999999999957</v>
      </c>
      <c r="F561" s="49">
        <f t="shared" si="50"/>
        <v>0</v>
      </c>
      <c r="G561" s="49">
        <f t="shared" si="51"/>
        <v>1.255102688446641E-7</v>
      </c>
      <c r="H561" s="49">
        <f t="shared" si="52"/>
        <v>0</v>
      </c>
      <c r="I561" s="49">
        <f t="shared" si="53"/>
        <v>3.0122464522719379E-3</v>
      </c>
    </row>
    <row r="562" spans="1:9" x14ac:dyDescent="0.25">
      <c r="A562" s="11">
        <v>196</v>
      </c>
      <c r="B562" s="11">
        <v>0</v>
      </c>
      <c r="C562" s="11">
        <v>1.06</v>
      </c>
      <c r="D562" s="49">
        <f t="shared" si="48"/>
        <v>0</v>
      </c>
      <c r="E562" s="49">
        <f t="shared" si="49"/>
        <v>-1200.0000000000009</v>
      </c>
      <c r="F562" s="49">
        <f t="shared" si="50"/>
        <v>0</v>
      </c>
      <c r="G562" s="49">
        <f t="shared" si="51"/>
        <v>-1.255102688446641E-7</v>
      </c>
      <c r="H562" s="49">
        <f t="shared" si="52"/>
        <v>0</v>
      </c>
      <c r="I562" s="49">
        <f t="shared" si="53"/>
        <v>-6.0244929045438758E-3</v>
      </c>
    </row>
    <row r="563" spans="1:9" x14ac:dyDescent="0.25">
      <c r="A563" s="11">
        <v>197</v>
      </c>
      <c r="B563" s="11">
        <v>0</v>
      </c>
      <c r="C563" s="11">
        <v>1.01</v>
      </c>
      <c r="D563" s="49">
        <f t="shared" si="48"/>
        <v>0</v>
      </c>
      <c r="E563" s="49">
        <f t="shared" si="49"/>
        <v>-1200.0000000000009</v>
      </c>
      <c r="F563" s="49">
        <f t="shared" si="50"/>
        <v>0</v>
      </c>
      <c r="G563" s="49">
        <f t="shared" si="51"/>
        <v>0</v>
      </c>
      <c r="H563" s="49">
        <f t="shared" si="52"/>
        <v>0</v>
      </c>
      <c r="I563" s="49">
        <f t="shared" si="53"/>
        <v>3.0122464522719379E-3</v>
      </c>
    </row>
    <row r="564" spans="1:9" x14ac:dyDescent="0.25">
      <c r="A564" s="11">
        <v>198</v>
      </c>
      <c r="B564" s="11">
        <v>0</v>
      </c>
      <c r="C564" s="11">
        <v>0.97</v>
      </c>
      <c r="D564" s="49">
        <f t="shared" si="48"/>
        <v>0</v>
      </c>
      <c r="E564" s="49">
        <f t="shared" si="49"/>
        <v>-960.00000000000068</v>
      </c>
      <c r="F564" s="49">
        <f t="shared" si="50"/>
        <v>0</v>
      </c>
      <c r="G564" s="49">
        <f t="shared" si="51"/>
        <v>5760000.0000000056</v>
      </c>
      <c r="H564" s="49">
        <f t="shared" si="52"/>
        <v>0</v>
      </c>
      <c r="I564" s="49">
        <f t="shared" si="53"/>
        <v>138240000000.00012</v>
      </c>
    </row>
    <row r="565" spans="1:9" x14ac:dyDescent="0.25">
      <c r="A565" s="11">
        <v>199</v>
      </c>
      <c r="B565" s="11">
        <v>0</v>
      </c>
      <c r="C565" s="11">
        <v>0.92</v>
      </c>
      <c r="D565" s="49">
        <f t="shared" si="48"/>
        <v>0</v>
      </c>
      <c r="E565" s="49">
        <f t="shared" si="49"/>
        <v>-1199.9999999999982</v>
      </c>
      <c r="F565" s="49">
        <f t="shared" si="50"/>
        <v>0</v>
      </c>
      <c r="G565" s="49">
        <f t="shared" si="51"/>
        <v>-5759999.9999999395</v>
      </c>
      <c r="H565" s="49">
        <f t="shared" si="52"/>
        <v>0</v>
      </c>
      <c r="I565" s="49">
        <f t="shared" si="53"/>
        <v>-276479999999.99866</v>
      </c>
    </row>
    <row r="566" spans="1:9" x14ac:dyDescent="0.25">
      <c r="A566" s="11">
        <v>200</v>
      </c>
      <c r="B566" s="11">
        <v>0</v>
      </c>
      <c r="C566" s="11">
        <v>0.88</v>
      </c>
      <c r="D566" s="49">
        <f t="shared" si="48"/>
        <v>0</v>
      </c>
      <c r="E566" s="49">
        <f t="shared" si="49"/>
        <v>-960.00000000000068</v>
      </c>
      <c r="F566" s="49">
        <f t="shared" si="50"/>
        <v>0</v>
      </c>
      <c r="G566" s="49">
        <f t="shared" si="51"/>
        <v>5759999.9999999395</v>
      </c>
      <c r="H566" s="49">
        <f t="shared" si="52"/>
        <v>0</v>
      </c>
      <c r="I566" s="49">
        <f t="shared" si="53"/>
        <v>276479999999.99707</v>
      </c>
    </row>
    <row r="567" spans="1:9" x14ac:dyDescent="0.25">
      <c r="A567" s="11">
        <v>201</v>
      </c>
      <c r="B567" s="11">
        <v>0</v>
      </c>
      <c r="C567" s="11">
        <v>0.84</v>
      </c>
      <c r="D567" s="49">
        <f t="shared" si="48"/>
        <v>0</v>
      </c>
      <c r="E567" s="49">
        <f t="shared" si="49"/>
        <v>-960.00000000000068</v>
      </c>
      <c r="F567" s="49">
        <f t="shared" si="50"/>
        <v>0</v>
      </c>
      <c r="G567" s="49">
        <f t="shared" si="51"/>
        <v>0</v>
      </c>
      <c r="H567" s="49">
        <f t="shared" si="52"/>
        <v>0</v>
      </c>
      <c r="I567" s="49">
        <f t="shared" si="53"/>
        <v>-138239999999.99854</v>
      </c>
    </row>
    <row r="568" spans="1:9" x14ac:dyDescent="0.25">
      <c r="A568" s="11">
        <v>202</v>
      </c>
      <c r="B568" s="11">
        <v>0</v>
      </c>
      <c r="C568" s="11">
        <v>0.8</v>
      </c>
      <c r="D568" s="49">
        <f t="shared" si="48"/>
        <v>0</v>
      </c>
      <c r="E568" s="49">
        <f t="shared" si="49"/>
        <v>-959.99999999999807</v>
      </c>
      <c r="F568" s="49">
        <f t="shared" si="50"/>
        <v>0</v>
      </c>
      <c r="G568" s="49">
        <f t="shared" si="51"/>
        <v>6.2755134422332048E-8</v>
      </c>
      <c r="H568" s="49">
        <f t="shared" si="52"/>
        <v>0</v>
      </c>
      <c r="I568" s="49">
        <f t="shared" si="53"/>
        <v>1.5061232261359689E-3</v>
      </c>
    </row>
    <row r="569" spans="1:9" x14ac:dyDescent="0.25">
      <c r="A569" s="11">
        <v>203</v>
      </c>
      <c r="B569" s="11">
        <v>0</v>
      </c>
      <c r="C569" s="11">
        <v>0.77</v>
      </c>
      <c r="D569" s="49">
        <f t="shared" si="48"/>
        <v>0</v>
      </c>
      <c r="E569" s="49">
        <f t="shared" si="49"/>
        <v>-720.00000000000057</v>
      </c>
      <c r="F569" s="49">
        <f t="shared" si="50"/>
        <v>0</v>
      </c>
      <c r="G569" s="49">
        <f t="shared" si="51"/>
        <v>5759999.9999999395</v>
      </c>
      <c r="H569" s="49">
        <f t="shared" si="52"/>
        <v>0</v>
      </c>
      <c r="I569" s="49">
        <f t="shared" si="53"/>
        <v>138239999999.99704</v>
      </c>
    </row>
    <row r="570" spans="1:9" x14ac:dyDescent="0.25">
      <c r="A570" s="11">
        <v>204</v>
      </c>
      <c r="B570" s="11">
        <v>0</v>
      </c>
      <c r="C570" s="11">
        <v>0.74</v>
      </c>
      <c r="D570" s="49">
        <f t="shared" si="48"/>
        <v>0</v>
      </c>
      <c r="E570" s="49">
        <f t="shared" si="49"/>
        <v>-720.00000000000057</v>
      </c>
      <c r="F570" s="49">
        <f t="shared" si="50"/>
        <v>0</v>
      </c>
      <c r="G570" s="49">
        <f t="shared" si="51"/>
        <v>0</v>
      </c>
      <c r="H570" s="49">
        <f t="shared" si="52"/>
        <v>0</v>
      </c>
      <c r="I570" s="49">
        <f t="shared" si="53"/>
        <v>-138239999999.99854</v>
      </c>
    </row>
    <row r="571" spans="1:9" x14ac:dyDescent="0.25">
      <c r="A571" s="11">
        <v>205</v>
      </c>
      <c r="B571" s="11">
        <v>0</v>
      </c>
      <c r="C571" s="11">
        <v>0.7</v>
      </c>
      <c r="D571" s="49">
        <f t="shared" si="48"/>
        <v>0</v>
      </c>
      <c r="E571" s="49">
        <f t="shared" si="49"/>
        <v>-960.00000000000068</v>
      </c>
      <c r="F571" s="49">
        <f t="shared" si="50"/>
        <v>0</v>
      </c>
      <c r="G571" s="49">
        <f t="shared" si="51"/>
        <v>-5760000.0000000028</v>
      </c>
      <c r="H571" s="49">
        <f t="shared" si="52"/>
        <v>0</v>
      </c>
      <c r="I571" s="49">
        <f t="shared" si="53"/>
        <v>-138240000000.00006</v>
      </c>
    </row>
    <row r="572" spans="1:9" x14ac:dyDescent="0.25">
      <c r="A572" s="11">
        <v>206</v>
      </c>
      <c r="B572" s="11">
        <v>0</v>
      </c>
      <c r="C572" s="11">
        <v>0.67</v>
      </c>
      <c r="D572" s="49">
        <f t="shared" si="48"/>
        <v>0</v>
      </c>
      <c r="E572" s="49">
        <f t="shared" si="49"/>
        <v>-719.99999999999795</v>
      </c>
      <c r="F572" s="49">
        <f t="shared" si="50"/>
        <v>0</v>
      </c>
      <c r="G572" s="49">
        <f t="shared" si="51"/>
        <v>5760000.0000000652</v>
      </c>
      <c r="H572" s="49">
        <f t="shared" si="52"/>
        <v>0</v>
      </c>
      <c r="I572" s="49">
        <f t="shared" si="53"/>
        <v>276480000000.00159</v>
      </c>
    </row>
    <row r="573" spans="1:9" x14ac:dyDescent="0.25">
      <c r="A573" s="11">
        <v>207</v>
      </c>
      <c r="B573" s="11">
        <v>0</v>
      </c>
      <c r="C573" s="11">
        <v>0.63</v>
      </c>
      <c r="D573" s="49">
        <f t="shared" si="48"/>
        <v>0</v>
      </c>
      <c r="E573" s="49">
        <f t="shared" si="49"/>
        <v>-960.00000000000068</v>
      </c>
      <c r="F573" s="49">
        <f t="shared" si="50"/>
        <v>0</v>
      </c>
      <c r="G573" s="49">
        <f t="shared" si="51"/>
        <v>-5760000.0000000652</v>
      </c>
      <c r="H573" s="49">
        <f t="shared" si="52"/>
        <v>0</v>
      </c>
      <c r="I573" s="49">
        <f t="shared" si="53"/>
        <v>-276480000000.00311</v>
      </c>
    </row>
    <row r="574" spans="1:9" x14ac:dyDescent="0.25">
      <c r="A574" s="11">
        <v>208</v>
      </c>
      <c r="B574" s="11">
        <v>0</v>
      </c>
      <c r="C574" s="11">
        <v>0.6</v>
      </c>
      <c r="D574" s="49">
        <f t="shared" si="48"/>
        <v>0</v>
      </c>
      <c r="E574" s="49">
        <f t="shared" si="49"/>
        <v>-720.00000000000057</v>
      </c>
      <c r="F574" s="49">
        <f t="shared" si="50"/>
        <v>0</v>
      </c>
      <c r="G574" s="49">
        <f t="shared" si="51"/>
        <v>5760000.0000000028</v>
      </c>
      <c r="H574" s="49">
        <f t="shared" si="52"/>
        <v>0</v>
      </c>
      <c r="I574" s="49">
        <f t="shared" si="53"/>
        <v>276480000000.00159</v>
      </c>
    </row>
    <row r="575" spans="1:9" x14ac:dyDescent="0.25">
      <c r="A575" s="11">
        <v>209</v>
      </c>
      <c r="B575" s="11">
        <v>0</v>
      </c>
      <c r="C575" s="11">
        <v>0.56999999999999995</v>
      </c>
      <c r="D575" s="49">
        <f t="shared" si="48"/>
        <v>0</v>
      </c>
      <c r="E575" s="49">
        <f t="shared" si="49"/>
        <v>-720.00000000000057</v>
      </c>
      <c r="F575" s="49">
        <f t="shared" si="50"/>
        <v>0</v>
      </c>
      <c r="G575" s="49">
        <f t="shared" si="51"/>
        <v>0</v>
      </c>
      <c r="H575" s="49">
        <f t="shared" si="52"/>
        <v>0</v>
      </c>
      <c r="I575" s="49">
        <f t="shared" si="53"/>
        <v>-138240000000.00006</v>
      </c>
    </row>
    <row r="576" spans="1:9" x14ac:dyDescent="0.25">
      <c r="A576" s="11">
        <v>210</v>
      </c>
      <c r="B576" s="11">
        <v>0</v>
      </c>
      <c r="C576" s="11">
        <v>0.54</v>
      </c>
      <c r="D576" s="49">
        <f t="shared" si="48"/>
        <v>0</v>
      </c>
      <c r="E576" s="49">
        <f t="shared" si="49"/>
        <v>-719.99999999999795</v>
      </c>
      <c r="F576" s="49">
        <f t="shared" si="50"/>
        <v>0</v>
      </c>
      <c r="G576" s="49">
        <f t="shared" si="51"/>
        <v>6.2755134422332048E-8</v>
      </c>
      <c r="H576" s="49">
        <f t="shared" si="52"/>
        <v>0</v>
      </c>
      <c r="I576" s="49">
        <f t="shared" si="53"/>
        <v>1.5061232261359689E-3</v>
      </c>
    </row>
    <row r="577" spans="1:9" x14ac:dyDescent="0.25">
      <c r="A577" s="11">
        <v>211</v>
      </c>
      <c r="B577" s="11">
        <v>0</v>
      </c>
      <c r="C577" s="11">
        <v>0.51</v>
      </c>
      <c r="D577" s="49">
        <f t="shared" si="48"/>
        <v>0</v>
      </c>
      <c r="E577" s="49">
        <f t="shared" si="49"/>
        <v>-720.00000000000057</v>
      </c>
      <c r="F577" s="49">
        <f t="shared" si="50"/>
        <v>0</v>
      </c>
      <c r="G577" s="49">
        <f t="shared" si="51"/>
        <v>-6.2755134422332048E-8</v>
      </c>
      <c r="H577" s="49">
        <f t="shared" si="52"/>
        <v>0</v>
      </c>
      <c r="I577" s="49">
        <f t="shared" si="53"/>
        <v>-3.0122464522719379E-3</v>
      </c>
    </row>
    <row r="578" spans="1:9" x14ac:dyDescent="0.25">
      <c r="A578" s="11">
        <v>212</v>
      </c>
      <c r="B578" s="11">
        <v>0</v>
      </c>
      <c r="C578" s="11">
        <v>0.48</v>
      </c>
      <c r="D578" s="49">
        <f t="shared" si="48"/>
        <v>0</v>
      </c>
      <c r="E578" s="49">
        <f t="shared" si="49"/>
        <v>-720.00000000000057</v>
      </c>
      <c r="F578" s="49">
        <f t="shared" si="50"/>
        <v>0</v>
      </c>
      <c r="G578" s="49">
        <f t="shared" si="51"/>
        <v>0</v>
      </c>
      <c r="H578" s="49">
        <f t="shared" si="52"/>
        <v>0</v>
      </c>
      <c r="I578" s="49">
        <f t="shared" si="53"/>
        <v>1.5061232261359689E-3</v>
      </c>
    </row>
    <row r="579" spans="1:9" x14ac:dyDescent="0.25">
      <c r="A579" s="11">
        <v>213</v>
      </c>
      <c r="B579" s="11">
        <v>0</v>
      </c>
      <c r="C579" s="11">
        <v>0.46</v>
      </c>
      <c r="D579" s="49">
        <f t="shared" si="48"/>
        <v>0</v>
      </c>
      <c r="E579" s="49">
        <f t="shared" si="49"/>
        <v>-479.99999999999903</v>
      </c>
      <c r="F579" s="49">
        <f t="shared" si="50"/>
        <v>0</v>
      </c>
      <c r="G579" s="49">
        <f t="shared" si="51"/>
        <v>5760000.0000000363</v>
      </c>
      <c r="H579" s="49">
        <f t="shared" si="52"/>
        <v>0</v>
      </c>
      <c r="I579" s="49">
        <f t="shared" si="53"/>
        <v>138240000000.00085</v>
      </c>
    </row>
    <row r="580" spans="1:9" x14ac:dyDescent="0.25">
      <c r="A580" s="11">
        <v>214</v>
      </c>
      <c r="B580" s="11">
        <v>0</v>
      </c>
      <c r="C580" s="11">
        <v>0.44</v>
      </c>
      <c r="D580" s="49">
        <f t="shared" si="48"/>
        <v>0</v>
      </c>
      <c r="E580" s="49">
        <f t="shared" si="49"/>
        <v>-480.00000000000034</v>
      </c>
      <c r="F580" s="49">
        <f t="shared" si="50"/>
        <v>0</v>
      </c>
      <c r="G580" s="49">
        <f t="shared" si="51"/>
        <v>-3.1377567211166024E-8</v>
      </c>
      <c r="H580" s="49">
        <f t="shared" si="52"/>
        <v>0</v>
      </c>
      <c r="I580" s="49">
        <f t="shared" si="53"/>
        <v>-138240000000.00162</v>
      </c>
    </row>
    <row r="581" spans="1:9" x14ac:dyDescent="0.25">
      <c r="A581" s="11">
        <v>215</v>
      </c>
      <c r="B581" s="11">
        <v>0</v>
      </c>
      <c r="C581" s="11">
        <v>0.41</v>
      </c>
      <c r="D581" s="49">
        <f t="shared" si="48"/>
        <v>0</v>
      </c>
      <c r="E581" s="49">
        <f t="shared" si="49"/>
        <v>-720.00000000000057</v>
      </c>
      <c r="F581" s="49">
        <f t="shared" si="50"/>
        <v>0</v>
      </c>
      <c r="G581" s="49">
        <f t="shared" si="51"/>
        <v>-5760000.0000000056</v>
      </c>
      <c r="H581" s="49">
        <f t="shared" si="52"/>
        <v>0</v>
      </c>
      <c r="I581" s="49">
        <f t="shared" si="53"/>
        <v>-138239999999.99936</v>
      </c>
    </row>
    <row r="582" spans="1:9" x14ac:dyDescent="0.25">
      <c r="A582" s="11">
        <v>216</v>
      </c>
      <c r="B582" s="11">
        <v>0</v>
      </c>
      <c r="C582" s="11">
        <v>0.39</v>
      </c>
      <c r="D582" s="49">
        <f t="shared" si="48"/>
        <v>0</v>
      </c>
      <c r="E582" s="49">
        <f t="shared" si="49"/>
        <v>-479.99999999999903</v>
      </c>
      <c r="F582" s="49">
        <f t="shared" si="50"/>
        <v>0</v>
      </c>
      <c r="G582" s="49">
        <f t="shared" si="51"/>
        <v>5760000.0000000363</v>
      </c>
      <c r="H582" s="49">
        <f t="shared" si="52"/>
        <v>0</v>
      </c>
      <c r="I582" s="49">
        <f t="shared" si="53"/>
        <v>276480000000.00098</v>
      </c>
    </row>
    <row r="583" spans="1:9" x14ac:dyDescent="0.25">
      <c r="A583" s="11">
        <v>217</v>
      </c>
      <c r="B583" s="11">
        <v>0</v>
      </c>
      <c r="C583" s="11">
        <v>0.37</v>
      </c>
      <c r="D583" s="49">
        <f t="shared" si="48"/>
        <v>0</v>
      </c>
      <c r="E583" s="49">
        <f t="shared" si="49"/>
        <v>-480.00000000000034</v>
      </c>
      <c r="F583" s="49">
        <f t="shared" si="50"/>
        <v>0</v>
      </c>
      <c r="G583" s="49">
        <f t="shared" si="51"/>
        <v>-3.1377567211166024E-8</v>
      </c>
      <c r="H583" s="49">
        <f t="shared" si="52"/>
        <v>0</v>
      </c>
      <c r="I583" s="49">
        <f t="shared" si="53"/>
        <v>-138240000000.00162</v>
      </c>
    </row>
    <row r="584" spans="1:9" x14ac:dyDescent="0.25">
      <c r="A584" s="11">
        <v>218</v>
      </c>
      <c r="B584" s="11">
        <v>0</v>
      </c>
      <c r="C584" s="11">
        <v>0.35</v>
      </c>
      <c r="D584" s="49">
        <f t="shared" ref="D584:D647" si="54">((B584-B583)/RADIANS(1))*$D$2</f>
        <v>0</v>
      </c>
      <c r="E584" s="49">
        <f t="shared" ref="E584:E647" si="55">((C584-C583)/RADIANS(1))*$D$2</f>
        <v>-480.00000000000034</v>
      </c>
      <c r="F584" s="49">
        <f t="shared" ref="F584:F647" si="56">((D584-D583)/RADIANS(1))*$D$2</f>
        <v>0</v>
      </c>
      <c r="G584" s="49">
        <f t="shared" ref="G584:G647" si="57">((E584-E583)/RADIANS(1))*$D$2</f>
        <v>0</v>
      </c>
      <c r="H584" s="49">
        <f t="shared" ref="H584:H647" si="58">((F584-F583)/RADIANS(1))*$D$2</f>
        <v>0</v>
      </c>
      <c r="I584" s="49">
        <f t="shared" ref="I584:I647" si="59">((G584-G583)/RADIANS(1))*$D$2</f>
        <v>7.5306161306798447E-4</v>
      </c>
    </row>
    <row r="585" spans="1:9" x14ac:dyDescent="0.25">
      <c r="A585" s="11">
        <v>219</v>
      </c>
      <c r="B585" s="11">
        <v>0</v>
      </c>
      <c r="C585" s="11">
        <v>0.33</v>
      </c>
      <c r="D585" s="49">
        <f t="shared" si="54"/>
        <v>0</v>
      </c>
      <c r="E585" s="49">
        <f t="shared" si="55"/>
        <v>-479.99999999999903</v>
      </c>
      <c r="F585" s="49">
        <f t="shared" si="56"/>
        <v>0</v>
      </c>
      <c r="G585" s="49">
        <f t="shared" si="57"/>
        <v>3.1377567211166024E-8</v>
      </c>
      <c r="H585" s="49">
        <f t="shared" si="58"/>
        <v>0</v>
      </c>
      <c r="I585" s="49">
        <f t="shared" si="59"/>
        <v>7.5306161306798447E-4</v>
      </c>
    </row>
    <row r="586" spans="1:9" x14ac:dyDescent="0.25">
      <c r="A586" s="11">
        <v>220</v>
      </c>
      <c r="B586" s="11">
        <v>0</v>
      </c>
      <c r="C586" s="11">
        <v>0.32</v>
      </c>
      <c r="D586" s="49">
        <f t="shared" si="54"/>
        <v>0</v>
      </c>
      <c r="E586" s="49">
        <f t="shared" si="55"/>
        <v>-240.00000000000017</v>
      </c>
      <c r="F586" s="49">
        <f t="shared" si="56"/>
        <v>0</v>
      </c>
      <c r="G586" s="49">
        <f t="shared" si="57"/>
        <v>5759999.999999973</v>
      </c>
      <c r="H586" s="49">
        <f t="shared" si="58"/>
        <v>0</v>
      </c>
      <c r="I586" s="49">
        <f t="shared" si="59"/>
        <v>138239999999.9986</v>
      </c>
    </row>
    <row r="587" spans="1:9" x14ac:dyDescent="0.25">
      <c r="A587" s="11">
        <v>221</v>
      </c>
      <c r="B587" s="11">
        <v>0</v>
      </c>
      <c r="C587" s="11">
        <v>0.3</v>
      </c>
      <c r="D587" s="49">
        <f t="shared" si="54"/>
        <v>0</v>
      </c>
      <c r="E587" s="49">
        <f t="shared" si="55"/>
        <v>-480.00000000000034</v>
      </c>
      <c r="F587" s="49">
        <f t="shared" si="56"/>
        <v>0</v>
      </c>
      <c r="G587" s="49">
        <f t="shared" si="57"/>
        <v>-5760000.0000000037</v>
      </c>
      <c r="H587" s="49">
        <f t="shared" si="58"/>
        <v>0</v>
      </c>
      <c r="I587" s="49">
        <f t="shared" si="59"/>
        <v>-276479999999.99945</v>
      </c>
    </row>
    <row r="588" spans="1:9" x14ac:dyDescent="0.25">
      <c r="A588" s="11">
        <v>222</v>
      </c>
      <c r="B588" s="11">
        <v>0</v>
      </c>
      <c r="C588" s="11">
        <v>0.28999999999999998</v>
      </c>
      <c r="D588" s="49">
        <f t="shared" si="54"/>
        <v>0</v>
      </c>
      <c r="E588" s="49">
        <f t="shared" si="55"/>
        <v>-240.00000000000017</v>
      </c>
      <c r="F588" s="49">
        <f t="shared" si="56"/>
        <v>0</v>
      </c>
      <c r="G588" s="49">
        <f t="shared" si="57"/>
        <v>5760000.0000000037</v>
      </c>
      <c r="H588" s="49">
        <f t="shared" si="58"/>
        <v>0</v>
      </c>
      <c r="I588" s="49">
        <f t="shared" si="59"/>
        <v>276480000000.00018</v>
      </c>
    </row>
    <row r="589" spans="1:9" x14ac:dyDescent="0.25">
      <c r="A589" s="11">
        <v>223</v>
      </c>
      <c r="B589" s="11">
        <v>0</v>
      </c>
      <c r="C589" s="11">
        <v>0.27</v>
      </c>
      <c r="D589" s="49">
        <f t="shared" si="54"/>
        <v>0</v>
      </c>
      <c r="E589" s="49">
        <f t="shared" si="55"/>
        <v>-479.99999999999903</v>
      </c>
      <c r="F589" s="49">
        <f t="shared" si="56"/>
        <v>0</v>
      </c>
      <c r="G589" s="49">
        <f t="shared" si="57"/>
        <v>-5759999.999999973</v>
      </c>
      <c r="H589" s="49">
        <f t="shared" si="58"/>
        <v>0</v>
      </c>
      <c r="I589" s="49">
        <f t="shared" si="59"/>
        <v>-276479999999.99945</v>
      </c>
    </row>
    <row r="590" spans="1:9" x14ac:dyDescent="0.25">
      <c r="A590" s="11">
        <v>224</v>
      </c>
      <c r="B590" s="11">
        <v>0</v>
      </c>
      <c r="C590" s="11">
        <v>0.26</v>
      </c>
      <c r="D590" s="49">
        <f t="shared" si="54"/>
        <v>0</v>
      </c>
      <c r="E590" s="49">
        <f t="shared" si="55"/>
        <v>-240.00000000000017</v>
      </c>
      <c r="F590" s="49">
        <f t="shared" si="56"/>
        <v>0</v>
      </c>
      <c r="G590" s="49">
        <f t="shared" si="57"/>
        <v>5759999.999999973</v>
      </c>
      <c r="H590" s="49">
        <f t="shared" si="58"/>
        <v>0</v>
      </c>
      <c r="I590" s="49">
        <f t="shared" si="59"/>
        <v>276479999999.99866</v>
      </c>
    </row>
    <row r="591" spans="1:9" x14ac:dyDescent="0.25">
      <c r="A591" s="11">
        <v>225</v>
      </c>
      <c r="B591" s="11">
        <v>0</v>
      </c>
      <c r="C591" s="11">
        <v>0.25</v>
      </c>
      <c r="D591" s="49">
        <f t="shared" si="54"/>
        <v>0</v>
      </c>
      <c r="E591" s="49">
        <f t="shared" si="55"/>
        <v>-240.00000000000017</v>
      </c>
      <c r="F591" s="49">
        <f t="shared" si="56"/>
        <v>0</v>
      </c>
      <c r="G591" s="49">
        <f t="shared" si="57"/>
        <v>0</v>
      </c>
      <c r="H591" s="49">
        <f t="shared" si="58"/>
        <v>0</v>
      </c>
      <c r="I591" s="49">
        <f t="shared" si="59"/>
        <v>-138239999999.99933</v>
      </c>
    </row>
    <row r="592" spans="1:9" x14ac:dyDescent="0.25">
      <c r="A592" s="11">
        <v>226</v>
      </c>
      <c r="B592" s="11">
        <v>0</v>
      </c>
      <c r="C592" s="11">
        <v>0.24</v>
      </c>
      <c r="D592" s="49">
        <f t="shared" si="54"/>
        <v>0</v>
      </c>
      <c r="E592" s="49">
        <f t="shared" si="55"/>
        <v>-240.00000000000017</v>
      </c>
      <c r="F592" s="49">
        <f t="shared" si="56"/>
        <v>0</v>
      </c>
      <c r="G592" s="49">
        <f t="shared" si="57"/>
        <v>0</v>
      </c>
      <c r="H592" s="49">
        <f t="shared" si="58"/>
        <v>0</v>
      </c>
      <c r="I592" s="49">
        <f t="shared" si="59"/>
        <v>0</v>
      </c>
    </row>
    <row r="593" spans="1:9" x14ac:dyDescent="0.25">
      <c r="A593" s="11">
        <v>227</v>
      </c>
      <c r="B593" s="11">
        <v>0</v>
      </c>
      <c r="C593" s="11">
        <v>0.22</v>
      </c>
      <c r="D593" s="49">
        <f t="shared" si="54"/>
        <v>0</v>
      </c>
      <c r="E593" s="49">
        <f t="shared" si="55"/>
        <v>-479.99999999999972</v>
      </c>
      <c r="F593" s="49">
        <f t="shared" si="56"/>
        <v>0</v>
      </c>
      <c r="G593" s="49">
        <f t="shared" si="57"/>
        <v>-5759999.9999999888</v>
      </c>
      <c r="H593" s="49">
        <f t="shared" si="58"/>
        <v>0</v>
      </c>
      <c r="I593" s="49">
        <f t="shared" si="59"/>
        <v>-138239999999.99973</v>
      </c>
    </row>
    <row r="594" spans="1:9" x14ac:dyDescent="0.25">
      <c r="A594" s="11">
        <v>228</v>
      </c>
      <c r="B594" s="11">
        <v>0</v>
      </c>
      <c r="C594" s="11">
        <v>0.21</v>
      </c>
      <c r="D594" s="49">
        <f t="shared" si="54"/>
        <v>0</v>
      </c>
      <c r="E594" s="49">
        <f t="shared" si="55"/>
        <v>-240.00000000000017</v>
      </c>
      <c r="F594" s="49">
        <f t="shared" si="56"/>
        <v>0</v>
      </c>
      <c r="G594" s="49">
        <f t="shared" si="57"/>
        <v>5759999.9999999888</v>
      </c>
      <c r="H594" s="49">
        <f t="shared" si="58"/>
        <v>0</v>
      </c>
      <c r="I594" s="49">
        <f t="shared" si="59"/>
        <v>276479999999.99945</v>
      </c>
    </row>
    <row r="595" spans="1:9" x14ac:dyDescent="0.25">
      <c r="A595" s="11">
        <v>229</v>
      </c>
      <c r="B595" s="11">
        <v>0</v>
      </c>
      <c r="C595" s="11">
        <v>0.2</v>
      </c>
      <c r="D595" s="49">
        <f t="shared" si="54"/>
        <v>0</v>
      </c>
      <c r="E595" s="49">
        <f t="shared" si="55"/>
        <v>-239.99999999999952</v>
      </c>
      <c r="F595" s="49">
        <f t="shared" si="56"/>
        <v>0</v>
      </c>
      <c r="G595" s="49">
        <f t="shared" si="57"/>
        <v>1.5688783605583012E-8</v>
      </c>
      <c r="H595" s="49">
        <f t="shared" si="58"/>
        <v>0</v>
      </c>
      <c r="I595" s="49">
        <f t="shared" si="59"/>
        <v>-138239999999.99933</v>
      </c>
    </row>
    <row r="596" spans="1:9" x14ac:dyDescent="0.25">
      <c r="A596" s="11">
        <v>230</v>
      </c>
      <c r="B596" s="11">
        <v>0</v>
      </c>
      <c r="C596" s="11">
        <v>0.2</v>
      </c>
      <c r="D596" s="49">
        <f t="shared" si="54"/>
        <v>0</v>
      </c>
      <c r="E596" s="49">
        <f t="shared" si="55"/>
        <v>0</v>
      </c>
      <c r="F596" s="49">
        <f t="shared" si="56"/>
        <v>0</v>
      </c>
      <c r="G596" s="49">
        <f t="shared" si="57"/>
        <v>5759999.9999999879</v>
      </c>
      <c r="H596" s="49">
        <f t="shared" si="58"/>
        <v>0</v>
      </c>
      <c r="I596" s="49">
        <f t="shared" si="59"/>
        <v>138239999999.99933</v>
      </c>
    </row>
    <row r="597" spans="1:9" x14ac:dyDescent="0.25">
      <c r="A597" s="11">
        <v>231</v>
      </c>
      <c r="B597" s="11">
        <v>0</v>
      </c>
      <c r="C597" s="11">
        <v>0.19</v>
      </c>
      <c r="D597" s="49">
        <f t="shared" si="54"/>
        <v>0</v>
      </c>
      <c r="E597" s="49">
        <f t="shared" si="55"/>
        <v>-240.00000000000017</v>
      </c>
      <c r="F597" s="49">
        <f t="shared" si="56"/>
        <v>0</v>
      </c>
      <c r="G597" s="49">
        <f t="shared" si="57"/>
        <v>-5760000.0000000037</v>
      </c>
      <c r="H597" s="49">
        <f t="shared" si="58"/>
        <v>0</v>
      </c>
      <c r="I597" s="49">
        <f t="shared" si="59"/>
        <v>-276479999999.99976</v>
      </c>
    </row>
    <row r="598" spans="1:9" x14ac:dyDescent="0.25">
      <c r="A598" s="11">
        <v>232</v>
      </c>
      <c r="B598" s="11">
        <v>0</v>
      </c>
      <c r="C598" s="11">
        <v>0.18</v>
      </c>
      <c r="D598" s="49">
        <f t="shared" si="54"/>
        <v>0</v>
      </c>
      <c r="E598" s="49">
        <f t="shared" si="55"/>
        <v>-240.00000000000017</v>
      </c>
      <c r="F598" s="49">
        <f t="shared" si="56"/>
        <v>0</v>
      </c>
      <c r="G598" s="49">
        <f t="shared" si="57"/>
        <v>0</v>
      </c>
      <c r="H598" s="49">
        <f t="shared" si="58"/>
        <v>0</v>
      </c>
      <c r="I598" s="49">
        <f t="shared" si="59"/>
        <v>138240000000.00009</v>
      </c>
    </row>
    <row r="599" spans="1:9" x14ac:dyDescent="0.25">
      <c r="A599" s="11">
        <v>233</v>
      </c>
      <c r="B599" s="11">
        <v>0</v>
      </c>
      <c r="C599" s="11">
        <v>0.17</v>
      </c>
      <c r="D599" s="49">
        <f t="shared" si="54"/>
        <v>0</v>
      </c>
      <c r="E599" s="49">
        <f t="shared" si="55"/>
        <v>-239.99999999999952</v>
      </c>
      <c r="F599" s="49">
        <f t="shared" si="56"/>
        <v>0</v>
      </c>
      <c r="G599" s="49">
        <f t="shared" si="57"/>
        <v>1.5688783605583012E-8</v>
      </c>
      <c r="H599" s="49">
        <f t="shared" si="58"/>
        <v>0</v>
      </c>
      <c r="I599" s="49">
        <f t="shared" si="59"/>
        <v>3.7653080653399224E-4</v>
      </c>
    </row>
    <row r="600" spans="1:9" x14ac:dyDescent="0.25">
      <c r="A600" s="11">
        <v>234</v>
      </c>
      <c r="B600" s="11">
        <v>0</v>
      </c>
      <c r="C600" s="11">
        <v>0.16</v>
      </c>
      <c r="D600" s="49">
        <f t="shared" si="54"/>
        <v>0</v>
      </c>
      <c r="E600" s="49">
        <f t="shared" si="55"/>
        <v>-240.00000000000017</v>
      </c>
      <c r="F600" s="49">
        <f t="shared" si="56"/>
        <v>0</v>
      </c>
      <c r="G600" s="49">
        <f t="shared" si="57"/>
        <v>-1.5688783605583012E-8</v>
      </c>
      <c r="H600" s="49">
        <f t="shared" si="58"/>
        <v>0</v>
      </c>
      <c r="I600" s="49">
        <f t="shared" si="59"/>
        <v>-7.5306161306798447E-4</v>
      </c>
    </row>
    <row r="601" spans="1:9" x14ac:dyDescent="0.25">
      <c r="A601" s="11">
        <v>235</v>
      </c>
      <c r="B601" s="11">
        <v>0</v>
      </c>
      <c r="C601" s="11">
        <v>0.15</v>
      </c>
      <c r="D601" s="49">
        <f t="shared" si="54"/>
        <v>0</v>
      </c>
      <c r="E601" s="49">
        <f t="shared" si="55"/>
        <v>-240.00000000000017</v>
      </c>
      <c r="F601" s="49">
        <f t="shared" si="56"/>
        <v>0</v>
      </c>
      <c r="G601" s="49">
        <f t="shared" si="57"/>
        <v>0</v>
      </c>
      <c r="H601" s="49">
        <f t="shared" si="58"/>
        <v>0</v>
      </c>
      <c r="I601" s="49">
        <f t="shared" si="59"/>
        <v>3.7653080653399224E-4</v>
      </c>
    </row>
    <row r="602" spans="1:9" x14ac:dyDescent="0.25">
      <c r="A602" s="11">
        <v>236</v>
      </c>
      <c r="B602" s="11">
        <v>0</v>
      </c>
      <c r="C602" s="11">
        <v>0.14000000000000001</v>
      </c>
      <c r="D602" s="49">
        <f t="shared" si="54"/>
        <v>0</v>
      </c>
      <c r="E602" s="49">
        <f t="shared" si="55"/>
        <v>-239.99999999999952</v>
      </c>
      <c r="F602" s="49">
        <f t="shared" si="56"/>
        <v>0</v>
      </c>
      <c r="G602" s="49">
        <f t="shared" si="57"/>
        <v>1.5688783605583012E-8</v>
      </c>
      <c r="H602" s="49">
        <f t="shared" si="58"/>
        <v>0</v>
      </c>
      <c r="I602" s="49">
        <f t="shared" si="59"/>
        <v>3.7653080653399224E-4</v>
      </c>
    </row>
    <row r="603" spans="1:9" x14ac:dyDescent="0.25">
      <c r="A603" s="11">
        <v>237</v>
      </c>
      <c r="B603" s="11">
        <v>0</v>
      </c>
      <c r="C603" s="11">
        <v>0.13</v>
      </c>
      <c r="D603" s="49">
        <f t="shared" si="54"/>
        <v>0</v>
      </c>
      <c r="E603" s="49">
        <f t="shared" si="55"/>
        <v>-240.00000000000017</v>
      </c>
      <c r="F603" s="49">
        <f t="shared" si="56"/>
        <v>0</v>
      </c>
      <c r="G603" s="49">
        <f t="shared" si="57"/>
        <v>-1.5688783605583012E-8</v>
      </c>
      <c r="H603" s="49">
        <f t="shared" si="58"/>
        <v>0</v>
      </c>
      <c r="I603" s="49">
        <f t="shared" si="59"/>
        <v>-7.5306161306798447E-4</v>
      </c>
    </row>
    <row r="604" spans="1:9" x14ac:dyDescent="0.25">
      <c r="A604" s="11">
        <v>238</v>
      </c>
      <c r="B604" s="11">
        <v>0</v>
      </c>
      <c r="C604" s="11">
        <v>0.12</v>
      </c>
      <c r="D604" s="49">
        <f t="shared" si="54"/>
        <v>0</v>
      </c>
      <c r="E604" s="49">
        <f t="shared" si="55"/>
        <v>-240.00000000000017</v>
      </c>
      <c r="F604" s="49">
        <f t="shared" si="56"/>
        <v>0</v>
      </c>
      <c r="G604" s="49">
        <f t="shared" si="57"/>
        <v>0</v>
      </c>
      <c r="H604" s="49">
        <f t="shared" si="58"/>
        <v>0</v>
      </c>
      <c r="I604" s="49">
        <f t="shared" si="59"/>
        <v>3.7653080653399224E-4</v>
      </c>
    </row>
    <row r="605" spans="1:9" x14ac:dyDescent="0.25">
      <c r="A605" s="11">
        <v>239</v>
      </c>
      <c r="B605" s="11">
        <v>0</v>
      </c>
      <c r="C605" s="11">
        <v>0.11</v>
      </c>
      <c r="D605" s="49">
        <f t="shared" si="54"/>
        <v>0</v>
      </c>
      <c r="E605" s="49">
        <f t="shared" si="55"/>
        <v>-239.99999999999986</v>
      </c>
      <c r="F605" s="49">
        <f t="shared" si="56"/>
        <v>0</v>
      </c>
      <c r="G605" s="49">
        <f t="shared" si="57"/>
        <v>7.5033312896266563E-9</v>
      </c>
      <c r="H605" s="49">
        <f t="shared" si="58"/>
        <v>0</v>
      </c>
      <c r="I605" s="49">
        <f t="shared" si="59"/>
        <v>1.8007995095103974E-4</v>
      </c>
    </row>
    <row r="606" spans="1:9" x14ac:dyDescent="0.25">
      <c r="A606" s="11">
        <v>240</v>
      </c>
      <c r="B606" s="11">
        <v>0</v>
      </c>
      <c r="C606" s="11">
        <v>0.1</v>
      </c>
      <c r="D606" s="49">
        <f t="shared" si="54"/>
        <v>0</v>
      </c>
      <c r="E606" s="49">
        <f t="shared" si="55"/>
        <v>-239.99999999999986</v>
      </c>
      <c r="F606" s="49">
        <f t="shared" si="56"/>
        <v>0</v>
      </c>
      <c r="G606" s="49">
        <f t="shared" si="57"/>
        <v>0</v>
      </c>
      <c r="H606" s="49">
        <f t="shared" si="58"/>
        <v>0</v>
      </c>
      <c r="I606" s="49">
        <f t="shared" si="59"/>
        <v>-1.8007995095103974E-4</v>
      </c>
    </row>
    <row r="607" spans="1:9" x14ac:dyDescent="0.25">
      <c r="A607" s="11">
        <v>241</v>
      </c>
      <c r="B607" s="11">
        <v>0</v>
      </c>
      <c r="C607" s="11">
        <v>0.09</v>
      </c>
      <c r="D607" s="49">
        <f t="shared" si="54"/>
        <v>0</v>
      </c>
      <c r="E607" s="49">
        <f t="shared" si="55"/>
        <v>-240.00000000000017</v>
      </c>
      <c r="F607" s="49">
        <f t="shared" si="56"/>
        <v>0</v>
      </c>
      <c r="G607" s="49">
        <f t="shared" si="57"/>
        <v>-7.5033312896266563E-9</v>
      </c>
      <c r="H607" s="49">
        <f t="shared" si="58"/>
        <v>0</v>
      </c>
      <c r="I607" s="49">
        <f t="shared" si="59"/>
        <v>-1.8007995095103974E-4</v>
      </c>
    </row>
    <row r="608" spans="1:9" x14ac:dyDescent="0.25">
      <c r="A608" s="11">
        <v>242</v>
      </c>
      <c r="B608" s="11">
        <v>0</v>
      </c>
      <c r="C608" s="11">
        <v>0.09</v>
      </c>
      <c r="D608" s="49">
        <f t="shared" si="54"/>
        <v>0</v>
      </c>
      <c r="E608" s="49">
        <f t="shared" si="55"/>
        <v>0</v>
      </c>
      <c r="F608" s="49">
        <f t="shared" si="56"/>
        <v>0</v>
      </c>
      <c r="G608" s="49">
        <f t="shared" si="57"/>
        <v>5760000.0000000037</v>
      </c>
      <c r="H608" s="49">
        <f t="shared" si="58"/>
        <v>0</v>
      </c>
      <c r="I608" s="49">
        <f t="shared" si="59"/>
        <v>138240000000.00027</v>
      </c>
    </row>
    <row r="609" spans="1:9" x14ac:dyDescent="0.25">
      <c r="A609" s="11">
        <v>243</v>
      </c>
      <c r="B609" s="11">
        <v>0</v>
      </c>
      <c r="C609" s="11">
        <v>0.08</v>
      </c>
      <c r="D609" s="49">
        <f t="shared" si="54"/>
        <v>0</v>
      </c>
      <c r="E609" s="49">
        <f t="shared" si="55"/>
        <v>-239.99999999999986</v>
      </c>
      <c r="F609" s="49">
        <f t="shared" si="56"/>
        <v>0</v>
      </c>
      <c r="G609" s="49">
        <f t="shared" si="57"/>
        <v>-5759999.9999999963</v>
      </c>
      <c r="H609" s="49">
        <f t="shared" si="58"/>
        <v>0</v>
      </c>
      <c r="I609" s="49">
        <f t="shared" si="59"/>
        <v>-276480000000</v>
      </c>
    </row>
    <row r="610" spans="1:9" x14ac:dyDescent="0.25">
      <c r="A610" s="11">
        <v>244</v>
      </c>
      <c r="B610" s="11">
        <v>0.01</v>
      </c>
      <c r="C610" s="11">
        <v>7.0000000000000007E-2</v>
      </c>
      <c r="D610" s="49">
        <f t="shared" si="54"/>
        <v>240</v>
      </c>
      <c r="E610" s="49">
        <f t="shared" si="55"/>
        <v>-239.99999999999986</v>
      </c>
      <c r="F610" s="49">
        <f t="shared" si="56"/>
        <v>5759999.9999999991</v>
      </c>
      <c r="G610" s="49">
        <f t="shared" si="57"/>
        <v>0</v>
      </c>
      <c r="H610" s="49">
        <f t="shared" si="58"/>
        <v>138239999999.99997</v>
      </c>
      <c r="I610" s="49">
        <f t="shared" si="59"/>
        <v>138239999999.99988</v>
      </c>
    </row>
    <row r="611" spans="1:9" x14ac:dyDescent="0.25">
      <c r="A611" s="11">
        <v>245</v>
      </c>
      <c r="B611" s="11">
        <v>0.01</v>
      </c>
      <c r="C611" s="11">
        <v>0.06</v>
      </c>
      <c r="D611" s="49">
        <f t="shared" si="54"/>
        <v>0</v>
      </c>
      <c r="E611" s="49">
        <f t="shared" si="55"/>
        <v>-240.00000000000017</v>
      </c>
      <c r="F611" s="49">
        <f t="shared" si="56"/>
        <v>-5759999.9999999991</v>
      </c>
      <c r="G611" s="49">
        <f t="shared" si="57"/>
        <v>-7.5033312896266563E-9</v>
      </c>
      <c r="H611" s="49">
        <f t="shared" si="58"/>
        <v>-276479999999.99994</v>
      </c>
      <c r="I611" s="49">
        <f t="shared" si="59"/>
        <v>-1.8007995095103974E-4</v>
      </c>
    </row>
    <row r="612" spans="1:9" x14ac:dyDescent="0.25">
      <c r="A612" s="11">
        <v>246</v>
      </c>
      <c r="B612" s="11">
        <v>0.01</v>
      </c>
      <c r="C612" s="11">
        <v>0.05</v>
      </c>
      <c r="D612" s="49">
        <f t="shared" si="54"/>
        <v>0</v>
      </c>
      <c r="E612" s="49">
        <f t="shared" si="55"/>
        <v>-239.99999999999986</v>
      </c>
      <c r="F612" s="49">
        <f t="shared" si="56"/>
        <v>0</v>
      </c>
      <c r="G612" s="49">
        <f t="shared" si="57"/>
        <v>7.5033312896266563E-9</v>
      </c>
      <c r="H612" s="49">
        <f t="shared" si="58"/>
        <v>138239999999.99997</v>
      </c>
      <c r="I612" s="49">
        <f t="shared" si="59"/>
        <v>3.6015990190207947E-4</v>
      </c>
    </row>
    <row r="613" spans="1:9" x14ac:dyDescent="0.25">
      <c r="A613" s="11">
        <v>247</v>
      </c>
      <c r="B613" s="11">
        <v>0.01</v>
      </c>
      <c r="C613" s="11">
        <v>0.04</v>
      </c>
      <c r="D613" s="49">
        <f t="shared" si="54"/>
        <v>0</v>
      </c>
      <c r="E613" s="49">
        <f t="shared" si="55"/>
        <v>-240.00000000000003</v>
      </c>
      <c r="F613" s="49">
        <f t="shared" si="56"/>
        <v>0</v>
      </c>
      <c r="G613" s="49">
        <f t="shared" si="57"/>
        <v>-4.0927261579781771E-9</v>
      </c>
      <c r="H613" s="49">
        <f t="shared" si="58"/>
        <v>0</v>
      </c>
      <c r="I613" s="49">
        <f t="shared" si="59"/>
        <v>-2.7830537874251599E-4</v>
      </c>
    </row>
    <row r="614" spans="1:9" x14ac:dyDescent="0.25">
      <c r="A614" s="11">
        <v>248</v>
      </c>
      <c r="B614" s="11">
        <v>0.01</v>
      </c>
      <c r="C614" s="11">
        <v>0.03</v>
      </c>
      <c r="D614" s="49">
        <f t="shared" si="54"/>
        <v>0</v>
      </c>
      <c r="E614" s="49">
        <f t="shared" si="55"/>
        <v>-240.00000000000003</v>
      </c>
      <c r="F614" s="49">
        <f t="shared" si="56"/>
        <v>0</v>
      </c>
      <c r="G614" s="49">
        <f t="shared" si="57"/>
        <v>0</v>
      </c>
      <c r="H614" s="49">
        <f t="shared" si="58"/>
        <v>0</v>
      </c>
      <c r="I614" s="49">
        <f t="shared" si="59"/>
        <v>9.822542779147625E-5</v>
      </c>
    </row>
    <row r="615" spans="1:9" x14ac:dyDescent="0.25">
      <c r="A615" s="11">
        <v>249</v>
      </c>
      <c r="B615" s="11">
        <v>0.01</v>
      </c>
      <c r="C615" s="11">
        <v>0.02</v>
      </c>
      <c r="D615" s="49">
        <f t="shared" si="54"/>
        <v>0</v>
      </c>
      <c r="E615" s="49">
        <f t="shared" si="55"/>
        <v>-239.99999999999994</v>
      </c>
      <c r="F615" s="49">
        <f t="shared" si="56"/>
        <v>0</v>
      </c>
      <c r="G615" s="49">
        <f t="shared" si="57"/>
        <v>2.0463630789890885E-9</v>
      </c>
      <c r="H615" s="49">
        <f t="shared" si="58"/>
        <v>0</v>
      </c>
      <c r="I615" s="49">
        <f t="shared" si="59"/>
        <v>4.9112713895738125E-5</v>
      </c>
    </row>
    <row r="616" spans="1:9" x14ac:dyDescent="0.25">
      <c r="A616" s="11">
        <v>250</v>
      </c>
      <c r="B616" s="11">
        <v>0.01</v>
      </c>
      <c r="C616" s="11">
        <v>0.02</v>
      </c>
      <c r="D616" s="49">
        <f t="shared" si="54"/>
        <v>0</v>
      </c>
      <c r="E616" s="49">
        <f t="shared" si="55"/>
        <v>0</v>
      </c>
      <c r="F616" s="49">
        <f t="shared" si="56"/>
        <v>0</v>
      </c>
      <c r="G616" s="49">
        <f t="shared" si="57"/>
        <v>5759999.9999999981</v>
      </c>
      <c r="H616" s="49">
        <f t="shared" si="58"/>
        <v>0</v>
      </c>
      <c r="I616" s="49">
        <f t="shared" si="59"/>
        <v>138239999999.99988</v>
      </c>
    </row>
    <row r="617" spans="1:9" x14ac:dyDescent="0.25">
      <c r="A617" s="11">
        <v>251</v>
      </c>
      <c r="B617" s="11">
        <v>0.01</v>
      </c>
      <c r="C617" s="11">
        <v>0.01</v>
      </c>
      <c r="D617" s="49">
        <f t="shared" si="54"/>
        <v>0</v>
      </c>
      <c r="E617" s="49">
        <f t="shared" si="55"/>
        <v>-240</v>
      </c>
      <c r="F617" s="49">
        <f t="shared" si="56"/>
        <v>0</v>
      </c>
      <c r="G617" s="49">
        <f t="shared" si="57"/>
        <v>-5759999.9999999991</v>
      </c>
      <c r="H617" s="49">
        <f t="shared" si="58"/>
        <v>0</v>
      </c>
      <c r="I617" s="49">
        <f t="shared" si="59"/>
        <v>-276479999999.99988</v>
      </c>
    </row>
    <row r="618" spans="1:9" x14ac:dyDescent="0.25">
      <c r="A618" s="11">
        <v>252</v>
      </c>
      <c r="B618" s="11">
        <v>0.01</v>
      </c>
      <c r="C618" s="11">
        <v>0</v>
      </c>
      <c r="D618" s="49">
        <f t="shared" si="54"/>
        <v>0</v>
      </c>
      <c r="E618" s="49">
        <f t="shared" si="55"/>
        <v>-240</v>
      </c>
      <c r="F618" s="49">
        <f t="shared" si="56"/>
        <v>0</v>
      </c>
      <c r="G618" s="49">
        <f t="shared" si="57"/>
        <v>0</v>
      </c>
      <c r="H618" s="49">
        <f t="shared" si="58"/>
        <v>0</v>
      </c>
      <c r="I618" s="49">
        <f t="shared" si="59"/>
        <v>138239999999.99997</v>
      </c>
    </row>
    <row r="619" spans="1:9" x14ac:dyDescent="0.25">
      <c r="A619" s="11">
        <v>253</v>
      </c>
      <c r="B619" s="11">
        <v>0.01</v>
      </c>
      <c r="C619" s="11">
        <v>0</v>
      </c>
      <c r="D619" s="49">
        <f t="shared" si="54"/>
        <v>0</v>
      </c>
      <c r="E619" s="49">
        <f t="shared" si="55"/>
        <v>0</v>
      </c>
      <c r="F619" s="49">
        <f t="shared" si="56"/>
        <v>0</v>
      </c>
      <c r="G619" s="49">
        <f t="shared" si="57"/>
        <v>5759999.9999999991</v>
      </c>
      <c r="H619" s="49">
        <f t="shared" si="58"/>
        <v>0</v>
      </c>
      <c r="I619" s="49">
        <f t="shared" si="59"/>
        <v>138239999999.99997</v>
      </c>
    </row>
    <row r="620" spans="1:9" x14ac:dyDescent="0.25">
      <c r="A620" s="11">
        <v>254</v>
      </c>
      <c r="B620" s="11">
        <v>0.01</v>
      </c>
      <c r="C620" s="11">
        <v>0</v>
      </c>
      <c r="D620" s="49">
        <f t="shared" si="54"/>
        <v>0</v>
      </c>
      <c r="E620" s="49">
        <f t="shared" si="55"/>
        <v>0</v>
      </c>
      <c r="F620" s="49">
        <f t="shared" si="56"/>
        <v>0</v>
      </c>
      <c r="G620" s="49">
        <f t="shared" si="57"/>
        <v>0</v>
      </c>
      <c r="H620" s="49">
        <f t="shared" si="58"/>
        <v>0</v>
      </c>
      <c r="I620" s="49">
        <f t="shared" si="59"/>
        <v>-138239999999.99997</v>
      </c>
    </row>
    <row r="621" spans="1:9" x14ac:dyDescent="0.25">
      <c r="A621" s="11">
        <v>255</v>
      </c>
      <c r="B621" s="11">
        <v>0.01</v>
      </c>
      <c r="C621" s="11">
        <v>0</v>
      </c>
      <c r="D621" s="49">
        <f t="shared" si="54"/>
        <v>0</v>
      </c>
      <c r="E621" s="49">
        <f t="shared" si="55"/>
        <v>0</v>
      </c>
      <c r="F621" s="49">
        <f t="shared" si="56"/>
        <v>0</v>
      </c>
      <c r="G621" s="49">
        <f t="shared" si="57"/>
        <v>0</v>
      </c>
      <c r="H621" s="49">
        <f t="shared" si="58"/>
        <v>0</v>
      </c>
      <c r="I621" s="49">
        <f t="shared" si="59"/>
        <v>0</v>
      </c>
    </row>
    <row r="622" spans="1:9" x14ac:dyDescent="0.25">
      <c r="A622" s="11">
        <v>256</v>
      </c>
      <c r="B622" s="21">
        <v>0.02</v>
      </c>
      <c r="C622" s="11">
        <v>0</v>
      </c>
      <c r="D622" s="49">
        <f t="shared" si="54"/>
        <v>240</v>
      </c>
      <c r="E622" s="49">
        <f t="shared" si="55"/>
        <v>0</v>
      </c>
      <c r="F622" s="49">
        <f t="shared" si="56"/>
        <v>5759999.9999999991</v>
      </c>
      <c r="G622" s="49">
        <f t="shared" si="57"/>
        <v>0</v>
      </c>
      <c r="H622" s="49">
        <f t="shared" si="58"/>
        <v>138239999999.99997</v>
      </c>
      <c r="I622" s="49">
        <f t="shared" si="59"/>
        <v>0</v>
      </c>
    </row>
    <row r="623" spans="1:9" x14ac:dyDescent="0.25">
      <c r="A623" s="11">
        <v>257</v>
      </c>
      <c r="B623" s="21">
        <v>0.02</v>
      </c>
      <c r="C623" s="11">
        <v>0</v>
      </c>
      <c r="D623" s="49">
        <f t="shared" si="54"/>
        <v>0</v>
      </c>
      <c r="E623" s="49">
        <f t="shared" si="55"/>
        <v>0</v>
      </c>
      <c r="F623" s="49">
        <f t="shared" si="56"/>
        <v>-5759999.9999999991</v>
      </c>
      <c r="G623" s="49">
        <f t="shared" si="57"/>
        <v>0</v>
      </c>
      <c r="H623" s="49">
        <f t="shared" si="58"/>
        <v>-276479999999.99994</v>
      </c>
      <c r="I623" s="49">
        <f t="shared" si="59"/>
        <v>0</v>
      </c>
    </row>
    <row r="624" spans="1:9" x14ac:dyDescent="0.25">
      <c r="A624" s="11">
        <v>258</v>
      </c>
      <c r="B624" s="21">
        <v>0.02</v>
      </c>
      <c r="C624" s="11">
        <v>0</v>
      </c>
      <c r="D624" s="49">
        <f t="shared" si="54"/>
        <v>0</v>
      </c>
      <c r="E624" s="49">
        <f t="shared" si="55"/>
        <v>0</v>
      </c>
      <c r="F624" s="49">
        <f t="shared" si="56"/>
        <v>0</v>
      </c>
      <c r="G624" s="49">
        <f t="shared" si="57"/>
        <v>0</v>
      </c>
      <c r="H624" s="49">
        <f t="shared" si="58"/>
        <v>138239999999.99997</v>
      </c>
      <c r="I624" s="49">
        <f t="shared" si="59"/>
        <v>0</v>
      </c>
    </row>
    <row r="625" spans="1:9" x14ac:dyDescent="0.25">
      <c r="A625" s="11">
        <v>259</v>
      </c>
      <c r="B625" s="21">
        <v>0.02</v>
      </c>
      <c r="C625" s="11">
        <v>0</v>
      </c>
      <c r="D625" s="49">
        <f t="shared" si="54"/>
        <v>0</v>
      </c>
      <c r="E625" s="49">
        <f t="shared" si="55"/>
        <v>0</v>
      </c>
      <c r="F625" s="49">
        <f t="shared" si="56"/>
        <v>0</v>
      </c>
      <c r="G625" s="49">
        <f t="shared" si="57"/>
        <v>0</v>
      </c>
      <c r="H625" s="49">
        <f t="shared" si="58"/>
        <v>0</v>
      </c>
      <c r="I625" s="49">
        <f t="shared" si="59"/>
        <v>0</v>
      </c>
    </row>
    <row r="626" spans="1:9" x14ac:dyDescent="0.25">
      <c r="A626" s="11">
        <v>260</v>
      </c>
      <c r="B626" s="21">
        <v>0.02</v>
      </c>
      <c r="C626" s="11">
        <v>0</v>
      </c>
      <c r="D626" s="49">
        <f t="shared" si="54"/>
        <v>0</v>
      </c>
      <c r="E626" s="49">
        <f t="shared" si="55"/>
        <v>0</v>
      </c>
      <c r="F626" s="49">
        <f t="shared" si="56"/>
        <v>0</v>
      </c>
      <c r="G626" s="49">
        <f t="shared" si="57"/>
        <v>0</v>
      </c>
      <c r="H626" s="49">
        <f t="shared" si="58"/>
        <v>0</v>
      </c>
      <c r="I626" s="49">
        <f t="shared" si="59"/>
        <v>0</v>
      </c>
    </row>
    <row r="627" spans="1:9" x14ac:dyDescent="0.25">
      <c r="A627" s="11">
        <v>261</v>
      </c>
      <c r="B627" s="21">
        <v>0.02</v>
      </c>
      <c r="C627" s="11">
        <v>0</v>
      </c>
      <c r="D627" s="49">
        <f t="shared" si="54"/>
        <v>0</v>
      </c>
      <c r="E627" s="49">
        <f t="shared" si="55"/>
        <v>0</v>
      </c>
      <c r="F627" s="49">
        <f t="shared" si="56"/>
        <v>0</v>
      </c>
      <c r="G627" s="49">
        <f t="shared" si="57"/>
        <v>0</v>
      </c>
      <c r="H627" s="49">
        <f t="shared" si="58"/>
        <v>0</v>
      </c>
      <c r="I627" s="49">
        <f t="shared" si="59"/>
        <v>0</v>
      </c>
    </row>
    <row r="628" spans="1:9" x14ac:dyDescent="0.25">
      <c r="A628" s="11">
        <v>262</v>
      </c>
      <c r="B628" s="21">
        <v>0.02</v>
      </c>
      <c r="C628" s="11">
        <v>0</v>
      </c>
      <c r="D628" s="49">
        <f t="shared" si="54"/>
        <v>0</v>
      </c>
      <c r="E628" s="49">
        <f t="shared" si="55"/>
        <v>0</v>
      </c>
      <c r="F628" s="49">
        <f t="shared" si="56"/>
        <v>0</v>
      </c>
      <c r="G628" s="49">
        <f t="shared" si="57"/>
        <v>0</v>
      </c>
      <c r="H628" s="49">
        <f t="shared" si="58"/>
        <v>0</v>
      </c>
      <c r="I628" s="49">
        <f t="shared" si="59"/>
        <v>0</v>
      </c>
    </row>
    <row r="629" spans="1:9" x14ac:dyDescent="0.25">
      <c r="A629" s="11">
        <v>263</v>
      </c>
      <c r="B629" s="21">
        <v>0.02</v>
      </c>
      <c r="C629" s="11">
        <v>0</v>
      </c>
      <c r="D629" s="49">
        <f t="shared" si="54"/>
        <v>0</v>
      </c>
      <c r="E629" s="49">
        <f t="shared" si="55"/>
        <v>0</v>
      </c>
      <c r="F629" s="49">
        <f t="shared" si="56"/>
        <v>0</v>
      </c>
      <c r="G629" s="49">
        <f t="shared" si="57"/>
        <v>0</v>
      </c>
      <c r="H629" s="49">
        <f t="shared" si="58"/>
        <v>0</v>
      </c>
      <c r="I629" s="49">
        <f t="shared" si="59"/>
        <v>0</v>
      </c>
    </row>
    <row r="630" spans="1:9" x14ac:dyDescent="0.25">
      <c r="A630" s="11">
        <v>264</v>
      </c>
      <c r="B630" s="21">
        <v>0.02</v>
      </c>
      <c r="C630" s="11">
        <v>0</v>
      </c>
      <c r="D630" s="49">
        <f t="shared" si="54"/>
        <v>0</v>
      </c>
      <c r="E630" s="49">
        <f t="shared" si="55"/>
        <v>0</v>
      </c>
      <c r="F630" s="49">
        <f t="shared" si="56"/>
        <v>0</v>
      </c>
      <c r="G630" s="49">
        <f t="shared" si="57"/>
        <v>0</v>
      </c>
      <c r="H630" s="49">
        <f t="shared" si="58"/>
        <v>0</v>
      </c>
      <c r="I630" s="49">
        <f t="shared" si="59"/>
        <v>0</v>
      </c>
    </row>
    <row r="631" spans="1:9" x14ac:dyDescent="0.25">
      <c r="A631" s="11">
        <v>265</v>
      </c>
      <c r="B631" s="21">
        <v>0.02</v>
      </c>
      <c r="C631" s="11">
        <v>0</v>
      </c>
      <c r="D631" s="49">
        <f t="shared" si="54"/>
        <v>0</v>
      </c>
      <c r="E631" s="49">
        <f t="shared" si="55"/>
        <v>0</v>
      </c>
      <c r="F631" s="49">
        <f t="shared" si="56"/>
        <v>0</v>
      </c>
      <c r="G631" s="49">
        <f t="shared" si="57"/>
        <v>0</v>
      </c>
      <c r="H631" s="49">
        <f t="shared" si="58"/>
        <v>0</v>
      </c>
      <c r="I631" s="49">
        <f t="shared" si="59"/>
        <v>0</v>
      </c>
    </row>
    <row r="632" spans="1:9" x14ac:dyDescent="0.25">
      <c r="A632" s="11">
        <v>266</v>
      </c>
      <c r="B632" s="21">
        <v>0.02</v>
      </c>
      <c r="C632" s="11">
        <v>0</v>
      </c>
      <c r="D632" s="49">
        <f t="shared" si="54"/>
        <v>0</v>
      </c>
      <c r="E632" s="49">
        <f t="shared" si="55"/>
        <v>0</v>
      </c>
      <c r="F632" s="49">
        <f t="shared" si="56"/>
        <v>0</v>
      </c>
      <c r="G632" s="49">
        <f t="shared" si="57"/>
        <v>0</v>
      </c>
      <c r="H632" s="49">
        <f t="shared" si="58"/>
        <v>0</v>
      </c>
      <c r="I632" s="49">
        <f t="shared" si="59"/>
        <v>0</v>
      </c>
    </row>
    <row r="633" spans="1:9" x14ac:dyDescent="0.25">
      <c r="A633" s="11">
        <v>267</v>
      </c>
      <c r="B633" s="21">
        <v>0.02</v>
      </c>
      <c r="C633" s="11">
        <v>0</v>
      </c>
      <c r="D633" s="49">
        <f t="shared" si="54"/>
        <v>0</v>
      </c>
      <c r="E633" s="49">
        <f t="shared" si="55"/>
        <v>0</v>
      </c>
      <c r="F633" s="49">
        <f t="shared" si="56"/>
        <v>0</v>
      </c>
      <c r="G633" s="49">
        <f t="shared" si="57"/>
        <v>0</v>
      </c>
      <c r="H633" s="49">
        <f t="shared" si="58"/>
        <v>0</v>
      </c>
      <c r="I633" s="49">
        <f t="shared" si="59"/>
        <v>0</v>
      </c>
    </row>
    <row r="634" spans="1:9" x14ac:dyDescent="0.25">
      <c r="A634" s="11">
        <v>268</v>
      </c>
      <c r="B634" s="21">
        <v>0.03</v>
      </c>
      <c r="C634" s="11">
        <v>0</v>
      </c>
      <c r="D634" s="49">
        <f t="shared" si="54"/>
        <v>239.99999999999994</v>
      </c>
      <c r="E634" s="49">
        <f t="shared" si="55"/>
        <v>0</v>
      </c>
      <c r="F634" s="49">
        <f t="shared" si="56"/>
        <v>5759999.9999999981</v>
      </c>
      <c r="G634" s="49">
        <f t="shared" si="57"/>
        <v>0</v>
      </c>
      <c r="H634" s="49">
        <f t="shared" si="58"/>
        <v>138239999999.99994</v>
      </c>
      <c r="I634" s="49">
        <f t="shared" si="59"/>
        <v>0</v>
      </c>
    </row>
    <row r="635" spans="1:9" x14ac:dyDescent="0.25">
      <c r="A635" s="11">
        <v>269</v>
      </c>
      <c r="B635" s="21">
        <v>0.03</v>
      </c>
      <c r="C635" s="11">
        <v>0</v>
      </c>
      <c r="D635" s="49">
        <f t="shared" si="54"/>
        <v>0</v>
      </c>
      <c r="E635" s="49">
        <f t="shared" si="55"/>
        <v>0</v>
      </c>
      <c r="F635" s="49">
        <f t="shared" si="56"/>
        <v>-5759999.9999999981</v>
      </c>
      <c r="G635" s="49">
        <f t="shared" si="57"/>
        <v>0</v>
      </c>
      <c r="H635" s="49">
        <f t="shared" si="58"/>
        <v>-276479999999.99988</v>
      </c>
      <c r="I635" s="49">
        <f t="shared" si="59"/>
        <v>0</v>
      </c>
    </row>
    <row r="636" spans="1:9" x14ac:dyDescent="0.25">
      <c r="A636" s="11">
        <v>270</v>
      </c>
      <c r="B636" s="21">
        <v>0.03</v>
      </c>
      <c r="C636" s="11">
        <v>0</v>
      </c>
      <c r="D636" s="49">
        <f t="shared" si="54"/>
        <v>0</v>
      </c>
      <c r="E636" s="49">
        <f t="shared" si="55"/>
        <v>0</v>
      </c>
      <c r="F636" s="49">
        <f t="shared" si="56"/>
        <v>0</v>
      </c>
      <c r="G636" s="49">
        <f t="shared" si="57"/>
        <v>0</v>
      </c>
      <c r="H636" s="49">
        <f t="shared" si="58"/>
        <v>138239999999.99994</v>
      </c>
      <c r="I636" s="49">
        <f t="shared" si="59"/>
        <v>0</v>
      </c>
    </row>
    <row r="637" spans="1:9" x14ac:dyDescent="0.25">
      <c r="A637" s="11">
        <v>271</v>
      </c>
      <c r="B637" s="21">
        <v>0.03</v>
      </c>
      <c r="C637" s="11">
        <v>0</v>
      </c>
      <c r="D637" s="49">
        <f t="shared" si="54"/>
        <v>0</v>
      </c>
      <c r="E637" s="49">
        <f t="shared" si="55"/>
        <v>0</v>
      </c>
      <c r="F637" s="49">
        <f t="shared" si="56"/>
        <v>0</v>
      </c>
      <c r="G637" s="49">
        <f t="shared" si="57"/>
        <v>0</v>
      </c>
      <c r="H637" s="49">
        <f t="shared" si="58"/>
        <v>0</v>
      </c>
      <c r="I637" s="49">
        <f t="shared" si="59"/>
        <v>0</v>
      </c>
    </row>
    <row r="638" spans="1:9" x14ac:dyDescent="0.25">
      <c r="A638" s="11">
        <v>272</v>
      </c>
      <c r="B638" s="21">
        <v>0.03</v>
      </c>
      <c r="C638" s="11">
        <v>0</v>
      </c>
      <c r="D638" s="49">
        <f t="shared" si="54"/>
        <v>0</v>
      </c>
      <c r="E638" s="49">
        <f t="shared" si="55"/>
        <v>0</v>
      </c>
      <c r="F638" s="49">
        <f t="shared" si="56"/>
        <v>0</v>
      </c>
      <c r="G638" s="49">
        <f t="shared" si="57"/>
        <v>0</v>
      </c>
      <c r="H638" s="49">
        <f t="shared" si="58"/>
        <v>0</v>
      </c>
      <c r="I638" s="49">
        <f t="shared" si="59"/>
        <v>0</v>
      </c>
    </row>
    <row r="639" spans="1:9" x14ac:dyDescent="0.25">
      <c r="A639" s="11">
        <v>273</v>
      </c>
      <c r="B639" s="21">
        <v>0.03</v>
      </c>
      <c r="C639" s="11">
        <v>0</v>
      </c>
      <c r="D639" s="49">
        <f t="shared" si="54"/>
        <v>0</v>
      </c>
      <c r="E639" s="49">
        <f t="shared" si="55"/>
        <v>0</v>
      </c>
      <c r="F639" s="49">
        <f t="shared" si="56"/>
        <v>0</v>
      </c>
      <c r="G639" s="49">
        <f t="shared" si="57"/>
        <v>0</v>
      </c>
      <c r="H639" s="49">
        <f t="shared" si="58"/>
        <v>0</v>
      </c>
      <c r="I639" s="49">
        <f t="shared" si="59"/>
        <v>0</v>
      </c>
    </row>
    <row r="640" spans="1:9" x14ac:dyDescent="0.25">
      <c r="A640" s="11">
        <v>274</v>
      </c>
      <c r="B640" s="21">
        <v>0.03</v>
      </c>
      <c r="C640" s="11">
        <v>0</v>
      </c>
      <c r="D640" s="49">
        <f t="shared" si="54"/>
        <v>0</v>
      </c>
      <c r="E640" s="49">
        <f t="shared" si="55"/>
        <v>0</v>
      </c>
      <c r="F640" s="49">
        <f t="shared" si="56"/>
        <v>0</v>
      </c>
      <c r="G640" s="49">
        <f t="shared" si="57"/>
        <v>0</v>
      </c>
      <c r="H640" s="49">
        <f t="shared" si="58"/>
        <v>0</v>
      </c>
      <c r="I640" s="49">
        <f t="shared" si="59"/>
        <v>0</v>
      </c>
    </row>
    <row r="641" spans="1:9" x14ac:dyDescent="0.25">
      <c r="A641" s="11">
        <v>275</v>
      </c>
      <c r="B641" s="21">
        <v>0.03</v>
      </c>
      <c r="C641" s="11">
        <v>0</v>
      </c>
      <c r="D641" s="49">
        <f t="shared" si="54"/>
        <v>0</v>
      </c>
      <c r="E641" s="49">
        <f t="shared" si="55"/>
        <v>0</v>
      </c>
      <c r="F641" s="49">
        <f t="shared" si="56"/>
        <v>0</v>
      </c>
      <c r="G641" s="49">
        <f t="shared" si="57"/>
        <v>0</v>
      </c>
      <c r="H641" s="49">
        <f t="shared" si="58"/>
        <v>0</v>
      </c>
      <c r="I641" s="49">
        <f t="shared" si="59"/>
        <v>0</v>
      </c>
    </row>
    <row r="642" spans="1:9" x14ac:dyDescent="0.25">
      <c r="A642" s="11">
        <v>276</v>
      </c>
      <c r="B642" s="21">
        <v>0.03</v>
      </c>
      <c r="C642" s="11">
        <v>0</v>
      </c>
      <c r="D642" s="49">
        <f t="shared" si="54"/>
        <v>0</v>
      </c>
      <c r="E642" s="49">
        <f t="shared" si="55"/>
        <v>0</v>
      </c>
      <c r="F642" s="49">
        <f t="shared" si="56"/>
        <v>0</v>
      </c>
      <c r="G642" s="49">
        <f t="shared" si="57"/>
        <v>0</v>
      </c>
      <c r="H642" s="49">
        <f t="shared" si="58"/>
        <v>0</v>
      </c>
      <c r="I642" s="49">
        <f t="shared" si="59"/>
        <v>0</v>
      </c>
    </row>
    <row r="643" spans="1:9" x14ac:dyDescent="0.25">
      <c r="A643" s="11">
        <v>277</v>
      </c>
      <c r="B643" s="21">
        <v>0.03</v>
      </c>
      <c r="C643" s="11">
        <v>0</v>
      </c>
      <c r="D643" s="49">
        <f t="shared" si="54"/>
        <v>0</v>
      </c>
      <c r="E643" s="49">
        <f t="shared" si="55"/>
        <v>0</v>
      </c>
      <c r="F643" s="49">
        <f t="shared" si="56"/>
        <v>0</v>
      </c>
      <c r="G643" s="49">
        <f t="shared" si="57"/>
        <v>0</v>
      </c>
      <c r="H643" s="49">
        <f t="shared" si="58"/>
        <v>0</v>
      </c>
      <c r="I643" s="49">
        <f t="shared" si="59"/>
        <v>0</v>
      </c>
    </row>
    <row r="644" spans="1:9" x14ac:dyDescent="0.25">
      <c r="A644" s="11">
        <v>278</v>
      </c>
      <c r="B644" s="21">
        <v>0.03</v>
      </c>
      <c r="C644" s="11">
        <v>0</v>
      </c>
      <c r="D644" s="49">
        <f t="shared" si="54"/>
        <v>0</v>
      </c>
      <c r="E644" s="49">
        <f t="shared" si="55"/>
        <v>0</v>
      </c>
      <c r="F644" s="49">
        <f t="shared" si="56"/>
        <v>0</v>
      </c>
      <c r="G644" s="49">
        <f t="shared" si="57"/>
        <v>0</v>
      </c>
      <c r="H644" s="49">
        <f t="shared" si="58"/>
        <v>0</v>
      </c>
      <c r="I644" s="49">
        <f t="shared" si="59"/>
        <v>0</v>
      </c>
    </row>
    <row r="645" spans="1:9" x14ac:dyDescent="0.25">
      <c r="A645" s="11">
        <v>279</v>
      </c>
      <c r="B645" s="21">
        <v>0.03</v>
      </c>
      <c r="C645" s="11">
        <v>0</v>
      </c>
      <c r="D645" s="49">
        <f t="shared" si="54"/>
        <v>0</v>
      </c>
      <c r="E645" s="49">
        <f t="shared" si="55"/>
        <v>0</v>
      </c>
      <c r="F645" s="49">
        <f t="shared" si="56"/>
        <v>0</v>
      </c>
      <c r="G645" s="49">
        <f t="shared" si="57"/>
        <v>0</v>
      </c>
      <c r="H645" s="49">
        <f t="shared" si="58"/>
        <v>0</v>
      </c>
      <c r="I645" s="49">
        <f t="shared" si="59"/>
        <v>0</v>
      </c>
    </row>
    <row r="646" spans="1:9" x14ac:dyDescent="0.25">
      <c r="A646" s="11">
        <v>280</v>
      </c>
      <c r="B646" s="21">
        <v>0.04</v>
      </c>
      <c r="C646" s="11">
        <v>0</v>
      </c>
      <c r="D646" s="49">
        <f t="shared" si="54"/>
        <v>240.00000000000003</v>
      </c>
      <c r="E646" s="49">
        <f t="shared" si="55"/>
        <v>0</v>
      </c>
      <c r="F646" s="49">
        <f t="shared" si="56"/>
        <v>5760000</v>
      </c>
      <c r="G646" s="49">
        <f t="shared" si="57"/>
        <v>0</v>
      </c>
      <c r="H646" s="49">
        <f t="shared" si="58"/>
        <v>138240000000</v>
      </c>
      <c r="I646" s="49">
        <f t="shared" si="59"/>
        <v>0</v>
      </c>
    </row>
    <row r="647" spans="1:9" x14ac:dyDescent="0.25">
      <c r="A647" s="11">
        <v>281</v>
      </c>
      <c r="B647" s="21">
        <v>0.04</v>
      </c>
      <c r="C647" s="11">
        <v>0</v>
      </c>
      <c r="D647" s="49">
        <f t="shared" si="54"/>
        <v>0</v>
      </c>
      <c r="E647" s="49">
        <f t="shared" si="55"/>
        <v>0</v>
      </c>
      <c r="F647" s="49">
        <f t="shared" si="56"/>
        <v>-5760000</v>
      </c>
      <c r="G647" s="49">
        <f t="shared" si="57"/>
        <v>0</v>
      </c>
      <c r="H647" s="49">
        <f t="shared" si="58"/>
        <v>-276480000000</v>
      </c>
      <c r="I647" s="49">
        <f t="shared" si="59"/>
        <v>0</v>
      </c>
    </row>
    <row r="648" spans="1:9" x14ac:dyDescent="0.25">
      <c r="A648" s="11">
        <v>282</v>
      </c>
      <c r="B648" s="21">
        <v>0.04</v>
      </c>
      <c r="C648" s="11">
        <v>0</v>
      </c>
      <c r="D648" s="49">
        <f t="shared" ref="D648:D711" si="60">((B648-B647)/RADIANS(1))*$D$2</f>
        <v>0</v>
      </c>
      <c r="E648" s="49">
        <f t="shared" ref="E648:E711" si="61">((C648-C647)/RADIANS(1))*$D$2</f>
        <v>0</v>
      </c>
      <c r="F648" s="49">
        <f t="shared" ref="F648:F711" si="62">((D648-D647)/RADIANS(1))*$D$2</f>
        <v>0</v>
      </c>
      <c r="G648" s="49">
        <f t="shared" ref="G648:G711" si="63">((E648-E647)/RADIANS(1))*$D$2</f>
        <v>0</v>
      </c>
      <c r="H648" s="49">
        <f t="shared" ref="H648:H711" si="64">((F648-F647)/RADIANS(1))*$D$2</f>
        <v>138240000000</v>
      </c>
      <c r="I648" s="49">
        <f t="shared" ref="I648:I711" si="65">((G648-G647)/RADIANS(1))*$D$2</f>
        <v>0</v>
      </c>
    </row>
    <row r="649" spans="1:9" x14ac:dyDescent="0.25">
      <c r="A649" s="11">
        <v>283</v>
      </c>
      <c r="B649" s="21">
        <v>0.04</v>
      </c>
      <c r="C649" s="11">
        <v>0</v>
      </c>
      <c r="D649" s="49">
        <f t="shared" si="60"/>
        <v>0</v>
      </c>
      <c r="E649" s="49">
        <f t="shared" si="61"/>
        <v>0</v>
      </c>
      <c r="F649" s="49">
        <f t="shared" si="62"/>
        <v>0</v>
      </c>
      <c r="G649" s="49">
        <f t="shared" si="63"/>
        <v>0</v>
      </c>
      <c r="H649" s="49">
        <f t="shared" si="64"/>
        <v>0</v>
      </c>
      <c r="I649" s="49">
        <f t="shared" si="65"/>
        <v>0</v>
      </c>
    </row>
    <row r="650" spans="1:9" x14ac:dyDescent="0.25">
      <c r="A650" s="11">
        <v>284</v>
      </c>
      <c r="B650" s="21">
        <v>0.04</v>
      </c>
      <c r="C650" s="11">
        <v>0</v>
      </c>
      <c r="D650" s="49">
        <f t="shared" si="60"/>
        <v>0</v>
      </c>
      <c r="E650" s="49">
        <f t="shared" si="61"/>
        <v>0</v>
      </c>
      <c r="F650" s="49">
        <f t="shared" si="62"/>
        <v>0</v>
      </c>
      <c r="G650" s="49">
        <f t="shared" si="63"/>
        <v>0</v>
      </c>
      <c r="H650" s="49">
        <f t="shared" si="64"/>
        <v>0</v>
      </c>
      <c r="I650" s="49">
        <f t="shared" si="65"/>
        <v>0</v>
      </c>
    </row>
    <row r="651" spans="1:9" x14ac:dyDescent="0.25">
      <c r="A651" s="11">
        <v>285</v>
      </c>
      <c r="B651" s="21">
        <v>0.04</v>
      </c>
      <c r="C651" s="11">
        <v>0</v>
      </c>
      <c r="D651" s="49">
        <f t="shared" si="60"/>
        <v>0</v>
      </c>
      <c r="E651" s="49">
        <f t="shared" si="61"/>
        <v>0</v>
      </c>
      <c r="F651" s="49">
        <f t="shared" si="62"/>
        <v>0</v>
      </c>
      <c r="G651" s="49">
        <f t="shared" si="63"/>
        <v>0</v>
      </c>
      <c r="H651" s="49">
        <f t="shared" si="64"/>
        <v>0</v>
      </c>
      <c r="I651" s="49">
        <f t="shared" si="65"/>
        <v>0</v>
      </c>
    </row>
    <row r="652" spans="1:9" x14ac:dyDescent="0.25">
      <c r="A652" s="11">
        <v>286</v>
      </c>
      <c r="B652" s="21">
        <v>0.04</v>
      </c>
      <c r="C652" s="11">
        <v>0</v>
      </c>
      <c r="D652" s="49">
        <f t="shared" si="60"/>
        <v>0</v>
      </c>
      <c r="E652" s="49">
        <f t="shared" si="61"/>
        <v>0</v>
      </c>
      <c r="F652" s="49">
        <f t="shared" si="62"/>
        <v>0</v>
      </c>
      <c r="G652" s="49">
        <f t="shared" si="63"/>
        <v>0</v>
      </c>
      <c r="H652" s="49">
        <f t="shared" si="64"/>
        <v>0</v>
      </c>
      <c r="I652" s="49">
        <f t="shared" si="65"/>
        <v>0</v>
      </c>
    </row>
    <row r="653" spans="1:9" x14ac:dyDescent="0.25">
      <c r="A653" s="11">
        <v>287</v>
      </c>
      <c r="B653" s="21">
        <v>0.04</v>
      </c>
      <c r="C653" s="11">
        <v>0</v>
      </c>
      <c r="D653" s="49">
        <f t="shared" si="60"/>
        <v>0</v>
      </c>
      <c r="E653" s="49">
        <f t="shared" si="61"/>
        <v>0</v>
      </c>
      <c r="F653" s="49">
        <f t="shared" si="62"/>
        <v>0</v>
      </c>
      <c r="G653" s="49">
        <f t="shared" si="63"/>
        <v>0</v>
      </c>
      <c r="H653" s="49">
        <f t="shared" si="64"/>
        <v>0</v>
      </c>
      <c r="I653" s="49">
        <f t="shared" si="65"/>
        <v>0</v>
      </c>
    </row>
    <row r="654" spans="1:9" x14ac:dyDescent="0.25">
      <c r="A654" s="11">
        <v>288</v>
      </c>
      <c r="B654" s="21">
        <v>0.04</v>
      </c>
      <c r="C654" s="11">
        <v>0</v>
      </c>
      <c r="D654" s="49">
        <f t="shared" si="60"/>
        <v>0</v>
      </c>
      <c r="E654" s="49">
        <f t="shared" si="61"/>
        <v>0</v>
      </c>
      <c r="F654" s="49">
        <f t="shared" si="62"/>
        <v>0</v>
      </c>
      <c r="G654" s="49">
        <f t="shared" si="63"/>
        <v>0</v>
      </c>
      <c r="H654" s="49">
        <f t="shared" si="64"/>
        <v>0</v>
      </c>
      <c r="I654" s="49">
        <f t="shared" si="65"/>
        <v>0</v>
      </c>
    </row>
    <row r="655" spans="1:9" x14ac:dyDescent="0.25">
      <c r="A655" s="11">
        <v>289</v>
      </c>
      <c r="B655" s="21">
        <v>0.04</v>
      </c>
      <c r="C655" s="11">
        <v>0</v>
      </c>
      <c r="D655" s="49">
        <f t="shared" si="60"/>
        <v>0</v>
      </c>
      <c r="E655" s="49">
        <f t="shared" si="61"/>
        <v>0</v>
      </c>
      <c r="F655" s="49">
        <f t="shared" si="62"/>
        <v>0</v>
      </c>
      <c r="G655" s="49">
        <f t="shared" si="63"/>
        <v>0</v>
      </c>
      <c r="H655" s="49">
        <f t="shared" si="64"/>
        <v>0</v>
      </c>
      <c r="I655" s="49">
        <f t="shared" si="65"/>
        <v>0</v>
      </c>
    </row>
    <row r="656" spans="1:9" x14ac:dyDescent="0.25">
      <c r="A656" s="11">
        <v>290</v>
      </c>
      <c r="B656" s="21">
        <v>0.04</v>
      </c>
      <c r="C656" s="11">
        <v>0</v>
      </c>
      <c r="D656" s="49">
        <f t="shared" si="60"/>
        <v>0</v>
      </c>
      <c r="E656" s="49">
        <f t="shared" si="61"/>
        <v>0</v>
      </c>
      <c r="F656" s="49">
        <f t="shared" si="62"/>
        <v>0</v>
      </c>
      <c r="G656" s="49">
        <f t="shared" si="63"/>
        <v>0</v>
      </c>
      <c r="H656" s="49">
        <f t="shared" si="64"/>
        <v>0</v>
      </c>
      <c r="I656" s="49">
        <f t="shared" si="65"/>
        <v>0</v>
      </c>
    </row>
    <row r="657" spans="1:9" x14ac:dyDescent="0.25">
      <c r="A657" s="11">
        <v>291</v>
      </c>
      <c r="B657" s="21">
        <v>0.04</v>
      </c>
      <c r="C657" s="11">
        <v>0</v>
      </c>
      <c r="D657" s="49">
        <f t="shared" si="60"/>
        <v>0</v>
      </c>
      <c r="E657" s="49">
        <f t="shared" si="61"/>
        <v>0</v>
      </c>
      <c r="F657" s="49">
        <f t="shared" si="62"/>
        <v>0</v>
      </c>
      <c r="G657" s="49">
        <f t="shared" si="63"/>
        <v>0</v>
      </c>
      <c r="H657" s="49">
        <f t="shared" si="64"/>
        <v>0</v>
      </c>
      <c r="I657" s="49">
        <f t="shared" si="65"/>
        <v>0</v>
      </c>
    </row>
    <row r="658" spans="1:9" x14ac:dyDescent="0.25">
      <c r="A658" s="11">
        <v>292</v>
      </c>
      <c r="B658" s="21">
        <v>0.05</v>
      </c>
      <c r="C658" s="11">
        <v>0</v>
      </c>
      <c r="D658" s="49">
        <f t="shared" si="60"/>
        <v>240.00000000000003</v>
      </c>
      <c r="E658" s="49">
        <f t="shared" si="61"/>
        <v>0</v>
      </c>
      <c r="F658" s="49">
        <f t="shared" si="62"/>
        <v>5760000</v>
      </c>
      <c r="G658" s="49">
        <f t="shared" si="63"/>
        <v>0</v>
      </c>
      <c r="H658" s="49">
        <f t="shared" si="64"/>
        <v>138240000000</v>
      </c>
      <c r="I658" s="49">
        <f t="shared" si="65"/>
        <v>0</v>
      </c>
    </row>
    <row r="659" spans="1:9" x14ac:dyDescent="0.25">
      <c r="A659" s="11">
        <v>293</v>
      </c>
      <c r="B659" s="21">
        <v>0.05</v>
      </c>
      <c r="C659" s="11">
        <v>0</v>
      </c>
      <c r="D659" s="49">
        <f t="shared" si="60"/>
        <v>0</v>
      </c>
      <c r="E659" s="49">
        <f t="shared" si="61"/>
        <v>0</v>
      </c>
      <c r="F659" s="49">
        <f t="shared" si="62"/>
        <v>-5760000</v>
      </c>
      <c r="G659" s="49">
        <f t="shared" si="63"/>
        <v>0</v>
      </c>
      <c r="H659" s="49">
        <f t="shared" si="64"/>
        <v>-276480000000</v>
      </c>
      <c r="I659" s="49">
        <f t="shared" si="65"/>
        <v>0</v>
      </c>
    </row>
    <row r="660" spans="1:9" x14ac:dyDescent="0.25">
      <c r="A660" s="11">
        <v>294</v>
      </c>
      <c r="B660" s="21">
        <v>0.05</v>
      </c>
      <c r="C660" s="11">
        <v>0</v>
      </c>
      <c r="D660" s="49">
        <f t="shared" si="60"/>
        <v>0</v>
      </c>
      <c r="E660" s="49">
        <f t="shared" si="61"/>
        <v>0</v>
      </c>
      <c r="F660" s="49">
        <f t="shared" si="62"/>
        <v>0</v>
      </c>
      <c r="G660" s="49">
        <f t="shared" si="63"/>
        <v>0</v>
      </c>
      <c r="H660" s="49">
        <f t="shared" si="64"/>
        <v>138240000000</v>
      </c>
      <c r="I660" s="49">
        <f t="shared" si="65"/>
        <v>0</v>
      </c>
    </row>
    <row r="661" spans="1:9" x14ac:dyDescent="0.25">
      <c r="A661" s="11">
        <v>295</v>
      </c>
      <c r="B661" s="21">
        <v>0.05</v>
      </c>
      <c r="C661" s="11">
        <v>0</v>
      </c>
      <c r="D661" s="49">
        <f t="shared" si="60"/>
        <v>0</v>
      </c>
      <c r="E661" s="49">
        <f t="shared" si="61"/>
        <v>0</v>
      </c>
      <c r="F661" s="49">
        <f t="shared" si="62"/>
        <v>0</v>
      </c>
      <c r="G661" s="49">
        <f t="shared" si="63"/>
        <v>0</v>
      </c>
      <c r="H661" s="49">
        <f t="shared" si="64"/>
        <v>0</v>
      </c>
      <c r="I661" s="49">
        <f t="shared" si="65"/>
        <v>0</v>
      </c>
    </row>
    <row r="662" spans="1:9" x14ac:dyDescent="0.25">
      <c r="A662" s="11">
        <v>296</v>
      </c>
      <c r="B662" s="21">
        <v>0.05</v>
      </c>
      <c r="C662" s="11">
        <v>0</v>
      </c>
      <c r="D662" s="49">
        <f t="shared" si="60"/>
        <v>0</v>
      </c>
      <c r="E662" s="49">
        <f t="shared" si="61"/>
        <v>0</v>
      </c>
      <c r="F662" s="49">
        <f t="shared" si="62"/>
        <v>0</v>
      </c>
      <c r="G662" s="49">
        <f t="shared" si="63"/>
        <v>0</v>
      </c>
      <c r="H662" s="49">
        <f t="shared" si="64"/>
        <v>0</v>
      </c>
      <c r="I662" s="49">
        <f t="shared" si="65"/>
        <v>0</v>
      </c>
    </row>
    <row r="663" spans="1:9" x14ac:dyDescent="0.25">
      <c r="A663" s="11">
        <v>297</v>
      </c>
      <c r="B663" s="21">
        <v>0.05</v>
      </c>
      <c r="C663" s="11">
        <v>0</v>
      </c>
      <c r="D663" s="49">
        <f t="shared" si="60"/>
        <v>0</v>
      </c>
      <c r="E663" s="49">
        <f t="shared" si="61"/>
        <v>0</v>
      </c>
      <c r="F663" s="49">
        <f t="shared" si="62"/>
        <v>0</v>
      </c>
      <c r="G663" s="49">
        <f t="shared" si="63"/>
        <v>0</v>
      </c>
      <c r="H663" s="49">
        <f t="shared" si="64"/>
        <v>0</v>
      </c>
      <c r="I663" s="49">
        <f t="shared" si="65"/>
        <v>0</v>
      </c>
    </row>
    <row r="664" spans="1:9" x14ac:dyDescent="0.25">
      <c r="A664" s="11">
        <v>298</v>
      </c>
      <c r="B664" s="21">
        <v>0.05</v>
      </c>
      <c r="C664" s="11">
        <v>0</v>
      </c>
      <c r="D664" s="49">
        <f t="shared" si="60"/>
        <v>0</v>
      </c>
      <c r="E664" s="49">
        <f t="shared" si="61"/>
        <v>0</v>
      </c>
      <c r="F664" s="49">
        <f t="shared" si="62"/>
        <v>0</v>
      </c>
      <c r="G664" s="49">
        <f t="shared" si="63"/>
        <v>0</v>
      </c>
      <c r="H664" s="49">
        <f t="shared" si="64"/>
        <v>0</v>
      </c>
      <c r="I664" s="49">
        <f t="shared" si="65"/>
        <v>0</v>
      </c>
    </row>
    <row r="665" spans="1:9" x14ac:dyDescent="0.25">
      <c r="A665" s="11">
        <v>299</v>
      </c>
      <c r="B665" s="21">
        <v>0.05</v>
      </c>
      <c r="C665" s="11">
        <v>0</v>
      </c>
      <c r="D665" s="49">
        <f t="shared" si="60"/>
        <v>0</v>
      </c>
      <c r="E665" s="49">
        <f t="shared" si="61"/>
        <v>0</v>
      </c>
      <c r="F665" s="49">
        <f t="shared" si="62"/>
        <v>0</v>
      </c>
      <c r="G665" s="49">
        <f t="shared" si="63"/>
        <v>0</v>
      </c>
      <c r="H665" s="49">
        <f t="shared" si="64"/>
        <v>0</v>
      </c>
      <c r="I665" s="49">
        <f t="shared" si="65"/>
        <v>0</v>
      </c>
    </row>
    <row r="666" spans="1:9" x14ac:dyDescent="0.25">
      <c r="A666" s="11">
        <v>300</v>
      </c>
      <c r="B666" s="21">
        <v>0.05</v>
      </c>
      <c r="C666" s="11">
        <v>0</v>
      </c>
      <c r="D666" s="49">
        <f t="shared" si="60"/>
        <v>0</v>
      </c>
      <c r="E666" s="49">
        <f t="shared" si="61"/>
        <v>0</v>
      </c>
      <c r="F666" s="49">
        <f t="shared" si="62"/>
        <v>0</v>
      </c>
      <c r="G666" s="49">
        <f t="shared" si="63"/>
        <v>0</v>
      </c>
      <c r="H666" s="49">
        <f t="shared" si="64"/>
        <v>0</v>
      </c>
      <c r="I666" s="49">
        <f t="shared" si="65"/>
        <v>0</v>
      </c>
    </row>
    <row r="667" spans="1:9" x14ac:dyDescent="0.25">
      <c r="A667" s="11">
        <v>301</v>
      </c>
      <c r="B667" s="21">
        <v>0.05</v>
      </c>
      <c r="C667" s="11">
        <v>0</v>
      </c>
      <c r="D667" s="49">
        <f t="shared" si="60"/>
        <v>0</v>
      </c>
      <c r="E667" s="49">
        <f t="shared" si="61"/>
        <v>0</v>
      </c>
      <c r="F667" s="49">
        <f t="shared" si="62"/>
        <v>0</v>
      </c>
      <c r="G667" s="49">
        <f t="shared" si="63"/>
        <v>0</v>
      </c>
      <c r="H667" s="49">
        <f t="shared" si="64"/>
        <v>0</v>
      </c>
      <c r="I667" s="49">
        <f t="shared" si="65"/>
        <v>0</v>
      </c>
    </row>
    <row r="668" spans="1:9" x14ac:dyDescent="0.25">
      <c r="A668" s="11">
        <v>302</v>
      </c>
      <c r="B668" s="21">
        <v>0.05</v>
      </c>
      <c r="C668" s="11">
        <v>0</v>
      </c>
      <c r="D668" s="49">
        <f t="shared" si="60"/>
        <v>0</v>
      </c>
      <c r="E668" s="49">
        <f t="shared" si="61"/>
        <v>0</v>
      </c>
      <c r="F668" s="49">
        <f t="shared" si="62"/>
        <v>0</v>
      </c>
      <c r="G668" s="49">
        <f t="shared" si="63"/>
        <v>0</v>
      </c>
      <c r="H668" s="49">
        <f t="shared" si="64"/>
        <v>0</v>
      </c>
      <c r="I668" s="49">
        <f t="shared" si="65"/>
        <v>0</v>
      </c>
    </row>
    <row r="669" spans="1:9" x14ac:dyDescent="0.25">
      <c r="A669" s="11">
        <v>303</v>
      </c>
      <c r="B669" s="21">
        <v>0.05</v>
      </c>
      <c r="C669" s="11">
        <v>0</v>
      </c>
      <c r="D669" s="49">
        <f t="shared" si="60"/>
        <v>0</v>
      </c>
      <c r="E669" s="49">
        <f t="shared" si="61"/>
        <v>0</v>
      </c>
      <c r="F669" s="49">
        <f t="shared" si="62"/>
        <v>0</v>
      </c>
      <c r="G669" s="49">
        <f t="shared" si="63"/>
        <v>0</v>
      </c>
      <c r="H669" s="49">
        <f t="shared" si="64"/>
        <v>0</v>
      </c>
      <c r="I669" s="49">
        <f t="shared" si="65"/>
        <v>0</v>
      </c>
    </row>
    <row r="670" spans="1:9" x14ac:dyDescent="0.25">
      <c r="A670" s="11">
        <v>304</v>
      </c>
      <c r="B670" s="21">
        <v>0.06</v>
      </c>
      <c r="C670" s="11">
        <v>0</v>
      </c>
      <c r="D670" s="49">
        <f t="shared" si="60"/>
        <v>239.99999999999986</v>
      </c>
      <c r="E670" s="49">
        <f t="shared" si="61"/>
        <v>0</v>
      </c>
      <c r="F670" s="49">
        <f t="shared" si="62"/>
        <v>5759999.9999999963</v>
      </c>
      <c r="G670" s="49">
        <f t="shared" si="63"/>
        <v>0</v>
      </c>
      <c r="H670" s="49">
        <f t="shared" si="64"/>
        <v>138239999999.99988</v>
      </c>
      <c r="I670" s="49">
        <f t="shared" si="65"/>
        <v>0</v>
      </c>
    </row>
    <row r="671" spans="1:9" x14ac:dyDescent="0.25">
      <c r="A671" s="11">
        <v>305</v>
      </c>
      <c r="B671" s="21">
        <v>0.06</v>
      </c>
      <c r="C671" s="11">
        <v>0</v>
      </c>
      <c r="D671" s="49">
        <f t="shared" si="60"/>
        <v>0</v>
      </c>
      <c r="E671" s="49">
        <f t="shared" si="61"/>
        <v>0</v>
      </c>
      <c r="F671" s="49">
        <f t="shared" si="62"/>
        <v>-5759999.9999999963</v>
      </c>
      <c r="G671" s="49">
        <f t="shared" si="63"/>
        <v>0</v>
      </c>
      <c r="H671" s="49">
        <f t="shared" si="64"/>
        <v>-276479999999.99976</v>
      </c>
      <c r="I671" s="49">
        <f t="shared" si="65"/>
        <v>0</v>
      </c>
    </row>
    <row r="672" spans="1:9" x14ac:dyDescent="0.25">
      <c r="A672" s="11">
        <v>306</v>
      </c>
      <c r="B672" s="21">
        <v>0.06</v>
      </c>
      <c r="C672" s="11">
        <v>0</v>
      </c>
      <c r="D672" s="49">
        <f t="shared" si="60"/>
        <v>0</v>
      </c>
      <c r="E672" s="49">
        <f t="shared" si="61"/>
        <v>0</v>
      </c>
      <c r="F672" s="49">
        <f t="shared" si="62"/>
        <v>0</v>
      </c>
      <c r="G672" s="49">
        <f t="shared" si="63"/>
        <v>0</v>
      </c>
      <c r="H672" s="49">
        <f t="shared" si="64"/>
        <v>138239999999.99988</v>
      </c>
      <c r="I672" s="49">
        <f t="shared" si="65"/>
        <v>0</v>
      </c>
    </row>
    <row r="673" spans="1:9" x14ac:dyDescent="0.25">
      <c r="A673" s="11">
        <v>307</v>
      </c>
      <c r="B673" s="21">
        <v>0.06</v>
      </c>
      <c r="C673" s="11">
        <v>0</v>
      </c>
      <c r="D673" s="49">
        <f t="shared" si="60"/>
        <v>0</v>
      </c>
      <c r="E673" s="49">
        <f t="shared" si="61"/>
        <v>0</v>
      </c>
      <c r="F673" s="49">
        <f t="shared" si="62"/>
        <v>0</v>
      </c>
      <c r="G673" s="49">
        <f t="shared" si="63"/>
        <v>0</v>
      </c>
      <c r="H673" s="49">
        <f t="shared" si="64"/>
        <v>0</v>
      </c>
      <c r="I673" s="49">
        <f t="shared" si="65"/>
        <v>0</v>
      </c>
    </row>
    <row r="674" spans="1:9" x14ac:dyDescent="0.25">
      <c r="A674" s="11">
        <v>308</v>
      </c>
      <c r="B674" s="21">
        <v>0.06</v>
      </c>
      <c r="C674" s="11">
        <v>0</v>
      </c>
      <c r="D674" s="49">
        <f t="shared" si="60"/>
        <v>0</v>
      </c>
      <c r="E674" s="49">
        <f t="shared" si="61"/>
        <v>0</v>
      </c>
      <c r="F674" s="49">
        <f t="shared" si="62"/>
        <v>0</v>
      </c>
      <c r="G674" s="49">
        <f t="shared" si="63"/>
        <v>0</v>
      </c>
      <c r="H674" s="49">
        <f t="shared" si="64"/>
        <v>0</v>
      </c>
      <c r="I674" s="49">
        <f t="shared" si="65"/>
        <v>0</v>
      </c>
    </row>
    <row r="675" spans="1:9" x14ac:dyDescent="0.25">
      <c r="A675" s="11">
        <v>309</v>
      </c>
      <c r="B675" s="21">
        <v>0.06</v>
      </c>
      <c r="C675" s="11">
        <v>0</v>
      </c>
      <c r="D675" s="49">
        <f t="shared" si="60"/>
        <v>0</v>
      </c>
      <c r="E675" s="49">
        <f t="shared" si="61"/>
        <v>0</v>
      </c>
      <c r="F675" s="49">
        <f t="shared" si="62"/>
        <v>0</v>
      </c>
      <c r="G675" s="49">
        <f t="shared" si="63"/>
        <v>0</v>
      </c>
      <c r="H675" s="49">
        <f t="shared" si="64"/>
        <v>0</v>
      </c>
      <c r="I675" s="49">
        <f t="shared" si="65"/>
        <v>0</v>
      </c>
    </row>
    <row r="676" spans="1:9" x14ac:dyDescent="0.25">
      <c r="A676" s="11">
        <v>310</v>
      </c>
      <c r="B676" s="21">
        <v>0.06</v>
      </c>
      <c r="C676" s="11">
        <v>0</v>
      </c>
      <c r="D676" s="49">
        <f t="shared" si="60"/>
        <v>0</v>
      </c>
      <c r="E676" s="49">
        <f t="shared" si="61"/>
        <v>0</v>
      </c>
      <c r="F676" s="49">
        <f t="shared" si="62"/>
        <v>0</v>
      </c>
      <c r="G676" s="49">
        <f t="shared" si="63"/>
        <v>0</v>
      </c>
      <c r="H676" s="49">
        <f t="shared" si="64"/>
        <v>0</v>
      </c>
      <c r="I676" s="49">
        <f t="shared" si="65"/>
        <v>0</v>
      </c>
    </row>
    <row r="677" spans="1:9" x14ac:dyDescent="0.25">
      <c r="A677" s="11">
        <v>311</v>
      </c>
      <c r="B677" s="21">
        <v>0.06</v>
      </c>
      <c r="C677" s="11">
        <v>0</v>
      </c>
      <c r="D677" s="49">
        <f t="shared" si="60"/>
        <v>0</v>
      </c>
      <c r="E677" s="49">
        <f t="shared" si="61"/>
        <v>0</v>
      </c>
      <c r="F677" s="49">
        <f t="shared" si="62"/>
        <v>0</v>
      </c>
      <c r="G677" s="49">
        <f t="shared" si="63"/>
        <v>0</v>
      </c>
      <c r="H677" s="49">
        <f t="shared" si="64"/>
        <v>0</v>
      </c>
      <c r="I677" s="49">
        <f t="shared" si="65"/>
        <v>0</v>
      </c>
    </row>
    <row r="678" spans="1:9" x14ac:dyDescent="0.25">
      <c r="A678" s="11">
        <v>312</v>
      </c>
      <c r="B678" s="21">
        <v>0.06</v>
      </c>
      <c r="C678" s="11">
        <v>0</v>
      </c>
      <c r="D678" s="49">
        <f t="shared" si="60"/>
        <v>0</v>
      </c>
      <c r="E678" s="49">
        <f t="shared" si="61"/>
        <v>0</v>
      </c>
      <c r="F678" s="49">
        <f t="shared" si="62"/>
        <v>0</v>
      </c>
      <c r="G678" s="49">
        <f t="shared" si="63"/>
        <v>0</v>
      </c>
      <c r="H678" s="49">
        <f t="shared" si="64"/>
        <v>0</v>
      </c>
      <c r="I678" s="49">
        <f t="shared" si="65"/>
        <v>0</v>
      </c>
    </row>
    <row r="679" spans="1:9" x14ac:dyDescent="0.25">
      <c r="A679" s="11">
        <v>313</v>
      </c>
      <c r="B679" s="21">
        <v>0.06</v>
      </c>
      <c r="C679" s="11">
        <v>0</v>
      </c>
      <c r="D679" s="49">
        <f t="shared" si="60"/>
        <v>0</v>
      </c>
      <c r="E679" s="49">
        <f t="shared" si="61"/>
        <v>0</v>
      </c>
      <c r="F679" s="49">
        <f t="shared" si="62"/>
        <v>0</v>
      </c>
      <c r="G679" s="49">
        <f t="shared" si="63"/>
        <v>0</v>
      </c>
      <c r="H679" s="49">
        <f t="shared" si="64"/>
        <v>0</v>
      </c>
      <c r="I679" s="49">
        <f t="shared" si="65"/>
        <v>0</v>
      </c>
    </row>
    <row r="680" spans="1:9" x14ac:dyDescent="0.25">
      <c r="A680" s="11">
        <v>314</v>
      </c>
      <c r="B680" s="21">
        <v>0.06</v>
      </c>
      <c r="C680" s="11">
        <v>0</v>
      </c>
      <c r="D680" s="49">
        <f t="shared" si="60"/>
        <v>0</v>
      </c>
      <c r="E680" s="49">
        <f t="shared" si="61"/>
        <v>0</v>
      </c>
      <c r="F680" s="49">
        <f t="shared" si="62"/>
        <v>0</v>
      </c>
      <c r="G680" s="49">
        <f t="shared" si="63"/>
        <v>0</v>
      </c>
      <c r="H680" s="49">
        <f t="shared" si="64"/>
        <v>0</v>
      </c>
      <c r="I680" s="49">
        <f t="shared" si="65"/>
        <v>0</v>
      </c>
    </row>
    <row r="681" spans="1:9" x14ac:dyDescent="0.25">
      <c r="A681" s="11">
        <v>315</v>
      </c>
      <c r="B681" s="21">
        <v>0.06</v>
      </c>
      <c r="C681" s="11">
        <v>0</v>
      </c>
      <c r="D681" s="49">
        <f t="shared" si="60"/>
        <v>0</v>
      </c>
      <c r="E681" s="49">
        <f t="shared" si="61"/>
        <v>0</v>
      </c>
      <c r="F681" s="49">
        <f t="shared" si="62"/>
        <v>0</v>
      </c>
      <c r="G681" s="49">
        <f t="shared" si="63"/>
        <v>0</v>
      </c>
      <c r="H681" s="49">
        <f t="shared" si="64"/>
        <v>0</v>
      </c>
      <c r="I681" s="49">
        <f t="shared" si="65"/>
        <v>0</v>
      </c>
    </row>
    <row r="682" spans="1:9" x14ac:dyDescent="0.25">
      <c r="A682" s="11">
        <v>316</v>
      </c>
      <c r="B682" s="21">
        <v>7.0000000000000007E-2</v>
      </c>
      <c r="C682" s="11">
        <v>0</v>
      </c>
      <c r="D682" s="49">
        <f t="shared" si="60"/>
        <v>240.00000000000017</v>
      </c>
      <c r="E682" s="49">
        <f t="shared" si="61"/>
        <v>0</v>
      </c>
      <c r="F682" s="49">
        <f t="shared" si="62"/>
        <v>5760000.0000000037</v>
      </c>
      <c r="G682" s="49">
        <f t="shared" si="63"/>
        <v>0</v>
      </c>
      <c r="H682" s="49">
        <f t="shared" si="64"/>
        <v>138240000000.00009</v>
      </c>
      <c r="I682" s="49">
        <f t="shared" si="65"/>
        <v>0</v>
      </c>
    </row>
    <row r="683" spans="1:9" x14ac:dyDescent="0.25">
      <c r="A683" s="11">
        <v>317</v>
      </c>
      <c r="B683" s="21">
        <v>7.0000000000000007E-2</v>
      </c>
      <c r="C683" s="11">
        <v>0</v>
      </c>
      <c r="D683" s="49">
        <f t="shared" si="60"/>
        <v>0</v>
      </c>
      <c r="E683" s="49">
        <f t="shared" si="61"/>
        <v>0</v>
      </c>
      <c r="F683" s="49">
        <f t="shared" si="62"/>
        <v>-5760000.0000000037</v>
      </c>
      <c r="G683" s="49">
        <f t="shared" si="63"/>
        <v>0</v>
      </c>
      <c r="H683" s="49">
        <f t="shared" si="64"/>
        <v>-276480000000.00018</v>
      </c>
      <c r="I683" s="49">
        <f t="shared" si="65"/>
        <v>0</v>
      </c>
    </row>
    <row r="684" spans="1:9" x14ac:dyDescent="0.25">
      <c r="A684" s="11">
        <v>318</v>
      </c>
      <c r="B684" s="21">
        <v>7.0000000000000007E-2</v>
      </c>
      <c r="C684" s="11">
        <v>0</v>
      </c>
      <c r="D684" s="49">
        <f t="shared" si="60"/>
        <v>0</v>
      </c>
      <c r="E684" s="49">
        <f t="shared" si="61"/>
        <v>0</v>
      </c>
      <c r="F684" s="49">
        <f t="shared" si="62"/>
        <v>0</v>
      </c>
      <c r="G684" s="49">
        <f t="shared" si="63"/>
        <v>0</v>
      </c>
      <c r="H684" s="49">
        <f t="shared" si="64"/>
        <v>138240000000.00009</v>
      </c>
      <c r="I684" s="49">
        <f t="shared" si="65"/>
        <v>0</v>
      </c>
    </row>
    <row r="685" spans="1:9" x14ac:dyDescent="0.25">
      <c r="A685" s="11">
        <v>319</v>
      </c>
      <c r="B685" s="21">
        <v>7.0000000000000007E-2</v>
      </c>
      <c r="C685" s="11">
        <v>0</v>
      </c>
      <c r="D685" s="49">
        <f t="shared" si="60"/>
        <v>0</v>
      </c>
      <c r="E685" s="49">
        <f t="shared" si="61"/>
        <v>0</v>
      </c>
      <c r="F685" s="49">
        <f t="shared" si="62"/>
        <v>0</v>
      </c>
      <c r="G685" s="49">
        <f t="shared" si="63"/>
        <v>0</v>
      </c>
      <c r="H685" s="49">
        <f t="shared" si="64"/>
        <v>0</v>
      </c>
      <c r="I685" s="49">
        <f t="shared" si="65"/>
        <v>0</v>
      </c>
    </row>
    <row r="686" spans="1:9" x14ac:dyDescent="0.25">
      <c r="A686" s="11">
        <v>320</v>
      </c>
      <c r="B686" s="21">
        <v>7.0000000000000007E-2</v>
      </c>
      <c r="C686" s="11">
        <v>0</v>
      </c>
      <c r="D686" s="49">
        <f t="shared" si="60"/>
        <v>0</v>
      </c>
      <c r="E686" s="49">
        <f t="shared" si="61"/>
        <v>0</v>
      </c>
      <c r="F686" s="49">
        <f t="shared" si="62"/>
        <v>0</v>
      </c>
      <c r="G686" s="49">
        <f t="shared" si="63"/>
        <v>0</v>
      </c>
      <c r="H686" s="49">
        <f t="shared" si="64"/>
        <v>0</v>
      </c>
      <c r="I686" s="49">
        <f t="shared" si="65"/>
        <v>0</v>
      </c>
    </row>
    <row r="687" spans="1:9" x14ac:dyDescent="0.25">
      <c r="A687" s="11">
        <v>321</v>
      </c>
      <c r="B687" s="21">
        <v>7.0000000000000007E-2</v>
      </c>
      <c r="C687" s="11">
        <v>0</v>
      </c>
      <c r="D687" s="49">
        <f t="shared" si="60"/>
        <v>0</v>
      </c>
      <c r="E687" s="49">
        <f t="shared" si="61"/>
        <v>0</v>
      </c>
      <c r="F687" s="49">
        <f t="shared" si="62"/>
        <v>0</v>
      </c>
      <c r="G687" s="49">
        <f t="shared" si="63"/>
        <v>0</v>
      </c>
      <c r="H687" s="49">
        <f t="shared" si="64"/>
        <v>0</v>
      </c>
      <c r="I687" s="49">
        <f t="shared" si="65"/>
        <v>0</v>
      </c>
    </row>
    <row r="688" spans="1:9" x14ac:dyDescent="0.25">
      <c r="A688" s="11">
        <v>322</v>
      </c>
      <c r="B688" s="21">
        <v>7.0000000000000007E-2</v>
      </c>
      <c r="C688" s="11">
        <v>0</v>
      </c>
      <c r="D688" s="49">
        <f t="shared" si="60"/>
        <v>0</v>
      </c>
      <c r="E688" s="49">
        <f t="shared" si="61"/>
        <v>0</v>
      </c>
      <c r="F688" s="49">
        <f t="shared" si="62"/>
        <v>0</v>
      </c>
      <c r="G688" s="49">
        <f t="shared" si="63"/>
        <v>0</v>
      </c>
      <c r="H688" s="49">
        <f t="shared" si="64"/>
        <v>0</v>
      </c>
      <c r="I688" s="49">
        <f t="shared" si="65"/>
        <v>0</v>
      </c>
    </row>
    <row r="689" spans="1:9" x14ac:dyDescent="0.25">
      <c r="A689" s="11">
        <v>323</v>
      </c>
      <c r="B689" s="21">
        <v>7.0000000000000007E-2</v>
      </c>
      <c r="C689" s="11">
        <v>0</v>
      </c>
      <c r="D689" s="49">
        <f t="shared" si="60"/>
        <v>0</v>
      </c>
      <c r="E689" s="49">
        <f t="shared" si="61"/>
        <v>0</v>
      </c>
      <c r="F689" s="49">
        <f t="shared" si="62"/>
        <v>0</v>
      </c>
      <c r="G689" s="49">
        <f t="shared" si="63"/>
        <v>0</v>
      </c>
      <c r="H689" s="49">
        <f t="shared" si="64"/>
        <v>0</v>
      </c>
      <c r="I689" s="49">
        <f t="shared" si="65"/>
        <v>0</v>
      </c>
    </row>
    <row r="690" spans="1:9" x14ac:dyDescent="0.25">
      <c r="A690" s="11">
        <v>324</v>
      </c>
      <c r="B690" s="21">
        <v>7.0000000000000007E-2</v>
      </c>
      <c r="C690" s="11">
        <v>0</v>
      </c>
      <c r="D690" s="49">
        <f t="shared" si="60"/>
        <v>0</v>
      </c>
      <c r="E690" s="49">
        <f t="shared" si="61"/>
        <v>0</v>
      </c>
      <c r="F690" s="49">
        <f t="shared" si="62"/>
        <v>0</v>
      </c>
      <c r="G690" s="49">
        <f t="shared" si="63"/>
        <v>0</v>
      </c>
      <c r="H690" s="49">
        <f t="shared" si="64"/>
        <v>0</v>
      </c>
      <c r="I690" s="49">
        <f t="shared" si="65"/>
        <v>0</v>
      </c>
    </row>
    <row r="691" spans="1:9" x14ac:dyDescent="0.25">
      <c r="A691" s="11">
        <v>325</v>
      </c>
      <c r="B691" s="21">
        <v>7.0000000000000007E-2</v>
      </c>
      <c r="C691" s="11">
        <v>0</v>
      </c>
      <c r="D691" s="49">
        <f t="shared" si="60"/>
        <v>0</v>
      </c>
      <c r="E691" s="49">
        <f t="shared" si="61"/>
        <v>0</v>
      </c>
      <c r="F691" s="49">
        <f t="shared" si="62"/>
        <v>0</v>
      </c>
      <c r="G691" s="49">
        <f t="shared" si="63"/>
        <v>0</v>
      </c>
      <c r="H691" s="49">
        <f t="shared" si="64"/>
        <v>0</v>
      </c>
      <c r="I691" s="49">
        <f t="shared" si="65"/>
        <v>0</v>
      </c>
    </row>
    <row r="692" spans="1:9" x14ac:dyDescent="0.25">
      <c r="A692" s="11">
        <v>326</v>
      </c>
      <c r="B692" s="21">
        <v>7.0000000000000007E-2</v>
      </c>
      <c r="C692" s="11">
        <v>0</v>
      </c>
      <c r="D692" s="49">
        <f t="shared" si="60"/>
        <v>0</v>
      </c>
      <c r="E692" s="49">
        <f t="shared" si="61"/>
        <v>0</v>
      </c>
      <c r="F692" s="49">
        <f t="shared" si="62"/>
        <v>0</v>
      </c>
      <c r="G692" s="49">
        <f t="shared" si="63"/>
        <v>0</v>
      </c>
      <c r="H692" s="49">
        <f t="shared" si="64"/>
        <v>0</v>
      </c>
      <c r="I692" s="49">
        <f t="shared" si="65"/>
        <v>0</v>
      </c>
    </row>
    <row r="693" spans="1:9" x14ac:dyDescent="0.25">
      <c r="A693" s="11">
        <v>327</v>
      </c>
      <c r="B693" s="21">
        <v>7.0000000000000007E-2</v>
      </c>
      <c r="C693" s="11">
        <v>0</v>
      </c>
      <c r="D693" s="49">
        <f t="shared" si="60"/>
        <v>0</v>
      </c>
      <c r="E693" s="49">
        <f t="shared" si="61"/>
        <v>0</v>
      </c>
      <c r="F693" s="49">
        <f t="shared" si="62"/>
        <v>0</v>
      </c>
      <c r="G693" s="49">
        <f t="shared" si="63"/>
        <v>0</v>
      </c>
      <c r="H693" s="49">
        <f t="shared" si="64"/>
        <v>0</v>
      </c>
      <c r="I693" s="49">
        <f t="shared" si="65"/>
        <v>0</v>
      </c>
    </row>
    <row r="694" spans="1:9" x14ac:dyDescent="0.25">
      <c r="A694" s="11">
        <v>328</v>
      </c>
      <c r="B694" s="21">
        <v>0.08</v>
      </c>
      <c r="C694" s="11">
        <v>0</v>
      </c>
      <c r="D694" s="49">
        <f t="shared" si="60"/>
        <v>239.99999999999986</v>
      </c>
      <c r="E694" s="49">
        <f t="shared" si="61"/>
        <v>0</v>
      </c>
      <c r="F694" s="49">
        <f t="shared" si="62"/>
        <v>5759999.9999999963</v>
      </c>
      <c r="G694" s="49">
        <f t="shared" si="63"/>
        <v>0</v>
      </c>
      <c r="H694" s="49">
        <f t="shared" si="64"/>
        <v>138239999999.99988</v>
      </c>
      <c r="I694" s="49">
        <f t="shared" si="65"/>
        <v>0</v>
      </c>
    </row>
    <row r="695" spans="1:9" x14ac:dyDescent="0.25">
      <c r="A695" s="11">
        <v>329</v>
      </c>
      <c r="B695" s="21">
        <v>0.08</v>
      </c>
      <c r="C695" s="11">
        <v>0</v>
      </c>
      <c r="D695" s="49">
        <f t="shared" si="60"/>
        <v>0</v>
      </c>
      <c r="E695" s="49">
        <f t="shared" si="61"/>
        <v>0</v>
      </c>
      <c r="F695" s="49">
        <f t="shared" si="62"/>
        <v>-5759999.9999999963</v>
      </c>
      <c r="G695" s="49">
        <f t="shared" si="63"/>
        <v>0</v>
      </c>
      <c r="H695" s="49">
        <f t="shared" si="64"/>
        <v>-276479999999.99976</v>
      </c>
      <c r="I695" s="49">
        <f t="shared" si="65"/>
        <v>0</v>
      </c>
    </row>
    <row r="696" spans="1:9" x14ac:dyDescent="0.25">
      <c r="A696" s="11">
        <v>330</v>
      </c>
      <c r="B696" s="21">
        <v>0.08</v>
      </c>
      <c r="C696" s="11">
        <v>0</v>
      </c>
      <c r="D696" s="49">
        <f t="shared" si="60"/>
        <v>0</v>
      </c>
      <c r="E696" s="49">
        <f t="shared" si="61"/>
        <v>0</v>
      </c>
      <c r="F696" s="49">
        <f t="shared" si="62"/>
        <v>0</v>
      </c>
      <c r="G696" s="49">
        <f t="shared" si="63"/>
        <v>0</v>
      </c>
      <c r="H696" s="49">
        <f t="shared" si="64"/>
        <v>138239999999.99988</v>
      </c>
      <c r="I696" s="49">
        <f t="shared" si="65"/>
        <v>0</v>
      </c>
    </row>
    <row r="697" spans="1:9" x14ac:dyDescent="0.25">
      <c r="A697" s="11">
        <v>331</v>
      </c>
      <c r="B697" s="21">
        <v>0.08</v>
      </c>
      <c r="C697" s="11">
        <v>0</v>
      </c>
      <c r="D697" s="49">
        <f t="shared" si="60"/>
        <v>0</v>
      </c>
      <c r="E697" s="49">
        <f t="shared" si="61"/>
        <v>0</v>
      </c>
      <c r="F697" s="49">
        <f t="shared" si="62"/>
        <v>0</v>
      </c>
      <c r="G697" s="49">
        <f t="shared" si="63"/>
        <v>0</v>
      </c>
      <c r="H697" s="49">
        <f t="shared" si="64"/>
        <v>0</v>
      </c>
      <c r="I697" s="49">
        <f t="shared" si="65"/>
        <v>0</v>
      </c>
    </row>
    <row r="698" spans="1:9" x14ac:dyDescent="0.25">
      <c r="A698" s="11">
        <v>332</v>
      </c>
      <c r="B698" s="21">
        <v>0.08</v>
      </c>
      <c r="C698" s="11">
        <v>0</v>
      </c>
      <c r="D698" s="49">
        <f t="shared" si="60"/>
        <v>0</v>
      </c>
      <c r="E698" s="49">
        <f t="shared" si="61"/>
        <v>0</v>
      </c>
      <c r="F698" s="49">
        <f t="shared" si="62"/>
        <v>0</v>
      </c>
      <c r="G698" s="49">
        <f t="shared" si="63"/>
        <v>0</v>
      </c>
      <c r="H698" s="49">
        <f t="shared" si="64"/>
        <v>0</v>
      </c>
      <c r="I698" s="49">
        <f t="shared" si="65"/>
        <v>0</v>
      </c>
    </row>
    <row r="699" spans="1:9" x14ac:dyDescent="0.25">
      <c r="A699" s="11">
        <v>333</v>
      </c>
      <c r="B699" s="21">
        <v>0.08</v>
      </c>
      <c r="C699" s="11">
        <v>0</v>
      </c>
      <c r="D699" s="49">
        <f t="shared" si="60"/>
        <v>0</v>
      </c>
      <c r="E699" s="49">
        <f t="shared" si="61"/>
        <v>0</v>
      </c>
      <c r="F699" s="49">
        <f t="shared" si="62"/>
        <v>0</v>
      </c>
      <c r="G699" s="49">
        <f t="shared" si="63"/>
        <v>0</v>
      </c>
      <c r="H699" s="49">
        <f t="shared" si="64"/>
        <v>0</v>
      </c>
      <c r="I699" s="49">
        <f t="shared" si="65"/>
        <v>0</v>
      </c>
    </row>
    <row r="700" spans="1:9" x14ac:dyDescent="0.25">
      <c r="A700" s="11">
        <v>334</v>
      </c>
      <c r="B700" s="21">
        <v>0.08</v>
      </c>
      <c r="C700" s="11">
        <v>0</v>
      </c>
      <c r="D700" s="49">
        <f t="shared" si="60"/>
        <v>0</v>
      </c>
      <c r="E700" s="49">
        <f t="shared" si="61"/>
        <v>0</v>
      </c>
      <c r="F700" s="49">
        <f t="shared" si="62"/>
        <v>0</v>
      </c>
      <c r="G700" s="49">
        <f t="shared" si="63"/>
        <v>0</v>
      </c>
      <c r="H700" s="49">
        <f t="shared" si="64"/>
        <v>0</v>
      </c>
      <c r="I700" s="49">
        <f t="shared" si="65"/>
        <v>0</v>
      </c>
    </row>
    <row r="701" spans="1:9" x14ac:dyDescent="0.25">
      <c r="A701" s="11">
        <v>335</v>
      </c>
      <c r="B701" s="21">
        <v>0.08</v>
      </c>
      <c r="C701" s="11">
        <v>0</v>
      </c>
      <c r="D701" s="49">
        <f t="shared" si="60"/>
        <v>0</v>
      </c>
      <c r="E701" s="49">
        <f t="shared" si="61"/>
        <v>0</v>
      </c>
      <c r="F701" s="49">
        <f t="shared" si="62"/>
        <v>0</v>
      </c>
      <c r="G701" s="49">
        <f t="shared" si="63"/>
        <v>0</v>
      </c>
      <c r="H701" s="49">
        <f t="shared" si="64"/>
        <v>0</v>
      </c>
      <c r="I701" s="49">
        <f t="shared" si="65"/>
        <v>0</v>
      </c>
    </row>
    <row r="702" spans="1:9" x14ac:dyDescent="0.25">
      <c r="A702" s="11">
        <v>336</v>
      </c>
      <c r="B702" s="21">
        <v>0.08</v>
      </c>
      <c r="C702" s="11">
        <v>0</v>
      </c>
      <c r="D702" s="49">
        <f t="shared" si="60"/>
        <v>0</v>
      </c>
      <c r="E702" s="49">
        <f t="shared" si="61"/>
        <v>0</v>
      </c>
      <c r="F702" s="49">
        <f t="shared" si="62"/>
        <v>0</v>
      </c>
      <c r="G702" s="49">
        <f t="shared" si="63"/>
        <v>0</v>
      </c>
      <c r="H702" s="49">
        <f t="shared" si="64"/>
        <v>0</v>
      </c>
      <c r="I702" s="49">
        <f t="shared" si="65"/>
        <v>0</v>
      </c>
    </row>
    <row r="703" spans="1:9" x14ac:dyDescent="0.25">
      <c r="A703" s="11">
        <v>337</v>
      </c>
      <c r="B703" s="21">
        <v>0.08</v>
      </c>
      <c r="C703" s="11">
        <v>0</v>
      </c>
      <c r="D703" s="49">
        <f t="shared" si="60"/>
        <v>0</v>
      </c>
      <c r="E703" s="49">
        <f t="shared" si="61"/>
        <v>0</v>
      </c>
      <c r="F703" s="49">
        <f t="shared" si="62"/>
        <v>0</v>
      </c>
      <c r="G703" s="49">
        <f t="shared" si="63"/>
        <v>0</v>
      </c>
      <c r="H703" s="49">
        <f t="shared" si="64"/>
        <v>0</v>
      </c>
      <c r="I703" s="49">
        <f t="shared" si="65"/>
        <v>0</v>
      </c>
    </row>
    <row r="704" spans="1:9" x14ac:dyDescent="0.25">
      <c r="A704" s="11">
        <v>338</v>
      </c>
      <c r="B704" s="21">
        <v>0.08</v>
      </c>
      <c r="C704" s="11">
        <v>0</v>
      </c>
      <c r="D704" s="49">
        <f t="shared" si="60"/>
        <v>0</v>
      </c>
      <c r="E704" s="49">
        <f t="shared" si="61"/>
        <v>0</v>
      </c>
      <c r="F704" s="49">
        <f t="shared" si="62"/>
        <v>0</v>
      </c>
      <c r="G704" s="49">
        <f t="shared" si="63"/>
        <v>0</v>
      </c>
      <c r="H704" s="49">
        <f t="shared" si="64"/>
        <v>0</v>
      </c>
      <c r="I704" s="49">
        <f t="shared" si="65"/>
        <v>0</v>
      </c>
    </row>
    <row r="705" spans="1:9" x14ac:dyDescent="0.25">
      <c r="A705" s="11">
        <v>339</v>
      </c>
      <c r="B705" s="21">
        <v>0.08</v>
      </c>
      <c r="C705" s="11">
        <v>0</v>
      </c>
      <c r="D705" s="49">
        <f t="shared" si="60"/>
        <v>0</v>
      </c>
      <c r="E705" s="49">
        <f t="shared" si="61"/>
        <v>0</v>
      </c>
      <c r="F705" s="49">
        <f t="shared" si="62"/>
        <v>0</v>
      </c>
      <c r="G705" s="49">
        <f t="shared" si="63"/>
        <v>0</v>
      </c>
      <c r="H705" s="49">
        <f t="shared" si="64"/>
        <v>0</v>
      </c>
      <c r="I705" s="49">
        <f t="shared" si="65"/>
        <v>0</v>
      </c>
    </row>
    <row r="706" spans="1:9" x14ac:dyDescent="0.25">
      <c r="A706" s="11">
        <v>340</v>
      </c>
      <c r="B706" s="21">
        <v>0.08</v>
      </c>
      <c r="C706" s="11">
        <v>0</v>
      </c>
      <c r="D706" s="49">
        <f t="shared" si="60"/>
        <v>0</v>
      </c>
      <c r="E706" s="49">
        <f t="shared" si="61"/>
        <v>0</v>
      </c>
      <c r="F706" s="49">
        <f t="shared" si="62"/>
        <v>0</v>
      </c>
      <c r="G706" s="49">
        <f t="shared" si="63"/>
        <v>0</v>
      </c>
      <c r="H706" s="49">
        <f t="shared" si="64"/>
        <v>0</v>
      </c>
      <c r="I706" s="49">
        <f t="shared" si="65"/>
        <v>0</v>
      </c>
    </row>
    <row r="707" spans="1:9" x14ac:dyDescent="0.25">
      <c r="A707" s="11">
        <v>341</v>
      </c>
      <c r="B707" s="21">
        <v>0.08</v>
      </c>
      <c r="C707" s="11">
        <v>0</v>
      </c>
      <c r="D707" s="49">
        <f t="shared" si="60"/>
        <v>0</v>
      </c>
      <c r="E707" s="49">
        <f t="shared" si="61"/>
        <v>0</v>
      </c>
      <c r="F707" s="49">
        <f t="shared" si="62"/>
        <v>0</v>
      </c>
      <c r="G707" s="49">
        <f t="shared" si="63"/>
        <v>0</v>
      </c>
      <c r="H707" s="49">
        <f t="shared" si="64"/>
        <v>0</v>
      </c>
      <c r="I707" s="49">
        <f t="shared" si="65"/>
        <v>0</v>
      </c>
    </row>
    <row r="708" spans="1:9" x14ac:dyDescent="0.25">
      <c r="A708" s="11">
        <v>342</v>
      </c>
      <c r="B708" s="21">
        <v>0.08</v>
      </c>
      <c r="C708" s="11">
        <v>0</v>
      </c>
      <c r="D708" s="49">
        <f t="shared" si="60"/>
        <v>0</v>
      </c>
      <c r="E708" s="49">
        <f t="shared" si="61"/>
        <v>0</v>
      </c>
      <c r="F708" s="49">
        <f t="shared" si="62"/>
        <v>0</v>
      </c>
      <c r="G708" s="49">
        <f t="shared" si="63"/>
        <v>0</v>
      </c>
      <c r="H708" s="49">
        <f t="shared" si="64"/>
        <v>0</v>
      </c>
      <c r="I708" s="49">
        <f t="shared" si="65"/>
        <v>0</v>
      </c>
    </row>
    <row r="709" spans="1:9" x14ac:dyDescent="0.25">
      <c r="A709" s="11">
        <v>343</v>
      </c>
      <c r="B709" s="21">
        <v>0.08</v>
      </c>
      <c r="C709" s="11">
        <v>0</v>
      </c>
      <c r="D709" s="49">
        <f t="shared" si="60"/>
        <v>0</v>
      </c>
      <c r="E709" s="49">
        <f t="shared" si="61"/>
        <v>0</v>
      </c>
      <c r="F709" s="49">
        <f t="shared" si="62"/>
        <v>0</v>
      </c>
      <c r="G709" s="49">
        <f t="shared" si="63"/>
        <v>0</v>
      </c>
      <c r="H709" s="49">
        <f t="shared" si="64"/>
        <v>0</v>
      </c>
      <c r="I709" s="49">
        <f t="shared" si="65"/>
        <v>0</v>
      </c>
    </row>
    <row r="710" spans="1:9" x14ac:dyDescent="0.25">
      <c r="A710" s="11">
        <v>344</v>
      </c>
      <c r="B710" s="21">
        <v>0.08</v>
      </c>
      <c r="C710" s="11">
        <v>0</v>
      </c>
      <c r="D710" s="49">
        <f t="shared" si="60"/>
        <v>0</v>
      </c>
      <c r="E710" s="49">
        <f t="shared" si="61"/>
        <v>0</v>
      </c>
      <c r="F710" s="49">
        <f t="shared" si="62"/>
        <v>0</v>
      </c>
      <c r="G710" s="49">
        <f t="shared" si="63"/>
        <v>0</v>
      </c>
      <c r="H710" s="49">
        <f t="shared" si="64"/>
        <v>0</v>
      </c>
      <c r="I710" s="49">
        <f t="shared" si="65"/>
        <v>0</v>
      </c>
    </row>
    <row r="711" spans="1:9" x14ac:dyDescent="0.25">
      <c r="A711" s="11">
        <v>345</v>
      </c>
      <c r="B711" s="21">
        <v>0.08</v>
      </c>
      <c r="C711" s="11">
        <v>0</v>
      </c>
      <c r="D711" s="49">
        <f t="shared" si="60"/>
        <v>0</v>
      </c>
      <c r="E711" s="49">
        <f t="shared" si="61"/>
        <v>0</v>
      </c>
      <c r="F711" s="49">
        <f t="shared" si="62"/>
        <v>0</v>
      </c>
      <c r="G711" s="49">
        <f t="shared" si="63"/>
        <v>0</v>
      </c>
      <c r="H711" s="49">
        <f t="shared" si="64"/>
        <v>0</v>
      </c>
      <c r="I711" s="49">
        <f t="shared" si="65"/>
        <v>0</v>
      </c>
    </row>
    <row r="712" spans="1:9" x14ac:dyDescent="0.25">
      <c r="A712" s="11">
        <v>346</v>
      </c>
      <c r="B712" s="21">
        <v>0.09</v>
      </c>
      <c r="C712" s="11">
        <v>0</v>
      </c>
      <c r="D712" s="49">
        <f t="shared" ref="D712:D726" si="66">((B712-B711)/RADIANS(1))*$D$2</f>
        <v>239.99999999999986</v>
      </c>
      <c r="E712" s="49">
        <f t="shared" ref="E712:E726" si="67">((C712-C711)/RADIANS(1))*$D$2</f>
        <v>0</v>
      </c>
      <c r="F712" s="49">
        <f t="shared" ref="F712:F726" si="68">((D712-D711)/RADIANS(1))*$D$2</f>
        <v>5759999.9999999963</v>
      </c>
      <c r="G712" s="49">
        <f t="shared" ref="G712:G726" si="69">((E712-E711)/RADIANS(1))*$D$2</f>
        <v>0</v>
      </c>
      <c r="H712" s="49">
        <f t="shared" ref="H712:H726" si="70">((F712-F711)/RADIANS(1))*$D$2</f>
        <v>138239999999.99988</v>
      </c>
      <c r="I712" s="49">
        <f t="shared" ref="I712:I726" si="71">((G712-G711)/RADIANS(1))*$D$2</f>
        <v>0</v>
      </c>
    </row>
    <row r="713" spans="1:9" x14ac:dyDescent="0.25">
      <c r="A713" s="11">
        <v>347</v>
      </c>
      <c r="B713" s="21">
        <v>0.09</v>
      </c>
      <c r="C713" s="11">
        <v>0</v>
      </c>
      <c r="D713" s="49">
        <f t="shared" si="66"/>
        <v>0</v>
      </c>
      <c r="E713" s="49">
        <f t="shared" si="67"/>
        <v>0</v>
      </c>
      <c r="F713" s="49">
        <f t="shared" si="68"/>
        <v>-5759999.9999999963</v>
      </c>
      <c r="G713" s="49">
        <f t="shared" si="69"/>
        <v>0</v>
      </c>
      <c r="H713" s="49">
        <f t="shared" si="70"/>
        <v>-276479999999.99976</v>
      </c>
      <c r="I713" s="49">
        <f t="shared" si="71"/>
        <v>0</v>
      </c>
    </row>
    <row r="714" spans="1:9" x14ac:dyDescent="0.25">
      <c r="A714" s="11">
        <v>348</v>
      </c>
      <c r="B714" s="21">
        <v>0.09</v>
      </c>
      <c r="C714" s="11">
        <v>0</v>
      </c>
      <c r="D714" s="49">
        <f t="shared" si="66"/>
        <v>0</v>
      </c>
      <c r="E714" s="49">
        <f t="shared" si="67"/>
        <v>0</v>
      </c>
      <c r="F714" s="49">
        <f t="shared" si="68"/>
        <v>0</v>
      </c>
      <c r="G714" s="49">
        <f t="shared" si="69"/>
        <v>0</v>
      </c>
      <c r="H714" s="49">
        <f t="shared" si="70"/>
        <v>138239999999.99988</v>
      </c>
      <c r="I714" s="49">
        <f t="shared" si="71"/>
        <v>0</v>
      </c>
    </row>
    <row r="715" spans="1:9" x14ac:dyDescent="0.25">
      <c r="A715" s="11">
        <v>349</v>
      </c>
      <c r="B715" s="21">
        <v>0.09</v>
      </c>
      <c r="C715" s="11">
        <v>0</v>
      </c>
      <c r="D715" s="49">
        <f t="shared" si="66"/>
        <v>0</v>
      </c>
      <c r="E715" s="49">
        <f t="shared" si="67"/>
        <v>0</v>
      </c>
      <c r="F715" s="49">
        <f t="shared" si="68"/>
        <v>0</v>
      </c>
      <c r="G715" s="49">
        <f t="shared" si="69"/>
        <v>0</v>
      </c>
      <c r="H715" s="49">
        <f t="shared" si="70"/>
        <v>0</v>
      </c>
      <c r="I715" s="49">
        <f t="shared" si="71"/>
        <v>0</v>
      </c>
    </row>
    <row r="716" spans="1:9" x14ac:dyDescent="0.25">
      <c r="A716" s="11">
        <v>350</v>
      </c>
      <c r="B716" s="21">
        <v>0.09</v>
      </c>
      <c r="C716" s="11">
        <v>0</v>
      </c>
      <c r="D716" s="49">
        <f t="shared" si="66"/>
        <v>0</v>
      </c>
      <c r="E716" s="49">
        <f t="shared" si="67"/>
        <v>0</v>
      </c>
      <c r="F716" s="49">
        <f t="shared" si="68"/>
        <v>0</v>
      </c>
      <c r="G716" s="49">
        <f t="shared" si="69"/>
        <v>0</v>
      </c>
      <c r="H716" s="49">
        <f t="shared" si="70"/>
        <v>0</v>
      </c>
      <c r="I716" s="49">
        <f t="shared" si="71"/>
        <v>0</v>
      </c>
    </row>
    <row r="717" spans="1:9" x14ac:dyDescent="0.25">
      <c r="A717" s="11">
        <v>351</v>
      </c>
      <c r="B717" s="21">
        <v>0.09</v>
      </c>
      <c r="C717" s="11">
        <v>0</v>
      </c>
      <c r="D717" s="49">
        <f t="shared" si="66"/>
        <v>0</v>
      </c>
      <c r="E717" s="49">
        <f t="shared" si="67"/>
        <v>0</v>
      </c>
      <c r="F717" s="49">
        <f t="shared" si="68"/>
        <v>0</v>
      </c>
      <c r="G717" s="49">
        <f t="shared" si="69"/>
        <v>0</v>
      </c>
      <c r="H717" s="49">
        <f t="shared" si="70"/>
        <v>0</v>
      </c>
      <c r="I717" s="49">
        <f t="shared" si="71"/>
        <v>0</v>
      </c>
    </row>
    <row r="718" spans="1:9" x14ac:dyDescent="0.25">
      <c r="A718" s="11">
        <v>352</v>
      </c>
      <c r="B718" s="21">
        <v>0.09</v>
      </c>
      <c r="C718" s="11">
        <v>0</v>
      </c>
      <c r="D718" s="49">
        <f t="shared" si="66"/>
        <v>0</v>
      </c>
      <c r="E718" s="49">
        <f t="shared" si="67"/>
        <v>0</v>
      </c>
      <c r="F718" s="49">
        <f t="shared" si="68"/>
        <v>0</v>
      </c>
      <c r="G718" s="49">
        <f t="shared" si="69"/>
        <v>0</v>
      </c>
      <c r="H718" s="49">
        <f t="shared" si="70"/>
        <v>0</v>
      </c>
      <c r="I718" s="49">
        <f t="shared" si="71"/>
        <v>0</v>
      </c>
    </row>
    <row r="719" spans="1:9" x14ac:dyDescent="0.25">
      <c r="A719" s="11">
        <v>353</v>
      </c>
      <c r="B719" s="21">
        <v>0.09</v>
      </c>
      <c r="C719" s="11">
        <v>0</v>
      </c>
      <c r="D719" s="49">
        <f t="shared" si="66"/>
        <v>0</v>
      </c>
      <c r="E719" s="49">
        <f t="shared" si="67"/>
        <v>0</v>
      </c>
      <c r="F719" s="49">
        <f t="shared" si="68"/>
        <v>0</v>
      </c>
      <c r="G719" s="49">
        <f t="shared" si="69"/>
        <v>0</v>
      </c>
      <c r="H719" s="49">
        <f t="shared" si="70"/>
        <v>0</v>
      </c>
      <c r="I719" s="49">
        <f t="shared" si="71"/>
        <v>0</v>
      </c>
    </row>
    <row r="720" spans="1:9" x14ac:dyDescent="0.25">
      <c r="A720" s="11">
        <v>354</v>
      </c>
      <c r="B720" s="21">
        <v>0.09</v>
      </c>
      <c r="C720" s="11">
        <v>0</v>
      </c>
      <c r="D720" s="49">
        <f t="shared" si="66"/>
        <v>0</v>
      </c>
      <c r="E720" s="49">
        <f t="shared" si="67"/>
        <v>0</v>
      </c>
      <c r="F720" s="49">
        <f t="shared" si="68"/>
        <v>0</v>
      </c>
      <c r="G720" s="49">
        <f t="shared" si="69"/>
        <v>0</v>
      </c>
      <c r="H720" s="49">
        <f t="shared" si="70"/>
        <v>0</v>
      </c>
      <c r="I720" s="49">
        <f t="shared" si="71"/>
        <v>0</v>
      </c>
    </row>
    <row r="721" spans="1:9" x14ac:dyDescent="0.25">
      <c r="A721" s="11">
        <v>355</v>
      </c>
      <c r="B721" s="21">
        <v>0.09</v>
      </c>
      <c r="C721" s="11">
        <v>0</v>
      </c>
      <c r="D721" s="49">
        <f t="shared" si="66"/>
        <v>0</v>
      </c>
      <c r="E721" s="49">
        <f t="shared" si="67"/>
        <v>0</v>
      </c>
      <c r="F721" s="49">
        <f t="shared" si="68"/>
        <v>0</v>
      </c>
      <c r="G721" s="49">
        <f t="shared" si="69"/>
        <v>0</v>
      </c>
      <c r="H721" s="49">
        <f t="shared" si="70"/>
        <v>0</v>
      </c>
      <c r="I721" s="49">
        <f t="shared" si="71"/>
        <v>0</v>
      </c>
    </row>
    <row r="722" spans="1:9" x14ac:dyDescent="0.25">
      <c r="A722" s="11">
        <v>356</v>
      </c>
      <c r="B722" s="21">
        <v>0.09</v>
      </c>
      <c r="C722" s="11">
        <v>0</v>
      </c>
      <c r="D722" s="49">
        <f t="shared" si="66"/>
        <v>0</v>
      </c>
      <c r="E722" s="49">
        <f t="shared" si="67"/>
        <v>0</v>
      </c>
      <c r="F722" s="49">
        <f t="shared" si="68"/>
        <v>0</v>
      </c>
      <c r="G722" s="49">
        <f t="shared" si="69"/>
        <v>0</v>
      </c>
      <c r="H722" s="49">
        <f t="shared" si="70"/>
        <v>0</v>
      </c>
      <c r="I722" s="49">
        <f t="shared" si="71"/>
        <v>0</v>
      </c>
    </row>
    <row r="723" spans="1:9" x14ac:dyDescent="0.25">
      <c r="A723" s="11">
        <v>357</v>
      </c>
      <c r="B723" s="21">
        <v>0.09</v>
      </c>
      <c r="C723" s="11">
        <v>0</v>
      </c>
      <c r="D723" s="49">
        <f t="shared" si="66"/>
        <v>0</v>
      </c>
      <c r="E723" s="49">
        <f t="shared" si="67"/>
        <v>0</v>
      </c>
      <c r="F723" s="49">
        <f t="shared" si="68"/>
        <v>0</v>
      </c>
      <c r="G723" s="49">
        <f t="shared" si="69"/>
        <v>0</v>
      </c>
      <c r="H723" s="49">
        <f t="shared" si="70"/>
        <v>0</v>
      </c>
      <c r="I723" s="49">
        <f t="shared" si="71"/>
        <v>0</v>
      </c>
    </row>
    <row r="724" spans="1:9" x14ac:dyDescent="0.25">
      <c r="A724" s="11">
        <v>358</v>
      </c>
      <c r="B724" s="21">
        <v>0.1</v>
      </c>
      <c r="C724" s="11">
        <v>0</v>
      </c>
      <c r="D724" s="49">
        <f t="shared" si="66"/>
        <v>240.00000000000017</v>
      </c>
      <c r="E724" s="49">
        <f t="shared" si="67"/>
        <v>0</v>
      </c>
      <c r="F724" s="49">
        <f t="shared" si="68"/>
        <v>5760000.0000000037</v>
      </c>
      <c r="G724" s="49">
        <f t="shared" si="69"/>
        <v>0</v>
      </c>
      <c r="H724" s="49">
        <f t="shared" si="70"/>
        <v>138240000000.00009</v>
      </c>
      <c r="I724" s="49">
        <f t="shared" si="71"/>
        <v>0</v>
      </c>
    </row>
    <row r="725" spans="1:9" x14ac:dyDescent="0.25">
      <c r="A725" s="11">
        <v>359</v>
      </c>
      <c r="B725" s="21">
        <v>0.1</v>
      </c>
      <c r="C725" s="11">
        <v>0</v>
      </c>
      <c r="D725" s="49">
        <f t="shared" si="66"/>
        <v>0</v>
      </c>
      <c r="E725" s="49">
        <f t="shared" si="67"/>
        <v>0</v>
      </c>
      <c r="F725" s="49">
        <f t="shared" si="68"/>
        <v>-5760000.0000000037</v>
      </c>
      <c r="G725" s="49">
        <f t="shared" si="69"/>
        <v>0</v>
      </c>
      <c r="H725" s="49">
        <f t="shared" si="70"/>
        <v>-276480000000.00018</v>
      </c>
      <c r="I725" s="49">
        <f t="shared" si="71"/>
        <v>0</v>
      </c>
    </row>
    <row r="726" spans="1:9" x14ac:dyDescent="0.25">
      <c r="A726" s="11">
        <v>360</v>
      </c>
      <c r="B726" s="21">
        <v>0.1</v>
      </c>
      <c r="C726" s="11">
        <v>0</v>
      </c>
      <c r="D726" s="49">
        <f t="shared" si="66"/>
        <v>0</v>
      </c>
      <c r="E726" s="49">
        <f t="shared" si="67"/>
        <v>0</v>
      </c>
      <c r="F726" s="49">
        <f t="shared" si="68"/>
        <v>0</v>
      </c>
      <c r="G726" s="49">
        <f t="shared" si="69"/>
        <v>0</v>
      </c>
      <c r="H726" s="49">
        <f t="shared" si="70"/>
        <v>138240000000.00009</v>
      </c>
      <c r="I726" s="49">
        <f t="shared" si="71"/>
        <v>0</v>
      </c>
    </row>
    <row r="727" spans="1:9" x14ac:dyDescent="0.25">
      <c r="D727" s="24"/>
    </row>
  </sheetData>
  <mergeCells count="1">
    <mergeCell ref="A1:C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E6801-CD41-44E2-802F-FFBEFBB3B546}">
  <dimension ref="V2:X12"/>
  <sheetViews>
    <sheetView topLeftCell="A79" zoomScale="110" zoomScaleNormal="110" workbookViewId="0">
      <selection activeCell="F99" sqref="F99"/>
    </sheetView>
  </sheetViews>
  <sheetFormatPr defaultRowHeight="15" x14ac:dyDescent="0.25"/>
  <cols>
    <col min="22" max="23" width="28.5703125" customWidth="1"/>
  </cols>
  <sheetData>
    <row r="2" spans="22:24" x14ac:dyDescent="0.25">
      <c r="V2" s="26" t="s">
        <v>29</v>
      </c>
      <c r="W2" s="170" t="s">
        <v>159</v>
      </c>
      <c r="X2" s="171" t="s">
        <v>160</v>
      </c>
    </row>
    <row r="3" spans="22:24" x14ac:dyDescent="0.25">
      <c r="V3" s="27" t="s">
        <v>31</v>
      </c>
      <c r="W3" s="28">
        <v>2130</v>
      </c>
    </row>
    <row r="4" spans="22:24" x14ac:dyDescent="0.25">
      <c r="V4" s="27" t="s">
        <v>33</v>
      </c>
      <c r="W4" s="29">
        <v>47</v>
      </c>
    </row>
    <row r="5" spans="22:24" x14ac:dyDescent="0.25">
      <c r="V5" s="27" t="s">
        <v>35</v>
      </c>
      <c r="W5" s="28">
        <v>41</v>
      </c>
    </row>
    <row r="6" spans="22:24" x14ac:dyDescent="0.25">
      <c r="V6" s="27" t="s">
        <v>37</v>
      </c>
      <c r="W6" s="29">
        <v>34</v>
      </c>
    </row>
    <row r="7" spans="22:24" x14ac:dyDescent="0.25">
      <c r="V7" s="27" t="s">
        <v>39</v>
      </c>
      <c r="W7" s="165">
        <v>10</v>
      </c>
    </row>
    <row r="8" spans="22:24" x14ac:dyDescent="0.25">
      <c r="V8" s="27" t="s">
        <v>156</v>
      </c>
      <c r="W8" s="168">
        <v>5</v>
      </c>
    </row>
    <row r="9" spans="22:24" x14ac:dyDescent="0.25">
      <c r="V9" s="27" t="s">
        <v>41</v>
      </c>
      <c r="W9" s="165">
        <v>33</v>
      </c>
    </row>
    <row r="11" spans="22:24" x14ac:dyDescent="0.25">
      <c r="V11" s="27" t="s">
        <v>158</v>
      </c>
      <c r="W11" s="169">
        <f>W5+(W6/3)+W7+W8</f>
        <v>67.333333333333343</v>
      </c>
      <c r="X11" s="169">
        <v>6.7299999999999999E-2</v>
      </c>
    </row>
    <row r="12" spans="22:24" x14ac:dyDescent="0.25">
      <c r="V12" s="27" t="s">
        <v>161</v>
      </c>
      <c r="W12" s="172">
        <f>60/3.142*SQRT(42000/X11)</f>
        <v>15085.585921739041</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66D23-2B75-499B-85E0-F06231885F67}">
  <sheetPr>
    <pageSetUpPr fitToPage="1"/>
  </sheetPr>
  <dimension ref="A1:AH362"/>
  <sheetViews>
    <sheetView topLeftCell="A6" zoomScaleNormal="100" workbookViewId="0">
      <selection activeCell="C36" sqref="C36"/>
    </sheetView>
  </sheetViews>
  <sheetFormatPr defaultRowHeight="15" x14ac:dyDescent="0.25"/>
  <cols>
    <col min="1" max="1" width="7.140625" customWidth="1"/>
    <col min="2" max="2" width="3.7109375" customWidth="1"/>
    <col min="3" max="3" width="28.5703125" customWidth="1"/>
    <col min="4" max="10" width="7.140625" customWidth="1"/>
    <col min="11" max="11" width="14.28515625" customWidth="1"/>
    <col min="12" max="12" width="7.140625" customWidth="1"/>
    <col min="13" max="14" width="14.28515625" customWidth="1"/>
    <col min="15" max="17" width="7.140625" customWidth="1"/>
    <col min="18" max="18" width="28.5703125" customWidth="1"/>
    <col min="19" max="19" width="42.85546875" customWidth="1"/>
    <col min="20" max="20" width="7.140625" customWidth="1"/>
    <col min="21" max="22" width="28.5703125" customWidth="1"/>
    <col min="23" max="32" width="7.140625" customWidth="1"/>
    <col min="33" max="34" width="28.5703125" customWidth="1"/>
  </cols>
  <sheetData>
    <row r="1" spans="2:34" ht="19.5" customHeight="1" thickBot="1" x14ac:dyDescent="0.3">
      <c r="B1" s="57"/>
      <c r="C1" s="58"/>
      <c r="D1" s="59"/>
      <c r="E1" s="60"/>
      <c r="F1" s="60"/>
      <c r="G1" s="61"/>
      <c r="H1" s="61" t="s">
        <v>79</v>
      </c>
      <c r="I1" s="60"/>
      <c r="J1" s="60"/>
      <c r="K1" s="60"/>
      <c r="L1" s="60"/>
      <c r="M1" s="60"/>
      <c r="N1" s="60"/>
      <c r="O1" s="62"/>
      <c r="R1" s="26" t="s">
        <v>29</v>
      </c>
      <c r="S1" s="26" t="s">
        <v>30</v>
      </c>
      <c r="U1" s="26" t="s">
        <v>80</v>
      </c>
      <c r="V1" s="26" t="s">
        <v>81</v>
      </c>
      <c r="X1" s="46" t="s">
        <v>82</v>
      </c>
      <c r="Y1" s="46"/>
      <c r="Z1" s="46"/>
      <c r="AA1" s="46"/>
      <c r="AB1" s="46"/>
      <c r="AC1" s="46"/>
      <c r="AD1" s="46"/>
      <c r="AE1" s="46"/>
      <c r="AG1" s="25" t="s">
        <v>83</v>
      </c>
      <c r="AH1" s="25" t="s">
        <v>84</v>
      </c>
    </row>
    <row r="2" spans="2:34" ht="19.5" customHeight="1" x14ac:dyDescent="0.25">
      <c r="B2" s="52"/>
      <c r="D2" s="52"/>
      <c r="E2" s="52"/>
      <c r="F2" s="52"/>
      <c r="G2" s="52"/>
      <c r="H2" s="52"/>
      <c r="I2" s="52"/>
      <c r="J2" s="52"/>
      <c r="K2" s="52"/>
      <c r="L2" s="52"/>
      <c r="M2" s="63"/>
      <c r="N2" s="64"/>
      <c r="R2" s="27" t="s">
        <v>31</v>
      </c>
      <c r="S2" s="28" t="s">
        <v>32</v>
      </c>
      <c r="U2" s="28">
        <v>0</v>
      </c>
      <c r="V2" s="28" t="s">
        <v>12</v>
      </c>
      <c r="X2" s="11">
        <v>28.55</v>
      </c>
      <c r="Y2" s="11">
        <v>56.46</v>
      </c>
      <c r="Z2" s="11">
        <v>78.77</v>
      </c>
      <c r="AA2" s="11">
        <v>96.74</v>
      </c>
      <c r="AB2" s="11">
        <v>109.18</v>
      </c>
      <c r="AC2" s="11">
        <v>113.32</v>
      </c>
      <c r="AD2" s="11">
        <v>117.47</v>
      </c>
      <c r="AE2" s="11">
        <v>117.47</v>
      </c>
      <c r="AG2" s="11">
        <v>1.3</v>
      </c>
      <c r="AH2" s="11">
        <v>6227.2224999999999</v>
      </c>
    </row>
    <row r="3" spans="2:34" ht="19.5" customHeight="1" thickBot="1" x14ac:dyDescent="0.3">
      <c r="B3" s="52"/>
      <c r="C3" s="52"/>
      <c r="D3" s="52"/>
      <c r="E3" s="52"/>
      <c r="F3" s="52"/>
      <c r="G3" s="52"/>
      <c r="H3" s="52"/>
      <c r="I3" s="52"/>
      <c r="J3" s="52"/>
      <c r="K3" s="52"/>
      <c r="L3" s="52"/>
      <c r="M3" s="52"/>
      <c r="N3" s="52"/>
      <c r="R3" s="27" t="s">
        <v>33</v>
      </c>
      <c r="S3" s="29" t="s">
        <v>34</v>
      </c>
      <c r="U3" s="26">
        <v>1</v>
      </c>
      <c r="V3" s="26">
        <f>RADIANS(U3)</f>
        <v>1.7453292519943295E-2</v>
      </c>
      <c r="X3" s="11">
        <f>(X2/1000)/((PI()*($D$16/1000)*(D30/1000)*SQRT((2*$AH$2)/$AG$2)))</f>
        <v>1.5072368003890364</v>
      </c>
      <c r="Y3" s="11">
        <f t="shared" ref="Y3:AE3" si="0">(Y2/1000)/((PI()*($D$16/1000)*(E30/1000)*SQRT((2*$AH$2)/$AG$2)))</f>
        <v>1.4903430779328373</v>
      </c>
      <c r="Z3" s="11">
        <f t="shared" si="0"/>
        <v>1.3848499756109554</v>
      </c>
      <c r="AA3" s="11">
        <f t="shared" si="0"/>
        <v>1.276795867509942</v>
      </c>
      <c r="AB3" s="11">
        <f t="shared" si="0"/>
        <v>1.1521289023998327</v>
      </c>
      <c r="AC3" s="11">
        <f t="shared" si="0"/>
        <v>0.99708157746693293</v>
      </c>
      <c r="AD3" s="11">
        <f t="shared" si="0"/>
        <v>0.88557955846005154</v>
      </c>
      <c r="AE3" s="11">
        <f t="shared" si="0"/>
        <v>0.77519749098817914</v>
      </c>
    </row>
    <row r="4" spans="2:34" ht="19.5" customHeight="1" x14ac:dyDescent="0.25">
      <c r="B4" s="65"/>
      <c r="C4" s="66" t="s">
        <v>85</v>
      </c>
      <c r="D4" s="67" t="s">
        <v>86</v>
      </c>
      <c r="E4" s="68"/>
      <c r="F4" s="68"/>
      <c r="G4" s="68"/>
      <c r="H4" s="68"/>
      <c r="I4" s="68"/>
      <c r="J4" s="69"/>
      <c r="K4" s="70" t="s">
        <v>87</v>
      </c>
      <c r="L4" s="71"/>
      <c r="M4" s="72"/>
      <c r="N4" s="73"/>
      <c r="O4" s="74"/>
      <c r="R4" s="27" t="s">
        <v>35</v>
      </c>
      <c r="S4" s="28" t="s">
        <v>36</v>
      </c>
      <c r="U4" s="28">
        <v>2</v>
      </c>
      <c r="V4" s="28">
        <f t="shared" ref="V4:V67" si="1">RADIANS(U4)</f>
        <v>3.4906585039886591E-2</v>
      </c>
    </row>
    <row r="5" spans="2:34" ht="19.5" customHeight="1" x14ac:dyDescent="0.25">
      <c r="B5" s="75"/>
      <c r="C5" s="76" t="s">
        <v>88</v>
      </c>
      <c r="D5" s="77" t="s">
        <v>89</v>
      </c>
      <c r="E5" s="78"/>
      <c r="F5" s="78"/>
      <c r="G5" s="78"/>
      <c r="H5" s="78"/>
      <c r="I5" s="78"/>
      <c r="J5" s="79"/>
      <c r="K5" s="80" t="s">
        <v>90</v>
      </c>
      <c r="L5" s="81"/>
      <c r="M5" s="82"/>
      <c r="N5" s="83"/>
      <c r="O5" s="84"/>
      <c r="R5" s="27" t="s">
        <v>37</v>
      </c>
      <c r="S5" s="29" t="s">
        <v>38</v>
      </c>
      <c r="U5" s="26">
        <v>3</v>
      </c>
      <c r="V5" s="26">
        <f t="shared" si="1"/>
        <v>5.235987755982989E-2</v>
      </c>
      <c r="X5" s="46" t="s">
        <v>91</v>
      </c>
      <c r="Y5" s="46"/>
      <c r="Z5" s="46"/>
      <c r="AA5" s="46"/>
      <c r="AB5" s="46"/>
      <c r="AC5" s="46"/>
      <c r="AD5" s="46"/>
      <c r="AE5" s="46"/>
      <c r="AF5" s="46"/>
    </row>
    <row r="6" spans="2:34" ht="19.5" customHeight="1" x14ac:dyDescent="0.25">
      <c r="B6" s="75"/>
      <c r="C6" s="76" t="s">
        <v>92</v>
      </c>
      <c r="D6" s="85"/>
      <c r="E6" s="86"/>
      <c r="F6" s="86"/>
      <c r="G6" s="86"/>
      <c r="H6" s="86"/>
      <c r="I6" s="86"/>
      <c r="J6" s="87"/>
      <c r="K6" s="80" t="s">
        <v>93</v>
      </c>
      <c r="L6" s="81"/>
      <c r="M6" s="88"/>
      <c r="N6" s="89" t="s">
        <v>94</v>
      </c>
      <c r="O6" s="90"/>
      <c r="R6" s="27" t="s">
        <v>39</v>
      </c>
      <c r="S6" s="28" t="s">
        <v>40</v>
      </c>
      <c r="U6" s="28">
        <v>4</v>
      </c>
      <c r="V6" s="28">
        <f t="shared" si="1"/>
        <v>6.9813170079773182E-2</v>
      </c>
      <c r="X6" s="11">
        <v>17.559999999999999</v>
      </c>
      <c r="Y6" s="11">
        <v>41.63</v>
      </c>
      <c r="Z6" s="11">
        <v>57</v>
      </c>
      <c r="AA6" s="11">
        <v>66</v>
      </c>
      <c r="AB6" s="11">
        <v>70.540000000000006</v>
      </c>
      <c r="AC6" s="11">
        <v>72.77</v>
      </c>
      <c r="AD6" s="11">
        <v>74.25</v>
      </c>
      <c r="AE6" s="11">
        <v>74.319999999999993</v>
      </c>
      <c r="AF6" s="11">
        <v>75.739999999999995</v>
      </c>
    </row>
    <row r="7" spans="2:34" ht="19.5" customHeight="1" x14ac:dyDescent="0.25">
      <c r="B7" s="75"/>
      <c r="C7" s="76" t="s">
        <v>95</v>
      </c>
      <c r="D7" s="85"/>
      <c r="E7" s="86"/>
      <c r="F7" s="86"/>
      <c r="G7" s="86"/>
      <c r="H7" s="86"/>
      <c r="I7" s="86"/>
      <c r="J7" s="87"/>
      <c r="K7" s="80" t="s">
        <v>96</v>
      </c>
      <c r="L7" s="81"/>
      <c r="M7" s="82"/>
      <c r="N7" s="91" t="s">
        <v>18</v>
      </c>
      <c r="O7" s="92"/>
      <c r="R7" s="27" t="s">
        <v>41</v>
      </c>
      <c r="S7" s="29" t="s">
        <v>42</v>
      </c>
      <c r="U7" s="26">
        <v>5</v>
      </c>
      <c r="V7" s="26">
        <f t="shared" si="1"/>
        <v>8.7266462599716474E-2</v>
      </c>
      <c r="X7" s="11">
        <f>(X6/1000)/((PI()*($D$17/1000)*(D43/1000)*SQRT((2*$AH$2)/$AG$2)))</f>
        <v>1.2648131459623602</v>
      </c>
      <c r="Y7" s="11">
        <f t="shared" ref="Y7:AF7" si="2">(Y6/1000)/((PI()*($D$17/1000)*(E43/1000)*SQRT((2*$AH$2)/$AG$2)))</f>
        <v>1.4942836123252712</v>
      </c>
      <c r="Z7" s="11">
        <f t="shared" si="2"/>
        <v>1.3624781278320326</v>
      </c>
      <c r="AA7" s="11">
        <f t="shared" si="2"/>
        <v>1.1845149941564725</v>
      </c>
      <c r="AB7" s="11">
        <f t="shared" si="2"/>
        <v>1.0121237069510671</v>
      </c>
      <c r="AC7" s="11">
        <f t="shared" si="2"/>
        <v>0.87067834469461103</v>
      </c>
      <c r="AD7" s="11">
        <f t="shared" si="2"/>
        <v>0.76111269430025696</v>
      </c>
      <c r="AE7" s="11">
        <f t="shared" si="2"/>
        <v>0.66691783610385624</v>
      </c>
      <c r="AF7" s="11">
        <f t="shared" si="2"/>
        <v>0.60391959885677682</v>
      </c>
    </row>
    <row r="8" spans="2:34" ht="19.5" customHeight="1" x14ac:dyDescent="0.25">
      <c r="B8" s="75"/>
      <c r="C8" s="76" t="s">
        <v>97</v>
      </c>
      <c r="D8" s="85"/>
      <c r="E8" s="86"/>
      <c r="F8" s="86"/>
      <c r="G8" s="86"/>
      <c r="H8" s="86"/>
      <c r="I8" s="86"/>
      <c r="J8" s="87"/>
      <c r="K8" s="80" t="s">
        <v>98</v>
      </c>
      <c r="L8" s="81"/>
      <c r="M8" s="82"/>
      <c r="N8" s="91" t="s">
        <v>15</v>
      </c>
      <c r="O8" s="92"/>
      <c r="U8" s="28">
        <v>6</v>
      </c>
      <c r="V8" s="28">
        <f t="shared" si="1"/>
        <v>0.10471975511965978</v>
      </c>
    </row>
    <row r="9" spans="2:34" ht="19.5" customHeight="1" x14ac:dyDescent="0.25">
      <c r="B9" s="75"/>
      <c r="C9" s="76" t="s">
        <v>99</v>
      </c>
      <c r="D9" s="85"/>
      <c r="E9" s="86"/>
      <c r="F9" s="86"/>
      <c r="G9" s="86"/>
      <c r="H9" s="86"/>
      <c r="I9" s="86"/>
      <c r="J9" s="87"/>
      <c r="K9" s="80" t="s">
        <v>100</v>
      </c>
      <c r="L9" s="81"/>
      <c r="M9" s="82"/>
      <c r="N9" s="91" t="s">
        <v>94</v>
      </c>
      <c r="O9" s="92"/>
      <c r="R9" s="26" t="s">
        <v>55</v>
      </c>
      <c r="S9" s="26" t="s">
        <v>56</v>
      </c>
      <c r="U9" s="26">
        <v>7</v>
      </c>
      <c r="V9" s="26">
        <f t="shared" si="1"/>
        <v>0.12217304763960307</v>
      </c>
    </row>
    <row r="10" spans="2:34" ht="19.5" customHeight="1" x14ac:dyDescent="0.25">
      <c r="B10" s="75"/>
      <c r="C10" s="76" t="s">
        <v>101</v>
      </c>
      <c r="D10" s="85"/>
      <c r="E10" s="86"/>
      <c r="F10" s="86"/>
      <c r="G10" s="86"/>
      <c r="H10" s="86"/>
      <c r="I10" s="86"/>
      <c r="J10" s="87"/>
      <c r="K10" s="80" t="s">
        <v>102</v>
      </c>
      <c r="L10" s="81"/>
      <c r="M10" s="82"/>
      <c r="N10" s="91" t="s">
        <v>15</v>
      </c>
      <c r="O10" s="92"/>
      <c r="R10" s="27" t="s">
        <v>14</v>
      </c>
      <c r="S10" s="28" t="s">
        <v>57</v>
      </c>
      <c r="U10" s="28">
        <v>8</v>
      </c>
      <c r="V10" s="28">
        <f t="shared" si="1"/>
        <v>0.13962634015954636</v>
      </c>
    </row>
    <row r="11" spans="2:34" ht="19.5" customHeight="1" x14ac:dyDescent="0.25">
      <c r="B11" s="75"/>
      <c r="C11" s="76" t="s">
        <v>103</v>
      </c>
      <c r="D11" s="85"/>
      <c r="E11" s="86"/>
      <c r="F11" s="86"/>
      <c r="G11" s="86"/>
      <c r="H11" s="86"/>
      <c r="I11" s="86"/>
      <c r="J11" s="87"/>
      <c r="K11" s="80" t="s">
        <v>16</v>
      </c>
      <c r="L11" s="81"/>
      <c r="M11" s="93"/>
      <c r="N11" s="94" t="s">
        <v>6</v>
      </c>
      <c r="O11" s="95"/>
      <c r="R11" s="27" t="s">
        <v>16</v>
      </c>
      <c r="S11" s="29" t="s">
        <v>58</v>
      </c>
      <c r="U11" s="26">
        <v>9</v>
      </c>
      <c r="V11" s="26">
        <f t="shared" si="1"/>
        <v>0.15707963267948966</v>
      </c>
    </row>
    <row r="12" spans="2:34" ht="19.5" customHeight="1" thickBot="1" x14ac:dyDescent="0.3">
      <c r="B12" s="96"/>
      <c r="C12" s="97" t="s">
        <v>104</v>
      </c>
      <c r="D12" s="98"/>
      <c r="E12" s="99"/>
      <c r="F12" s="99"/>
      <c r="G12" s="99"/>
      <c r="H12" s="99"/>
      <c r="I12" s="99"/>
      <c r="J12" s="100"/>
      <c r="K12" s="101" t="s">
        <v>105</v>
      </c>
      <c r="L12" s="102"/>
      <c r="M12" s="103"/>
      <c r="N12" s="104"/>
      <c r="O12" s="105"/>
      <c r="R12" s="27" t="s">
        <v>59</v>
      </c>
      <c r="S12" s="28" t="s">
        <v>60</v>
      </c>
      <c r="U12" s="28">
        <v>10</v>
      </c>
      <c r="V12" s="28">
        <f t="shared" si="1"/>
        <v>0.17453292519943295</v>
      </c>
    </row>
    <row r="13" spans="2:34" ht="19.5" customHeight="1" thickBot="1" x14ac:dyDescent="0.3">
      <c r="C13" s="52"/>
      <c r="D13" s="52"/>
      <c r="E13" s="52"/>
      <c r="F13" s="52"/>
      <c r="G13" s="52"/>
      <c r="H13" s="52"/>
      <c r="I13" s="52"/>
      <c r="J13" s="52"/>
      <c r="K13" s="52"/>
      <c r="L13" s="52"/>
      <c r="M13" s="52"/>
      <c r="N13" s="52"/>
      <c r="O13" s="52"/>
      <c r="U13" s="26">
        <v>11</v>
      </c>
      <c r="V13" s="26">
        <f t="shared" si="1"/>
        <v>0.19198621771937624</v>
      </c>
    </row>
    <row r="14" spans="2:34" ht="19.5" customHeight="1" x14ac:dyDescent="0.25">
      <c r="B14" s="106"/>
      <c r="C14" s="107"/>
      <c r="D14" s="108"/>
      <c r="E14" s="107"/>
      <c r="F14" s="107"/>
      <c r="G14" s="107"/>
      <c r="H14" s="109" t="s">
        <v>106</v>
      </c>
      <c r="I14" s="107"/>
      <c r="J14" s="107"/>
      <c r="K14" s="107"/>
      <c r="L14" s="107"/>
      <c r="M14" s="107"/>
      <c r="N14" s="107"/>
      <c r="O14" s="110"/>
      <c r="U14" s="28">
        <v>12</v>
      </c>
      <c r="V14" s="28">
        <f t="shared" si="1"/>
        <v>0.20943951023931956</v>
      </c>
    </row>
    <row r="15" spans="2:34" ht="19.5" customHeight="1" x14ac:dyDescent="0.25">
      <c r="B15" s="111"/>
      <c r="C15" s="52"/>
      <c r="D15" s="112" t="s">
        <v>107</v>
      </c>
      <c r="E15" s="52"/>
      <c r="F15" s="112" t="s">
        <v>108</v>
      </c>
      <c r="G15" s="52"/>
      <c r="H15" s="112" t="s">
        <v>109</v>
      </c>
      <c r="I15" s="52"/>
      <c r="J15" s="112" t="s">
        <v>110</v>
      </c>
      <c r="K15" s="52"/>
      <c r="L15" s="112" t="s">
        <v>111</v>
      </c>
      <c r="M15" s="52"/>
      <c r="N15" s="112" t="s">
        <v>112</v>
      </c>
      <c r="O15" s="92"/>
      <c r="U15" s="26">
        <v>13</v>
      </c>
      <c r="V15" s="26">
        <f t="shared" si="1"/>
        <v>0.22689280275926285</v>
      </c>
    </row>
    <row r="16" spans="2:34" ht="19.5" customHeight="1" x14ac:dyDescent="0.25">
      <c r="B16" s="75"/>
      <c r="C16" s="113" t="s">
        <v>113</v>
      </c>
      <c r="D16" s="11">
        <v>35.1</v>
      </c>
      <c r="E16" s="113" t="s">
        <v>6</v>
      </c>
      <c r="F16" s="11">
        <v>5.44</v>
      </c>
      <c r="G16" s="113" t="s">
        <v>6</v>
      </c>
      <c r="H16" s="11"/>
      <c r="I16" s="113" t="s">
        <v>6</v>
      </c>
      <c r="J16" s="11">
        <v>18.89</v>
      </c>
      <c r="K16" s="113" t="s">
        <v>114</v>
      </c>
      <c r="L16" s="11">
        <v>0</v>
      </c>
      <c r="M16" s="113" t="s">
        <v>115</v>
      </c>
      <c r="N16" s="11"/>
      <c r="O16" s="114" t="s">
        <v>6</v>
      </c>
      <c r="U16" s="28">
        <v>14</v>
      </c>
      <c r="V16" s="28">
        <f t="shared" si="1"/>
        <v>0.24434609527920614</v>
      </c>
    </row>
    <row r="17" spans="2:22" ht="19.5" customHeight="1" thickBot="1" x14ac:dyDescent="0.3">
      <c r="B17" s="96"/>
      <c r="C17" s="115" t="s">
        <v>35</v>
      </c>
      <c r="D17" s="116">
        <v>30.1</v>
      </c>
      <c r="E17" s="115" t="s">
        <v>6</v>
      </c>
      <c r="F17" s="116">
        <v>5.4</v>
      </c>
      <c r="G17" s="115" t="s">
        <v>6</v>
      </c>
      <c r="H17" s="116"/>
      <c r="I17" s="115" t="s">
        <v>6</v>
      </c>
      <c r="J17" s="116">
        <v>13.77</v>
      </c>
      <c r="K17" s="115" t="s">
        <v>114</v>
      </c>
      <c r="L17" s="116">
        <v>0</v>
      </c>
      <c r="M17" s="115" t="s">
        <v>115</v>
      </c>
      <c r="N17" s="116"/>
      <c r="O17" s="117" t="s">
        <v>6</v>
      </c>
      <c r="U17" s="26">
        <v>15</v>
      </c>
      <c r="V17" s="26">
        <f t="shared" si="1"/>
        <v>0.26179938779914941</v>
      </c>
    </row>
    <row r="18" spans="2:22" ht="19.5" customHeight="1" thickBot="1" x14ac:dyDescent="0.3">
      <c r="C18" s="118"/>
      <c r="D18" s="52"/>
      <c r="E18" s="112"/>
      <c r="F18" s="52"/>
      <c r="G18" s="112"/>
      <c r="H18" s="52"/>
      <c r="I18" s="112"/>
      <c r="J18" s="52"/>
      <c r="K18" s="112"/>
      <c r="L18" s="52"/>
      <c r="M18" s="112"/>
      <c r="N18" s="52"/>
      <c r="O18" s="112"/>
      <c r="U18" s="28">
        <v>16</v>
      </c>
      <c r="V18" s="28">
        <f t="shared" si="1"/>
        <v>0.27925268031909273</v>
      </c>
    </row>
    <row r="19" spans="2:22" ht="19.5" customHeight="1" x14ac:dyDescent="0.25">
      <c r="B19" s="65"/>
      <c r="C19" s="119" t="s">
        <v>116</v>
      </c>
      <c r="D19" s="120">
        <v>0.05</v>
      </c>
      <c r="E19" s="121">
        <v>0.1</v>
      </c>
      <c r="F19" s="121">
        <v>0.15</v>
      </c>
      <c r="G19" s="121">
        <v>0.2</v>
      </c>
      <c r="H19" s="121">
        <v>0.25</v>
      </c>
      <c r="I19" s="121">
        <v>0.3</v>
      </c>
      <c r="J19" s="121">
        <v>0.35</v>
      </c>
      <c r="K19" s="121">
        <v>0.4</v>
      </c>
      <c r="L19" s="121">
        <v>0.45</v>
      </c>
      <c r="M19" s="121">
        <v>0.5</v>
      </c>
      <c r="N19" s="122"/>
      <c r="O19" s="123"/>
      <c r="U19" s="26">
        <v>17</v>
      </c>
      <c r="V19" s="26">
        <f t="shared" si="1"/>
        <v>0.29670597283903605</v>
      </c>
    </row>
    <row r="20" spans="2:22" ht="19.5" customHeight="1" x14ac:dyDescent="0.25">
      <c r="B20" s="75"/>
      <c r="C20" s="76" t="s">
        <v>117</v>
      </c>
      <c r="D20" s="124">
        <v>1.7549999999999999</v>
      </c>
      <c r="E20" s="11">
        <v>3.51</v>
      </c>
      <c r="F20" s="11">
        <v>5.27</v>
      </c>
      <c r="G20" s="11">
        <v>7.02</v>
      </c>
      <c r="H20" s="11">
        <v>8.7799999999999994</v>
      </c>
      <c r="I20" s="11">
        <v>10.53</v>
      </c>
      <c r="J20" s="11">
        <v>12.29</v>
      </c>
      <c r="K20" s="11">
        <v>14.04</v>
      </c>
      <c r="L20" s="11">
        <v>15.8</v>
      </c>
      <c r="M20" s="11">
        <v>17.55</v>
      </c>
      <c r="N20" s="125"/>
      <c r="O20" s="126"/>
      <c r="U20" s="28">
        <v>18</v>
      </c>
      <c r="V20" s="28">
        <f t="shared" si="1"/>
        <v>0.31415926535897931</v>
      </c>
    </row>
    <row r="21" spans="2:22" ht="19.5" customHeight="1" thickBot="1" x14ac:dyDescent="0.3">
      <c r="B21" s="96"/>
      <c r="C21" s="97" t="s">
        <v>118</v>
      </c>
      <c r="D21" s="127">
        <v>1.5</v>
      </c>
      <c r="E21" s="116">
        <v>3.01</v>
      </c>
      <c r="F21" s="116">
        <v>4.5199999999999996</v>
      </c>
      <c r="G21" s="116">
        <v>6.02</v>
      </c>
      <c r="H21" s="116">
        <v>7.53</v>
      </c>
      <c r="I21" s="116">
        <v>9.0299999999999994</v>
      </c>
      <c r="J21" s="116">
        <v>10.54</v>
      </c>
      <c r="K21" s="116">
        <v>12.04</v>
      </c>
      <c r="L21" s="116">
        <v>13.55</v>
      </c>
      <c r="M21" s="116">
        <v>15.05</v>
      </c>
      <c r="N21" s="128"/>
      <c r="O21" s="129"/>
      <c r="U21" s="26">
        <v>19</v>
      </c>
      <c r="V21" s="26">
        <f t="shared" si="1"/>
        <v>0.33161255787892263</v>
      </c>
    </row>
    <row r="22" spans="2:22" ht="19.5" customHeight="1" thickBot="1" x14ac:dyDescent="0.3">
      <c r="C22" s="52"/>
      <c r="D22" s="52"/>
      <c r="E22" s="52"/>
      <c r="F22" s="52"/>
      <c r="G22" s="52"/>
      <c r="H22" s="52"/>
      <c r="I22" s="52"/>
      <c r="J22" s="52"/>
      <c r="K22" s="52"/>
      <c r="L22" s="52"/>
      <c r="M22" s="52"/>
      <c r="N22" s="52"/>
      <c r="U22" s="28">
        <v>20</v>
      </c>
      <c r="V22" s="28">
        <f t="shared" si="1"/>
        <v>0.3490658503988659</v>
      </c>
    </row>
    <row r="23" spans="2:22" ht="19.5" customHeight="1" x14ac:dyDescent="0.25">
      <c r="B23" s="65"/>
      <c r="C23" s="130" t="s">
        <v>119</v>
      </c>
      <c r="D23" s="131">
        <v>1</v>
      </c>
      <c r="E23" s="132">
        <v>2</v>
      </c>
      <c r="F23" s="132">
        <v>3</v>
      </c>
      <c r="G23" s="132">
        <v>4</v>
      </c>
      <c r="H23" s="132">
        <v>5</v>
      </c>
      <c r="I23" s="133">
        <v>6</v>
      </c>
      <c r="J23" s="111"/>
      <c r="K23" s="52"/>
      <c r="L23" s="52"/>
      <c r="M23" s="52"/>
      <c r="N23" s="52"/>
      <c r="U23" s="26">
        <v>21</v>
      </c>
      <c r="V23" s="26">
        <f t="shared" si="1"/>
        <v>0.36651914291880922</v>
      </c>
    </row>
    <row r="24" spans="2:22" ht="19.5" customHeight="1" x14ac:dyDescent="0.25">
      <c r="B24" s="75"/>
      <c r="C24" s="134" t="s">
        <v>120</v>
      </c>
      <c r="D24" s="135">
        <v>16.5</v>
      </c>
      <c r="E24" s="136">
        <v>33.200000000000003</v>
      </c>
      <c r="F24" s="136">
        <v>69.7</v>
      </c>
      <c r="G24" s="136">
        <v>138.19999999999999</v>
      </c>
      <c r="H24" s="136">
        <v>207.8</v>
      </c>
      <c r="I24" s="137">
        <v>279.5</v>
      </c>
      <c r="J24" s="111"/>
      <c r="K24" s="52"/>
      <c r="L24" s="52"/>
      <c r="M24" s="52"/>
      <c r="N24" s="52"/>
      <c r="U24" s="28">
        <v>22</v>
      </c>
      <c r="V24" s="28">
        <f t="shared" si="1"/>
        <v>0.38397243543875248</v>
      </c>
    </row>
    <row r="25" spans="2:22" ht="19.5" customHeight="1" thickBot="1" x14ac:dyDescent="0.3">
      <c r="B25" s="96"/>
      <c r="C25" s="138" t="s">
        <v>121</v>
      </c>
      <c r="D25" s="139">
        <v>19.5</v>
      </c>
      <c r="E25" s="140">
        <v>37.1</v>
      </c>
      <c r="F25" s="140">
        <v>75</v>
      </c>
      <c r="G25" s="140">
        <v>148.5</v>
      </c>
      <c r="H25" s="140">
        <v>219.6</v>
      </c>
      <c r="I25" s="141">
        <v>284.60000000000002</v>
      </c>
      <c r="J25" s="111"/>
      <c r="K25" s="52"/>
      <c r="L25" s="52"/>
      <c r="M25" s="52"/>
      <c r="N25" s="52"/>
      <c r="U25" s="26">
        <v>23</v>
      </c>
      <c r="V25" s="26">
        <f t="shared" si="1"/>
        <v>0.4014257279586958</v>
      </c>
    </row>
    <row r="26" spans="2:22" ht="19.5" customHeight="1" thickBot="1" x14ac:dyDescent="0.3">
      <c r="C26" s="52"/>
      <c r="D26" s="52"/>
      <c r="E26" s="52"/>
      <c r="F26" s="52"/>
      <c r="G26" s="52"/>
      <c r="H26" s="52"/>
      <c r="I26" s="52"/>
      <c r="J26" s="52"/>
      <c r="K26" s="52"/>
      <c r="L26" s="52"/>
      <c r="M26" s="52"/>
      <c r="N26" s="52"/>
      <c r="U26" s="28">
        <v>24</v>
      </c>
      <c r="V26" s="28">
        <f t="shared" si="1"/>
        <v>0.41887902047863912</v>
      </c>
    </row>
    <row r="27" spans="2:22" ht="19.5" customHeight="1" x14ac:dyDescent="0.25">
      <c r="B27" s="142"/>
      <c r="C27" s="143"/>
      <c r="D27" s="143"/>
      <c r="E27" s="143"/>
      <c r="F27" s="143"/>
      <c r="G27" s="143"/>
      <c r="H27" s="144" t="s">
        <v>122</v>
      </c>
      <c r="I27" s="143"/>
      <c r="J27" s="143"/>
      <c r="K27" s="143"/>
      <c r="L27" s="143"/>
      <c r="M27" s="143"/>
      <c r="N27" s="143"/>
      <c r="O27" s="145"/>
      <c r="U27" s="26">
        <v>25</v>
      </c>
      <c r="V27" s="26">
        <f t="shared" si="1"/>
        <v>0.43633231299858238</v>
      </c>
    </row>
    <row r="28" spans="2:22" ht="19.5" customHeight="1" x14ac:dyDescent="0.25">
      <c r="B28" s="146">
        <v>1</v>
      </c>
      <c r="C28" s="147" t="s">
        <v>87</v>
      </c>
      <c r="D28" s="147">
        <v>1</v>
      </c>
      <c r="E28" s="147">
        <v>2</v>
      </c>
      <c r="F28" s="147">
        <v>3</v>
      </c>
      <c r="G28" s="147">
        <v>4</v>
      </c>
      <c r="H28" s="147">
        <v>5</v>
      </c>
      <c r="I28" s="147">
        <v>6</v>
      </c>
      <c r="J28" s="147">
        <v>7</v>
      </c>
      <c r="K28" s="147">
        <v>8</v>
      </c>
      <c r="L28" s="147">
        <v>9</v>
      </c>
      <c r="M28" s="147">
        <v>10</v>
      </c>
      <c r="N28" s="147">
        <v>11</v>
      </c>
      <c r="O28" s="148"/>
      <c r="U28" s="28">
        <v>26</v>
      </c>
      <c r="V28" s="28">
        <f t="shared" si="1"/>
        <v>0.4537856055185257</v>
      </c>
    </row>
    <row r="29" spans="2:22" ht="19.5" customHeight="1" x14ac:dyDescent="0.25">
      <c r="B29" s="149">
        <v>2</v>
      </c>
      <c r="C29" s="150" t="s">
        <v>123</v>
      </c>
      <c r="D29" s="11">
        <v>25</v>
      </c>
      <c r="E29" s="11">
        <v>25</v>
      </c>
      <c r="F29" s="11">
        <v>25</v>
      </c>
      <c r="G29" s="11">
        <v>25</v>
      </c>
      <c r="H29" s="11">
        <v>25</v>
      </c>
      <c r="I29" s="11">
        <v>25</v>
      </c>
      <c r="J29" s="11">
        <v>25</v>
      </c>
      <c r="K29" s="11">
        <v>25</v>
      </c>
      <c r="L29" s="11">
        <v>25</v>
      </c>
      <c r="M29" s="11">
        <v>25</v>
      </c>
      <c r="N29" s="11">
        <v>25</v>
      </c>
      <c r="O29" s="151"/>
      <c r="U29" s="26">
        <v>27</v>
      </c>
      <c r="V29" s="26">
        <f t="shared" si="1"/>
        <v>0.47123889803846897</v>
      </c>
    </row>
    <row r="30" spans="2:22" ht="19.5" customHeight="1" x14ac:dyDescent="0.25">
      <c r="B30" s="149">
        <v>3</v>
      </c>
      <c r="C30" s="150" t="s">
        <v>124</v>
      </c>
      <c r="D30" s="124">
        <v>1.7549999999999999</v>
      </c>
      <c r="E30" s="11">
        <v>3.51</v>
      </c>
      <c r="F30" s="11">
        <v>5.27</v>
      </c>
      <c r="G30" s="11">
        <v>7.02</v>
      </c>
      <c r="H30" s="11">
        <v>8.7799999999999994</v>
      </c>
      <c r="I30" s="11">
        <v>10.53</v>
      </c>
      <c r="J30" s="11">
        <v>12.29</v>
      </c>
      <c r="K30" s="11">
        <v>14.04</v>
      </c>
      <c r="L30" s="11">
        <v>15.8</v>
      </c>
      <c r="M30" s="11">
        <v>17.55</v>
      </c>
      <c r="N30" s="11" t="s">
        <v>12</v>
      </c>
      <c r="O30" s="151"/>
      <c r="U30" s="28">
        <v>28</v>
      </c>
      <c r="V30" s="28">
        <f t="shared" si="1"/>
        <v>0.48869219055841229</v>
      </c>
    </row>
    <row r="31" spans="2:22" ht="19.5" customHeight="1" x14ac:dyDescent="0.25">
      <c r="B31" s="149">
        <v>4</v>
      </c>
      <c r="C31" s="150" t="s">
        <v>125</v>
      </c>
      <c r="D31" s="11">
        <v>2</v>
      </c>
      <c r="E31" s="11">
        <v>3</v>
      </c>
      <c r="F31" s="11">
        <v>4</v>
      </c>
      <c r="G31" s="11">
        <v>4</v>
      </c>
      <c r="H31" s="11">
        <v>4</v>
      </c>
      <c r="I31" s="11">
        <v>4</v>
      </c>
      <c r="J31" s="11">
        <v>4</v>
      </c>
      <c r="K31" s="11">
        <v>4</v>
      </c>
      <c r="L31" s="11" t="s">
        <v>12</v>
      </c>
      <c r="M31" s="11" t="s">
        <v>12</v>
      </c>
      <c r="N31" s="11" t="s">
        <v>12</v>
      </c>
      <c r="O31" s="151"/>
      <c r="U31" s="26">
        <v>29</v>
      </c>
      <c r="V31" s="26">
        <f t="shared" si="1"/>
        <v>0.50614548307835561</v>
      </c>
    </row>
    <row r="32" spans="2:22" ht="19.5" customHeight="1" x14ac:dyDescent="0.25">
      <c r="B32" s="149">
        <v>5</v>
      </c>
      <c r="C32" s="150" t="s">
        <v>126</v>
      </c>
      <c r="D32" s="11">
        <v>86</v>
      </c>
      <c r="E32" s="11">
        <v>81</v>
      </c>
      <c r="F32" s="11">
        <v>57</v>
      </c>
      <c r="G32" s="11">
        <v>70</v>
      </c>
      <c r="H32" s="11">
        <v>79</v>
      </c>
      <c r="I32" s="11">
        <v>82</v>
      </c>
      <c r="J32" s="11">
        <v>85</v>
      </c>
      <c r="K32" s="11">
        <v>85</v>
      </c>
      <c r="L32" s="11" t="s">
        <v>12</v>
      </c>
      <c r="M32" s="11" t="s">
        <v>12</v>
      </c>
      <c r="N32" s="11" t="s">
        <v>12</v>
      </c>
      <c r="O32" s="151"/>
      <c r="U32" s="28">
        <v>30</v>
      </c>
      <c r="V32" s="28">
        <f t="shared" si="1"/>
        <v>0.52359877559829882</v>
      </c>
    </row>
    <row r="33" spans="2:22" ht="19.5" customHeight="1" x14ac:dyDescent="0.25">
      <c r="B33" s="149">
        <v>6</v>
      </c>
      <c r="C33" s="150" t="s">
        <v>127</v>
      </c>
      <c r="D33" s="11">
        <f>D32/100</f>
        <v>0.86</v>
      </c>
      <c r="E33" s="11">
        <f t="shared" ref="E33:K33" si="3">E32/100</f>
        <v>0.81</v>
      </c>
      <c r="F33" s="11">
        <f t="shared" si="3"/>
        <v>0.56999999999999995</v>
      </c>
      <c r="G33" s="11">
        <f t="shared" si="3"/>
        <v>0.7</v>
      </c>
      <c r="H33" s="11">
        <f t="shared" si="3"/>
        <v>0.79</v>
      </c>
      <c r="I33" s="11">
        <f t="shared" si="3"/>
        <v>0.82</v>
      </c>
      <c r="J33" s="11">
        <f t="shared" si="3"/>
        <v>0.85</v>
      </c>
      <c r="K33" s="11">
        <f t="shared" si="3"/>
        <v>0.85</v>
      </c>
      <c r="L33" s="11" t="s">
        <v>12</v>
      </c>
      <c r="M33" s="11" t="s">
        <v>12</v>
      </c>
      <c r="N33" s="11" t="s">
        <v>12</v>
      </c>
      <c r="O33" s="151"/>
      <c r="U33" s="26">
        <v>31</v>
      </c>
      <c r="V33" s="26">
        <f t="shared" si="1"/>
        <v>0.54105206811824214</v>
      </c>
    </row>
    <row r="34" spans="2:22" ht="19.5" customHeight="1" x14ac:dyDescent="0.25">
      <c r="B34" s="149">
        <v>7</v>
      </c>
      <c r="C34" s="152" t="s">
        <v>128</v>
      </c>
      <c r="D34" s="15">
        <f>D33*E24</f>
        <v>28.552000000000003</v>
      </c>
      <c r="E34" s="15">
        <f>E33*F24</f>
        <v>56.457000000000008</v>
      </c>
      <c r="F34" s="15">
        <f>F33*G24</f>
        <v>78.773999999999987</v>
      </c>
      <c r="G34" s="15">
        <f>G33*G24</f>
        <v>96.739999999999981</v>
      </c>
      <c r="H34" s="15">
        <f>H33*G24</f>
        <v>109.178</v>
      </c>
      <c r="I34" s="15">
        <f>I33*G24</f>
        <v>113.32399999999998</v>
      </c>
      <c r="J34" s="15">
        <f>J33*G24</f>
        <v>117.46999999999998</v>
      </c>
      <c r="K34" s="15">
        <f>K33*G24</f>
        <v>117.46999999999998</v>
      </c>
      <c r="L34" s="11" t="s">
        <v>12</v>
      </c>
      <c r="M34" s="11" t="s">
        <v>12</v>
      </c>
      <c r="N34" s="11" t="s">
        <v>12</v>
      </c>
      <c r="O34" s="151"/>
      <c r="U34" s="28">
        <v>32</v>
      </c>
      <c r="V34" s="28">
        <f t="shared" si="1"/>
        <v>0.55850536063818546</v>
      </c>
    </row>
    <row r="35" spans="2:22" ht="19.5" customHeight="1" x14ac:dyDescent="0.25">
      <c r="B35" s="149">
        <v>8</v>
      </c>
      <c r="C35" s="150" t="s">
        <v>129</v>
      </c>
      <c r="D35" s="11">
        <v>0</v>
      </c>
      <c r="E35" s="11">
        <v>0</v>
      </c>
      <c r="F35" s="11">
        <v>0</v>
      </c>
      <c r="G35" s="11">
        <v>0</v>
      </c>
      <c r="H35" s="11">
        <v>0</v>
      </c>
      <c r="I35" s="11">
        <v>0</v>
      </c>
      <c r="J35" s="11">
        <v>0</v>
      </c>
      <c r="K35" s="11">
        <v>0</v>
      </c>
      <c r="L35" s="11" t="s">
        <v>12</v>
      </c>
      <c r="M35" s="11" t="s">
        <v>12</v>
      </c>
      <c r="N35" s="11" t="s">
        <v>12</v>
      </c>
      <c r="O35" s="151"/>
      <c r="U35" s="26">
        <v>33</v>
      </c>
      <c r="V35" s="26">
        <f t="shared" si="1"/>
        <v>0.57595865315812877</v>
      </c>
    </row>
    <row r="36" spans="2:22" ht="19.5" customHeight="1" x14ac:dyDescent="0.25">
      <c r="B36" s="149">
        <v>9</v>
      </c>
      <c r="C36" s="150" t="s">
        <v>130</v>
      </c>
      <c r="D36" s="15">
        <f t="shared" ref="D36:K36" si="4">D34-D35</f>
        <v>28.552000000000003</v>
      </c>
      <c r="E36" s="15">
        <f t="shared" si="4"/>
        <v>56.457000000000008</v>
      </c>
      <c r="F36" s="15">
        <f t="shared" si="4"/>
        <v>78.773999999999987</v>
      </c>
      <c r="G36" s="15">
        <f t="shared" si="4"/>
        <v>96.739999999999981</v>
      </c>
      <c r="H36" s="15">
        <f t="shared" si="4"/>
        <v>109.178</v>
      </c>
      <c r="I36" s="15">
        <f t="shared" si="4"/>
        <v>113.32399999999998</v>
      </c>
      <c r="J36" s="15">
        <f t="shared" si="4"/>
        <v>117.46999999999998</v>
      </c>
      <c r="K36" s="15">
        <f t="shared" si="4"/>
        <v>117.46999999999998</v>
      </c>
      <c r="L36" s="11" t="s">
        <v>12</v>
      </c>
      <c r="M36" s="11" t="s">
        <v>12</v>
      </c>
      <c r="N36" s="11" t="s">
        <v>12</v>
      </c>
      <c r="O36" s="151"/>
      <c r="U36" s="28">
        <v>34</v>
      </c>
      <c r="V36" s="28">
        <f t="shared" si="1"/>
        <v>0.59341194567807209</v>
      </c>
    </row>
    <row r="37" spans="2:22" ht="19.5" customHeight="1" thickBot="1" x14ac:dyDescent="0.3">
      <c r="B37" s="153">
        <v>10</v>
      </c>
      <c r="C37" s="154" t="s">
        <v>131</v>
      </c>
      <c r="D37" s="116">
        <f>D36/$J$16</f>
        <v>1.5114875595553203</v>
      </c>
      <c r="E37" s="116">
        <f t="shared" ref="E37:K37" si="5">E36/$J$16</f>
        <v>2.9887241926945478</v>
      </c>
      <c r="F37" s="116">
        <f t="shared" si="5"/>
        <v>4.1701429327686599</v>
      </c>
      <c r="G37" s="116">
        <f t="shared" si="5"/>
        <v>5.1212281630492313</v>
      </c>
      <c r="H37" s="116">
        <f t="shared" si="5"/>
        <v>5.779671784012705</v>
      </c>
      <c r="I37" s="116">
        <f t="shared" si="5"/>
        <v>5.9991529910005283</v>
      </c>
      <c r="J37" s="116">
        <f t="shared" si="5"/>
        <v>6.2186341979883526</v>
      </c>
      <c r="K37" s="116">
        <f t="shared" si="5"/>
        <v>6.2186341979883526</v>
      </c>
      <c r="L37" s="11" t="s">
        <v>12</v>
      </c>
      <c r="M37" s="11" t="s">
        <v>12</v>
      </c>
      <c r="N37" s="11" t="s">
        <v>12</v>
      </c>
      <c r="O37" s="155"/>
      <c r="U37" s="26">
        <v>35</v>
      </c>
      <c r="V37" s="26">
        <f t="shared" si="1"/>
        <v>0.6108652381980153</v>
      </c>
    </row>
    <row r="38" spans="2:22" ht="19.5" customHeight="1" x14ac:dyDescent="0.25">
      <c r="C38" s="52"/>
      <c r="D38" s="52"/>
      <c r="E38" s="156" t="s">
        <v>132</v>
      </c>
      <c r="F38" s="157"/>
      <c r="G38" s="112" t="s">
        <v>133</v>
      </c>
      <c r="H38" s="52"/>
      <c r="I38" s="52"/>
      <c r="J38" s="52"/>
      <c r="K38" s="156" t="s">
        <v>134</v>
      </c>
      <c r="L38" s="157"/>
      <c r="M38" s="112" t="s">
        <v>133</v>
      </c>
      <c r="N38" s="52"/>
      <c r="U38" s="28">
        <v>36</v>
      </c>
      <c r="V38" s="28">
        <f t="shared" si="1"/>
        <v>0.62831853071795862</v>
      </c>
    </row>
    <row r="39" spans="2:22" ht="19.5" customHeight="1" thickBot="1" x14ac:dyDescent="0.3">
      <c r="C39" s="52"/>
      <c r="D39" s="52"/>
      <c r="E39" s="52"/>
      <c r="F39" s="52"/>
      <c r="G39" s="52"/>
      <c r="H39" s="52"/>
      <c r="I39" s="52"/>
      <c r="J39" s="52"/>
      <c r="K39" s="52"/>
      <c r="L39" s="52"/>
      <c r="M39" s="52"/>
      <c r="N39" s="52"/>
      <c r="U39" s="26">
        <v>37</v>
      </c>
      <c r="V39" s="26">
        <f t="shared" si="1"/>
        <v>0.64577182323790194</v>
      </c>
    </row>
    <row r="40" spans="2:22" ht="19.5" customHeight="1" x14ac:dyDescent="0.25">
      <c r="B40" s="142"/>
      <c r="C40" s="143"/>
      <c r="D40" s="143"/>
      <c r="E40" s="143"/>
      <c r="F40" s="143"/>
      <c r="G40" s="143"/>
      <c r="H40" s="144" t="s">
        <v>135</v>
      </c>
      <c r="I40" s="143"/>
      <c r="J40" s="143"/>
      <c r="K40" s="143"/>
      <c r="L40" s="143"/>
      <c r="M40" s="143"/>
      <c r="N40" s="143"/>
      <c r="O40" s="145"/>
      <c r="U40" s="28">
        <v>38</v>
      </c>
      <c r="V40" s="28">
        <f t="shared" si="1"/>
        <v>0.66322511575784526</v>
      </c>
    </row>
    <row r="41" spans="2:22" ht="19.5" customHeight="1" x14ac:dyDescent="0.25">
      <c r="B41" s="146">
        <v>1</v>
      </c>
      <c r="C41" s="147" t="s">
        <v>87</v>
      </c>
      <c r="D41" s="147">
        <v>1</v>
      </c>
      <c r="E41" s="147">
        <v>2</v>
      </c>
      <c r="F41" s="147">
        <v>3</v>
      </c>
      <c r="G41" s="147">
        <v>4</v>
      </c>
      <c r="H41" s="147">
        <v>5</v>
      </c>
      <c r="I41" s="147">
        <v>6</v>
      </c>
      <c r="J41" s="147">
        <v>7</v>
      </c>
      <c r="K41" s="147">
        <v>8</v>
      </c>
      <c r="L41" s="147">
        <v>9</v>
      </c>
      <c r="M41" s="147">
        <v>10</v>
      </c>
      <c r="N41" s="147">
        <v>11</v>
      </c>
      <c r="O41" s="148"/>
      <c r="U41" s="26">
        <v>39</v>
      </c>
      <c r="V41" s="26">
        <f t="shared" si="1"/>
        <v>0.68067840827778847</v>
      </c>
    </row>
    <row r="42" spans="2:22" ht="19.5" customHeight="1" x14ac:dyDescent="0.25">
      <c r="B42" s="149">
        <v>2</v>
      </c>
      <c r="C42" s="150" t="s">
        <v>123</v>
      </c>
      <c r="D42" s="158">
        <v>25</v>
      </c>
      <c r="E42" s="158">
        <v>25</v>
      </c>
      <c r="F42" s="158">
        <v>25</v>
      </c>
      <c r="G42" s="158">
        <v>25</v>
      </c>
      <c r="H42" s="158">
        <v>25</v>
      </c>
      <c r="I42" s="158">
        <v>25</v>
      </c>
      <c r="J42" s="158">
        <v>25</v>
      </c>
      <c r="K42" s="158">
        <v>25</v>
      </c>
      <c r="L42" s="158">
        <v>25</v>
      </c>
      <c r="M42" s="158">
        <v>25</v>
      </c>
      <c r="N42" s="158">
        <v>25</v>
      </c>
      <c r="O42" s="151"/>
      <c r="U42" s="28">
        <v>40</v>
      </c>
      <c r="V42" s="28">
        <f t="shared" si="1"/>
        <v>0.69813170079773179</v>
      </c>
    </row>
    <row r="43" spans="2:22" ht="19.5" customHeight="1" x14ac:dyDescent="0.25">
      <c r="B43" s="149">
        <v>3</v>
      </c>
      <c r="C43" s="159" t="s">
        <v>136</v>
      </c>
      <c r="D43" s="11">
        <v>1.5</v>
      </c>
      <c r="E43" s="11">
        <v>3.01</v>
      </c>
      <c r="F43" s="11">
        <v>4.5199999999999996</v>
      </c>
      <c r="G43" s="11">
        <v>6.02</v>
      </c>
      <c r="H43" s="11">
        <v>7.53</v>
      </c>
      <c r="I43" s="11">
        <v>9.0299999999999994</v>
      </c>
      <c r="J43" s="11">
        <v>10.54</v>
      </c>
      <c r="K43" s="11">
        <v>12.04</v>
      </c>
      <c r="L43" s="11">
        <v>13.55</v>
      </c>
      <c r="M43" s="160">
        <v>15.05</v>
      </c>
      <c r="N43" s="11" t="s">
        <v>12</v>
      </c>
      <c r="O43" s="161"/>
      <c r="U43" s="26">
        <v>41</v>
      </c>
      <c r="V43" s="26">
        <f t="shared" si="1"/>
        <v>0.71558499331767511</v>
      </c>
    </row>
    <row r="44" spans="2:22" ht="19.5" customHeight="1" x14ac:dyDescent="0.25">
      <c r="B44" s="149">
        <v>4</v>
      </c>
      <c r="C44" s="150" t="s">
        <v>125</v>
      </c>
      <c r="D44" s="162">
        <v>1</v>
      </c>
      <c r="E44" s="162">
        <v>3</v>
      </c>
      <c r="F44" s="162">
        <v>3</v>
      </c>
      <c r="G44" s="162">
        <v>3</v>
      </c>
      <c r="H44" s="162">
        <v>4</v>
      </c>
      <c r="I44" s="162">
        <v>4</v>
      </c>
      <c r="J44" s="162">
        <v>4</v>
      </c>
      <c r="K44" s="162">
        <v>4</v>
      </c>
      <c r="L44" s="162">
        <v>4</v>
      </c>
      <c r="M44" s="160" t="s">
        <v>12</v>
      </c>
      <c r="N44" s="11" t="s">
        <v>12</v>
      </c>
      <c r="O44" s="161"/>
      <c r="U44" s="28">
        <v>42</v>
      </c>
      <c r="V44" s="28">
        <f t="shared" si="1"/>
        <v>0.73303828583761843</v>
      </c>
    </row>
    <row r="45" spans="2:22" ht="19.5" customHeight="1" x14ac:dyDescent="0.25">
      <c r="B45" s="149">
        <v>5</v>
      </c>
      <c r="C45" s="150" t="s">
        <v>126</v>
      </c>
      <c r="D45" s="11">
        <v>90.05</v>
      </c>
      <c r="E45" s="11">
        <v>55.5</v>
      </c>
      <c r="F45" s="11">
        <v>76</v>
      </c>
      <c r="G45" s="11">
        <v>88</v>
      </c>
      <c r="H45" s="11">
        <v>47.5</v>
      </c>
      <c r="I45" s="11">
        <v>49</v>
      </c>
      <c r="J45" s="11">
        <v>50</v>
      </c>
      <c r="K45" s="11">
        <v>50.05</v>
      </c>
      <c r="L45" s="11">
        <v>51</v>
      </c>
      <c r="M45" s="160" t="s">
        <v>12</v>
      </c>
      <c r="N45" s="11" t="s">
        <v>12</v>
      </c>
      <c r="O45" s="161"/>
      <c r="U45" s="26">
        <v>43</v>
      </c>
      <c r="V45" s="26">
        <f t="shared" si="1"/>
        <v>0.75049157835756175</v>
      </c>
    </row>
    <row r="46" spans="2:22" ht="19.5" customHeight="1" x14ac:dyDescent="0.25">
      <c r="B46" s="149">
        <v>6</v>
      </c>
      <c r="C46" s="150" t="s">
        <v>127</v>
      </c>
      <c r="D46" s="11">
        <f>D45/100</f>
        <v>0.90049999999999997</v>
      </c>
      <c r="E46" s="11">
        <f t="shared" ref="E46:L46" si="6">E45/100</f>
        <v>0.55500000000000005</v>
      </c>
      <c r="F46" s="11">
        <f t="shared" si="6"/>
        <v>0.76</v>
      </c>
      <c r="G46" s="11">
        <f t="shared" si="6"/>
        <v>0.88</v>
      </c>
      <c r="H46" s="11">
        <f t="shared" si="6"/>
        <v>0.47499999999999998</v>
      </c>
      <c r="I46" s="11">
        <f t="shared" si="6"/>
        <v>0.49</v>
      </c>
      <c r="J46" s="11">
        <f t="shared" si="6"/>
        <v>0.5</v>
      </c>
      <c r="K46" s="11">
        <f t="shared" si="6"/>
        <v>0.50049999999999994</v>
      </c>
      <c r="L46" s="11">
        <f t="shared" si="6"/>
        <v>0.51</v>
      </c>
      <c r="M46" s="160" t="s">
        <v>12</v>
      </c>
      <c r="N46" s="11" t="s">
        <v>12</v>
      </c>
      <c r="O46" s="161"/>
      <c r="U46" s="28">
        <v>44</v>
      </c>
      <c r="V46" s="28">
        <f t="shared" si="1"/>
        <v>0.76794487087750496</v>
      </c>
    </row>
    <row r="47" spans="2:22" ht="19.5" customHeight="1" x14ac:dyDescent="0.25">
      <c r="B47" s="149">
        <v>7</v>
      </c>
      <c r="C47" s="152" t="s">
        <v>137</v>
      </c>
      <c r="D47" s="11">
        <f>D46*D25</f>
        <v>17.559750000000001</v>
      </c>
      <c r="E47" s="11">
        <f>E46*F25</f>
        <v>41.625000000000007</v>
      </c>
      <c r="F47" s="11">
        <f>F46*F25</f>
        <v>57</v>
      </c>
      <c r="G47" s="11">
        <f>G46*F25</f>
        <v>66</v>
      </c>
      <c r="H47" s="11">
        <f>H46*G25</f>
        <v>70.537499999999994</v>
      </c>
      <c r="I47" s="11">
        <f>I46*G25</f>
        <v>72.765000000000001</v>
      </c>
      <c r="J47" s="11">
        <f>J46*G25</f>
        <v>74.25</v>
      </c>
      <c r="K47" s="11">
        <f>K46*G25</f>
        <v>74.324249999999992</v>
      </c>
      <c r="L47" s="11">
        <f>L46*G25</f>
        <v>75.734999999999999</v>
      </c>
      <c r="M47" s="160" t="s">
        <v>12</v>
      </c>
      <c r="N47" s="11" t="s">
        <v>12</v>
      </c>
      <c r="O47" s="161"/>
      <c r="U47" s="26">
        <v>45</v>
      </c>
      <c r="V47" s="26">
        <f t="shared" si="1"/>
        <v>0.78539816339744828</v>
      </c>
    </row>
    <row r="48" spans="2:22" ht="19.5" customHeight="1" x14ac:dyDescent="0.25">
      <c r="B48" s="149">
        <v>8</v>
      </c>
      <c r="C48" s="150" t="s">
        <v>129</v>
      </c>
      <c r="D48" s="11">
        <v>0</v>
      </c>
      <c r="E48" s="11">
        <v>0</v>
      </c>
      <c r="F48" s="11">
        <v>0</v>
      </c>
      <c r="G48" s="11">
        <v>0</v>
      </c>
      <c r="H48" s="11">
        <v>0</v>
      </c>
      <c r="I48" s="11">
        <v>0</v>
      </c>
      <c r="J48" s="11">
        <v>0</v>
      </c>
      <c r="K48" s="11">
        <v>0</v>
      </c>
      <c r="L48" s="11">
        <v>0</v>
      </c>
      <c r="M48" s="160" t="s">
        <v>12</v>
      </c>
      <c r="N48" s="11" t="s">
        <v>12</v>
      </c>
      <c r="O48" s="161"/>
      <c r="U48" s="28">
        <v>46</v>
      </c>
      <c r="V48" s="28">
        <f t="shared" si="1"/>
        <v>0.8028514559173916</v>
      </c>
    </row>
    <row r="49" spans="2:22" ht="19.5" customHeight="1" x14ac:dyDescent="0.25">
      <c r="B49" s="149">
        <v>9</v>
      </c>
      <c r="C49" s="150" t="s">
        <v>130</v>
      </c>
      <c r="D49" s="11">
        <f t="shared" ref="D49:L49" si="7">D47-D48</f>
        <v>17.559750000000001</v>
      </c>
      <c r="E49" s="11">
        <f t="shared" si="7"/>
        <v>41.625000000000007</v>
      </c>
      <c r="F49" s="11">
        <f t="shared" si="7"/>
        <v>57</v>
      </c>
      <c r="G49" s="11">
        <f t="shared" si="7"/>
        <v>66</v>
      </c>
      <c r="H49" s="11">
        <f t="shared" si="7"/>
        <v>70.537499999999994</v>
      </c>
      <c r="I49" s="11">
        <f t="shared" si="7"/>
        <v>72.765000000000001</v>
      </c>
      <c r="J49" s="11">
        <f t="shared" si="7"/>
        <v>74.25</v>
      </c>
      <c r="K49" s="11">
        <f t="shared" si="7"/>
        <v>74.324249999999992</v>
      </c>
      <c r="L49" s="11">
        <f t="shared" si="7"/>
        <v>75.734999999999999</v>
      </c>
      <c r="M49" s="160" t="s">
        <v>12</v>
      </c>
      <c r="N49" s="11" t="s">
        <v>12</v>
      </c>
      <c r="O49" s="161"/>
      <c r="U49" s="26">
        <v>47</v>
      </c>
      <c r="V49" s="26">
        <f t="shared" si="1"/>
        <v>0.82030474843733492</v>
      </c>
    </row>
    <row r="50" spans="2:22" ht="19.5" customHeight="1" thickBot="1" x14ac:dyDescent="0.3">
      <c r="B50" s="153">
        <v>10</v>
      </c>
      <c r="C50" s="154" t="s">
        <v>131</v>
      </c>
      <c r="D50" s="116">
        <f>D49/$J$17</f>
        <v>1.2752178649237473</v>
      </c>
      <c r="E50" s="116">
        <f t="shared" ref="E50:L50" si="8">E49/$J$17</f>
        <v>3.0228758169934649</v>
      </c>
      <c r="F50" s="116">
        <f t="shared" si="8"/>
        <v>4.1394335511982572</v>
      </c>
      <c r="G50" s="116">
        <f t="shared" si="8"/>
        <v>4.7930283224400876</v>
      </c>
      <c r="H50" s="116">
        <f t="shared" si="8"/>
        <v>5.1225490196078427</v>
      </c>
      <c r="I50" s="116">
        <f t="shared" si="8"/>
        <v>5.284313725490196</v>
      </c>
      <c r="J50" s="116">
        <f t="shared" si="8"/>
        <v>5.3921568627450984</v>
      </c>
      <c r="K50" s="116">
        <f t="shared" si="8"/>
        <v>5.3975490196078431</v>
      </c>
      <c r="L50" s="116">
        <f t="shared" si="8"/>
        <v>5.5</v>
      </c>
      <c r="M50" s="160" t="s">
        <v>12</v>
      </c>
      <c r="N50" s="11" t="s">
        <v>12</v>
      </c>
      <c r="O50" s="163"/>
      <c r="U50" s="28">
        <v>48</v>
      </c>
      <c r="V50" s="28">
        <f t="shared" si="1"/>
        <v>0.83775804095727824</v>
      </c>
    </row>
    <row r="51" spans="2:22" ht="19.5" customHeight="1" x14ac:dyDescent="0.25">
      <c r="B51" s="52"/>
      <c r="C51" s="52"/>
      <c r="D51" s="52"/>
      <c r="E51" s="156" t="s">
        <v>132</v>
      </c>
      <c r="F51" s="157"/>
      <c r="G51" s="112" t="s">
        <v>133</v>
      </c>
      <c r="H51" s="52"/>
      <c r="I51" s="52"/>
      <c r="J51" s="52"/>
      <c r="K51" s="156" t="s">
        <v>134</v>
      </c>
      <c r="L51" s="157"/>
      <c r="M51" s="112" t="s">
        <v>133</v>
      </c>
      <c r="N51" s="52"/>
      <c r="O51" s="52"/>
      <c r="U51" s="26">
        <v>49</v>
      </c>
      <c r="V51" s="26">
        <f t="shared" si="1"/>
        <v>0.85521133347722145</v>
      </c>
    </row>
    <row r="52" spans="2:22" ht="19.5" customHeight="1" x14ac:dyDescent="0.25">
      <c r="B52" s="52"/>
      <c r="C52" s="52"/>
      <c r="D52" s="52"/>
      <c r="E52" s="52"/>
      <c r="F52" s="52"/>
      <c r="G52" s="52"/>
      <c r="H52" s="52"/>
      <c r="I52" s="52"/>
      <c r="J52" s="52"/>
      <c r="K52" s="52"/>
      <c r="L52" s="52"/>
      <c r="M52" s="52"/>
      <c r="N52" s="52"/>
      <c r="O52" s="52"/>
      <c r="U52" s="28">
        <v>50</v>
      </c>
      <c r="V52" s="28">
        <f t="shared" si="1"/>
        <v>0.87266462599716477</v>
      </c>
    </row>
    <row r="53" spans="2:22" ht="19.5" customHeight="1" x14ac:dyDescent="0.25">
      <c r="B53" s="52"/>
      <c r="C53" s="52"/>
      <c r="D53" s="112"/>
      <c r="E53" s="118" t="s">
        <v>138</v>
      </c>
      <c r="F53" s="157"/>
      <c r="G53" s="112"/>
      <c r="H53" s="112"/>
      <c r="I53" s="112"/>
      <c r="J53" s="118" t="s">
        <v>139</v>
      </c>
      <c r="K53" s="157"/>
      <c r="L53" s="112"/>
      <c r="M53" s="112"/>
      <c r="N53" s="112"/>
      <c r="O53" s="112"/>
      <c r="U53" s="26">
        <v>51</v>
      </c>
      <c r="V53" s="26">
        <f t="shared" si="1"/>
        <v>0.89011791851710809</v>
      </c>
    </row>
    <row r="54" spans="2:22" ht="19.5" customHeight="1" x14ac:dyDescent="0.25">
      <c r="B54" s="52"/>
      <c r="C54" s="52"/>
      <c r="D54" s="112"/>
      <c r="E54" s="118" t="s">
        <v>140</v>
      </c>
      <c r="F54" s="157"/>
      <c r="G54" s="112"/>
      <c r="H54" s="112"/>
      <c r="I54" s="112"/>
      <c r="J54" s="118" t="s">
        <v>141</v>
      </c>
      <c r="K54" s="164"/>
      <c r="L54" s="112" t="s">
        <v>142</v>
      </c>
      <c r="M54" s="112"/>
      <c r="N54" s="112"/>
      <c r="O54" s="112"/>
      <c r="U54" s="28">
        <v>52</v>
      </c>
      <c r="V54" s="28">
        <f t="shared" si="1"/>
        <v>0.90757121103705141</v>
      </c>
    </row>
    <row r="55" spans="2:22" ht="19.5" customHeight="1" x14ac:dyDescent="0.25">
      <c r="B55" s="52"/>
      <c r="C55" s="52"/>
      <c r="D55" s="112"/>
      <c r="E55" s="118" t="s">
        <v>143</v>
      </c>
      <c r="F55" s="157"/>
      <c r="G55" s="112"/>
      <c r="H55" s="112"/>
      <c r="I55" s="112"/>
      <c r="J55" s="118" t="s">
        <v>144</v>
      </c>
      <c r="K55" s="157"/>
      <c r="L55" s="157"/>
      <c r="M55" s="157"/>
      <c r="N55" s="157"/>
      <c r="O55" s="112" t="s">
        <v>145</v>
      </c>
      <c r="U55" s="26">
        <v>53</v>
      </c>
      <c r="V55" s="26">
        <f t="shared" si="1"/>
        <v>0.92502450355699462</v>
      </c>
    </row>
    <row r="56" spans="2:22" x14ac:dyDescent="0.25">
      <c r="B56" s="52"/>
      <c r="C56" s="52"/>
      <c r="D56" s="52"/>
      <c r="E56" s="52"/>
      <c r="F56" s="52"/>
      <c r="G56" s="52"/>
      <c r="H56" s="52"/>
      <c r="I56" s="52"/>
      <c r="J56" s="52"/>
      <c r="K56" s="52"/>
      <c r="L56" s="52"/>
      <c r="M56" s="52"/>
      <c r="N56" s="52"/>
      <c r="O56" s="52"/>
      <c r="U56" s="28">
        <v>54</v>
      </c>
      <c r="V56" s="28">
        <f t="shared" si="1"/>
        <v>0.94247779607693793</v>
      </c>
    </row>
    <row r="57" spans="2:22" x14ac:dyDescent="0.25">
      <c r="B57" s="52"/>
      <c r="C57" s="52"/>
      <c r="D57" s="52"/>
      <c r="E57" s="52"/>
      <c r="F57" s="52"/>
      <c r="G57" s="52"/>
      <c r="H57" s="52"/>
      <c r="I57" s="52"/>
      <c r="J57" s="52"/>
      <c r="K57" s="52"/>
      <c r="L57" s="52"/>
      <c r="M57" s="52"/>
      <c r="N57" s="52"/>
      <c r="O57" s="52"/>
      <c r="U57" s="26">
        <v>55</v>
      </c>
      <c r="V57" s="26">
        <f t="shared" si="1"/>
        <v>0.95993108859688125</v>
      </c>
    </row>
    <row r="58" spans="2:22" x14ac:dyDescent="0.25">
      <c r="B58" s="52"/>
      <c r="C58" s="52"/>
      <c r="D58" s="52"/>
      <c r="E58" s="52"/>
      <c r="F58" s="52"/>
      <c r="G58" s="52"/>
      <c r="H58" s="52"/>
      <c r="I58" s="52"/>
      <c r="J58" s="52"/>
      <c r="K58" s="52"/>
      <c r="L58" s="52"/>
      <c r="M58" s="52"/>
      <c r="N58" s="52"/>
      <c r="O58" s="52"/>
      <c r="U58" s="28">
        <v>56</v>
      </c>
      <c r="V58" s="28">
        <f t="shared" si="1"/>
        <v>0.97738438111682457</v>
      </c>
    </row>
    <row r="59" spans="2:22" x14ac:dyDescent="0.25">
      <c r="B59" s="52"/>
      <c r="C59" s="52"/>
      <c r="D59" s="52"/>
      <c r="E59" s="52"/>
      <c r="F59" s="52"/>
      <c r="G59" s="52"/>
      <c r="H59" s="52"/>
      <c r="I59" s="52"/>
      <c r="J59" s="52"/>
      <c r="K59" s="52"/>
      <c r="L59" s="52"/>
      <c r="M59" s="52"/>
      <c r="N59" s="52"/>
      <c r="O59" s="52"/>
      <c r="U59" s="26">
        <v>57</v>
      </c>
      <c r="V59" s="26">
        <f t="shared" si="1"/>
        <v>0.99483767363676789</v>
      </c>
    </row>
    <row r="60" spans="2:22" x14ac:dyDescent="0.25">
      <c r="B60" s="52"/>
      <c r="C60" s="52"/>
      <c r="D60" s="52"/>
      <c r="E60" s="52"/>
      <c r="F60" s="52"/>
      <c r="G60" s="52"/>
      <c r="H60" s="52"/>
      <c r="I60" s="52"/>
      <c r="J60" s="52"/>
      <c r="K60" s="52"/>
      <c r="L60" s="52"/>
      <c r="M60" s="52"/>
      <c r="N60" s="52"/>
      <c r="O60" s="52"/>
      <c r="U60" s="28">
        <v>58</v>
      </c>
      <c r="V60" s="28">
        <f t="shared" si="1"/>
        <v>1.0122909661567112</v>
      </c>
    </row>
    <row r="61" spans="2:22" x14ac:dyDescent="0.25">
      <c r="U61" s="26">
        <v>59</v>
      </c>
      <c r="V61" s="26">
        <f t="shared" si="1"/>
        <v>1.0297442586766545</v>
      </c>
    </row>
    <row r="62" spans="2:22" x14ac:dyDescent="0.25">
      <c r="U62" s="28">
        <v>60</v>
      </c>
      <c r="V62" s="28">
        <f t="shared" si="1"/>
        <v>1.0471975511965976</v>
      </c>
    </row>
    <row r="63" spans="2:22" x14ac:dyDescent="0.25">
      <c r="U63" s="26">
        <v>61</v>
      </c>
      <c r="V63" s="26">
        <f t="shared" si="1"/>
        <v>1.064650843716541</v>
      </c>
    </row>
    <row r="64" spans="2:22" x14ac:dyDescent="0.25">
      <c r="U64" s="28">
        <v>62</v>
      </c>
      <c r="V64" s="28">
        <f t="shared" si="1"/>
        <v>1.0821041362364843</v>
      </c>
    </row>
    <row r="65" spans="21:22" x14ac:dyDescent="0.25">
      <c r="U65" s="26">
        <v>63</v>
      </c>
      <c r="V65" s="26">
        <f t="shared" si="1"/>
        <v>1.0995574287564276</v>
      </c>
    </row>
    <row r="66" spans="21:22" x14ac:dyDescent="0.25">
      <c r="U66" s="28">
        <v>64</v>
      </c>
      <c r="V66" s="28">
        <f t="shared" si="1"/>
        <v>1.1170107212763709</v>
      </c>
    </row>
    <row r="67" spans="21:22" x14ac:dyDescent="0.25">
      <c r="U67" s="26">
        <v>65</v>
      </c>
      <c r="V67" s="26">
        <f t="shared" si="1"/>
        <v>1.1344640137963142</v>
      </c>
    </row>
    <row r="68" spans="21:22" x14ac:dyDescent="0.25">
      <c r="U68" s="28">
        <v>66</v>
      </c>
      <c r="V68" s="28">
        <f t="shared" ref="V68:V131" si="9">RADIANS(U68)</f>
        <v>1.1519173063162575</v>
      </c>
    </row>
    <row r="69" spans="21:22" x14ac:dyDescent="0.25">
      <c r="U69" s="26">
        <v>67</v>
      </c>
      <c r="V69" s="26">
        <f t="shared" si="9"/>
        <v>1.1693705988362009</v>
      </c>
    </row>
    <row r="70" spans="21:22" x14ac:dyDescent="0.25">
      <c r="U70" s="28">
        <v>68</v>
      </c>
      <c r="V70" s="28">
        <f t="shared" si="9"/>
        <v>1.1868238913561442</v>
      </c>
    </row>
    <row r="71" spans="21:22" x14ac:dyDescent="0.25">
      <c r="U71" s="26">
        <v>69</v>
      </c>
      <c r="V71" s="26">
        <f t="shared" si="9"/>
        <v>1.2042771838760873</v>
      </c>
    </row>
    <row r="72" spans="21:22" x14ac:dyDescent="0.25">
      <c r="U72" s="28">
        <v>70</v>
      </c>
      <c r="V72" s="28">
        <f t="shared" si="9"/>
        <v>1.2217304763960306</v>
      </c>
    </row>
    <row r="73" spans="21:22" x14ac:dyDescent="0.25">
      <c r="U73" s="26">
        <v>71</v>
      </c>
      <c r="V73" s="26">
        <f t="shared" si="9"/>
        <v>1.2391837689159739</v>
      </c>
    </row>
    <row r="74" spans="21:22" x14ac:dyDescent="0.25">
      <c r="U74" s="28">
        <v>72</v>
      </c>
      <c r="V74" s="28">
        <f t="shared" si="9"/>
        <v>1.2566370614359172</v>
      </c>
    </row>
    <row r="75" spans="21:22" x14ac:dyDescent="0.25">
      <c r="U75" s="26">
        <v>73</v>
      </c>
      <c r="V75" s="26">
        <f t="shared" si="9"/>
        <v>1.2740903539558606</v>
      </c>
    </row>
    <row r="76" spans="21:22" x14ac:dyDescent="0.25">
      <c r="U76" s="28">
        <v>74</v>
      </c>
      <c r="V76" s="28">
        <f t="shared" si="9"/>
        <v>1.2915436464758039</v>
      </c>
    </row>
    <row r="77" spans="21:22" x14ac:dyDescent="0.25">
      <c r="U77" s="26">
        <v>75</v>
      </c>
      <c r="V77" s="26">
        <f t="shared" si="9"/>
        <v>1.3089969389957472</v>
      </c>
    </row>
    <row r="78" spans="21:22" x14ac:dyDescent="0.25">
      <c r="U78" s="28">
        <v>76</v>
      </c>
      <c r="V78" s="28">
        <f t="shared" si="9"/>
        <v>1.3264502315156905</v>
      </c>
    </row>
    <row r="79" spans="21:22" x14ac:dyDescent="0.25">
      <c r="U79" s="26">
        <v>77</v>
      </c>
      <c r="V79" s="26">
        <f t="shared" si="9"/>
        <v>1.3439035240356338</v>
      </c>
    </row>
    <row r="80" spans="21:22" x14ac:dyDescent="0.25">
      <c r="U80" s="28">
        <v>78</v>
      </c>
      <c r="V80" s="28">
        <f t="shared" si="9"/>
        <v>1.3613568165555769</v>
      </c>
    </row>
    <row r="81" spans="21:22" x14ac:dyDescent="0.25">
      <c r="U81" s="26">
        <v>79</v>
      </c>
      <c r="V81" s="26">
        <f t="shared" si="9"/>
        <v>1.3788101090755203</v>
      </c>
    </row>
    <row r="82" spans="21:22" x14ac:dyDescent="0.25">
      <c r="U82" s="28">
        <v>80</v>
      </c>
      <c r="V82" s="28">
        <f t="shared" si="9"/>
        <v>1.3962634015954636</v>
      </c>
    </row>
    <row r="83" spans="21:22" x14ac:dyDescent="0.25">
      <c r="U83" s="26">
        <v>81</v>
      </c>
      <c r="V83" s="26">
        <f t="shared" si="9"/>
        <v>1.4137166941154069</v>
      </c>
    </row>
    <row r="84" spans="21:22" x14ac:dyDescent="0.25">
      <c r="U84" s="28">
        <v>82</v>
      </c>
      <c r="V84" s="28">
        <f t="shared" si="9"/>
        <v>1.4311699866353502</v>
      </c>
    </row>
    <row r="85" spans="21:22" x14ac:dyDescent="0.25">
      <c r="U85" s="26">
        <v>83</v>
      </c>
      <c r="V85" s="26">
        <f t="shared" si="9"/>
        <v>1.4486232791552935</v>
      </c>
    </row>
    <row r="86" spans="21:22" x14ac:dyDescent="0.25">
      <c r="U86" s="28">
        <v>84</v>
      </c>
      <c r="V86" s="28">
        <f t="shared" si="9"/>
        <v>1.4660765716752369</v>
      </c>
    </row>
    <row r="87" spans="21:22" x14ac:dyDescent="0.25">
      <c r="U87" s="26">
        <v>85</v>
      </c>
      <c r="V87" s="26">
        <f t="shared" si="9"/>
        <v>1.4835298641951802</v>
      </c>
    </row>
    <row r="88" spans="21:22" x14ac:dyDescent="0.25">
      <c r="U88" s="28">
        <v>86</v>
      </c>
      <c r="V88" s="28">
        <f t="shared" si="9"/>
        <v>1.5009831567151235</v>
      </c>
    </row>
    <row r="89" spans="21:22" x14ac:dyDescent="0.25">
      <c r="U89" s="26">
        <v>87</v>
      </c>
      <c r="V89" s="26">
        <f t="shared" si="9"/>
        <v>1.5184364492350666</v>
      </c>
    </row>
    <row r="90" spans="21:22" x14ac:dyDescent="0.25">
      <c r="U90" s="28">
        <v>88</v>
      </c>
      <c r="V90" s="28">
        <f t="shared" si="9"/>
        <v>1.5358897417550099</v>
      </c>
    </row>
    <row r="91" spans="21:22" x14ac:dyDescent="0.25">
      <c r="U91" s="26">
        <v>89</v>
      </c>
      <c r="V91" s="26">
        <f t="shared" si="9"/>
        <v>1.5533430342749532</v>
      </c>
    </row>
    <row r="92" spans="21:22" x14ac:dyDescent="0.25">
      <c r="U92" s="28">
        <v>90</v>
      </c>
      <c r="V92" s="28">
        <f t="shared" si="9"/>
        <v>1.5707963267948966</v>
      </c>
    </row>
    <row r="93" spans="21:22" x14ac:dyDescent="0.25">
      <c r="U93" s="26">
        <v>91</v>
      </c>
      <c r="V93" s="26">
        <f t="shared" si="9"/>
        <v>1.5882496193148399</v>
      </c>
    </row>
    <row r="94" spans="21:22" x14ac:dyDescent="0.25">
      <c r="U94" s="28">
        <v>92</v>
      </c>
      <c r="V94" s="28">
        <f t="shared" si="9"/>
        <v>1.6057029118347832</v>
      </c>
    </row>
    <row r="95" spans="21:22" x14ac:dyDescent="0.25">
      <c r="U95" s="26">
        <v>93</v>
      </c>
      <c r="V95" s="26">
        <f t="shared" si="9"/>
        <v>1.6231562043547265</v>
      </c>
    </row>
    <row r="96" spans="21:22" x14ac:dyDescent="0.25">
      <c r="U96" s="28">
        <v>94</v>
      </c>
      <c r="V96" s="28">
        <f t="shared" si="9"/>
        <v>1.6406094968746698</v>
      </c>
    </row>
    <row r="97" spans="21:22" x14ac:dyDescent="0.25">
      <c r="U97" s="26">
        <v>95</v>
      </c>
      <c r="V97" s="26">
        <f t="shared" si="9"/>
        <v>1.6580627893946132</v>
      </c>
    </row>
    <row r="98" spans="21:22" x14ac:dyDescent="0.25">
      <c r="U98" s="28">
        <v>96</v>
      </c>
      <c r="V98" s="28">
        <f t="shared" si="9"/>
        <v>1.6755160819145565</v>
      </c>
    </row>
    <row r="99" spans="21:22" x14ac:dyDescent="0.25">
      <c r="U99" s="26">
        <v>97</v>
      </c>
      <c r="V99" s="26">
        <f t="shared" si="9"/>
        <v>1.6929693744344996</v>
      </c>
    </row>
    <row r="100" spans="21:22" x14ac:dyDescent="0.25">
      <c r="U100" s="28">
        <v>98</v>
      </c>
      <c r="V100" s="28">
        <f t="shared" si="9"/>
        <v>1.7104226669544429</v>
      </c>
    </row>
    <row r="101" spans="21:22" x14ac:dyDescent="0.25">
      <c r="U101" s="26">
        <v>99</v>
      </c>
      <c r="V101" s="26">
        <f t="shared" si="9"/>
        <v>1.7278759594743862</v>
      </c>
    </row>
    <row r="102" spans="21:22" x14ac:dyDescent="0.25">
      <c r="U102" s="28">
        <v>100</v>
      </c>
      <c r="V102" s="28">
        <f t="shared" si="9"/>
        <v>1.7453292519943295</v>
      </c>
    </row>
    <row r="103" spans="21:22" x14ac:dyDescent="0.25">
      <c r="U103" s="26">
        <v>101</v>
      </c>
      <c r="V103" s="26">
        <f t="shared" si="9"/>
        <v>1.7627825445142729</v>
      </c>
    </row>
    <row r="104" spans="21:22" x14ac:dyDescent="0.25">
      <c r="U104" s="28">
        <v>102</v>
      </c>
      <c r="V104" s="28">
        <f t="shared" si="9"/>
        <v>1.7802358370342162</v>
      </c>
    </row>
    <row r="105" spans="21:22" x14ac:dyDescent="0.25">
      <c r="U105" s="26">
        <v>103</v>
      </c>
      <c r="V105" s="26">
        <f t="shared" si="9"/>
        <v>1.7976891295541595</v>
      </c>
    </row>
    <row r="106" spans="21:22" x14ac:dyDescent="0.25">
      <c r="U106" s="28">
        <v>104</v>
      </c>
      <c r="V106" s="28">
        <f t="shared" si="9"/>
        <v>1.8151424220741028</v>
      </c>
    </row>
    <row r="107" spans="21:22" x14ac:dyDescent="0.25">
      <c r="U107" s="26">
        <v>105</v>
      </c>
      <c r="V107" s="26">
        <f t="shared" si="9"/>
        <v>1.8325957145940461</v>
      </c>
    </row>
    <row r="108" spans="21:22" x14ac:dyDescent="0.25">
      <c r="U108" s="28">
        <v>106</v>
      </c>
      <c r="V108" s="28">
        <f t="shared" si="9"/>
        <v>1.8500490071139892</v>
      </c>
    </row>
    <row r="109" spans="21:22" x14ac:dyDescent="0.25">
      <c r="U109" s="26">
        <v>107</v>
      </c>
      <c r="V109" s="26">
        <f t="shared" si="9"/>
        <v>1.8675022996339325</v>
      </c>
    </row>
    <row r="110" spans="21:22" x14ac:dyDescent="0.25">
      <c r="U110" s="28">
        <v>108</v>
      </c>
      <c r="V110" s="28">
        <f t="shared" si="9"/>
        <v>1.8849555921538759</v>
      </c>
    </row>
    <row r="111" spans="21:22" x14ac:dyDescent="0.25">
      <c r="U111" s="26">
        <v>109</v>
      </c>
      <c r="V111" s="26">
        <f t="shared" si="9"/>
        <v>1.9024088846738192</v>
      </c>
    </row>
    <row r="112" spans="21:22" x14ac:dyDescent="0.25">
      <c r="U112" s="28">
        <v>110</v>
      </c>
      <c r="V112" s="28">
        <f t="shared" si="9"/>
        <v>1.9198621771937625</v>
      </c>
    </row>
    <row r="113" spans="21:22" x14ac:dyDescent="0.25">
      <c r="U113" s="26">
        <v>111</v>
      </c>
      <c r="V113" s="26">
        <f t="shared" si="9"/>
        <v>1.9373154697137058</v>
      </c>
    </row>
    <row r="114" spans="21:22" x14ac:dyDescent="0.25">
      <c r="U114" s="28">
        <v>112</v>
      </c>
      <c r="V114" s="28">
        <f t="shared" si="9"/>
        <v>1.9547687622336491</v>
      </c>
    </row>
    <row r="115" spans="21:22" x14ac:dyDescent="0.25">
      <c r="U115" s="26">
        <v>113</v>
      </c>
      <c r="V115" s="26">
        <f t="shared" si="9"/>
        <v>1.9722220547535925</v>
      </c>
    </row>
    <row r="116" spans="21:22" x14ac:dyDescent="0.25">
      <c r="U116" s="28">
        <v>114</v>
      </c>
      <c r="V116" s="28">
        <f t="shared" si="9"/>
        <v>1.9896753472735358</v>
      </c>
    </row>
    <row r="117" spans="21:22" x14ac:dyDescent="0.25">
      <c r="U117" s="26">
        <v>115</v>
      </c>
      <c r="V117" s="26">
        <f t="shared" si="9"/>
        <v>2.0071286397934789</v>
      </c>
    </row>
    <row r="118" spans="21:22" x14ac:dyDescent="0.25">
      <c r="U118" s="165">
        <v>116</v>
      </c>
      <c r="V118" s="165">
        <f t="shared" si="9"/>
        <v>2.0245819323134224</v>
      </c>
    </row>
    <row r="119" spans="21:22" x14ac:dyDescent="0.25">
      <c r="U119" s="26">
        <v>117</v>
      </c>
      <c r="V119" s="26">
        <f t="shared" si="9"/>
        <v>2.0420352248333655</v>
      </c>
    </row>
    <row r="120" spans="21:22" x14ac:dyDescent="0.25">
      <c r="U120" s="165">
        <v>118</v>
      </c>
      <c r="V120" s="28">
        <f t="shared" si="9"/>
        <v>2.0594885173533091</v>
      </c>
    </row>
    <row r="121" spans="21:22" x14ac:dyDescent="0.25">
      <c r="U121" s="26">
        <v>119</v>
      </c>
      <c r="V121" s="26">
        <f t="shared" si="9"/>
        <v>2.0769418098732522</v>
      </c>
    </row>
    <row r="122" spans="21:22" x14ac:dyDescent="0.25">
      <c r="U122" s="165">
        <v>120</v>
      </c>
      <c r="V122" s="28">
        <f t="shared" si="9"/>
        <v>2.0943951023931953</v>
      </c>
    </row>
    <row r="123" spans="21:22" x14ac:dyDescent="0.25">
      <c r="U123" s="26">
        <v>121</v>
      </c>
      <c r="V123" s="26">
        <f t="shared" si="9"/>
        <v>2.1118483949131388</v>
      </c>
    </row>
    <row r="124" spans="21:22" x14ac:dyDescent="0.25">
      <c r="U124" s="165">
        <v>122</v>
      </c>
      <c r="V124" s="28">
        <f t="shared" si="9"/>
        <v>2.1293016874330819</v>
      </c>
    </row>
    <row r="125" spans="21:22" x14ac:dyDescent="0.25">
      <c r="U125" s="26">
        <v>123</v>
      </c>
      <c r="V125" s="26">
        <f t="shared" si="9"/>
        <v>2.1467549799530254</v>
      </c>
    </row>
    <row r="126" spans="21:22" x14ac:dyDescent="0.25">
      <c r="U126" s="165">
        <v>124</v>
      </c>
      <c r="V126" s="28">
        <f t="shared" si="9"/>
        <v>2.1642082724729685</v>
      </c>
    </row>
    <row r="127" spans="21:22" x14ac:dyDescent="0.25">
      <c r="U127" s="26">
        <v>125</v>
      </c>
      <c r="V127" s="26">
        <f t="shared" si="9"/>
        <v>2.1816615649929121</v>
      </c>
    </row>
    <row r="128" spans="21:22" x14ac:dyDescent="0.25">
      <c r="U128" s="165">
        <v>126</v>
      </c>
      <c r="V128" s="28">
        <f t="shared" si="9"/>
        <v>2.1991148575128552</v>
      </c>
    </row>
    <row r="129" spans="21:22" x14ac:dyDescent="0.25">
      <c r="U129" s="26">
        <v>127</v>
      </c>
      <c r="V129" s="26">
        <f t="shared" si="9"/>
        <v>2.2165681500327987</v>
      </c>
    </row>
    <row r="130" spans="21:22" x14ac:dyDescent="0.25">
      <c r="U130" s="165">
        <v>128</v>
      </c>
      <c r="V130" s="28">
        <f t="shared" si="9"/>
        <v>2.2340214425527418</v>
      </c>
    </row>
    <row r="131" spans="21:22" x14ac:dyDescent="0.25">
      <c r="U131" s="26">
        <v>129</v>
      </c>
      <c r="V131" s="26">
        <f t="shared" si="9"/>
        <v>2.2514747350726849</v>
      </c>
    </row>
    <row r="132" spans="21:22" x14ac:dyDescent="0.25">
      <c r="U132" s="165">
        <v>130</v>
      </c>
      <c r="V132" s="28">
        <f t="shared" ref="V132:V195" si="10">RADIANS(U132)</f>
        <v>2.2689280275926285</v>
      </c>
    </row>
    <row r="133" spans="21:22" x14ac:dyDescent="0.25">
      <c r="U133" s="26">
        <v>131</v>
      </c>
      <c r="V133" s="26">
        <f t="shared" si="10"/>
        <v>2.2863813201125716</v>
      </c>
    </row>
    <row r="134" spans="21:22" x14ac:dyDescent="0.25">
      <c r="U134" s="165">
        <v>132</v>
      </c>
      <c r="V134" s="28">
        <f t="shared" si="10"/>
        <v>2.3038346126325151</v>
      </c>
    </row>
    <row r="135" spans="21:22" x14ac:dyDescent="0.25">
      <c r="U135" s="26">
        <v>133</v>
      </c>
      <c r="V135" s="26">
        <f t="shared" si="10"/>
        <v>2.3212879051524582</v>
      </c>
    </row>
    <row r="136" spans="21:22" x14ac:dyDescent="0.25">
      <c r="U136" s="28">
        <v>134</v>
      </c>
      <c r="V136" s="28">
        <f t="shared" si="10"/>
        <v>2.3387411976724017</v>
      </c>
    </row>
    <row r="137" spans="21:22" x14ac:dyDescent="0.25">
      <c r="U137" s="26">
        <v>135</v>
      </c>
      <c r="V137" s="26">
        <f t="shared" si="10"/>
        <v>2.3561944901923448</v>
      </c>
    </row>
    <row r="138" spans="21:22" x14ac:dyDescent="0.25">
      <c r="U138" s="28">
        <v>136</v>
      </c>
      <c r="V138" s="28">
        <f t="shared" si="10"/>
        <v>2.3736477827122884</v>
      </c>
    </row>
    <row r="139" spans="21:22" x14ac:dyDescent="0.25">
      <c r="U139" s="26">
        <v>137</v>
      </c>
      <c r="V139" s="26">
        <f t="shared" si="10"/>
        <v>2.3911010752322315</v>
      </c>
    </row>
    <row r="140" spans="21:22" x14ac:dyDescent="0.25">
      <c r="U140" s="28">
        <v>138</v>
      </c>
      <c r="V140" s="28">
        <f t="shared" si="10"/>
        <v>2.4085543677521746</v>
      </c>
    </row>
    <row r="141" spans="21:22" x14ac:dyDescent="0.25">
      <c r="U141" s="26">
        <v>139</v>
      </c>
      <c r="V141" s="26">
        <f t="shared" si="10"/>
        <v>2.4260076602721181</v>
      </c>
    </row>
    <row r="142" spans="21:22" x14ac:dyDescent="0.25">
      <c r="U142" s="28">
        <v>140</v>
      </c>
      <c r="V142" s="28">
        <f t="shared" si="10"/>
        <v>2.4434609527920612</v>
      </c>
    </row>
    <row r="143" spans="21:22" x14ac:dyDescent="0.25">
      <c r="U143" s="26">
        <v>141</v>
      </c>
      <c r="V143" s="26">
        <f t="shared" si="10"/>
        <v>2.4609142453120048</v>
      </c>
    </row>
    <row r="144" spans="21:22" x14ac:dyDescent="0.25">
      <c r="U144" s="28">
        <v>142</v>
      </c>
      <c r="V144" s="28">
        <f t="shared" si="10"/>
        <v>2.4783675378319479</v>
      </c>
    </row>
    <row r="145" spans="21:22" x14ac:dyDescent="0.25">
      <c r="U145" s="26">
        <v>143</v>
      </c>
      <c r="V145" s="26">
        <f t="shared" si="10"/>
        <v>2.4958208303518914</v>
      </c>
    </row>
    <row r="146" spans="21:22" x14ac:dyDescent="0.25">
      <c r="U146" s="28">
        <v>144</v>
      </c>
      <c r="V146" s="28">
        <f t="shared" si="10"/>
        <v>2.5132741228718345</v>
      </c>
    </row>
    <row r="147" spans="21:22" x14ac:dyDescent="0.25">
      <c r="U147" s="26">
        <v>145</v>
      </c>
      <c r="V147" s="26">
        <f t="shared" si="10"/>
        <v>2.530727415391778</v>
      </c>
    </row>
    <row r="148" spans="21:22" x14ac:dyDescent="0.25">
      <c r="U148" s="28">
        <v>146</v>
      </c>
      <c r="V148" s="28">
        <f t="shared" si="10"/>
        <v>2.5481807079117211</v>
      </c>
    </row>
    <row r="149" spans="21:22" x14ac:dyDescent="0.25">
      <c r="U149" s="26">
        <v>147</v>
      </c>
      <c r="V149" s="26">
        <f t="shared" si="10"/>
        <v>2.5656340004316642</v>
      </c>
    </row>
    <row r="150" spans="21:22" x14ac:dyDescent="0.25">
      <c r="U150" s="28">
        <v>148</v>
      </c>
      <c r="V150" s="28">
        <f t="shared" si="10"/>
        <v>2.5830872929516078</v>
      </c>
    </row>
    <row r="151" spans="21:22" x14ac:dyDescent="0.25">
      <c r="U151" s="26">
        <v>149</v>
      </c>
      <c r="V151" s="26">
        <f t="shared" si="10"/>
        <v>2.6005405854715509</v>
      </c>
    </row>
    <row r="152" spans="21:22" x14ac:dyDescent="0.25">
      <c r="U152" s="28">
        <v>150</v>
      </c>
      <c r="V152" s="28">
        <f t="shared" si="10"/>
        <v>2.6179938779914944</v>
      </c>
    </row>
    <row r="153" spans="21:22" x14ac:dyDescent="0.25">
      <c r="U153" s="26">
        <v>151</v>
      </c>
      <c r="V153" s="26">
        <f t="shared" si="10"/>
        <v>2.6354471705114375</v>
      </c>
    </row>
    <row r="154" spans="21:22" x14ac:dyDescent="0.25">
      <c r="U154" s="28">
        <v>152</v>
      </c>
      <c r="V154" s="28">
        <f t="shared" si="10"/>
        <v>2.6529004630313811</v>
      </c>
    </row>
    <row r="155" spans="21:22" x14ac:dyDescent="0.25">
      <c r="U155" s="26">
        <v>153</v>
      </c>
      <c r="V155" s="26">
        <f t="shared" si="10"/>
        <v>2.6703537555513241</v>
      </c>
    </row>
    <row r="156" spans="21:22" x14ac:dyDescent="0.25">
      <c r="U156" s="28">
        <v>154</v>
      </c>
      <c r="V156" s="28">
        <f t="shared" si="10"/>
        <v>2.6878070480712677</v>
      </c>
    </row>
    <row r="157" spans="21:22" x14ac:dyDescent="0.25">
      <c r="U157" s="26">
        <v>155</v>
      </c>
      <c r="V157" s="26">
        <f t="shared" si="10"/>
        <v>2.7052603405912108</v>
      </c>
    </row>
    <row r="158" spans="21:22" x14ac:dyDescent="0.25">
      <c r="U158" s="28">
        <v>156</v>
      </c>
      <c r="V158" s="28">
        <f t="shared" si="10"/>
        <v>2.7227136331111539</v>
      </c>
    </row>
    <row r="159" spans="21:22" x14ac:dyDescent="0.25">
      <c r="U159" s="26">
        <v>157</v>
      </c>
      <c r="V159" s="26">
        <f t="shared" si="10"/>
        <v>2.7401669256310974</v>
      </c>
    </row>
    <row r="160" spans="21:22" x14ac:dyDescent="0.25">
      <c r="U160" s="28">
        <v>158</v>
      </c>
      <c r="V160" s="28">
        <f t="shared" si="10"/>
        <v>2.7576202181510405</v>
      </c>
    </row>
    <row r="161" spans="21:22" x14ac:dyDescent="0.25">
      <c r="U161" s="26">
        <v>159</v>
      </c>
      <c r="V161" s="26">
        <f t="shared" si="10"/>
        <v>2.7750735106709841</v>
      </c>
    </row>
    <row r="162" spans="21:22" x14ac:dyDescent="0.25">
      <c r="U162" s="28">
        <v>160</v>
      </c>
      <c r="V162" s="28">
        <f t="shared" si="10"/>
        <v>2.7925268031909272</v>
      </c>
    </row>
    <row r="163" spans="21:22" x14ac:dyDescent="0.25">
      <c r="U163" s="26">
        <v>161</v>
      </c>
      <c r="V163" s="26">
        <f t="shared" si="10"/>
        <v>2.8099800957108707</v>
      </c>
    </row>
    <row r="164" spans="21:22" x14ac:dyDescent="0.25">
      <c r="U164" s="28">
        <v>162</v>
      </c>
      <c r="V164" s="28">
        <f t="shared" si="10"/>
        <v>2.8274333882308138</v>
      </c>
    </row>
    <row r="165" spans="21:22" x14ac:dyDescent="0.25">
      <c r="U165" s="26">
        <v>163</v>
      </c>
      <c r="V165" s="26">
        <f t="shared" si="10"/>
        <v>2.8448866807507573</v>
      </c>
    </row>
    <row r="166" spans="21:22" x14ac:dyDescent="0.25">
      <c r="U166" s="28">
        <v>164</v>
      </c>
      <c r="V166" s="28">
        <f t="shared" si="10"/>
        <v>2.8623399732707004</v>
      </c>
    </row>
    <row r="167" spans="21:22" x14ac:dyDescent="0.25">
      <c r="U167" s="26">
        <v>165</v>
      </c>
      <c r="V167" s="26">
        <f t="shared" si="10"/>
        <v>2.8797932657906435</v>
      </c>
    </row>
    <row r="168" spans="21:22" x14ac:dyDescent="0.25">
      <c r="U168" s="28">
        <v>166</v>
      </c>
      <c r="V168" s="28">
        <f t="shared" si="10"/>
        <v>2.8972465583105871</v>
      </c>
    </row>
    <row r="169" spans="21:22" x14ac:dyDescent="0.25">
      <c r="U169" s="26">
        <v>167</v>
      </c>
      <c r="V169" s="26">
        <f t="shared" si="10"/>
        <v>2.9146998508305302</v>
      </c>
    </row>
    <row r="170" spans="21:22" x14ac:dyDescent="0.25">
      <c r="U170" s="28">
        <v>168</v>
      </c>
      <c r="V170" s="28">
        <f t="shared" si="10"/>
        <v>2.9321531433504737</v>
      </c>
    </row>
    <row r="171" spans="21:22" x14ac:dyDescent="0.25">
      <c r="U171" s="26">
        <v>169</v>
      </c>
      <c r="V171" s="26">
        <f t="shared" si="10"/>
        <v>2.9496064358704168</v>
      </c>
    </row>
    <row r="172" spans="21:22" x14ac:dyDescent="0.25">
      <c r="U172" s="28">
        <v>170</v>
      </c>
      <c r="V172" s="28">
        <f t="shared" si="10"/>
        <v>2.9670597283903604</v>
      </c>
    </row>
    <row r="173" spans="21:22" x14ac:dyDescent="0.25">
      <c r="U173" s="26">
        <v>171</v>
      </c>
      <c r="V173" s="26">
        <f t="shared" si="10"/>
        <v>2.9845130209103035</v>
      </c>
    </row>
    <row r="174" spans="21:22" x14ac:dyDescent="0.25">
      <c r="U174" s="28">
        <v>172</v>
      </c>
      <c r="V174" s="28">
        <f t="shared" si="10"/>
        <v>3.001966313430247</v>
      </c>
    </row>
    <row r="175" spans="21:22" x14ac:dyDescent="0.25">
      <c r="U175" s="26">
        <v>173</v>
      </c>
      <c r="V175" s="26">
        <f t="shared" si="10"/>
        <v>3.0194196059501901</v>
      </c>
    </row>
    <row r="176" spans="21:22" x14ac:dyDescent="0.25">
      <c r="U176" s="28">
        <v>174</v>
      </c>
      <c r="V176" s="28">
        <f t="shared" si="10"/>
        <v>3.0368728984701332</v>
      </c>
    </row>
    <row r="177" spans="21:22" x14ac:dyDescent="0.25">
      <c r="U177" s="26">
        <v>175</v>
      </c>
      <c r="V177" s="26">
        <f t="shared" si="10"/>
        <v>3.0543261909900767</v>
      </c>
    </row>
    <row r="178" spans="21:22" x14ac:dyDescent="0.25">
      <c r="U178" s="28">
        <v>176</v>
      </c>
      <c r="V178" s="28">
        <f t="shared" si="10"/>
        <v>3.0717794835100198</v>
      </c>
    </row>
    <row r="179" spans="21:22" x14ac:dyDescent="0.25">
      <c r="U179" s="26">
        <v>177</v>
      </c>
      <c r="V179" s="26">
        <f t="shared" si="10"/>
        <v>3.0892327760299634</v>
      </c>
    </row>
    <row r="180" spans="21:22" x14ac:dyDescent="0.25">
      <c r="U180" s="28">
        <v>178</v>
      </c>
      <c r="V180" s="28">
        <f t="shared" si="10"/>
        <v>3.1066860685499065</v>
      </c>
    </row>
    <row r="181" spans="21:22" x14ac:dyDescent="0.25">
      <c r="U181" s="26">
        <v>179</v>
      </c>
      <c r="V181" s="26">
        <f t="shared" si="10"/>
        <v>3.12413936106985</v>
      </c>
    </row>
    <row r="182" spans="21:22" x14ac:dyDescent="0.25">
      <c r="U182" s="28">
        <v>180</v>
      </c>
      <c r="V182" s="28">
        <f t="shared" si="10"/>
        <v>3.1415926535897931</v>
      </c>
    </row>
    <row r="183" spans="21:22" x14ac:dyDescent="0.25">
      <c r="U183" s="26">
        <v>181</v>
      </c>
      <c r="V183" s="26">
        <f t="shared" si="10"/>
        <v>3.1590459461097367</v>
      </c>
    </row>
    <row r="184" spans="21:22" x14ac:dyDescent="0.25">
      <c r="U184" s="28">
        <v>182</v>
      </c>
      <c r="V184" s="28">
        <f t="shared" si="10"/>
        <v>3.1764992386296798</v>
      </c>
    </row>
    <row r="185" spans="21:22" x14ac:dyDescent="0.25">
      <c r="U185" s="26">
        <v>183</v>
      </c>
      <c r="V185" s="26">
        <f t="shared" si="10"/>
        <v>3.1939525311496229</v>
      </c>
    </row>
    <row r="186" spans="21:22" x14ac:dyDescent="0.25">
      <c r="U186" s="28">
        <v>184</v>
      </c>
      <c r="V186" s="28">
        <f t="shared" si="10"/>
        <v>3.2114058236695664</v>
      </c>
    </row>
    <row r="187" spans="21:22" x14ac:dyDescent="0.25">
      <c r="U187" s="26">
        <v>185</v>
      </c>
      <c r="V187" s="26">
        <f t="shared" si="10"/>
        <v>3.2288591161895095</v>
      </c>
    </row>
    <row r="188" spans="21:22" x14ac:dyDescent="0.25">
      <c r="U188" s="28">
        <v>186</v>
      </c>
      <c r="V188" s="28">
        <f t="shared" si="10"/>
        <v>3.246312408709453</v>
      </c>
    </row>
    <row r="189" spans="21:22" x14ac:dyDescent="0.25">
      <c r="U189" s="26">
        <v>187</v>
      </c>
      <c r="V189" s="26">
        <f t="shared" si="10"/>
        <v>3.2637657012293961</v>
      </c>
    </row>
    <row r="190" spans="21:22" x14ac:dyDescent="0.25">
      <c r="U190" s="28">
        <v>188</v>
      </c>
      <c r="V190" s="28">
        <f t="shared" si="10"/>
        <v>3.2812189937493397</v>
      </c>
    </row>
    <row r="191" spans="21:22" x14ac:dyDescent="0.25">
      <c r="U191" s="26">
        <v>189</v>
      </c>
      <c r="V191" s="26">
        <f t="shared" si="10"/>
        <v>3.2986722862692828</v>
      </c>
    </row>
    <row r="192" spans="21:22" x14ac:dyDescent="0.25">
      <c r="U192" s="28">
        <v>190</v>
      </c>
      <c r="V192" s="28">
        <f t="shared" si="10"/>
        <v>3.3161255787892263</v>
      </c>
    </row>
    <row r="193" spans="21:22" x14ac:dyDescent="0.25">
      <c r="U193" s="26">
        <v>191</v>
      </c>
      <c r="V193" s="26">
        <f t="shared" si="10"/>
        <v>3.3335788713091694</v>
      </c>
    </row>
    <row r="194" spans="21:22" x14ac:dyDescent="0.25">
      <c r="U194" s="28">
        <v>192</v>
      </c>
      <c r="V194" s="28">
        <f t="shared" si="10"/>
        <v>3.351032163829113</v>
      </c>
    </row>
    <row r="195" spans="21:22" x14ac:dyDescent="0.25">
      <c r="U195" s="26">
        <v>193</v>
      </c>
      <c r="V195" s="26">
        <f t="shared" si="10"/>
        <v>3.3684854563490561</v>
      </c>
    </row>
    <row r="196" spans="21:22" x14ac:dyDescent="0.25">
      <c r="U196" s="28">
        <v>194</v>
      </c>
      <c r="V196" s="28">
        <f t="shared" ref="V196:V259" si="11">RADIANS(U196)</f>
        <v>3.3859387488689991</v>
      </c>
    </row>
    <row r="197" spans="21:22" x14ac:dyDescent="0.25">
      <c r="U197" s="26">
        <v>195</v>
      </c>
      <c r="V197" s="26">
        <f t="shared" si="11"/>
        <v>3.4033920413889427</v>
      </c>
    </row>
    <row r="198" spans="21:22" x14ac:dyDescent="0.25">
      <c r="U198" s="28">
        <v>196</v>
      </c>
      <c r="V198" s="28">
        <f t="shared" si="11"/>
        <v>3.4208453339088858</v>
      </c>
    </row>
    <row r="199" spans="21:22" x14ac:dyDescent="0.25">
      <c r="U199" s="26">
        <v>197</v>
      </c>
      <c r="V199" s="26">
        <f t="shared" si="11"/>
        <v>3.4382986264288293</v>
      </c>
    </row>
    <row r="200" spans="21:22" x14ac:dyDescent="0.25">
      <c r="U200" s="28">
        <v>198</v>
      </c>
      <c r="V200" s="28">
        <f t="shared" si="11"/>
        <v>3.4557519189487724</v>
      </c>
    </row>
    <row r="201" spans="21:22" x14ac:dyDescent="0.25">
      <c r="U201" s="26">
        <v>199</v>
      </c>
      <c r="V201" s="26">
        <f t="shared" si="11"/>
        <v>3.473205211468716</v>
      </c>
    </row>
    <row r="202" spans="21:22" x14ac:dyDescent="0.25">
      <c r="U202" s="28">
        <v>200</v>
      </c>
      <c r="V202" s="28">
        <f t="shared" si="11"/>
        <v>3.4906585039886591</v>
      </c>
    </row>
    <row r="203" spans="21:22" x14ac:dyDescent="0.25">
      <c r="U203" s="26">
        <v>201</v>
      </c>
      <c r="V203" s="26">
        <f t="shared" si="11"/>
        <v>3.5081117965086026</v>
      </c>
    </row>
    <row r="204" spans="21:22" x14ac:dyDescent="0.25">
      <c r="U204" s="28">
        <v>202</v>
      </c>
      <c r="V204" s="28">
        <f t="shared" si="11"/>
        <v>3.5255650890285457</v>
      </c>
    </row>
    <row r="205" spans="21:22" x14ac:dyDescent="0.25">
      <c r="U205" s="26">
        <v>203</v>
      </c>
      <c r="V205" s="26">
        <f t="shared" si="11"/>
        <v>3.5430183815484888</v>
      </c>
    </row>
    <row r="206" spans="21:22" x14ac:dyDescent="0.25">
      <c r="U206" s="28">
        <v>204</v>
      </c>
      <c r="V206" s="28">
        <f t="shared" si="11"/>
        <v>3.5604716740684323</v>
      </c>
    </row>
    <row r="207" spans="21:22" x14ac:dyDescent="0.25">
      <c r="U207" s="26">
        <v>205</v>
      </c>
      <c r="V207" s="26">
        <f t="shared" si="11"/>
        <v>3.5779249665883754</v>
      </c>
    </row>
    <row r="208" spans="21:22" x14ac:dyDescent="0.25">
      <c r="U208" s="28">
        <v>206</v>
      </c>
      <c r="V208" s="28">
        <f t="shared" si="11"/>
        <v>3.595378259108319</v>
      </c>
    </row>
    <row r="209" spans="21:22" x14ac:dyDescent="0.25">
      <c r="U209" s="26">
        <v>207</v>
      </c>
      <c r="V209" s="26">
        <f t="shared" si="11"/>
        <v>3.6128315516282621</v>
      </c>
    </row>
    <row r="210" spans="21:22" x14ac:dyDescent="0.25">
      <c r="U210" s="28">
        <v>208</v>
      </c>
      <c r="V210" s="28">
        <f t="shared" si="11"/>
        <v>3.6302848441482056</v>
      </c>
    </row>
    <row r="211" spans="21:22" x14ac:dyDescent="0.25">
      <c r="U211" s="26">
        <v>209</v>
      </c>
      <c r="V211" s="26">
        <f t="shared" si="11"/>
        <v>3.6477381366681487</v>
      </c>
    </row>
    <row r="212" spans="21:22" x14ac:dyDescent="0.25">
      <c r="U212" s="28">
        <v>210</v>
      </c>
      <c r="V212" s="28">
        <f t="shared" si="11"/>
        <v>3.6651914291880923</v>
      </c>
    </row>
    <row r="213" spans="21:22" x14ac:dyDescent="0.25">
      <c r="U213" s="26">
        <v>211</v>
      </c>
      <c r="V213" s="26">
        <f t="shared" si="11"/>
        <v>3.6826447217080354</v>
      </c>
    </row>
    <row r="214" spans="21:22" x14ac:dyDescent="0.25">
      <c r="U214" s="28">
        <v>212</v>
      </c>
      <c r="V214" s="28">
        <f t="shared" si="11"/>
        <v>3.7000980142279785</v>
      </c>
    </row>
    <row r="215" spans="21:22" x14ac:dyDescent="0.25">
      <c r="U215" s="26">
        <v>213</v>
      </c>
      <c r="V215" s="26">
        <f t="shared" si="11"/>
        <v>3.717551306747922</v>
      </c>
    </row>
    <row r="216" spans="21:22" x14ac:dyDescent="0.25">
      <c r="U216" s="28">
        <v>214</v>
      </c>
      <c r="V216" s="28">
        <f t="shared" si="11"/>
        <v>3.7350045992678651</v>
      </c>
    </row>
    <row r="217" spans="21:22" x14ac:dyDescent="0.25">
      <c r="U217" s="26">
        <v>215</v>
      </c>
      <c r="V217" s="26">
        <f t="shared" si="11"/>
        <v>3.7524578917878086</v>
      </c>
    </row>
    <row r="218" spans="21:22" x14ac:dyDescent="0.25">
      <c r="U218" s="28">
        <v>216</v>
      </c>
      <c r="V218" s="28">
        <f t="shared" si="11"/>
        <v>3.7699111843077517</v>
      </c>
    </row>
    <row r="219" spans="21:22" x14ac:dyDescent="0.25">
      <c r="U219" s="26">
        <v>217</v>
      </c>
      <c r="V219" s="26">
        <f t="shared" si="11"/>
        <v>3.7873644768276953</v>
      </c>
    </row>
    <row r="220" spans="21:22" x14ac:dyDescent="0.25">
      <c r="U220" s="28">
        <v>218</v>
      </c>
      <c r="V220" s="28">
        <f t="shared" si="11"/>
        <v>3.8048177693476384</v>
      </c>
    </row>
    <row r="221" spans="21:22" x14ac:dyDescent="0.25">
      <c r="U221" s="26">
        <v>219</v>
      </c>
      <c r="V221" s="26">
        <f t="shared" si="11"/>
        <v>3.8222710618675819</v>
      </c>
    </row>
    <row r="222" spans="21:22" x14ac:dyDescent="0.25">
      <c r="U222" s="28">
        <v>220</v>
      </c>
      <c r="V222" s="28">
        <f t="shared" si="11"/>
        <v>3.839724354387525</v>
      </c>
    </row>
    <row r="223" spans="21:22" x14ac:dyDescent="0.25">
      <c r="U223" s="26">
        <v>221</v>
      </c>
      <c r="V223" s="26">
        <f t="shared" si="11"/>
        <v>3.8571776469074681</v>
      </c>
    </row>
    <row r="224" spans="21:22" x14ac:dyDescent="0.25">
      <c r="U224" s="28">
        <v>222</v>
      </c>
      <c r="V224" s="28">
        <f t="shared" si="11"/>
        <v>3.8746309394274117</v>
      </c>
    </row>
    <row r="225" spans="21:22" x14ac:dyDescent="0.25">
      <c r="U225" s="26">
        <v>223</v>
      </c>
      <c r="V225" s="26">
        <f t="shared" si="11"/>
        <v>3.8920842319473548</v>
      </c>
    </row>
    <row r="226" spans="21:22" x14ac:dyDescent="0.25">
      <c r="U226" s="28">
        <v>224</v>
      </c>
      <c r="V226" s="28">
        <f t="shared" si="11"/>
        <v>3.9095375244672983</v>
      </c>
    </row>
    <row r="227" spans="21:22" x14ac:dyDescent="0.25">
      <c r="U227" s="26">
        <v>225</v>
      </c>
      <c r="V227" s="26">
        <f t="shared" si="11"/>
        <v>3.9269908169872414</v>
      </c>
    </row>
    <row r="228" spans="21:22" x14ac:dyDescent="0.25">
      <c r="U228" s="28">
        <v>226</v>
      </c>
      <c r="V228" s="28">
        <f t="shared" si="11"/>
        <v>3.9444441095071849</v>
      </c>
    </row>
    <row r="229" spans="21:22" x14ac:dyDescent="0.25">
      <c r="U229" s="26">
        <v>227</v>
      </c>
      <c r="V229" s="26">
        <f t="shared" si="11"/>
        <v>3.961897402027128</v>
      </c>
    </row>
    <row r="230" spans="21:22" x14ac:dyDescent="0.25">
      <c r="U230" s="28">
        <v>228</v>
      </c>
      <c r="V230" s="28">
        <f t="shared" si="11"/>
        <v>3.9793506945470716</v>
      </c>
    </row>
    <row r="231" spans="21:22" x14ac:dyDescent="0.25">
      <c r="U231" s="26">
        <v>229</v>
      </c>
      <c r="V231" s="26">
        <f t="shared" si="11"/>
        <v>3.9968039870670147</v>
      </c>
    </row>
    <row r="232" spans="21:22" x14ac:dyDescent="0.25">
      <c r="U232" s="28">
        <v>230</v>
      </c>
      <c r="V232" s="28">
        <f t="shared" si="11"/>
        <v>4.0142572795869578</v>
      </c>
    </row>
    <row r="233" spans="21:22" x14ac:dyDescent="0.25">
      <c r="U233" s="26">
        <v>231</v>
      </c>
      <c r="V233" s="26">
        <f t="shared" si="11"/>
        <v>4.0317105721069009</v>
      </c>
    </row>
    <row r="234" spans="21:22" x14ac:dyDescent="0.25">
      <c r="U234" s="28">
        <v>232</v>
      </c>
      <c r="V234" s="28">
        <f t="shared" si="11"/>
        <v>4.0491638646268449</v>
      </c>
    </row>
    <row r="235" spans="21:22" x14ac:dyDescent="0.25">
      <c r="U235" s="26">
        <v>233</v>
      </c>
      <c r="V235" s="26">
        <f t="shared" si="11"/>
        <v>4.066617157146788</v>
      </c>
    </row>
    <row r="236" spans="21:22" x14ac:dyDescent="0.25">
      <c r="U236" s="28">
        <v>234</v>
      </c>
      <c r="V236" s="28">
        <f t="shared" si="11"/>
        <v>4.0840704496667311</v>
      </c>
    </row>
    <row r="237" spans="21:22" x14ac:dyDescent="0.25">
      <c r="U237" s="26">
        <v>235</v>
      </c>
      <c r="V237" s="26">
        <f t="shared" si="11"/>
        <v>4.1015237421866741</v>
      </c>
    </row>
    <row r="238" spans="21:22" x14ac:dyDescent="0.25">
      <c r="U238" s="28">
        <v>236</v>
      </c>
      <c r="V238" s="28">
        <f t="shared" si="11"/>
        <v>4.1189770347066181</v>
      </c>
    </row>
    <row r="239" spans="21:22" x14ac:dyDescent="0.25">
      <c r="U239" s="26">
        <v>237</v>
      </c>
      <c r="V239" s="26">
        <f t="shared" si="11"/>
        <v>4.1364303272265612</v>
      </c>
    </row>
    <row r="240" spans="21:22" x14ac:dyDescent="0.25">
      <c r="U240" s="28">
        <v>238</v>
      </c>
      <c r="V240" s="28">
        <f t="shared" si="11"/>
        <v>4.1538836197465043</v>
      </c>
    </row>
    <row r="241" spans="21:22" x14ac:dyDescent="0.25">
      <c r="U241" s="26">
        <v>239</v>
      </c>
      <c r="V241" s="26">
        <f t="shared" si="11"/>
        <v>4.1713369122664474</v>
      </c>
    </row>
    <row r="242" spans="21:22" x14ac:dyDescent="0.25">
      <c r="U242" s="28">
        <v>240</v>
      </c>
      <c r="V242" s="28">
        <f t="shared" si="11"/>
        <v>4.1887902047863905</v>
      </c>
    </row>
    <row r="243" spans="21:22" x14ac:dyDescent="0.25">
      <c r="U243" s="26">
        <v>241</v>
      </c>
      <c r="V243" s="26">
        <f t="shared" si="11"/>
        <v>4.2062434973063345</v>
      </c>
    </row>
    <row r="244" spans="21:22" x14ac:dyDescent="0.25">
      <c r="U244" s="28">
        <v>242</v>
      </c>
      <c r="V244" s="28">
        <f t="shared" si="11"/>
        <v>4.2236967898262776</v>
      </c>
    </row>
    <row r="245" spans="21:22" x14ac:dyDescent="0.25">
      <c r="U245" s="26">
        <v>243</v>
      </c>
      <c r="V245" s="26">
        <f t="shared" si="11"/>
        <v>4.2411500823462207</v>
      </c>
    </row>
    <row r="246" spans="21:22" x14ac:dyDescent="0.25">
      <c r="U246" s="28">
        <v>244</v>
      </c>
      <c r="V246" s="28">
        <f t="shared" si="11"/>
        <v>4.2586033748661638</v>
      </c>
    </row>
    <row r="247" spans="21:22" x14ac:dyDescent="0.25">
      <c r="U247" s="26">
        <v>245</v>
      </c>
      <c r="V247" s="26">
        <f t="shared" si="11"/>
        <v>4.2760566673861078</v>
      </c>
    </row>
    <row r="248" spans="21:22" x14ac:dyDescent="0.25">
      <c r="U248" s="28">
        <v>246</v>
      </c>
      <c r="V248" s="28">
        <f t="shared" si="11"/>
        <v>4.2935099599060509</v>
      </c>
    </row>
    <row r="249" spans="21:22" x14ac:dyDescent="0.25">
      <c r="U249" s="26">
        <v>247</v>
      </c>
      <c r="V249" s="26">
        <f t="shared" si="11"/>
        <v>4.310963252425994</v>
      </c>
    </row>
    <row r="250" spans="21:22" x14ac:dyDescent="0.25">
      <c r="U250" s="28">
        <v>248</v>
      </c>
      <c r="V250" s="28">
        <f t="shared" si="11"/>
        <v>4.3284165449459371</v>
      </c>
    </row>
    <row r="251" spans="21:22" x14ac:dyDescent="0.25">
      <c r="U251" s="26">
        <v>249</v>
      </c>
      <c r="V251" s="26">
        <f t="shared" si="11"/>
        <v>4.3458698374658802</v>
      </c>
    </row>
    <row r="252" spans="21:22" x14ac:dyDescent="0.25">
      <c r="U252" s="28">
        <v>250</v>
      </c>
      <c r="V252" s="28">
        <f t="shared" si="11"/>
        <v>4.3633231299858242</v>
      </c>
    </row>
    <row r="253" spans="21:22" x14ac:dyDescent="0.25">
      <c r="U253" s="26">
        <v>251</v>
      </c>
      <c r="V253" s="26">
        <f t="shared" si="11"/>
        <v>4.3807764225057673</v>
      </c>
    </row>
    <row r="254" spans="21:22" x14ac:dyDescent="0.25">
      <c r="U254" s="28">
        <v>252</v>
      </c>
      <c r="V254" s="28">
        <f t="shared" si="11"/>
        <v>4.3982297150257104</v>
      </c>
    </row>
    <row r="255" spans="21:22" x14ac:dyDescent="0.25">
      <c r="U255" s="26">
        <v>253</v>
      </c>
      <c r="V255" s="26">
        <f t="shared" si="11"/>
        <v>4.4156830075456535</v>
      </c>
    </row>
    <row r="256" spans="21:22" x14ac:dyDescent="0.25">
      <c r="U256" s="28">
        <v>254</v>
      </c>
      <c r="V256" s="28">
        <f t="shared" si="11"/>
        <v>4.4331363000655974</v>
      </c>
    </row>
    <row r="257" spans="21:22" x14ac:dyDescent="0.25">
      <c r="U257" s="26">
        <v>255</v>
      </c>
      <c r="V257" s="26">
        <f t="shared" si="11"/>
        <v>4.4505895925855405</v>
      </c>
    </row>
    <row r="258" spans="21:22" x14ac:dyDescent="0.25">
      <c r="U258" s="28">
        <v>256</v>
      </c>
      <c r="V258" s="28">
        <f t="shared" si="11"/>
        <v>4.4680428851054836</v>
      </c>
    </row>
    <row r="259" spans="21:22" x14ac:dyDescent="0.25">
      <c r="U259" s="26">
        <v>257</v>
      </c>
      <c r="V259" s="26">
        <f t="shared" si="11"/>
        <v>4.4854961776254267</v>
      </c>
    </row>
    <row r="260" spans="21:22" x14ac:dyDescent="0.25">
      <c r="U260" s="28">
        <v>258</v>
      </c>
      <c r="V260" s="165">
        <f t="shared" ref="V260:V323" si="12">RADIANS(U260)</f>
        <v>4.5029494701453698</v>
      </c>
    </row>
    <row r="261" spans="21:22" x14ac:dyDescent="0.25">
      <c r="U261" s="26">
        <v>259</v>
      </c>
      <c r="V261" s="26">
        <f t="shared" si="12"/>
        <v>4.5204027626653138</v>
      </c>
    </row>
    <row r="262" spans="21:22" x14ac:dyDescent="0.25">
      <c r="U262" s="28">
        <v>260</v>
      </c>
      <c r="V262" s="28">
        <f t="shared" si="12"/>
        <v>4.5378560551852569</v>
      </c>
    </row>
    <row r="263" spans="21:22" x14ac:dyDescent="0.25">
      <c r="U263" s="26">
        <v>261</v>
      </c>
      <c r="V263" s="26">
        <f t="shared" si="12"/>
        <v>4.5553093477052</v>
      </c>
    </row>
    <row r="264" spans="21:22" x14ac:dyDescent="0.25">
      <c r="U264" s="28">
        <v>262</v>
      </c>
      <c r="V264" s="28">
        <f t="shared" si="12"/>
        <v>4.5727626402251431</v>
      </c>
    </row>
    <row r="265" spans="21:22" x14ac:dyDescent="0.25">
      <c r="U265" s="26">
        <v>263</v>
      </c>
      <c r="V265" s="26">
        <f t="shared" si="12"/>
        <v>4.5902159327450871</v>
      </c>
    </row>
    <row r="266" spans="21:22" x14ac:dyDescent="0.25">
      <c r="U266" s="28">
        <v>264</v>
      </c>
      <c r="V266" s="28">
        <f t="shared" si="12"/>
        <v>4.6076692252650302</v>
      </c>
    </row>
    <row r="267" spans="21:22" x14ac:dyDescent="0.25">
      <c r="U267" s="26">
        <v>265</v>
      </c>
      <c r="V267" s="26">
        <f t="shared" si="12"/>
        <v>4.6251225177849733</v>
      </c>
    </row>
    <row r="268" spans="21:22" x14ac:dyDescent="0.25">
      <c r="U268" s="28">
        <v>266</v>
      </c>
      <c r="V268" s="28">
        <f t="shared" si="12"/>
        <v>4.6425758103049164</v>
      </c>
    </row>
    <row r="269" spans="21:22" x14ac:dyDescent="0.25">
      <c r="U269" s="26">
        <v>267</v>
      </c>
      <c r="V269" s="26">
        <f t="shared" si="12"/>
        <v>4.6600291028248595</v>
      </c>
    </row>
    <row r="270" spans="21:22" x14ac:dyDescent="0.25">
      <c r="U270" s="28">
        <v>268</v>
      </c>
      <c r="V270" s="28">
        <f t="shared" si="12"/>
        <v>4.6774823953448035</v>
      </c>
    </row>
    <row r="271" spans="21:22" x14ac:dyDescent="0.25">
      <c r="U271" s="26">
        <v>269</v>
      </c>
      <c r="V271" s="26">
        <f t="shared" si="12"/>
        <v>4.6949356878647466</v>
      </c>
    </row>
    <row r="272" spans="21:22" x14ac:dyDescent="0.25">
      <c r="U272" s="28">
        <v>270</v>
      </c>
      <c r="V272" s="28">
        <f t="shared" si="12"/>
        <v>4.7123889803846897</v>
      </c>
    </row>
    <row r="273" spans="21:22" x14ac:dyDescent="0.25">
      <c r="U273" s="26">
        <v>271</v>
      </c>
      <c r="V273" s="26">
        <f t="shared" si="12"/>
        <v>4.7298422729046328</v>
      </c>
    </row>
    <row r="274" spans="21:22" x14ac:dyDescent="0.25">
      <c r="U274" s="28">
        <v>272</v>
      </c>
      <c r="V274" s="28">
        <f t="shared" si="12"/>
        <v>4.7472955654245768</v>
      </c>
    </row>
    <row r="275" spans="21:22" x14ac:dyDescent="0.25">
      <c r="U275" s="26">
        <v>273</v>
      </c>
      <c r="V275" s="26">
        <f t="shared" si="12"/>
        <v>4.7647488579445199</v>
      </c>
    </row>
    <row r="276" spans="21:22" x14ac:dyDescent="0.25">
      <c r="U276" s="28">
        <v>274</v>
      </c>
      <c r="V276" s="28">
        <f t="shared" si="12"/>
        <v>4.782202150464463</v>
      </c>
    </row>
    <row r="277" spans="21:22" x14ac:dyDescent="0.25">
      <c r="U277" s="26">
        <v>275</v>
      </c>
      <c r="V277" s="26">
        <f t="shared" si="12"/>
        <v>4.7996554429844061</v>
      </c>
    </row>
    <row r="278" spans="21:22" x14ac:dyDescent="0.25">
      <c r="U278" s="28">
        <v>276</v>
      </c>
      <c r="V278" s="28">
        <f t="shared" si="12"/>
        <v>4.8171087355043491</v>
      </c>
    </row>
    <row r="279" spans="21:22" x14ac:dyDescent="0.25">
      <c r="U279" s="26">
        <v>277</v>
      </c>
      <c r="V279" s="26">
        <f t="shared" si="12"/>
        <v>4.8345620280242931</v>
      </c>
    </row>
    <row r="280" spans="21:22" x14ac:dyDescent="0.25">
      <c r="U280" s="28">
        <v>278</v>
      </c>
      <c r="V280" s="28">
        <f t="shared" si="12"/>
        <v>4.8520153205442362</v>
      </c>
    </row>
    <row r="281" spans="21:22" x14ac:dyDescent="0.25">
      <c r="U281" s="26">
        <v>279</v>
      </c>
      <c r="V281" s="26">
        <f t="shared" si="12"/>
        <v>4.8694686130641793</v>
      </c>
    </row>
    <row r="282" spans="21:22" x14ac:dyDescent="0.25">
      <c r="U282" s="28">
        <v>280</v>
      </c>
      <c r="V282" s="28">
        <f t="shared" si="12"/>
        <v>4.8869219055841224</v>
      </c>
    </row>
    <row r="283" spans="21:22" x14ac:dyDescent="0.25">
      <c r="U283" s="26">
        <v>281</v>
      </c>
      <c r="V283" s="26">
        <f t="shared" si="12"/>
        <v>4.9043751981040664</v>
      </c>
    </row>
    <row r="284" spans="21:22" x14ac:dyDescent="0.25">
      <c r="U284" s="28">
        <v>282</v>
      </c>
      <c r="V284" s="28">
        <f t="shared" si="12"/>
        <v>4.9218284906240095</v>
      </c>
    </row>
    <row r="285" spans="21:22" x14ac:dyDescent="0.25">
      <c r="U285" s="26">
        <v>283</v>
      </c>
      <c r="V285" s="26">
        <f t="shared" si="12"/>
        <v>4.9392817831439526</v>
      </c>
    </row>
    <row r="286" spans="21:22" x14ac:dyDescent="0.25">
      <c r="U286" s="28">
        <v>284</v>
      </c>
      <c r="V286" s="28">
        <f t="shared" si="12"/>
        <v>4.9567350756638957</v>
      </c>
    </row>
    <row r="287" spans="21:22" x14ac:dyDescent="0.25">
      <c r="U287" s="26">
        <v>285</v>
      </c>
      <c r="V287" s="26">
        <f t="shared" si="12"/>
        <v>4.9741883681838388</v>
      </c>
    </row>
    <row r="288" spans="21:22" x14ac:dyDescent="0.25">
      <c r="U288" s="28">
        <v>286</v>
      </c>
      <c r="V288" s="28">
        <f t="shared" si="12"/>
        <v>4.9916416607037828</v>
      </c>
    </row>
    <row r="289" spans="21:22" x14ac:dyDescent="0.25">
      <c r="U289" s="26">
        <v>287</v>
      </c>
      <c r="V289" s="26">
        <f t="shared" si="12"/>
        <v>5.0090949532237259</v>
      </c>
    </row>
    <row r="290" spans="21:22" x14ac:dyDescent="0.25">
      <c r="U290" s="28">
        <v>288</v>
      </c>
      <c r="V290" s="28">
        <f t="shared" si="12"/>
        <v>5.026548245743669</v>
      </c>
    </row>
    <row r="291" spans="21:22" x14ac:dyDescent="0.25">
      <c r="U291" s="26">
        <v>289</v>
      </c>
      <c r="V291" s="26">
        <f t="shared" si="12"/>
        <v>5.0440015382636121</v>
      </c>
    </row>
    <row r="292" spans="21:22" x14ac:dyDescent="0.25">
      <c r="U292" s="28">
        <v>290</v>
      </c>
      <c r="V292" s="28">
        <f t="shared" si="12"/>
        <v>5.0614548307835561</v>
      </c>
    </row>
    <row r="293" spans="21:22" x14ac:dyDescent="0.25">
      <c r="U293" s="26">
        <v>291</v>
      </c>
      <c r="V293" s="26">
        <f t="shared" si="12"/>
        <v>5.0789081233034992</v>
      </c>
    </row>
    <row r="294" spans="21:22" x14ac:dyDescent="0.25">
      <c r="U294" s="28">
        <v>292</v>
      </c>
      <c r="V294" s="28">
        <f t="shared" si="12"/>
        <v>5.0963614158234423</v>
      </c>
    </row>
    <row r="295" spans="21:22" x14ac:dyDescent="0.25">
      <c r="U295" s="26">
        <v>293</v>
      </c>
      <c r="V295" s="26">
        <f t="shared" si="12"/>
        <v>5.1138147083433854</v>
      </c>
    </row>
    <row r="296" spans="21:22" x14ac:dyDescent="0.25">
      <c r="U296" s="28">
        <v>294</v>
      </c>
      <c r="V296" s="28">
        <f t="shared" si="12"/>
        <v>5.1312680008633285</v>
      </c>
    </row>
    <row r="297" spans="21:22" x14ac:dyDescent="0.25">
      <c r="U297" s="26">
        <v>295</v>
      </c>
      <c r="V297" s="26">
        <f t="shared" si="12"/>
        <v>5.1487212933832724</v>
      </c>
    </row>
    <row r="298" spans="21:22" x14ac:dyDescent="0.25">
      <c r="U298" s="28">
        <v>296</v>
      </c>
      <c r="V298" s="28">
        <f t="shared" si="12"/>
        <v>5.1661745859032155</v>
      </c>
    </row>
    <row r="299" spans="21:22" x14ac:dyDescent="0.25">
      <c r="U299" s="26">
        <v>297</v>
      </c>
      <c r="V299" s="26">
        <f t="shared" si="12"/>
        <v>5.1836278784231586</v>
      </c>
    </row>
    <row r="300" spans="21:22" x14ac:dyDescent="0.25">
      <c r="U300" s="28">
        <v>298</v>
      </c>
      <c r="V300" s="28">
        <f t="shared" si="12"/>
        <v>5.2010811709431017</v>
      </c>
    </row>
    <row r="301" spans="21:22" x14ac:dyDescent="0.25">
      <c r="U301" s="26">
        <v>299</v>
      </c>
      <c r="V301" s="26">
        <f t="shared" si="12"/>
        <v>5.2185344634630457</v>
      </c>
    </row>
    <row r="302" spans="21:22" x14ac:dyDescent="0.25">
      <c r="U302" s="28">
        <v>300</v>
      </c>
      <c r="V302" s="28">
        <f t="shared" si="12"/>
        <v>5.2359877559829888</v>
      </c>
    </row>
    <row r="303" spans="21:22" x14ac:dyDescent="0.25">
      <c r="U303" s="26">
        <v>301</v>
      </c>
      <c r="V303" s="26">
        <f t="shared" si="12"/>
        <v>5.2534410485029319</v>
      </c>
    </row>
    <row r="304" spans="21:22" x14ac:dyDescent="0.25">
      <c r="U304" s="28">
        <v>302</v>
      </c>
      <c r="V304" s="28">
        <f t="shared" si="12"/>
        <v>5.270894341022875</v>
      </c>
    </row>
    <row r="305" spans="21:22" x14ac:dyDescent="0.25">
      <c r="U305" s="26">
        <v>303</v>
      </c>
      <c r="V305" s="26">
        <f t="shared" si="12"/>
        <v>5.2883476335428181</v>
      </c>
    </row>
    <row r="306" spans="21:22" x14ac:dyDescent="0.25">
      <c r="U306" s="28">
        <v>304</v>
      </c>
      <c r="V306" s="28">
        <f t="shared" si="12"/>
        <v>5.3058009260627621</v>
      </c>
    </row>
    <row r="307" spans="21:22" x14ac:dyDescent="0.25">
      <c r="U307" s="26">
        <v>305</v>
      </c>
      <c r="V307" s="26">
        <f t="shared" si="12"/>
        <v>5.3232542185827052</v>
      </c>
    </row>
    <row r="308" spans="21:22" x14ac:dyDescent="0.25">
      <c r="U308" s="28">
        <v>306</v>
      </c>
      <c r="V308" s="28">
        <f t="shared" si="12"/>
        <v>5.3407075111026483</v>
      </c>
    </row>
    <row r="309" spans="21:22" x14ac:dyDescent="0.25">
      <c r="U309" s="26">
        <v>307</v>
      </c>
      <c r="V309" s="26">
        <f t="shared" si="12"/>
        <v>5.3581608036225914</v>
      </c>
    </row>
    <row r="310" spans="21:22" x14ac:dyDescent="0.25">
      <c r="U310" s="28">
        <v>308</v>
      </c>
      <c r="V310" s="28">
        <f t="shared" si="12"/>
        <v>5.3756140961425354</v>
      </c>
    </row>
    <row r="311" spans="21:22" x14ac:dyDescent="0.25">
      <c r="U311" s="26">
        <v>309</v>
      </c>
      <c r="V311" s="26">
        <f t="shared" si="12"/>
        <v>5.3930673886624785</v>
      </c>
    </row>
    <row r="312" spans="21:22" x14ac:dyDescent="0.25">
      <c r="U312" s="28">
        <v>310</v>
      </c>
      <c r="V312" s="28">
        <f t="shared" si="12"/>
        <v>5.4105206811824216</v>
      </c>
    </row>
    <row r="313" spans="21:22" x14ac:dyDescent="0.25">
      <c r="U313" s="26">
        <v>311</v>
      </c>
      <c r="V313" s="26">
        <f t="shared" si="12"/>
        <v>5.4279739737023647</v>
      </c>
    </row>
    <row r="314" spans="21:22" x14ac:dyDescent="0.25">
      <c r="U314" s="28">
        <v>312</v>
      </c>
      <c r="V314" s="28">
        <f t="shared" si="12"/>
        <v>5.4454272662223078</v>
      </c>
    </row>
    <row r="315" spans="21:22" x14ac:dyDescent="0.25">
      <c r="U315" s="26">
        <v>313</v>
      </c>
      <c r="V315" s="26">
        <f t="shared" si="12"/>
        <v>5.4628805587422518</v>
      </c>
    </row>
    <row r="316" spans="21:22" x14ac:dyDescent="0.25">
      <c r="U316" s="28">
        <v>314</v>
      </c>
      <c r="V316" s="28">
        <f t="shared" si="12"/>
        <v>5.4803338512621949</v>
      </c>
    </row>
    <row r="317" spans="21:22" x14ac:dyDescent="0.25">
      <c r="U317" s="26">
        <v>315</v>
      </c>
      <c r="V317" s="26">
        <f t="shared" si="12"/>
        <v>5.497787143782138</v>
      </c>
    </row>
    <row r="318" spans="21:22" x14ac:dyDescent="0.25">
      <c r="U318" s="28">
        <v>316</v>
      </c>
      <c r="V318" s="28">
        <f t="shared" si="12"/>
        <v>5.5152404363020811</v>
      </c>
    </row>
    <row r="319" spans="21:22" x14ac:dyDescent="0.25">
      <c r="U319" s="26">
        <v>317</v>
      </c>
      <c r="V319" s="26">
        <f t="shared" si="12"/>
        <v>5.532693728822025</v>
      </c>
    </row>
    <row r="320" spans="21:22" x14ac:dyDescent="0.25">
      <c r="U320" s="28">
        <v>318</v>
      </c>
      <c r="V320" s="28">
        <f t="shared" si="12"/>
        <v>5.5501470213419681</v>
      </c>
    </row>
    <row r="321" spans="21:22" x14ac:dyDescent="0.25">
      <c r="U321" s="26">
        <v>319</v>
      </c>
      <c r="V321" s="26">
        <f t="shared" si="12"/>
        <v>5.5676003138619112</v>
      </c>
    </row>
    <row r="322" spans="21:22" x14ac:dyDescent="0.25">
      <c r="U322" s="28">
        <v>320</v>
      </c>
      <c r="V322" s="28">
        <f t="shared" si="12"/>
        <v>5.5850536063818543</v>
      </c>
    </row>
    <row r="323" spans="21:22" x14ac:dyDescent="0.25">
      <c r="U323" s="26">
        <v>321</v>
      </c>
      <c r="V323" s="26">
        <f t="shared" si="12"/>
        <v>5.6025068989017974</v>
      </c>
    </row>
    <row r="324" spans="21:22" x14ac:dyDescent="0.25">
      <c r="U324" s="28">
        <v>322</v>
      </c>
      <c r="V324" s="28">
        <f t="shared" ref="V324:V362" si="13">RADIANS(U324)</f>
        <v>5.6199601914217414</v>
      </c>
    </row>
    <row r="325" spans="21:22" x14ac:dyDescent="0.25">
      <c r="U325" s="26">
        <v>323</v>
      </c>
      <c r="V325" s="26">
        <f t="shared" si="13"/>
        <v>5.6374134839416845</v>
      </c>
    </row>
    <row r="326" spans="21:22" x14ac:dyDescent="0.25">
      <c r="U326" s="28">
        <v>324</v>
      </c>
      <c r="V326" s="28">
        <f t="shared" si="13"/>
        <v>5.6548667764616276</v>
      </c>
    </row>
    <row r="327" spans="21:22" x14ac:dyDescent="0.25">
      <c r="U327" s="26">
        <v>325</v>
      </c>
      <c r="V327" s="26">
        <f t="shared" si="13"/>
        <v>5.6723200689815707</v>
      </c>
    </row>
    <row r="328" spans="21:22" x14ac:dyDescent="0.25">
      <c r="U328" s="28">
        <v>326</v>
      </c>
      <c r="V328" s="28">
        <f t="shared" si="13"/>
        <v>5.6897733615015147</v>
      </c>
    </row>
    <row r="329" spans="21:22" x14ac:dyDescent="0.25">
      <c r="U329" s="26">
        <v>327</v>
      </c>
      <c r="V329" s="26">
        <f t="shared" si="13"/>
        <v>5.7072266540214578</v>
      </c>
    </row>
    <row r="330" spans="21:22" x14ac:dyDescent="0.25">
      <c r="U330" s="28">
        <v>328</v>
      </c>
      <c r="V330" s="28">
        <f t="shared" si="13"/>
        <v>5.7246799465414009</v>
      </c>
    </row>
    <row r="331" spans="21:22" x14ac:dyDescent="0.25">
      <c r="U331" s="26">
        <v>329</v>
      </c>
      <c r="V331" s="26">
        <f t="shared" si="13"/>
        <v>5.742133239061344</v>
      </c>
    </row>
    <row r="332" spans="21:22" x14ac:dyDescent="0.25">
      <c r="U332" s="28">
        <v>330</v>
      </c>
      <c r="V332" s="28">
        <f t="shared" si="13"/>
        <v>5.7595865315812871</v>
      </c>
    </row>
    <row r="333" spans="21:22" x14ac:dyDescent="0.25">
      <c r="U333" s="26">
        <v>331</v>
      </c>
      <c r="V333" s="26">
        <f t="shared" si="13"/>
        <v>5.7770398241012311</v>
      </c>
    </row>
    <row r="334" spans="21:22" x14ac:dyDescent="0.25">
      <c r="U334" s="28">
        <v>332</v>
      </c>
      <c r="V334" s="28">
        <f t="shared" si="13"/>
        <v>5.7944931166211742</v>
      </c>
    </row>
    <row r="335" spans="21:22" x14ac:dyDescent="0.25">
      <c r="U335" s="26">
        <v>333</v>
      </c>
      <c r="V335" s="26">
        <f t="shared" si="13"/>
        <v>5.8119464091411173</v>
      </c>
    </row>
    <row r="336" spans="21:22" x14ac:dyDescent="0.25">
      <c r="U336" s="28">
        <v>334</v>
      </c>
      <c r="V336" s="28">
        <f t="shared" si="13"/>
        <v>5.8293997016610604</v>
      </c>
    </row>
    <row r="337" spans="21:22" x14ac:dyDescent="0.25">
      <c r="U337" s="26">
        <v>335</v>
      </c>
      <c r="V337" s="26">
        <f t="shared" si="13"/>
        <v>5.8468529941810043</v>
      </c>
    </row>
    <row r="338" spans="21:22" x14ac:dyDescent="0.25">
      <c r="U338" s="28">
        <v>336</v>
      </c>
      <c r="V338" s="28">
        <f t="shared" si="13"/>
        <v>5.8643062867009474</v>
      </c>
    </row>
    <row r="339" spans="21:22" x14ac:dyDescent="0.25">
      <c r="U339" s="26">
        <v>337</v>
      </c>
      <c r="V339" s="26">
        <f t="shared" si="13"/>
        <v>5.8817595792208905</v>
      </c>
    </row>
    <row r="340" spans="21:22" x14ac:dyDescent="0.25">
      <c r="U340" s="28">
        <v>338</v>
      </c>
      <c r="V340" s="28">
        <f t="shared" si="13"/>
        <v>5.8992128717408336</v>
      </c>
    </row>
    <row r="341" spans="21:22" x14ac:dyDescent="0.25">
      <c r="U341" s="26">
        <v>339</v>
      </c>
      <c r="V341" s="26">
        <f t="shared" si="13"/>
        <v>5.9166661642607767</v>
      </c>
    </row>
    <row r="342" spans="21:22" x14ac:dyDescent="0.25">
      <c r="U342" s="28">
        <v>340</v>
      </c>
      <c r="V342" s="28">
        <f t="shared" si="13"/>
        <v>5.9341194567807207</v>
      </c>
    </row>
    <row r="343" spans="21:22" x14ac:dyDescent="0.25">
      <c r="U343" s="26">
        <v>341</v>
      </c>
      <c r="V343" s="26">
        <f t="shared" si="13"/>
        <v>5.9515727493006638</v>
      </c>
    </row>
    <row r="344" spans="21:22" x14ac:dyDescent="0.25">
      <c r="U344" s="28">
        <v>342</v>
      </c>
      <c r="V344" s="28">
        <f t="shared" si="13"/>
        <v>5.9690260418206069</v>
      </c>
    </row>
    <row r="345" spans="21:22" x14ac:dyDescent="0.25">
      <c r="U345" s="26">
        <v>343</v>
      </c>
      <c r="V345" s="26">
        <f t="shared" si="13"/>
        <v>5.98647933434055</v>
      </c>
    </row>
    <row r="346" spans="21:22" x14ac:dyDescent="0.25">
      <c r="U346" s="28">
        <v>344</v>
      </c>
      <c r="V346" s="28">
        <f t="shared" si="13"/>
        <v>6.003932626860494</v>
      </c>
    </row>
    <row r="347" spans="21:22" x14ac:dyDescent="0.25">
      <c r="U347" s="26">
        <v>345</v>
      </c>
      <c r="V347" s="26">
        <f t="shared" si="13"/>
        <v>6.0213859193804371</v>
      </c>
    </row>
    <row r="348" spans="21:22" x14ac:dyDescent="0.25">
      <c r="U348" s="28">
        <v>346</v>
      </c>
      <c r="V348" s="28">
        <f t="shared" si="13"/>
        <v>6.0388392119003802</v>
      </c>
    </row>
    <row r="349" spans="21:22" x14ac:dyDescent="0.25">
      <c r="U349" s="26">
        <v>347</v>
      </c>
      <c r="V349" s="26">
        <f t="shared" si="13"/>
        <v>6.0562925044203233</v>
      </c>
    </row>
    <row r="350" spans="21:22" x14ac:dyDescent="0.25">
      <c r="U350" s="28">
        <v>348</v>
      </c>
      <c r="V350" s="28">
        <f t="shared" si="13"/>
        <v>6.0737457969402664</v>
      </c>
    </row>
    <row r="351" spans="21:22" x14ac:dyDescent="0.25">
      <c r="U351" s="26">
        <v>349</v>
      </c>
      <c r="V351" s="26">
        <f t="shared" si="13"/>
        <v>6.0911990894602104</v>
      </c>
    </row>
    <row r="352" spans="21:22" x14ac:dyDescent="0.25">
      <c r="U352" s="28">
        <v>350</v>
      </c>
      <c r="V352" s="28">
        <f t="shared" si="13"/>
        <v>6.1086523819801535</v>
      </c>
    </row>
    <row r="353" spans="21:22" x14ac:dyDescent="0.25">
      <c r="U353" s="26">
        <v>351</v>
      </c>
      <c r="V353" s="26">
        <f t="shared" si="13"/>
        <v>6.1261056745000966</v>
      </c>
    </row>
    <row r="354" spans="21:22" x14ac:dyDescent="0.25">
      <c r="U354" s="28">
        <v>352</v>
      </c>
      <c r="V354" s="28">
        <f t="shared" si="13"/>
        <v>6.1435589670200397</v>
      </c>
    </row>
    <row r="355" spans="21:22" x14ac:dyDescent="0.25">
      <c r="U355" s="26">
        <v>353</v>
      </c>
      <c r="V355" s="26">
        <f t="shared" si="13"/>
        <v>6.1610122595399837</v>
      </c>
    </row>
    <row r="356" spans="21:22" x14ac:dyDescent="0.25">
      <c r="U356" s="28">
        <v>354</v>
      </c>
      <c r="V356" s="28">
        <f t="shared" si="13"/>
        <v>6.1784655520599268</v>
      </c>
    </row>
    <row r="357" spans="21:22" x14ac:dyDescent="0.25">
      <c r="U357" s="26">
        <v>355</v>
      </c>
      <c r="V357" s="26">
        <f t="shared" si="13"/>
        <v>6.1959188445798699</v>
      </c>
    </row>
    <row r="358" spans="21:22" x14ac:dyDescent="0.25">
      <c r="U358" s="28">
        <v>356</v>
      </c>
      <c r="V358" s="28">
        <f t="shared" si="13"/>
        <v>6.213372137099813</v>
      </c>
    </row>
    <row r="359" spans="21:22" x14ac:dyDescent="0.25">
      <c r="U359" s="26">
        <v>357</v>
      </c>
      <c r="V359" s="26">
        <f t="shared" si="13"/>
        <v>6.2308254296197561</v>
      </c>
    </row>
    <row r="360" spans="21:22" x14ac:dyDescent="0.25">
      <c r="U360" s="28">
        <v>358</v>
      </c>
      <c r="V360" s="28">
        <f t="shared" si="13"/>
        <v>6.2482787221397</v>
      </c>
    </row>
    <row r="361" spans="21:22" x14ac:dyDescent="0.25">
      <c r="U361" s="26">
        <v>359</v>
      </c>
      <c r="V361" s="26">
        <f t="shared" si="13"/>
        <v>6.2657320146596431</v>
      </c>
    </row>
    <row r="362" spans="21:22" x14ac:dyDescent="0.25">
      <c r="U362" s="28">
        <v>360</v>
      </c>
      <c r="V362" s="28">
        <f t="shared" si="13"/>
        <v>6.2831853071795862</v>
      </c>
    </row>
  </sheetData>
  <mergeCells count="20">
    <mergeCell ref="D12:J12"/>
    <mergeCell ref="K12:L12"/>
    <mergeCell ref="D9:J9"/>
    <mergeCell ref="K9:L9"/>
    <mergeCell ref="D10:J10"/>
    <mergeCell ref="K10:L10"/>
    <mergeCell ref="D11:J11"/>
    <mergeCell ref="K11:L11"/>
    <mergeCell ref="D6:J6"/>
    <mergeCell ref="K6:L6"/>
    <mergeCell ref="D7:J7"/>
    <mergeCell ref="K7:L7"/>
    <mergeCell ref="D8:J8"/>
    <mergeCell ref="K8:L8"/>
    <mergeCell ref="X1:AE1"/>
    <mergeCell ref="D4:J4"/>
    <mergeCell ref="K4:L4"/>
    <mergeCell ref="D5:J5"/>
    <mergeCell ref="K5:L5"/>
    <mergeCell ref="X5:AF5"/>
  </mergeCells>
  <pageMargins left="0.7" right="0.7" top="0.75" bottom="0.75" header="0.3" footer="0.3"/>
  <pageSetup scale="54"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72C3B-DEFA-40B9-943E-8DCEC4123306}">
  <dimension ref="A1:V723"/>
  <sheetViews>
    <sheetView workbookViewId="0">
      <selection activeCell="M23" sqref="M23"/>
    </sheetView>
  </sheetViews>
  <sheetFormatPr defaultRowHeight="15" x14ac:dyDescent="0.25"/>
  <cols>
    <col min="1" max="4" width="14.28515625" customWidth="1"/>
    <col min="5" max="7" width="17.85546875" customWidth="1"/>
    <col min="9" max="9" width="28.5703125" customWidth="1"/>
    <col min="10" max="11" width="21.42578125" customWidth="1"/>
    <col min="21" max="21" width="28.5703125" customWidth="1"/>
  </cols>
  <sheetData>
    <row r="1" spans="1:22" x14ac:dyDescent="0.25">
      <c r="A1" s="25" t="s">
        <v>1</v>
      </c>
      <c r="B1" s="25" t="s">
        <v>25</v>
      </c>
      <c r="C1" s="25" t="s">
        <v>146</v>
      </c>
      <c r="D1" s="25" t="s">
        <v>147</v>
      </c>
      <c r="E1" s="25" t="s">
        <v>26</v>
      </c>
      <c r="F1" s="25" t="s">
        <v>146</v>
      </c>
      <c r="G1" s="25" t="s">
        <v>147</v>
      </c>
      <c r="I1" s="55" t="s">
        <v>82</v>
      </c>
      <c r="J1" s="55"/>
      <c r="K1" s="55"/>
      <c r="L1" s="55"/>
      <c r="M1" s="55"/>
      <c r="N1" s="55"/>
      <c r="O1" s="55"/>
      <c r="P1" s="55"/>
      <c r="Q1" s="55"/>
      <c r="R1" s="55"/>
      <c r="S1" s="55"/>
      <c r="U1" s="166" t="s">
        <v>148</v>
      </c>
      <c r="V1" s="11">
        <v>35.1</v>
      </c>
    </row>
    <row r="2" spans="1:22" x14ac:dyDescent="0.25">
      <c r="A2" s="11"/>
      <c r="B2" s="11"/>
      <c r="C2" s="11" t="s">
        <v>154</v>
      </c>
      <c r="D2" s="11"/>
      <c r="E2" s="11"/>
      <c r="F2" s="11" t="s">
        <v>154</v>
      </c>
      <c r="G2" s="11"/>
      <c r="I2" s="11">
        <v>0</v>
      </c>
      <c r="J2" s="167">
        <v>1.7549999999999999</v>
      </c>
      <c r="K2" s="11">
        <v>3.51</v>
      </c>
      <c r="L2" s="11">
        <v>5.27</v>
      </c>
      <c r="M2" s="11">
        <v>7.02</v>
      </c>
      <c r="N2" s="11">
        <v>8.7799999999999994</v>
      </c>
      <c r="O2" s="11">
        <v>10.53</v>
      </c>
      <c r="P2" s="11">
        <v>12.29</v>
      </c>
      <c r="Q2" s="11">
        <v>14.04</v>
      </c>
      <c r="R2" s="11">
        <v>15.8</v>
      </c>
      <c r="S2" s="11">
        <v>17.55</v>
      </c>
      <c r="U2" s="166" t="s">
        <v>149</v>
      </c>
      <c r="V2" s="11">
        <v>6227.2224999999999</v>
      </c>
    </row>
    <row r="3" spans="1:22" x14ac:dyDescent="0.25">
      <c r="A3" s="11">
        <v>-360</v>
      </c>
      <c r="B3" s="21">
        <v>0.1</v>
      </c>
      <c r="C3" s="21">
        <f>$I$7+((B3-$I$6)/($J$6-$I$6))*($J$7-$I$7)</f>
        <v>1.1706666666666665</v>
      </c>
      <c r="D3" s="21">
        <f>(C3/1000)/((2*PI()*($V$4/1000)*(B3/1000))*SQRT((2*$V$2)/($V$3)))</f>
        <v>0.63240657298118008</v>
      </c>
      <c r="E3" s="11">
        <v>0</v>
      </c>
      <c r="F3" s="11">
        <f>$I$3+((E3-$I$2)/($J$2-$I$2))*($J$3-$I$3)</f>
        <v>0</v>
      </c>
      <c r="G3" s="11">
        <v>0</v>
      </c>
      <c r="I3" s="11">
        <v>0</v>
      </c>
      <c r="J3" s="11">
        <v>28.55</v>
      </c>
      <c r="K3" s="11">
        <v>56.46</v>
      </c>
      <c r="L3" s="11">
        <v>78.77</v>
      </c>
      <c r="M3" s="11">
        <v>96.74</v>
      </c>
      <c r="N3" s="11">
        <v>109.18</v>
      </c>
      <c r="O3" s="11">
        <v>113.32</v>
      </c>
      <c r="P3" s="11">
        <v>117.47</v>
      </c>
      <c r="Q3" s="51"/>
      <c r="R3" s="51"/>
      <c r="S3" s="51"/>
      <c r="U3" s="166" t="s">
        <v>78</v>
      </c>
      <c r="V3" s="11">
        <v>1.3</v>
      </c>
    </row>
    <row r="4" spans="1:22" x14ac:dyDescent="0.25">
      <c r="A4" s="11">
        <v>-359</v>
      </c>
      <c r="B4" s="21">
        <v>0.1</v>
      </c>
      <c r="C4" s="21">
        <f>$I$7+((B4-$I$6)/($J$6-$I$6))*($J$7-$I$7)</f>
        <v>1.1706666666666665</v>
      </c>
      <c r="D4" s="21">
        <f>(C4/1000)/((2*PI()*($V$4/1000)*(B4/1000))*SQRT((2*$V$2)/($V$3)))</f>
        <v>0.63240657298118008</v>
      </c>
      <c r="E4" s="11">
        <v>0</v>
      </c>
      <c r="F4" s="11">
        <f t="shared" ref="F4:F67" si="0">$I$3+((E4-$I$2)/($J$2-$I$2))*($J$3-$I$3)</f>
        <v>0</v>
      </c>
      <c r="G4" s="11">
        <v>0</v>
      </c>
      <c r="U4" s="166" t="s">
        <v>150</v>
      </c>
      <c r="V4" s="11">
        <v>30.1</v>
      </c>
    </row>
    <row r="5" spans="1:22" x14ac:dyDescent="0.25">
      <c r="A5" s="11">
        <v>-358</v>
      </c>
      <c r="B5" s="21">
        <v>0.1</v>
      </c>
      <c r="C5" s="21">
        <f>$I$7+((B5-$I$6)/($J$6-$I$6))*($J$7-$I$7)</f>
        <v>1.1706666666666665</v>
      </c>
      <c r="D5" s="21">
        <f>(C5/1000)/((2*PI()*($V$4/1000)*(B5/1000))*SQRT((2*$V$2)/($V$3)))</f>
        <v>0.63240657298118008</v>
      </c>
      <c r="E5" s="11">
        <v>0</v>
      </c>
      <c r="F5" s="11">
        <f t="shared" si="0"/>
        <v>0</v>
      </c>
      <c r="G5" s="11">
        <v>0</v>
      </c>
      <c r="I5" s="55" t="s">
        <v>91</v>
      </c>
      <c r="J5" s="55"/>
      <c r="K5" s="55"/>
      <c r="L5" s="55"/>
      <c r="M5" s="55"/>
      <c r="N5" s="55"/>
      <c r="O5" s="55"/>
      <c r="P5" s="55"/>
      <c r="Q5" s="55"/>
      <c r="R5" s="55"/>
      <c r="S5" s="55"/>
      <c r="U5" s="51"/>
    </row>
    <row r="6" spans="1:22" x14ac:dyDescent="0.25">
      <c r="A6" s="11">
        <v>-357</v>
      </c>
      <c r="B6" s="21">
        <v>0.1</v>
      </c>
      <c r="C6" s="21">
        <f>$I$7+((B6-$I$6)/($J$6-$I$6))*($J$7-$I$7)</f>
        <v>1.1706666666666665</v>
      </c>
      <c r="D6" s="21">
        <f>(C6/1000)/((2*PI()*($V$4/1000)*(B6/1000))*SQRT((2*$V$2)/($V$3)))</f>
        <v>0.63240657298118008</v>
      </c>
      <c r="E6" s="11">
        <v>0</v>
      </c>
      <c r="F6" s="11">
        <f t="shared" si="0"/>
        <v>0</v>
      </c>
      <c r="G6" s="11">
        <v>0</v>
      </c>
      <c r="I6" s="11">
        <v>0</v>
      </c>
      <c r="J6" s="11">
        <v>1.5</v>
      </c>
      <c r="K6" s="11">
        <v>3.01</v>
      </c>
      <c r="L6" s="11">
        <v>4.5199999999999996</v>
      </c>
      <c r="M6" s="11">
        <v>6.02</v>
      </c>
      <c r="N6" s="11">
        <v>7.53</v>
      </c>
      <c r="O6" s="11">
        <v>9.0299999999999994</v>
      </c>
      <c r="P6" s="11">
        <v>10.54</v>
      </c>
      <c r="Q6" s="11">
        <v>12.04</v>
      </c>
      <c r="R6" s="11">
        <v>13.55</v>
      </c>
      <c r="S6" s="11">
        <v>15.05</v>
      </c>
      <c r="U6" s="51"/>
    </row>
    <row r="7" spans="1:22" x14ac:dyDescent="0.25">
      <c r="A7" s="11">
        <v>-356</v>
      </c>
      <c r="B7" s="21">
        <v>0.1</v>
      </c>
      <c r="C7" s="21">
        <f>$I$7+((B7-$I$6)/($J$6-$I$6))*($J$7-$I$7)</f>
        <v>1.1706666666666665</v>
      </c>
      <c r="D7" s="21">
        <f>(C7/1000)/((2*PI()*($V$4/1000)*(B7/1000))*SQRT((2*$V$2)/($V$3)))</f>
        <v>0.63240657298118008</v>
      </c>
      <c r="E7" s="11">
        <v>0</v>
      </c>
      <c r="F7" s="11">
        <f t="shared" si="0"/>
        <v>0</v>
      </c>
      <c r="G7" s="11">
        <v>0</v>
      </c>
      <c r="I7" s="11">
        <v>0</v>
      </c>
      <c r="J7" s="11">
        <v>17.559999999999999</v>
      </c>
      <c r="K7" s="11">
        <v>41.625</v>
      </c>
      <c r="L7" s="11">
        <v>57</v>
      </c>
      <c r="M7" s="11">
        <v>66</v>
      </c>
      <c r="N7" s="11">
        <v>70.537999999999997</v>
      </c>
      <c r="O7" s="11">
        <v>72.765000000000001</v>
      </c>
      <c r="P7" s="11">
        <v>74.25</v>
      </c>
      <c r="Q7" s="11">
        <v>74.324250000000006</v>
      </c>
      <c r="R7" s="11">
        <v>75.734999999999999</v>
      </c>
    </row>
    <row r="8" spans="1:22" x14ac:dyDescent="0.25">
      <c r="A8" s="11">
        <v>-355</v>
      </c>
      <c r="B8" s="21">
        <v>0.1</v>
      </c>
      <c r="C8" s="21">
        <f>$I$7+((B8-$I$6)/($J$6-$I$6))*($J$7-$I$7)</f>
        <v>1.1706666666666665</v>
      </c>
      <c r="D8" s="21">
        <f>(C8/1000)/((2*PI()*($V$4/1000)*(B8/1000))*SQRT((2*$V$2)/($V$3)))</f>
        <v>0.63240657298118008</v>
      </c>
      <c r="E8" s="11">
        <v>0</v>
      </c>
      <c r="F8" s="11">
        <f t="shared" si="0"/>
        <v>0</v>
      </c>
      <c r="G8" s="11">
        <v>0</v>
      </c>
    </row>
    <row r="9" spans="1:22" x14ac:dyDescent="0.25">
      <c r="A9" s="11">
        <v>-354</v>
      </c>
      <c r="B9" s="21">
        <v>0.1</v>
      </c>
      <c r="C9" s="21">
        <f>$I$7+((B9-$I$6)/($J$6-$I$6))*($J$7-$I$7)</f>
        <v>1.1706666666666665</v>
      </c>
      <c r="D9" s="21">
        <f>(C9/1000)/((2*PI()*($V$4/1000)*(B9/1000))*SQRT((2*$V$2)/($V$3)))</f>
        <v>0.63240657298118008</v>
      </c>
      <c r="E9" s="11">
        <v>0</v>
      </c>
      <c r="F9" s="11">
        <f t="shared" si="0"/>
        <v>0</v>
      </c>
      <c r="G9" s="11">
        <v>0</v>
      </c>
      <c r="I9" s="25" t="s">
        <v>151</v>
      </c>
      <c r="J9" s="25" t="s">
        <v>152</v>
      </c>
      <c r="K9" s="25" t="s">
        <v>153</v>
      </c>
      <c r="U9" s="51"/>
    </row>
    <row r="10" spans="1:22" x14ac:dyDescent="0.25">
      <c r="A10" s="11">
        <v>-353</v>
      </c>
      <c r="B10" s="21">
        <v>0.1</v>
      </c>
      <c r="C10" s="21">
        <f>$I$7+((B10-$I$6)/($J$6-$I$6))*($J$7-$I$7)</f>
        <v>1.1706666666666665</v>
      </c>
      <c r="D10" s="21">
        <f>(C10/1000)/((2*PI()*($V$4/1000)*(B10/1000))*SQRT((2*$V$2)/($V$3)))</f>
        <v>0.63240657298118008</v>
      </c>
      <c r="E10" s="11">
        <v>0</v>
      </c>
      <c r="F10" s="11">
        <f t="shared" si="0"/>
        <v>0</v>
      </c>
      <c r="G10" s="11">
        <v>0</v>
      </c>
      <c r="I10" s="11">
        <f>120*8*K10*(PI()*0.0351*J10)*SQRT(2*(25*249.0889)/1.3)/(0.9*0.002)</f>
        <v>8852.4836898832436</v>
      </c>
      <c r="J10" s="11">
        <f>AVERAGEIF(E3:E723, "&gt;0")/1000</f>
        <v>2.1144354838709672E-3</v>
      </c>
      <c r="K10" s="11">
        <f>AVERAGEIF(E3:E723, "&gt;0", G3:G723)</f>
        <v>0.7273182186534688</v>
      </c>
      <c r="U10" s="51"/>
    </row>
    <row r="11" spans="1:22" x14ac:dyDescent="0.25">
      <c r="A11" s="11">
        <v>-352</v>
      </c>
      <c r="B11" s="21">
        <v>0.1</v>
      </c>
      <c r="C11" s="21">
        <f>$I$7+((B11-$I$6)/($J$6-$I$6))*($J$7-$I$7)</f>
        <v>1.1706666666666665</v>
      </c>
      <c r="D11" s="21">
        <f>(C11/1000)/((2*PI()*($V$4/1000)*(B11/1000))*SQRT((2*$V$2)/($V$3)))</f>
        <v>0.63240657298118008</v>
      </c>
      <c r="E11" s="11">
        <v>0</v>
      </c>
      <c r="F11" s="11">
        <f t="shared" si="0"/>
        <v>0</v>
      </c>
      <c r="G11" s="11">
        <v>0</v>
      </c>
      <c r="U11" s="51"/>
    </row>
    <row r="12" spans="1:22" x14ac:dyDescent="0.25">
      <c r="A12" s="11">
        <v>-351</v>
      </c>
      <c r="B12" s="21">
        <v>0.1</v>
      </c>
      <c r="C12" s="21">
        <f>$I$7+((B12-$I$6)/($J$6-$I$6))*($J$7-$I$7)</f>
        <v>1.1706666666666665</v>
      </c>
      <c r="D12" s="21">
        <f>(C12/1000)/((2*PI()*($V$4/1000)*(B12/1000))*SQRT((2*$V$2)/($V$3)))</f>
        <v>0.63240657298118008</v>
      </c>
      <c r="E12" s="11">
        <v>0</v>
      </c>
      <c r="F12" s="11">
        <f t="shared" si="0"/>
        <v>0</v>
      </c>
      <c r="G12" s="11">
        <v>0</v>
      </c>
      <c r="U12" s="51"/>
    </row>
    <row r="13" spans="1:22" x14ac:dyDescent="0.25">
      <c r="A13" s="11">
        <v>-350</v>
      </c>
      <c r="B13" s="21">
        <v>0.1</v>
      </c>
      <c r="C13" s="21">
        <f>$I$7+((B13-$I$6)/($J$6-$I$6))*($J$7-$I$7)</f>
        <v>1.1706666666666665</v>
      </c>
      <c r="D13" s="21">
        <f>(C13/1000)/((2*PI()*($V$4/1000)*(B13/1000))*SQRT((2*$V$2)/($V$3)))</f>
        <v>0.63240657298118008</v>
      </c>
      <c r="E13" s="11">
        <v>0</v>
      </c>
      <c r="F13" s="11">
        <f t="shared" si="0"/>
        <v>0</v>
      </c>
      <c r="G13" s="11">
        <v>0</v>
      </c>
      <c r="U13" s="51"/>
    </row>
    <row r="14" spans="1:22" x14ac:dyDescent="0.25">
      <c r="A14" s="11">
        <v>-349</v>
      </c>
      <c r="B14" s="21">
        <v>0.1</v>
      </c>
      <c r="C14" s="21">
        <f>$I$7+((B14-$I$6)/($J$6-$I$6))*($J$7-$I$7)</f>
        <v>1.1706666666666665</v>
      </c>
      <c r="D14" s="21">
        <f>(C14/1000)/((2*PI()*($V$4/1000)*(B14/1000))*SQRT((2*$V$2)/($V$3)))</f>
        <v>0.63240657298118008</v>
      </c>
      <c r="E14" s="11">
        <v>0</v>
      </c>
      <c r="F14" s="11">
        <f t="shared" si="0"/>
        <v>0</v>
      </c>
      <c r="G14" s="11">
        <v>0</v>
      </c>
      <c r="U14" s="51"/>
    </row>
    <row r="15" spans="1:22" x14ac:dyDescent="0.25">
      <c r="A15" s="11">
        <v>-348</v>
      </c>
      <c r="B15" s="21">
        <v>0.1</v>
      </c>
      <c r="C15" s="21">
        <f>$I$7+((B15-$I$6)/($J$6-$I$6))*($J$7-$I$7)</f>
        <v>1.1706666666666665</v>
      </c>
      <c r="D15" s="21">
        <f>(C15/1000)/((2*PI()*($V$4/1000)*(B15/1000))*SQRT((2*$V$2)/($V$3)))</f>
        <v>0.63240657298118008</v>
      </c>
      <c r="E15" s="11">
        <v>0</v>
      </c>
      <c r="F15" s="11">
        <f t="shared" si="0"/>
        <v>0</v>
      </c>
      <c r="G15" s="11">
        <v>0</v>
      </c>
      <c r="U15" s="51"/>
    </row>
    <row r="16" spans="1:22" x14ac:dyDescent="0.25">
      <c r="A16" s="11">
        <v>-347</v>
      </c>
      <c r="B16" s="21">
        <v>0.1</v>
      </c>
      <c r="C16" s="21">
        <f>$I$7+((B16-$I$6)/($J$6-$I$6))*($J$7-$I$7)</f>
        <v>1.1706666666666665</v>
      </c>
      <c r="D16" s="21">
        <f>(C16/1000)/((2*PI()*($V$4/1000)*(B16/1000))*SQRT((2*$V$2)/($V$3)))</f>
        <v>0.63240657298118008</v>
      </c>
      <c r="E16" s="11">
        <v>0</v>
      </c>
      <c r="F16" s="11">
        <f t="shared" si="0"/>
        <v>0</v>
      </c>
      <c r="G16" s="11">
        <v>0</v>
      </c>
      <c r="U16" s="51"/>
    </row>
    <row r="17" spans="1:21" x14ac:dyDescent="0.25">
      <c r="A17" s="11">
        <v>-346</v>
      </c>
      <c r="B17" s="21">
        <v>0.1</v>
      </c>
      <c r="C17" s="21">
        <f>$I$7+((B17-$I$6)/($J$6-$I$6))*($J$7-$I$7)</f>
        <v>1.1706666666666665</v>
      </c>
      <c r="D17" s="21">
        <f>(C17/1000)/((2*PI()*($V$4/1000)*(B17/1000))*SQRT((2*$V$2)/($V$3)))</f>
        <v>0.63240657298118008</v>
      </c>
      <c r="E17" s="11">
        <v>0</v>
      </c>
      <c r="F17" s="11">
        <f t="shared" si="0"/>
        <v>0</v>
      </c>
      <c r="G17" s="11">
        <v>0</v>
      </c>
      <c r="U17" s="51"/>
    </row>
    <row r="18" spans="1:21" x14ac:dyDescent="0.25">
      <c r="A18" s="11">
        <v>-345</v>
      </c>
      <c r="B18" s="21">
        <v>0.1</v>
      </c>
      <c r="C18" s="21">
        <f>$I$7+((B18-$I$6)/($J$6-$I$6))*($J$7-$I$7)</f>
        <v>1.1706666666666665</v>
      </c>
      <c r="D18" s="21">
        <f>(C18/1000)/((2*PI()*($V$4/1000)*(B18/1000))*SQRT((2*$V$2)/($V$3)))</f>
        <v>0.63240657298118008</v>
      </c>
      <c r="E18" s="11">
        <v>0</v>
      </c>
      <c r="F18" s="11">
        <f t="shared" si="0"/>
        <v>0</v>
      </c>
      <c r="G18" s="11">
        <v>0</v>
      </c>
    </row>
    <row r="19" spans="1:21" x14ac:dyDescent="0.25">
      <c r="A19" s="11">
        <v>-344</v>
      </c>
      <c r="B19" s="21">
        <v>0.1</v>
      </c>
      <c r="C19" s="21">
        <f>$I$7+((B19-$I$6)/($J$6-$I$6))*($J$7-$I$7)</f>
        <v>1.1706666666666665</v>
      </c>
      <c r="D19" s="21">
        <f>(C19/1000)/((2*PI()*($V$4/1000)*(B19/1000))*SQRT((2*$V$2)/($V$3)))</f>
        <v>0.63240657298118008</v>
      </c>
      <c r="E19" s="11">
        <v>0</v>
      </c>
      <c r="F19" s="11">
        <f t="shared" si="0"/>
        <v>0</v>
      </c>
      <c r="G19" s="11">
        <v>0</v>
      </c>
    </row>
    <row r="20" spans="1:21" x14ac:dyDescent="0.25">
      <c r="A20" s="11">
        <v>-343</v>
      </c>
      <c r="B20" s="21">
        <v>0.1</v>
      </c>
      <c r="C20" s="21">
        <f>$I$7+((B20-$I$6)/($J$6-$I$6))*($J$7-$I$7)</f>
        <v>1.1706666666666665</v>
      </c>
      <c r="D20" s="21">
        <f>(C20/1000)/((2*PI()*($V$4/1000)*(B20/1000))*SQRT((2*$V$2)/($V$3)))</f>
        <v>0.63240657298118008</v>
      </c>
      <c r="E20" s="11">
        <v>0</v>
      </c>
      <c r="F20" s="11">
        <f t="shared" si="0"/>
        <v>0</v>
      </c>
      <c r="G20" s="11">
        <v>0</v>
      </c>
    </row>
    <row r="21" spans="1:21" x14ac:dyDescent="0.25">
      <c r="A21" s="11">
        <v>-342</v>
      </c>
      <c r="B21" s="21">
        <v>0.1</v>
      </c>
      <c r="C21" s="21">
        <f>$I$7+((B21-$I$6)/($J$6-$I$6))*($J$7-$I$7)</f>
        <v>1.1706666666666665</v>
      </c>
      <c r="D21" s="21">
        <f>(C21/1000)/((2*PI()*($V$4/1000)*(B21/1000))*SQRT((2*$V$2)/($V$3)))</f>
        <v>0.63240657298118008</v>
      </c>
      <c r="E21" s="11">
        <v>0</v>
      </c>
      <c r="F21" s="11">
        <f t="shared" si="0"/>
        <v>0</v>
      </c>
      <c r="G21" s="11">
        <v>0</v>
      </c>
    </row>
    <row r="22" spans="1:21" x14ac:dyDescent="0.25">
      <c r="A22" s="11">
        <v>-341</v>
      </c>
      <c r="B22" s="21">
        <v>0.1</v>
      </c>
      <c r="C22" s="21">
        <f>$I$7+((B22-$I$6)/($J$6-$I$6))*($J$7-$I$7)</f>
        <v>1.1706666666666665</v>
      </c>
      <c r="D22" s="21">
        <f>(C22/1000)/((2*PI()*($V$4/1000)*(B22/1000))*SQRT((2*$V$2)/($V$3)))</f>
        <v>0.63240657298118008</v>
      </c>
      <c r="E22" s="11">
        <v>0</v>
      </c>
      <c r="F22" s="11">
        <f t="shared" si="0"/>
        <v>0</v>
      </c>
      <c r="G22" s="11">
        <v>0</v>
      </c>
    </row>
    <row r="23" spans="1:21" x14ac:dyDescent="0.25">
      <c r="A23" s="11">
        <v>-340</v>
      </c>
      <c r="B23" s="21">
        <v>0.1</v>
      </c>
      <c r="C23" s="21">
        <f>$I$7+((B23-$I$6)/($J$6-$I$6))*($J$7-$I$7)</f>
        <v>1.1706666666666665</v>
      </c>
      <c r="D23" s="21">
        <f>(C23/1000)/((2*PI()*($V$4/1000)*(B23/1000))*SQRT((2*$V$2)/($V$3)))</f>
        <v>0.63240657298118008</v>
      </c>
      <c r="E23" s="11">
        <v>0</v>
      </c>
      <c r="F23" s="11">
        <f t="shared" si="0"/>
        <v>0</v>
      </c>
      <c r="G23" s="11">
        <v>0</v>
      </c>
    </row>
    <row r="24" spans="1:21" x14ac:dyDescent="0.25">
      <c r="A24" s="11">
        <v>-339</v>
      </c>
      <c r="B24" s="21">
        <v>0.1</v>
      </c>
      <c r="C24" s="21">
        <f>$I$7+((B24-$I$6)/($J$6-$I$6))*($J$7-$I$7)</f>
        <v>1.1706666666666665</v>
      </c>
      <c r="D24" s="21">
        <f>(C24/1000)/((2*PI()*($V$4/1000)*(B24/1000))*SQRT((2*$V$2)/($V$3)))</f>
        <v>0.63240657298118008</v>
      </c>
      <c r="E24" s="11">
        <v>0</v>
      </c>
      <c r="F24" s="11">
        <f t="shared" si="0"/>
        <v>0</v>
      </c>
      <c r="G24" s="11">
        <v>0</v>
      </c>
    </row>
    <row r="25" spans="1:21" x14ac:dyDescent="0.25">
      <c r="A25" s="11">
        <v>-338</v>
      </c>
      <c r="B25" s="21">
        <v>0.1</v>
      </c>
      <c r="C25" s="21">
        <f>$I$7+((B25-$I$6)/($J$6-$I$6))*($J$7-$I$7)</f>
        <v>1.1706666666666665</v>
      </c>
      <c r="D25" s="21">
        <f>(C25/1000)/((2*PI()*($V$4/1000)*(B25/1000))*SQRT((2*$V$2)/($V$3)))</f>
        <v>0.63240657298118008</v>
      </c>
      <c r="E25" s="11">
        <v>0</v>
      </c>
      <c r="F25" s="11">
        <f t="shared" si="0"/>
        <v>0</v>
      </c>
      <c r="G25" s="11">
        <v>0</v>
      </c>
    </row>
    <row r="26" spans="1:21" x14ac:dyDescent="0.25">
      <c r="A26" s="11">
        <v>-337</v>
      </c>
      <c r="B26" s="21">
        <v>0.1</v>
      </c>
      <c r="C26" s="21">
        <f>$I$7+((B26-$I$6)/($J$6-$I$6))*($J$7-$I$7)</f>
        <v>1.1706666666666665</v>
      </c>
      <c r="D26" s="21">
        <f>(C26/1000)/((2*PI()*($V$4/1000)*(B26/1000))*SQRT((2*$V$2)/($V$3)))</f>
        <v>0.63240657298118008</v>
      </c>
      <c r="E26" s="11">
        <v>0</v>
      </c>
      <c r="F26" s="11">
        <f t="shared" si="0"/>
        <v>0</v>
      </c>
      <c r="G26" s="11">
        <v>0</v>
      </c>
    </row>
    <row r="27" spans="1:21" x14ac:dyDescent="0.25">
      <c r="A27" s="11">
        <v>-336</v>
      </c>
      <c r="B27" s="21">
        <v>0.1</v>
      </c>
      <c r="C27" s="21">
        <f>$I$7+((B27-$I$6)/($J$6-$I$6))*($J$7-$I$7)</f>
        <v>1.1706666666666665</v>
      </c>
      <c r="D27" s="21">
        <f>(C27/1000)/((2*PI()*($V$4/1000)*(B27/1000))*SQRT((2*$V$2)/($V$3)))</f>
        <v>0.63240657298118008</v>
      </c>
      <c r="E27" s="11">
        <v>0</v>
      </c>
      <c r="F27" s="11">
        <f t="shared" si="0"/>
        <v>0</v>
      </c>
      <c r="G27" s="11">
        <v>0</v>
      </c>
    </row>
    <row r="28" spans="1:21" x14ac:dyDescent="0.25">
      <c r="A28" s="11">
        <v>-335</v>
      </c>
      <c r="B28" s="21">
        <v>0.1</v>
      </c>
      <c r="C28" s="21">
        <f>$I$7+((B28-$I$6)/($J$6-$I$6))*($J$7-$I$7)</f>
        <v>1.1706666666666665</v>
      </c>
      <c r="D28" s="21">
        <f>(C28/1000)/((2*PI()*($V$4/1000)*(B28/1000))*SQRT((2*$V$2)/($V$3)))</f>
        <v>0.63240657298118008</v>
      </c>
      <c r="E28" s="11">
        <v>0</v>
      </c>
      <c r="F28" s="11">
        <f t="shared" si="0"/>
        <v>0</v>
      </c>
      <c r="G28" s="11">
        <v>0</v>
      </c>
    </row>
    <row r="29" spans="1:21" x14ac:dyDescent="0.25">
      <c r="A29" s="11">
        <v>-334</v>
      </c>
      <c r="B29" s="21">
        <v>0.1</v>
      </c>
      <c r="C29" s="21">
        <f>$I$7+((B29-$I$6)/($J$6-$I$6))*($J$7-$I$7)</f>
        <v>1.1706666666666665</v>
      </c>
      <c r="D29" s="21">
        <f>(C29/1000)/((2*PI()*($V$4/1000)*(B29/1000))*SQRT((2*$V$2)/($V$3)))</f>
        <v>0.63240657298118008</v>
      </c>
      <c r="E29" s="11">
        <v>0</v>
      </c>
      <c r="F29" s="11">
        <f t="shared" si="0"/>
        <v>0</v>
      </c>
      <c r="G29" s="11">
        <v>0</v>
      </c>
    </row>
    <row r="30" spans="1:21" x14ac:dyDescent="0.25">
      <c r="A30" s="11">
        <v>-333</v>
      </c>
      <c r="B30" s="21">
        <v>0.1</v>
      </c>
      <c r="C30" s="21">
        <f>$I$7+((B30-$I$6)/($J$6-$I$6))*($J$7-$I$7)</f>
        <v>1.1706666666666665</v>
      </c>
      <c r="D30" s="21">
        <f>(C30/1000)/((2*PI()*($V$4/1000)*(B30/1000))*SQRT((2*$V$2)/($V$3)))</f>
        <v>0.63240657298118008</v>
      </c>
      <c r="E30" s="11">
        <v>0</v>
      </c>
      <c r="F30" s="11">
        <f t="shared" si="0"/>
        <v>0</v>
      </c>
      <c r="G30" s="11">
        <v>0</v>
      </c>
    </row>
    <row r="31" spans="1:21" x14ac:dyDescent="0.25">
      <c r="A31" s="11">
        <v>-332</v>
      </c>
      <c r="B31" s="21">
        <v>0.1</v>
      </c>
      <c r="C31" s="21">
        <f>$I$7+((B31-$I$6)/($J$6-$I$6))*($J$7-$I$7)</f>
        <v>1.1706666666666665</v>
      </c>
      <c r="D31" s="21">
        <f>(C31/1000)/((2*PI()*($V$4/1000)*(B31/1000))*SQRT((2*$V$2)/($V$3)))</f>
        <v>0.63240657298118008</v>
      </c>
      <c r="E31" s="11">
        <v>0</v>
      </c>
      <c r="F31" s="11">
        <f t="shared" si="0"/>
        <v>0</v>
      </c>
      <c r="G31" s="11">
        <v>0</v>
      </c>
    </row>
    <row r="32" spans="1:21" x14ac:dyDescent="0.25">
      <c r="A32" s="11">
        <v>-331</v>
      </c>
      <c r="B32" s="21">
        <v>0.1</v>
      </c>
      <c r="C32" s="21">
        <f>$I$7+((B32-$I$6)/($J$6-$I$6))*($J$7-$I$7)</f>
        <v>1.1706666666666665</v>
      </c>
      <c r="D32" s="21">
        <f>(C32/1000)/((2*PI()*($V$4/1000)*(B32/1000))*SQRT((2*$V$2)/($V$3)))</f>
        <v>0.63240657298118008</v>
      </c>
      <c r="E32" s="11">
        <v>0</v>
      </c>
      <c r="F32" s="11">
        <f t="shared" si="0"/>
        <v>0</v>
      </c>
      <c r="G32" s="11">
        <v>0</v>
      </c>
    </row>
    <row r="33" spans="1:7" x14ac:dyDescent="0.25">
      <c r="A33" s="11">
        <v>-330</v>
      </c>
      <c r="B33" s="21">
        <v>0.1</v>
      </c>
      <c r="C33" s="21">
        <f>$I$7+((B33-$I$6)/($J$6-$I$6))*($J$7-$I$7)</f>
        <v>1.1706666666666665</v>
      </c>
      <c r="D33" s="21">
        <f>(C33/1000)/((2*PI()*($V$4/1000)*(B33/1000))*SQRT((2*$V$2)/($V$3)))</f>
        <v>0.63240657298118008</v>
      </c>
      <c r="E33" s="11">
        <v>0</v>
      </c>
      <c r="F33" s="11">
        <f t="shared" si="0"/>
        <v>0</v>
      </c>
      <c r="G33" s="11">
        <v>0</v>
      </c>
    </row>
    <row r="34" spans="1:7" x14ac:dyDescent="0.25">
      <c r="A34" s="11">
        <v>-329</v>
      </c>
      <c r="B34" s="21">
        <v>0.11</v>
      </c>
      <c r="C34" s="21">
        <f>$I$7+((B34-$I$6)/($J$6-$I$6))*($J$7-$I$7)</f>
        <v>1.2877333333333332</v>
      </c>
      <c r="D34" s="21">
        <f>(C34/1000)/((2*PI()*($V$4/1000)*(B34/1000))*SQRT((2*$V$2)/($V$3)))</f>
        <v>0.63240657298118019</v>
      </c>
      <c r="E34" s="11">
        <v>0</v>
      </c>
      <c r="F34" s="11">
        <f t="shared" si="0"/>
        <v>0</v>
      </c>
      <c r="G34" s="11">
        <v>0</v>
      </c>
    </row>
    <row r="35" spans="1:7" x14ac:dyDescent="0.25">
      <c r="A35" s="11">
        <v>-328</v>
      </c>
      <c r="B35" s="21">
        <v>0.11</v>
      </c>
      <c r="C35" s="21">
        <f>$I$7+((B35-$I$6)/($J$6-$I$6))*($J$7-$I$7)</f>
        <v>1.2877333333333332</v>
      </c>
      <c r="D35" s="21">
        <f>(C35/1000)/((2*PI()*($V$4/1000)*(B35/1000))*SQRT((2*$V$2)/($V$3)))</f>
        <v>0.63240657298118019</v>
      </c>
      <c r="E35" s="11">
        <v>0</v>
      </c>
      <c r="F35" s="11">
        <f t="shared" si="0"/>
        <v>0</v>
      </c>
      <c r="G35" s="11">
        <v>0</v>
      </c>
    </row>
    <row r="36" spans="1:7" x14ac:dyDescent="0.25">
      <c r="A36" s="11">
        <v>-327</v>
      </c>
      <c r="B36" s="21">
        <v>0.11</v>
      </c>
      <c r="C36" s="21">
        <f>$I$7+((B36-$I$6)/($J$6-$I$6))*($J$7-$I$7)</f>
        <v>1.2877333333333332</v>
      </c>
      <c r="D36" s="21">
        <f>(C36/1000)/((2*PI()*($V$4/1000)*(B36/1000))*SQRT((2*$V$2)/($V$3)))</f>
        <v>0.63240657298118019</v>
      </c>
      <c r="E36" s="11">
        <v>0</v>
      </c>
      <c r="F36" s="11">
        <f t="shared" si="0"/>
        <v>0</v>
      </c>
      <c r="G36" s="11">
        <v>0</v>
      </c>
    </row>
    <row r="37" spans="1:7" x14ac:dyDescent="0.25">
      <c r="A37" s="11">
        <v>-326</v>
      </c>
      <c r="B37" s="21">
        <v>0.11</v>
      </c>
      <c r="C37" s="21">
        <f>$I$7+((B37-$I$6)/($J$6-$I$6))*($J$7-$I$7)</f>
        <v>1.2877333333333332</v>
      </c>
      <c r="D37" s="21">
        <f>(C37/1000)/((2*PI()*($V$4/1000)*(B37/1000))*SQRT((2*$V$2)/($V$3)))</f>
        <v>0.63240657298118019</v>
      </c>
      <c r="E37" s="11">
        <v>0</v>
      </c>
      <c r="F37" s="11">
        <f t="shared" si="0"/>
        <v>0</v>
      </c>
      <c r="G37" s="11">
        <v>0</v>
      </c>
    </row>
    <row r="38" spans="1:7" x14ac:dyDescent="0.25">
      <c r="A38" s="11">
        <v>-325</v>
      </c>
      <c r="B38" s="21">
        <v>0.11</v>
      </c>
      <c r="C38" s="21">
        <f>$I$7+((B38-$I$6)/($J$6-$I$6))*($J$7-$I$7)</f>
        <v>1.2877333333333332</v>
      </c>
      <c r="D38" s="21">
        <f>(C38/1000)/((2*PI()*($V$4/1000)*(B38/1000))*SQRT((2*$V$2)/($V$3)))</f>
        <v>0.63240657298118019</v>
      </c>
      <c r="E38" s="11">
        <v>0</v>
      </c>
      <c r="F38" s="11">
        <f t="shared" si="0"/>
        <v>0</v>
      </c>
      <c r="G38" s="11">
        <v>0</v>
      </c>
    </row>
    <row r="39" spans="1:7" x14ac:dyDescent="0.25">
      <c r="A39" s="11">
        <v>-324</v>
      </c>
      <c r="B39" s="21">
        <v>0.11</v>
      </c>
      <c r="C39" s="21">
        <f>$I$7+((B39-$I$6)/($J$6-$I$6))*($J$7-$I$7)</f>
        <v>1.2877333333333332</v>
      </c>
      <c r="D39" s="21">
        <f>(C39/1000)/((2*PI()*($V$4/1000)*(B39/1000))*SQRT((2*$V$2)/($V$3)))</f>
        <v>0.63240657298118019</v>
      </c>
      <c r="E39" s="11">
        <v>0</v>
      </c>
      <c r="F39" s="11">
        <f t="shared" si="0"/>
        <v>0</v>
      </c>
      <c r="G39" s="11">
        <v>0</v>
      </c>
    </row>
    <row r="40" spans="1:7" x14ac:dyDescent="0.25">
      <c r="A40" s="11">
        <v>-323</v>
      </c>
      <c r="B40" s="21">
        <v>0.11</v>
      </c>
      <c r="C40" s="21">
        <f>$I$7+((B40-$I$6)/($J$6-$I$6))*($J$7-$I$7)</f>
        <v>1.2877333333333332</v>
      </c>
      <c r="D40" s="21">
        <f>(C40/1000)/((2*PI()*($V$4/1000)*(B40/1000))*SQRT((2*$V$2)/($V$3)))</f>
        <v>0.63240657298118019</v>
      </c>
      <c r="E40" s="11">
        <v>0</v>
      </c>
      <c r="F40" s="11">
        <f t="shared" si="0"/>
        <v>0</v>
      </c>
      <c r="G40" s="11">
        <v>0</v>
      </c>
    </row>
    <row r="41" spans="1:7" x14ac:dyDescent="0.25">
      <c r="A41" s="11">
        <v>-322</v>
      </c>
      <c r="B41" s="21">
        <v>0.11</v>
      </c>
      <c r="C41" s="21">
        <f>$I$7+((B41-$I$6)/($J$6-$I$6))*($J$7-$I$7)</f>
        <v>1.2877333333333332</v>
      </c>
      <c r="D41" s="21">
        <f>(C41/1000)/((2*PI()*($V$4/1000)*(B41/1000))*SQRT((2*$V$2)/($V$3)))</f>
        <v>0.63240657298118019</v>
      </c>
      <c r="E41" s="11">
        <v>0</v>
      </c>
      <c r="F41" s="11">
        <f t="shared" si="0"/>
        <v>0</v>
      </c>
      <c r="G41" s="11">
        <v>0</v>
      </c>
    </row>
    <row r="42" spans="1:7" x14ac:dyDescent="0.25">
      <c r="A42" s="11">
        <v>-321</v>
      </c>
      <c r="B42" s="21">
        <v>0.11</v>
      </c>
      <c r="C42" s="21">
        <f>$I$7+((B42-$I$6)/($J$6-$I$6))*($J$7-$I$7)</f>
        <v>1.2877333333333332</v>
      </c>
      <c r="D42" s="21">
        <f>(C42/1000)/((2*PI()*($V$4/1000)*(B42/1000))*SQRT((2*$V$2)/($V$3)))</f>
        <v>0.63240657298118019</v>
      </c>
      <c r="E42" s="11">
        <v>0</v>
      </c>
      <c r="F42" s="11">
        <f t="shared" si="0"/>
        <v>0</v>
      </c>
      <c r="G42" s="11">
        <v>0</v>
      </c>
    </row>
    <row r="43" spans="1:7" x14ac:dyDescent="0.25">
      <c r="A43" s="11">
        <v>-320</v>
      </c>
      <c r="B43" s="21">
        <v>0.11</v>
      </c>
      <c r="C43" s="21">
        <f>$I$7+((B43-$I$6)/($J$6-$I$6))*($J$7-$I$7)</f>
        <v>1.2877333333333332</v>
      </c>
      <c r="D43" s="21">
        <f>(C43/1000)/((2*PI()*($V$4/1000)*(B43/1000))*SQRT((2*$V$2)/($V$3)))</f>
        <v>0.63240657298118019</v>
      </c>
      <c r="E43" s="11">
        <v>0</v>
      </c>
      <c r="F43" s="11">
        <f t="shared" si="0"/>
        <v>0</v>
      </c>
      <c r="G43" s="11">
        <v>0</v>
      </c>
    </row>
    <row r="44" spans="1:7" x14ac:dyDescent="0.25">
      <c r="A44" s="11">
        <v>-319</v>
      </c>
      <c r="B44" s="21">
        <v>0.11</v>
      </c>
      <c r="C44" s="21">
        <f>$I$7+((B44-$I$6)/($J$6-$I$6))*($J$7-$I$7)</f>
        <v>1.2877333333333332</v>
      </c>
      <c r="D44" s="21">
        <f>(C44/1000)/((2*PI()*($V$4/1000)*(B44/1000))*SQRT((2*$V$2)/($V$3)))</f>
        <v>0.63240657298118019</v>
      </c>
      <c r="E44" s="11">
        <v>0</v>
      </c>
      <c r="F44" s="11">
        <f t="shared" si="0"/>
        <v>0</v>
      </c>
      <c r="G44" s="11">
        <v>0</v>
      </c>
    </row>
    <row r="45" spans="1:7" x14ac:dyDescent="0.25">
      <c r="A45" s="11">
        <v>-318</v>
      </c>
      <c r="B45" s="21">
        <v>0.11</v>
      </c>
      <c r="C45" s="21">
        <f>$I$7+((B45-$I$6)/($J$6-$I$6))*($J$7-$I$7)</f>
        <v>1.2877333333333332</v>
      </c>
      <c r="D45" s="21">
        <f>(C45/1000)/((2*PI()*($V$4/1000)*(B45/1000))*SQRT((2*$V$2)/($V$3)))</f>
        <v>0.63240657298118019</v>
      </c>
      <c r="E45" s="11">
        <v>0</v>
      </c>
      <c r="F45" s="11">
        <f t="shared" si="0"/>
        <v>0</v>
      </c>
      <c r="G45" s="11">
        <v>0</v>
      </c>
    </row>
    <row r="46" spans="1:7" x14ac:dyDescent="0.25">
      <c r="A46" s="11">
        <v>-317</v>
      </c>
      <c r="B46" s="21">
        <v>0.11</v>
      </c>
      <c r="C46" s="21">
        <f>$I$7+((B46-$I$6)/($J$6-$I$6))*($J$7-$I$7)</f>
        <v>1.2877333333333332</v>
      </c>
      <c r="D46" s="21">
        <f>(C46/1000)/((2*PI()*($V$4/1000)*(B46/1000))*SQRT((2*$V$2)/($V$3)))</f>
        <v>0.63240657298118019</v>
      </c>
      <c r="E46" s="11">
        <v>0</v>
      </c>
      <c r="F46" s="11">
        <f t="shared" si="0"/>
        <v>0</v>
      </c>
      <c r="G46" s="11">
        <v>0</v>
      </c>
    </row>
    <row r="47" spans="1:7" x14ac:dyDescent="0.25">
      <c r="A47" s="11">
        <v>-316</v>
      </c>
      <c r="B47" s="21">
        <v>0.11</v>
      </c>
      <c r="C47" s="21">
        <f>$I$7+((B47-$I$6)/($J$6-$I$6))*($J$7-$I$7)</f>
        <v>1.2877333333333332</v>
      </c>
      <c r="D47" s="21">
        <f>(C47/1000)/((2*PI()*($V$4/1000)*(B47/1000))*SQRT((2*$V$2)/($V$3)))</f>
        <v>0.63240657298118019</v>
      </c>
      <c r="E47" s="11">
        <v>0</v>
      </c>
      <c r="F47" s="11">
        <f t="shared" si="0"/>
        <v>0</v>
      </c>
      <c r="G47" s="11">
        <v>0</v>
      </c>
    </row>
    <row r="48" spans="1:7" x14ac:dyDescent="0.25">
      <c r="A48" s="11">
        <v>-315</v>
      </c>
      <c r="B48" s="21">
        <v>0.11</v>
      </c>
      <c r="C48" s="21">
        <f>$I$7+((B48-$I$6)/($J$6-$I$6))*($J$7-$I$7)</f>
        <v>1.2877333333333332</v>
      </c>
      <c r="D48" s="21">
        <f>(C48/1000)/((2*PI()*($V$4/1000)*(B48/1000))*SQRT((2*$V$2)/($V$3)))</f>
        <v>0.63240657298118019</v>
      </c>
      <c r="E48" s="11">
        <v>0</v>
      </c>
      <c r="F48" s="11">
        <f t="shared" si="0"/>
        <v>0</v>
      </c>
      <c r="G48" s="11">
        <v>0</v>
      </c>
    </row>
    <row r="49" spans="1:7" x14ac:dyDescent="0.25">
      <c r="A49" s="11">
        <v>-314</v>
      </c>
      <c r="B49" s="21">
        <v>0.11</v>
      </c>
      <c r="C49" s="21">
        <f>$I$7+((B49-$I$6)/($J$6-$I$6))*($J$7-$I$7)</f>
        <v>1.2877333333333332</v>
      </c>
      <c r="D49" s="21">
        <f>(C49/1000)/((2*PI()*($V$4/1000)*(B49/1000))*SQRT((2*$V$2)/($V$3)))</f>
        <v>0.63240657298118019</v>
      </c>
      <c r="E49" s="11">
        <v>0</v>
      </c>
      <c r="F49" s="11">
        <f t="shared" si="0"/>
        <v>0</v>
      </c>
      <c r="G49" s="11">
        <v>0</v>
      </c>
    </row>
    <row r="50" spans="1:7" x14ac:dyDescent="0.25">
      <c r="A50" s="11">
        <v>-313</v>
      </c>
      <c r="B50" s="21">
        <v>0.11</v>
      </c>
      <c r="C50" s="21">
        <f>$I$7+((B50-$I$6)/($J$6-$I$6))*($J$7-$I$7)</f>
        <v>1.2877333333333332</v>
      </c>
      <c r="D50" s="21">
        <f>(C50/1000)/((2*PI()*($V$4/1000)*(B50/1000))*SQRT((2*$V$2)/($V$3)))</f>
        <v>0.63240657298118019</v>
      </c>
      <c r="E50" s="11">
        <v>0</v>
      </c>
      <c r="F50" s="11">
        <f t="shared" si="0"/>
        <v>0</v>
      </c>
      <c r="G50" s="11">
        <v>0</v>
      </c>
    </row>
    <row r="51" spans="1:7" x14ac:dyDescent="0.25">
      <c r="A51" s="11">
        <v>-312</v>
      </c>
      <c r="B51" s="21">
        <v>0.11</v>
      </c>
      <c r="C51" s="21">
        <f>$I$7+((B51-$I$6)/($J$6-$I$6))*($J$7-$I$7)</f>
        <v>1.2877333333333332</v>
      </c>
      <c r="D51" s="21">
        <f>(C51/1000)/((2*PI()*($V$4/1000)*(B51/1000))*SQRT((2*$V$2)/($V$3)))</f>
        <v>0.63240657298118019</v>
      </c>
      <c r="E51" s="11">
        <v>0</v>
      </c>
      <c r="F51" s="11">
        <f t="shared" si="0"/>
        <v>0</v>
      </c>
      <c r="G51" s="11">
        <v>0</v>
      </c>
    </row>
    <row r="52" spans="1:7" x14ac:dyDescent="0.25">
      <c r="A52" s="11">
        <v>-311</v>
      </c>
      <c r="B52" s="21">
        <v>0.11</v>
      </c>
      <c r="C52" s="21">
        <f>$I$7+((B52-$I$6)/($J$6-$I$6))*($J$7-$I$7)</f>
        <v>1.2877333333333332</v>
      </c>
      <c r="D52" s="21">
        <f>(C52/1000)/((2*PI()*($V$4/1000)*(B52/1000))*SQRT((2*$V$2)/($V$3)))</f>
        <v>0.63240657298118019</v>
      </c>
      <c r="E52" s="11">
        <v>0</v>
      </c>
      <c r="F52" s="11">
        <f t="shared" si="0"/>
        <v>0</v>
      </c>
      <c r="G52" s="11">
        <v>0</v>
      </c>
    </row>
    <row r="53" spans="1:7" x14ac:dyDescent="0.25">
      <c r="A53" s="11">
        <v>-310</v>
      </c>
      <c r="B53" s="21">
        <v>0.11</v>
      </c>
      <c r="C53" s="21">
        <f>$I$7+((B53-$I$6)/($J$6-$I$6))*($J$7-$I$7)</f>
        <v>1.2877333333333332</v>
      </c>
      <c r="D53" s="21">
        <f>(C53/1000)/((2*PI()*($V$4/1000)*(B53/1000))*SQRT((2*$V$2)/($V$3)))</f>
        <v>0.63240657298118019</v>
      </c>
      <c r="E53" s="11">
        <v>0</v>
      </c>
      <c r="F53" s="11">
        <f t="shared" si="0"/>
        <v>0</v>
      </c>
      <c r="G53" s="11">
        <v>0</v>
      </c>
    </row>
    <row r="54" spans="1:7" x14ac:dyDescent="0.25">
      <c r="A54" s="11">
        <v>-309</v>
      </c>
      <c r="B54" s="21">
        <v>0.11</v>
      </c>
      <c r="C54" s="21">
        <f>$I$7+((B54-$I$6)/($J$6-$I$6))*($J$7-$I$7)</f>
        <v>1.2877333333333332</v>
      </c>
      <c r="D54" s="21">
        <f>(C54/1000)/((2*PI()*($V$4/1000)*(B54/1000))*SQRT((2*$V$2)/($V$3)))</f>
        <v>0.63240657298118019</v>
      </c>
      <c r="E54" s="11">
        <v>0</v>
      </c>
      <c r="F54" s="11">
        <f t="shared" si="0"/>
        <v>0</v>
      </c>
      <c r="G54" s="11">
        <v>0</v>
      </c>
    </row>
    <row r="55" spans="1:7" x14ac:dyDescent="0.25">
      <c r="A55" s="11">
        <v>-308</v>
      </c>
      <c r="B55" s="21">
        <v>0.11</v>
      </c>
      <c r="C55" s="21">
        <f>$I$7+((B55-$I$6)/($J$6-$I$6))*($J$7-$I$7)</f>
        <v>1.2877333333333332</v>
      </c>
      <c r="D55" s="21">
        <f>(C55/1000)/((2*PI()*($V$4/1000)*(B55/1000))*SQRT((2*$V$2)/($V$3)))</f>
        <v>0.63240657298118019</v>
      </c>
      <c r="E55" s="11">
        <v>0</v>
      </c>
      <c r="F55" s="11">
        <f t="shared" si="0"/>
        <v>0</v>
      </c>
      <c r="G55" s="11">
        <v>0</v>
      </c>
    </row>
    <row r="56" spans="1:7" x14ac:dyDescent="0.25">
      <c r="A56" s="11">
        <v>-307</v>
      </c>
      <c r="B56" s="21">
        <v>0.11</v>
      </c>
      <c r="C56" s="21">
        <f>$I$7+((B56-$I$6)/($J$6-$I$6))*($J$7-$I$7)</f>
        <v>1.2877333333333332</v>
      </c>
      <c r="D56" s="21">
        <f>(C56/1000)/((2*PI()*($V$4/1000)*(B56/1000))*SQRT((2*$V$2)/($V$3)))</f>
        <v>0.63240657298118019</v>
      </c>
      <c r="E56" s="11">
        <v>0</v>
      </c>
      <c r="F56" s="11">
        <f t="shared" si="0"/>
        <v>0</v>
      </c>
      <c r="G56" s="11">
        <v>0</v>
      </c>
    </row>
    <row r="57" spans="1:7" x14ac:dyDescent="0.25">
      <c r="A57" s="11">
        <v>-306</v>
      </c>
      <c r="B57" s="21">
        <v>0.11</v>
      </c>
      <c r="C57" s="21">
        <f>$I$7+((B57-$I$6)/($J$6-$I$6))*($J$7-$I$7)</f>
        <v>1.2877333333333332</v>
      </c>
      <c r="D57" s="21">
        <f>(C57/1000)/((2*PI()*($V$4/1000)*(B57/1000))*SQRT((2*$V$2)/($V$3)))</f>
        <v>0.63240657298118019</v>
      </c>
      <c r="E57" s="11">
        <v>0</v>
      </c>
      <c r="F57" s="11">
        <f t="shared" si="0"/>
        <v>0</v>
      </c>
      <c r="G57" s="11">
        <v>0</v>
      </c>
    </row>
    <row r="58" spans="1:7" x14ac:dyDescent="0.25">
      <c r="A58" s="11">
        <v>-305</v>
      </c>
      <c r="B58" s="21">
        <v>0.11</v>
      </c>
      <c r="C58" s="21">
        <f>$I$7+((B58-$I$6)/($J$6-$I$6))*($J$7-$I$7)</f>
        <v>1.2877333333333332</v>
      </c>
      <c r="D58" s="21">
        <f>(C58/1000)/((2*PI()*($V$4/1000)*(B58/1000))*SQRT((2*$V$2)/($V$3)))</f>
        <v>0.63240657298118019</v>
      </c>
      <c r="E58" s="11">
        <v>0</v>
      </c>
      <c r="F58" s="11">
        <f t="shared" si="0"/>
        <v>0</v>
      </c>
      <c r="G58" s="11">
        <v>0</v>
      </c>
    </row>
    <row r="59" spans="1:7" x14ac:dyDescent="0.25">
      <c r="A59" s="11">
        <v>-304</v>
      </c>
      <c r="B59" s="21">
        <v>0.11</v>
      </c>
      <c r="C59" s="21">
        <f>$I$7+((B59-$I$6)/($J$6-$I$6))*($J$7-$I$7)</f>
        <v>1.2877333333333332</v>
      </c>
      <c r="D59" s="21">
        <f>(C59/1000)/((2*PI()*($V$4/1000)*(B59/1000))*SQRT((2*$V$2)/($V$3)))</f>
        <v>0.63240657298118019</v>
      </c>
      <c r="E59" s="11">
        <v>0</v>
      </c>
      <c r="F59" s="11">
        <f t="shared" si="0"/>
        <v>0</v>
      </c>
      <c r="G59" s="11">
        <v>0</v>
      </c>
    </row>
    <row r="60" spans="1:7" x14ac:dyDescent="0.25">
      <c r="A60" s="11">
        <v>-303</v>
      </c>
      <c r="B60" s="21">
        <v>0.11</v>
      </c>
      <c r="C60" s="21">
        <f>$I$7+((B60-$I$6)/($J$6-$I$6))*($J$7-$I$7)</f>
        <v>1.2877333333333332</v>
      </c>
      <c r="D60" s="21">
        <f>(C60/1000)/((2*PI()*($V$4/1000)*(B60/1000))*SQRT((2*$V$2)/($V$3)))</f>
        <v>0.63240657298118019</v>
      </c>
      <c r="E60" s="11">
        <v>0</v>
      </c>
      <c r="F60" s="11">
        <f t="shared" si="0"/>
        <v>0</v>
      </c>
      <c r="G60" s="11">
        <v>0</v>
      </c>
    </row>
    <row r="61" spans="1:7" x14ac:dyDescent="0.25">
      <c r="A61" s="11">
        <v>-302</v>
      </c>
      <c r="B61" s="21">
        <v>0.11</v>
      </c>
      <c r="C61" s="21">
        <f>$I$7+((B61-$I$6)/($J$6-$I$6))*($J$7-$I$7)</f>
        <v>1.2877333333333332</v>
      </c>
      <c r="D61" s="21">
        <f>(C61/1000)/((2*PI()*($V$4/1000)*(B61/1000))*SQRT((2*$V$2)/($V$3)))</f>
        <v>0.63240657298118019</v>
      </c>
      <c r="E61" s="11">
        <v>0</v>
      </c>
      <c r="F61" s="11">
        <f t="shared" si="0"/>
        <v>0</v>
      </c>
      <c r="G61" s="11">
        <v>0</v>
      </c>
    </row>
    <row r="62" spans="1:7" x14ac:dyDescent="0.25">
      <c r="A62" s="11">
        <v>-301</v>
      </c>
      <c r="B62" s="21">
        <v>0.11</v>
      </c>
      <c r="C62" s="21">
        <f>$I$7+((B62-$I$6)/($J$6-$I$6))*($J$7-$I$7)</f>
        <v>1.2877333333333332</v>
      </c>
      <c r="D62" s="21">
        <f>(C62/1000)/((2*PI()*($V$4/1000)*(B62/1000))*SQRT((2*$V$2)/($V$3)))</f>
        <v>0.63240657298118019</v>
      </c>
      <c r="E62" s="11">
        <v>0</v>
      </c>
      <c r="F62" s="11">
        <f t="shared" si="0"/>
        <v>0</v>
      </c>
      <c r="G62" s="11">
        <v>0</v>
      </c>
    </row>
    <row r="63" spans="1:7" x14ac:dyDescent="0.25">
      <c r="A63" s="11">
        <v>-300</v>
      </c>
      <c r="B63" s="21">
        <v>0.11</v>
      </c>
      <c r="C63" s="21">
        <f>$I$7+((B63-$I$6)/($J$6-$I$6))*($J$7-$I$7)</f>
        <v>1.2877333333333332</v>
      </c>
      <c r="D63" s="21">
        <f>(C63/1000)/((2*PI()*($V$4/1000)*(B63/1000))*SQRT((2*$V$2)/($V$3)))</f>
        <v>0.63240657298118019</v>
      </c>
      <c r="E63" s="11">
        <v>0</v>
      </c>
      <c r="F63" s="11">
        <f t="shared" si="0"/>
        <v>0</v>
      </c>
      <c r="G63" s="11">
        <v>0</v>
      </c>
    </row>
    <row r="64" spans="1:7" x14ac:dyDescent="0.25">
      <c r="A64" s="11">
        <v>-299</v>
      </c>
      <c r="B64" s="21">
        <v>0.11</v>
      </c>
      <c r="C64" s="21">
        <f>$I$7+((B64-$I$6)/($J$6-$I$6))*($J$7-$I$7)</f>
        <v>1.2877333333333332</v>
      </c>
      <c r="D64" s="21">
        <f>(C64/1000)/((2*PI()*($V$4/1000)*(B64/1000))*SQRT((2*$V$2)/($V$3)))</f>
        <v>0.63240657298118019</v>
      </c>
      <c r="E64" s="11">
        <v>0</v>
      </c>
      <c r="F64" s="11">
        <f t="shared" si="0"/>
        <v>0</v>
      </c>
      <c r="G64" s="11">
        <v>0</v>
      </c>
    </row>
    <row r="65" spans="1:7" x14ac:dyDescent="0.25">
      <c r="A65" s="11">
        <v>-298</v>
      </c>
      <c r="B65" s="21">
        <v>0.11</v>
      </c>
      <c r="C65" s="21">
        <f>$I$7+((B65-$I$6)/($J$6-$I$6))*($J$7-$I$7)</f>
        <v>1.2877333333333332</v>
      </c>
      <c r="D65" s="21">
        <f>(C65/1000)/((2*PI()*($V$4/1000)*(B65/1000))*SQRT((2*$V$2)/($V$3)))</f>
        <v>0.63240657298118019</v>
      </c>
      <c r="E65" s="11">
        <v>0</v>
      </c>
      <c r="F65" s="11">
        <f t="shared" si="0"/>
        <v>0</v>
      </c>
      <c r="G65" s="11">
        <v>0</v>
      </c>
    </row>
    <row r="66" spans="1:7" x14ac:dyDescent="0.25">
      <c r="A66" s="11">
        <v>-297</v>
      </c>
      <c r="B66" s="21">
        <v>0.11</v>
      </c>
      <c r="C66" s="21">
        <f>$I$7+((B66-$I$6)/($J$6-$I$6))*($J$7-$I$7)</f>
        <v>1.2877333333333332</v>
      </c>
      <c r="D66" s="21">
        <f>(C66/1000)/((2*PI()*($V$4/1000)*(B66/1000))*SQRT((2*$V$2)/($V$3)))</f>
        <v>0.63240657298118019</v>
      </c>
      <c r="E66" s="11">
        <v>0</v>
      </c>
      <c r="F66" s="11">
        <f t="shared" si="0"/>
        <v>0</v>
      </c>
      <c r="G66" s="11">
        <v>0</v>
      </c>
    </row>
    <row r="67" spans="1:7" x14ac:dyDescent="0.25">
      <c r="A67" s="11">
        <v>-296</v>
      </c>
      <c r="B67" s="21">
        <v>0.11</v>
      </c>
      <c r="C67" s="21">
        <f>$I$7+((B67-$I$6)/($J$6-$I$6))*($J$7-$I$7)</f>
        <v>1.2877333333333332</v>
      </c>
      <c r="D67" s="21">
        <f>(C67/1000)/((2*PI()*($V$4/1000)*(B67/1000))*SQRT((2*$V$2)/($V$3)))</f>
        <v>0.63240657298118019</v>
      </c>
      <c r="E67" s="11">
        <v>0</v>
      </c>
      <c r="F67" s="11">
        <f t="shared" si="0"/>
        <v>0</v>
      </c>
      <c r="G67" s="11">
        <v>0</v>
      </c>
    </row>
    <row r="68" spans="1:7" x14ac:dyDescent="0.25">
      <c r="A68" s="11">
        <v>-295</v>
      </c>
      <c r="B68" s="21">
        <v>0.11</v>
      </c>
      <c r="C68" s="21">
        <f>$I$7+((B68-$I$6)/($J$6-$I$6))*($J$7-$I$7)</f>
        <v>1.2877333333333332</v>
      </c>
      <c r="D68" s="21">
        <f>(C68/1000)/((2*PI()*($V$4/1000)*(B68/1000))*SQRT((2*$V$2)/($V$3)))</f>
        <v>0.63240657298118019</v>
      </c>
      <c r="E68" s="11">
        <v>0</v>
      </c>
      <c r="F68" s="11">
        <f t="shared" ref="F68:F131" si="1">$I$3+((E68-$I$2)/($J$2-$I$2))*($J$3-$I$3)</f>
        <v>0</v>
      </c>
      <c r="G68" s="11">
        <v>0</v>
      </c>
    </row>
    <row r="69" spans="1:7" x14ac:dyDescent="0.25">
      <c r="A69" s="11">
        <v>-294</v>
      </c>
      <c r="B69" s="21">
        <v>0.11</v>
      </c>
      <c r="C69" s="21">
        <f>$I$7+((B69-$I$6)/($J$6-$I$6))*($J$7-$I$7)</f>
        <v>1.2877333333333332</v>
      </c>
      <c r="D69" s="21">
        <f>(C69/1000)/((2*PI()*($V$4/1000)*(B69/1000))*SQRT((2*$V$2)/($V$3)))</f>
        <v>0.63240657298118019</v>
      </c>
      <c r="E69" s="11">
        <v>0</v>
      </c>
      <c r="F69" s="11">
        <f t="shared" si="1"/>
        <v>0</v>
      </c>
      <c r="G69" s="11">
        <v>0</v>
      </c>
    </row>
    <row r="70" spans="1:7" x14ac:dyDescent="0.25">
      <c r="A70" s="11">
        <v>-293</v>
      </c>
      <c r="B70" s="21">
        <v>0.11</v>
      </c>
      <c r="C70" s="21">
        <f>$I$7+((B70-$I$6)/($J$6-$I$6))*($J$7-$I$7)</f>
        <v>1.2877333333333332</v>
      </c>
      <c r="D70" s="21">
        <f>(C70/1000)/((2*PI()*($V$4/1000)*(B70/1000))*SQRT((2*$V$2)/($V$3)))</f>
        <v>0.63240657298118019</v>
      </c>
      <c r="E70" s="11">
        <v>0</v>
      </c>
      <c r="F70" s="11">
        <f t="shared" si="1"/>
        <v>0</v>
      </c>
      <c r="G70" s="11">
        <v>0</v>
      </c>
    </row>
    <row r="71" spans="1:7" x14ac:dyDescent="0.25">
      <c r="A71" s="11">
        <v>-292</v>
      </c>
      <c r="B71" s="21">
        <v>0.11</v>
      </c>
      <c r="C71" s="21">
        <f>$I$7+((B71-$I$6)/($J$6-$I$6))*($J$7-$I$7)</f>
        <v>1.2877333333333332</v>
      </c>
      <c r="D71" s="21">
        <f>(C71/1000)/((2*PI()*($V$4/1000)*(B71/1000))*SQRT((2*$V$2)/($V$3)))</f>
        <v>0.63240657298118019</v>
      </c>
      <c r="E71" s="11">
        <v>0</v>
      </c>
      <c r="F71" s="11">
        <f t="shared" si="1"/>
        <v>0</v>
      </c>
      <c r="G71" s="11">
        <v>0</v>
      </c>
    </row>
    <row r="72" spans="1:7" x14ac:dyDescent="0.25">
      <c r="A72" s="11">
        <v>-291</v>
      </c>
      <c r="B72" s="21">
        <v>0.11</v>
      </c>
      <c r="C72" s="21">
        <f>$I$7+((B72-$I$6)/($J$6-$I$6))*($J$7-$I$7)</f>
        <v>1.2877333333333332</v>
      </c>
      <c r="D72" s="21">
        <f>(C72/1000)/((2*PI()*($V$4/1000)*(B72/1000))*SQRT((2*$V$2)/($V$3)))</f>
        <v>0.63240657298118019</v>
      </c>
      <c r="E72" s="11">
        <v>0</v>
      </c>
      <c r="F72" s="11">
        <f t="shared" si="1"/>
        <v>0</v>
      </c>
      <c r="G72" s="11">
        <v>0</v>
      </c>
    </row>
    <row r="73" spans="1:7" x14ac:dyDescent="0.25">
      <c r="A73" s="11">
        <v>-290</v>
      </c>
      <c r="B73" s="21">
        <v>0.11</v>
      </c>
      <c r="C73" s="21">
        <f>$I$7+((B73-$I$6)/($J$6-$I$6))*($J$7-$I$7)</f>
        <v>1.2877333333333332</v>
      </c>
      <c r="D73" s="21">
        <f>(C73/1000)/((2*PI()*($V$4/1000)*(B73/1000))*SQRT((2*$V$2)/($V$3)))</f>
        <v>0.63240657298118019</v>
      </c>
      <c r="E73" s="11">
        <v>0</v>
      </c>
      <c r="F73" s="11">
        <f t="shared" si="1"/>
        <v>0</v>
      </c>
      <c r="G73" s="11">
        <v>0</v>
      </c>
    </row>
    <row r="74" spans="1:7" x14ac:dyDescent="0.25">
      <c r="A74" s="11">
        <v>-289</v>
      </c>
      <c r="B74" s="21">
        <v>0.11</v>
      </c>
      <c r="C74" s="21">
        <f>$I$7+((B74-$I$6)/($J$6-$I$6))*($J$7-$I$7)</f>
        <v>1.2877333333333332</v>
      </c>
      <c r="D74" s="21">
        <f>(C74/1000)/((2*PI()*($V$4/1000)*(B74/1000))*SQRT((2*$V$2)/($V$3)))</f>
        <v>0.63240657298118019</v>
      </c>
      <c r="E74" s="11">
        <v>0</v>
      </c>
      <c r="F74" s="11">
        <f t="shared" si="1"/>
        <v>0</v>
      </c>
      <c r="G74" s="11">
        <v>0</v>
      </c>
    </row>
    <row r="75" spans="1:7" x14ac:dyDescent="0.25">
      <c r="A75" s="11">
        <v>-288</v>
      </c>
      <c r="B75" s="21">
        <v>0.11</v>
      </c>
      <c r="C75" s="21">
        <f>$I$7+((B75-$I$6)/($J$6-$I$6))*($J$7-$I$7)</f>
        <v>1.2877333333333332</v>
      </c>
      <c r="D75" s="21">
        <f>(C75/1000)/((2*PI()*($V$4/1000)*(B75/1000))*SQRT((2*$V$2)/($V$3)))</f>
        <v>0.63240657298118019</v>
      </c>
      <c r="E75" s="11">
        <v>0</v>
      </c>
      <c r="F75" s="11">
        <f t="shared" si="1"/>
        <v>0</v>
      </c>
      <c r="G75" s="11">
        <v>0</v>
      </c>
    </row>
    <row r="76" spans="1:7" x14ac:dyDescent="0.25">
      <c r="A76" s="11">
        <v>-287</v>
      </c>
      <c r="B76" s="21">
        <v>0.11</v>
      </c>
      <c r="C76" s="21">
        <f>$I$7+((B76-$I$6)/($J$6-$I$6))*($J$7-$I$7)</f>
        <v>1.2877333333333332</v>
      </c>
      <c r="D76" s="21">
        <f>(C76/1000)/((2*PI()*($V$4/1000)*(B76/1000))*SQRT((2*$V$2)/($V$3)))</f>
        <v>0.63240657298118019</v>
      </c>
      <c r="E76" s="11">
        <v>0</v>
      </c>
      <c r="F76" s="11">
        <f t="shared" si="1"/>
        <v>0</v>
      </c>
      <c r="G76" s="11">
        <v>0</v>
      </c>
    </row>
    <row r="77" spans="1:7" x14ac:dyDescent="0.25">
      <c r="A77" s="11">
        <v>-286</v>
      </c>
      <c r="B77" s="21">
        <v>0.11</v>
      </c>
      <c r="C77" s="21">
        <f>$I$7+((B77-$I$6)/($J$6-$I$6))*($J$7-$I$7)</f>
        <v>1.2877333333333332</v>
      </c>
      <c r="D77" s="21">
        <f>(C77/1000)/((2*PI()*($V$4/1000)*(B77/1000))*SQRT((2*$V$2)/($V$3)))</f>
        <v>0.63240657298118019</v>
      </c>
      <c r="E77" s="11">
        <v>0</v>
      </c>
      <c r="F77" s="11">
        <f t="shared" si="1"/>
        <v>0</v>
      </c>
      <c r="G77" s="11">
        <v>0</v>
      </c>
    </row>
    <row r="78" spans="1:7" x14ac:dyDescent="0.25">
      <c r="A78" s="11">
        <v>-285</v>
      </c>
      <c r="B78" s="21">
        <v>0.11</v>
      </c>
      <c r="C78" s="21">
        <f>$I$7+((B78-$I$6)/($J$6-$I$6))*($J$7-$I$7)</f>
        <v>1.2877333333333332</v>
      </c>
      <c r="D78" s="21">
        <f>(C78/1000)/((2*PI()*($V$4/1000)*(B78/1000))*SQRT((2*$V$2)/($V$3)))</f>
        <v>0.63240657298118019</v>
      </c>
      <c r="E78" s="11">
        <v>0</v>
      </c>
      <c r="F78" s="11">
        <f t="shared" si="1"/>
        <v>0</v>
      </c>
      <c r="G78" s="11">
        <v>0</v>
      </c>
    </row>
    <row r="79" spans="1:7" x14ac:dyDescent="0.25">
      <c r="A79" s="11">
        <v>-284</v>
      </c>
      <c r="B79" s="21">
        <v>0.11</v>
      </c>
      <c r="C79" s="21">
        <f>$I$7+((B79-$I$6)/($J$6-$I$6))*($J$7-$I$7)</f>
        <v>1.2877333333333332</v>
      </c>
      <c r="D79" s="21">
        <f>(C79/1000)/((2*PI()*($V$4/1000)*(B79/1000))*SQRT((2*$V$2)/($V$3)))</f>
        <v>0.63240657298118019</v>
      </c>
      <c r="E79" s="11">
        <v>0</v>
      </c>
      <c r="F79" s="11">
        <f t="shared" si="1"/>
        <v>0</v>
      </c>
      <c r="G79" s="11">
        <v>0</v>
      </c>
    </row>
    <row r="80" spans="1:7" x14ac:dyDescent="0.25">
      <c r="A80" s="11">
        <v>-283</v>
      </c>
      <c r="B80" s="21">
        <v>0.11</v>
      </c>
      <c r="C80" s="21">
        <f>$I$7+((B80-$I$6)/($J$6-$I$6))*($J$7-$I$7)</f>
        <v>1.2877333333333332</v>
      </c>
      <c r="D80" s="21">
        <f>(C80/1000)/((2*PI()*($V$4/1000)*(B80/1000))*SQRT((2*$V$2)/($V$3)))</f>
        <v>0.63240657298118019</v>
      </c>
      <c r="E80" s="11">
        <v>0</v>
      </c>
      <c r="F80" s="11">
        <f t="shared" si="1"/>
        <v>0</v>
      </c>
      <c r="G80" s="11">
        <v>0</v>
      </c>
    </row>
    <row r="81" spans="1:7" x14ac:dyDescent="0.25">
      <c r="A81" s="11">
        <v>-282</v>
      </c>
      <c r="B81" s="21">
        <v>0.11</v>
      </c>
      <c r="C81" s="21">
        <f>$I$7+((B81-$I$6)/($J$6-$I$6))*($J$7-$I$7)</f>
        <v>1.2877333333333332</v>
      </c>
      <c r="D81" s="21">
        <f>(C81/1000)/((2*PI()*($V$4/1000)*(B81/1000))*SQRT((2*$V$2)/($V$3)))</f>
        <v>0.63240657298118019</v>
      </c>
      <c r="E81" s="11">
        <v>0</v>
      </c>
      <c r="F81" s="11">
        <f t="shared" si="1"/>
        <v>0</v>
      </c>
      <c r="G81" s="11">
        <v>0</v>
      </c>
    </row>
    <row r="82" spans="1:7" x14ac:dyDescent="0.25">
      <c r="A82" s="11">
        <v>-281</v>
      </c>
      <c r="B82" s="21">
        <v>0.11</v>
      </c>
      <c r="C82" s="21">
        <f>$I$7+((B82-$I$6)/($J$6-$I$6))*($J$7-$I$7)</f>
        <v>1.2877333333333332</v>
      </c>
      <c r="D82" s="21">
        <f>(C82/1000)/((2*PI()*($V$4/1000)*(B82/1000))*SQRT((2*$V$2)/($V$3)))</f>
        <v>0.63240657298118019</v>
      </c>
      <c r="E82" s="11">
        <v>0</v>
      </c>
      <c r="F82" s="11">
        <f t="shared" si="1"/>
        <v>0</v>
      </c>
      <c r="G82" s="11">
        <v>0</v>
      </c>
    </row>
    <row r="83" spans="1:7" x14ac:dyDescent="0.25">
      <c r="A83" s="11">
        <v>-280</v>
      </c>
      <c r="B83" s="21">
        <v>0.11</v>
      </c>
      <c r="C83" s="21">
        <f>$I$7+((B83-$I$6)/($J$6-$I$6))*($J$7-$I$7)</f>
        <v>1.2877333333333332</v>
      </c>
      <c r="D83" s="21">
        <f>(C83/1000)/((2*PI()*($V$4/1000)*(B83/1000))*SQRT((2*$V$2)/($V$3)))</f>
        <v>0.63240657298118019</v>
      </c>
      <c r="E83" s="11">
        <v>0</v>
      </c>
      <c r="F83" s="11">
        <f t="shared" si="1"/>
        <v>0</v>
      </c>
      <c r="G83" s="11">
        <v>0</v>
      </c>
    </row>
    <row r="84" spans="1:7" x14ac:dyDescent="0.25">
      <c r="A84" s="11">
        <v>-279</v>
      </c>
      <c r="B84" s="21">
        <v>0.11</v>
      </c>
      <c r="C84" s="21">
        <f>$I$7+((B84-$I$6)/($J$6-$I$6))*($J$7-$I$7)</f>
        <v>1.2877333333333332</v>
      </c>
      <c r="D84" s="21">
        <f>(C84/1000)/((2*PI()*($V$4/1000)*(B84/1000))*SQRT((2*$V$2)/($V$3)))</f>
        <v>0.63240657298118019</v>
      </c>
      <c r="E84" s="11">
        <v>0</v>
      </c>
      <c r="F84" s="11">
        <f t="shared" si="1"/>
        <v>0</v>
      </c>
      <c r="G84" s="11">
        <v>0</v>
      </c>
    </row>
    <row r="85" spans="1:7" x14ac:dyDescent="0.25">
      <c r="A85" s="11">
        <v>-278</v>
      </c>
      <c r="B85" s="21">
        <v>0.11</v>
      </c>
      <c r="C85" s="21">
        <f>$I$7+((B85-$I$6)/($J$6-$I$6))*($J$7-$I$7)</f>
        <v>1.2877333333333332</v>
      </c>
      <c r="D85" s="21">
        <f>(C85/1000)/((2*PI()*($V$4/1000)*(B85/1000))*SQRT((2*$V$2)/($V$3)))</f>
        <v>0.63240657298118019</v>
      </c>
      <c r="E85" s="11">
        <v>0</v>
      </c>
      <c r="F85" s="11">
        <f t="shared" si="1"/>
        <v>0</v>
      </c>
      <c r="G85" s="11">
        <v>0</v>
      </c>
    </row>
    <row r="86" spans="1:7" x14ac:dyDescent="0.25">
      <c r="A86" s="11">
        <v>-277</v>
      </c>
      <c r="B86" s="21">
        <v>0.11</v>
      </c>
      <c r="C86" s="21">
        <f>$I$7+((B86-$I$6)/($J$6-$I$6))*($J$7-$I$7)</f>
        <v>1.2877333333333332</v>
      </c>
      <c r="D86" s="21">
        <f>(C86/1000)/((2*PI()*($V$4/1000)*(B86/1000))*SQRT((2*$V$2)/($V$3)))</f>
        <v>0.63240657298118019</v>
      </c>
      <c r="E86" s="11">
        <v>0</v>
      </c>
      <c r="F86" s="11">
        <f t="shared" si="1"/>
        <v>0</v>
      </c>
      <c r="G86" s="11">
        <v>0</v>
      </c>
    </row>
    <row r="87" spans="1:7" x14ac:dyDescent="0.25">
      <c r="A87" s="11">
        <v>-276</v>
      </c>
      <c r="B87" s="21">
        <v>0.11</v>
      </c>
      <c r="C87" s="21">
        <f>$I$7+((B87-$I$6)/($J$6-$I$6))*($J$7-$I$7)</f>
        <v>1.2877333333333332</v>
      </c>
      <c r="D87" s="21">
        <f>(C87/1000)/((2*PI()*($V$4/1000)*(B87/1000))*SQRT((2*$V$2)/($V$3)))</f>
        <v>0.63240657298118019</v>
      </c>
      <c r="E87" s="11">
        <v>0</v>
      </c>
      <c r="F87" s="11">
        <f t="shared" si="1"/>
        <v>0</v>
      </c>
      <c r="G87" s="11">
        <v>0</v>
      </c>
    </row>
    <row r="88" spans="1:7" x14ac:dyDescent="0.25">
      <c r="A88" s="11">
        <v>-275</v>
      </c>
      <c r="B88" s="21">
        <v>0.11</v>
      </c>
      <c r="C88" s="21">
        <f>$I$7+((B88-$I$6)/($J$6-$I$6))*($J$7-$I$7)</f>
        <v>1.2877333333333332</v>
      </c>
      <c r="D88" s="21">
        <f>(C88/1000)/((2*PI()*($V$4/1000)*(B88/1000))*SQRT((2*$V$2)/($V$3)))</f>
        <v>0.63240657298118019</v>
      </c>
      <c r="E88" s="11">
        <v>0</v>
      </c>
      <c r="F88" s="11">
        <f t="shared" si="1"/>
        <v>0</v>
      </c>
      <c r="G88" s="11">
        <v>0</v>
      </c>
    </row>
    <row r="89" spans="1:7" x14ac:dyDescent="0.25">
      <c r="A89" s="11">
        <v>-274</v>
      </c>
      <c r="B89" s="21">
        <v>0.11</v>
      </c>
      <c r="C89" s="21">
        <f>$I$7+((B89-$I$6)/($J$6-$I$6))*($J$7-$I$7)</f>
        <v>1.2877333333333332</v>
      </c>
      <c r="D89" s="21">
        <f>(C89/1000)/((2*PI()*($V$4/1000)*(B89/1000))*SQRT((2*$V$2)/($V$3)))</f>
        <v>0.63240657298118019</v>
      </c>
      <c r="E89" s="11">
        <v>0</v>
      </c>
      <c r="F89" s="11">
        <f t="shared" si="1"/>
        <v>0</v>
      </c>
      <c r="G89" s="11">
        <v>0</v>
      </c>
    </row>
    <row r="90" spans="1:7" x14ac:dyDescent="0.25">
      <c r="A90" s="11">
        <v>-273</v>
      </c>
      <c r="B90" s="21">
        <v>0.11</v>
      </c>
      <c r="C90" s="21">
        <f>$I$7+((B90-$I$6)/($J$6-$I$6))*($J$7-$I$7)</f>
        <v>1.2877333333333332</v>
      </c>
      <c r="D90" s="21">
        <f>(C90/1000)/((2*PI()*($V$4/1000)*(B90/1000))*SQRT((2*$V$2)/($V$3)))</f>
        <v>0.63240657298118019</v>
      </c>
      <c r="E90" s="11">
        <v>0</v>
      </c>
      <c r="F90" s="11">
        <f t="shared" si="1"/>
        <v>0</v>
      </c>
      <c r="G90" s="11">
        <v>0</v>
      </c>
    </row>
    <row r="91" spans="1:7" x14ac:dyDescent="0.25">
      <c r="A91" s="11">
        <v>-272</v>
      </c>
      <c r="B91" s="21">
        <v>0.11</v>
      </c>
      <c r="C91" s="21">
        <f>$I$7+((B91-$I$6)/($J$6-$I$6))*($J$7-$I$7)</f>
        <v>1.2877333333333332</v>
      </c>
      <c r="D91" s="21">
        <f>(C91/1000)/((2*PI()*($V$4/1000)*(B91/1000))*SQRT((2*$V$2)/($V$3)))</f>
        <v>0.63240657298118019</v>
      </c>
      <c r="E91" s="11">
        <v>0</v>
      </c>
      <c r="F91" s="11">
        <f t="shared" si="1"/>
        <v>0</v>
      </c>
      <c r="G91" s="11">
        <v>0</v>
      </c>
    </row>
    <row r="92" spans="1:7" x14ac:dyDescent="0.25">
      <c r="A92" s="11">
        <v>-271</v>
      </c>
      <c r="B92" s="21">
        <v>0.11</v>
      </c>
      <c r="C92" s="21">
        <f>$I$7+((B92-$I$6)/($J$6-$I$6))*($J$7-$I$7)</f>
        <v>1.2877333333333332</v>
      </c>
      <c r="D92" s="21">
        <f>(C92/1000)/((2*PI()*($V$4/1000)*(B92/1000))*SQRT((2*$V$2)/($V$3)))</f>
        <v>0.63240657298118019</v>
      </c>
      <c r="E92" s="11">
        <v>0</v>
      </c>
      <c r="F92" s="11">
        <f t="shared" si="1"/>
        <v>0</v>
      </c>
      <c r="G92" s="11">
        <v>0</v>
      </c>
    </row>
    <row r="93" spans="1:7" x14ac:dyDescent="0.25">
      <c r="A93" s="11">
        <v>-270</v>
      </c>
      <c r="B93" s="21">
        <v>0.11</v>
      </c>
      <c r="C93" s="21">
        <f>$I$7+((B93-$I$6)/($J$6-$I$6))*($J$7-$I$7)</f>
        <v>1.2877333333333332</v>
      </c>
      <c r="D93" s="21">
        <f>(C93/1000)/((2*PI()*($V$4/1000)*(B93/1000))*SQRT((2*$V$2)/($V$3)))</f>
        <v>0.63240657298118019</v>
      </c>
      <c r="E93" s="11">
        <v>0</v>
      </c>
      <c r="F93" s="11">
        <f t="shared" si="1"/>
        <v>0</v>
      </c>
      <c r="G93" s="11">
        <v>0</v>
      </c>
    </row>
    <row r="94" spans="1:7" x14ac:dyDescent="0.25">
      <c r="A94" s="11">
        <v>-269</v>
      </c>
      <c r="B94" s="21">
        <v>0.11</v>
      </c>
      <c r="C94" s="21">
        <f>$I$7+((B94-$I$6)/($J$6-$I$6))*($J$7-$I$7)</f>
        <v>1.2877333333333332</v>
      </c>
      <c r="D94" s="21">
        <f>(C94/1000)/((2*PI()*($V$4/1000)*(B94/1000))*SQRT((2*$V$2)/($V$3)))</f>
        <v>0.63240657298118019</v>
      </c>
      <c r="E94" s="11">
        <v>0</v>
      </c>
      <c r="F94" s="11">
        <f t="shared" si="1"/>
        <v>0</v>
      </c>
      <c r="G94" s="11">
        <v>0</v>
      </c>
    </row>
    <row r="95" spans="1:7" x14ac:dyDescent="0.25">
      <c r="A95" s="11">
        <v>-268</v>
      </c>
      <c r="B95" s="21">
        <v>0.11</v>
      </c>
      <c r="C95" s="21">
        <f>$I$7+((B95-$I$6)/($J$6-$I$6))*($J$7-$I$7)</f>
        <v>1.2877333333333332</v>
      </c>
      <c r="D95" s="21">
        <f>(C95/1000)/((2*PI()*($V$4/1000)*(B95/1000))*SQRT((2*$V$2)/($V$3)))</f>
        <v>0.63240657298118019</v>
      </c>
      <c r="E95" s="11">
        <v>0</v>
      </c>
      <c r="F95" s="11">
        <f t="shared" si="1"/>
        <v>0</v>
      </c>
      <c r="G95" s="11">
        <v>0</v>
      </c>
    </row>
    <row r="96" spans="1:7" x14ac:dyDescent="0.25">
      <c r="A96" s="11">
        <v>-267</v>
      </c>
      <c r="B96" s="21">
        <v>0.11</v>
      </c>
      <c r="C96" s="21">
        <f>$I$7+((B96-$I$6)/($J$6-$I$6))*($J$7-$I$7)</f>
        <v>1.2877333333333332</v>
      </c>
      <c r="D96" s="21">
        <f>(C96/1000)/((2*PI()*($V$4/1000)*(B96/1000))*SQRT((2*$V$2)/($V$3)))</f>
        <v>0.63240657298118019</v>
      </c>
      <c r="E96" s="11">
        <v>0</v>
      </c>
      <c r="F96" s="11">
        <f t="shared" si="1"/>
        <v>0</v>
      </c>
      <c r="G96" s="11">
        <v>0</v>
      </c>
    </row>
    <row r="97" spans="1:7" x14ac:dyDescent="0.25">
      <c r="A97" s="11">
        <v>-266</v>
      </c>
      <c r="B97" s="21">
        <v>0.11</v>
      </c>
      <c r="C97" s="21">
        <f>$I$7+((B97-$I$6)/($J$6-$I$6))*($J$7-$I$7)</f>
        <v>1.2877333333333332</v>
      </c>
      <c r="D97" s="21">
        <f>(C97/1000)/((2*PI()*($V$4/1000)*(B97/1000))*SQRT((2*$V$2)/($V$3)))</f>
        <v>0.63240657298118019</v>
      </c>
      <c r="E97" s="11">
        <v>0</v>
      </c>
      <c r="F97" s="11">
        <f t="shared" si="1"/>
        <v>0</v>
      </c>
      <c r="G97" s="11">
        <v>0</v>
      </c>
    </row>
    <row r="98" spans="1:7" x14ac:dyDescent="0.25">
      <c r="A98" s="11">
        <v>-265</v>
      </c>
      <c r="B98" s="21">
        <v>0.12</v>
      </c>
      <c r="C98" s="21">
        <f>$I$7+((B98-$I$6)/($J$6-$I$6))*($J$7-$I$7)</f>
        <v>1.4047999999999998</v>
      </c>
      <c r="D98" s="21">
        <f>(C98/1000)/((2*PI()*($V$4/1000)*(B98/1000))*SQRT((2*$V$2)/($V$3)))</f>
        <v>0.63240657298118019</v>
      </c>
      <c r="E98" s="11">
        <v>0</v>
      </c>
      <c r="F98" s="11">
        <f t="shared" si="1"/>
        <v>0</v>
      </c>
      <c r="G98" s="11">
        <v>0</v>
      </c>
    </row>
    <row r="99" spans="1:7" x14ac:dyDescent="0.25">
      <c r="A99" s="11">
        <v>-264</v>
      </c>
      <c r="B99" s="21">
        <v>0.12</v>
      </c>
      <c r="C99" s="21">
        <f>$I$7+((B99-$I$6)/($J$6-$I$6))*($J$7-$I$7)</f>
        <v>1.4047999999999998</v>
      </c>
      <c r="D99" s="21">
        <f>(C99/1000)/((2*PI()*($V$4/1000)*(B99/1000))*SQRT((2*$V$2)/($V$3)))</f>
        <v>0.63240657298118019</v>
      </c>
      <c r="E99" s="11">
        <v>0</v>
      </c>
      <c r="F99" s="11">
        <f t="shared" si="1"/>
        <v>0</v>
      </c>
      <c r="G99" s="11">
        <v>0</v>
      </c>
    </row>
    <row r="100" spans="1:7" x14ac:dyDescent="0.25">
      <c r="A100" s="11">
        <v>-263</v>
      </c>
      <c r="B100" s="21">
        <v>0.13</v>
      </c>
      <c r="C100" s="21">
        <f>$I$7+((B100-$I$6)/($J$6-$I$6))*($J$7-$I$7)</f>
        <v>1.5218666666666667</v>
      </c>
      <c r="D100" s="21">
        <f>(C100/1000)/((2*PI()*($V$4/1000)*(B100/1000))*SQRT((2*$V$2)/($V$3)))</f>
        <v>0.63240657298118019</v>
      </c>
      <c r="E100" s="11">
        <v>0</v>
      </c>
      <c r="F100" s="11">
        <f t="shared" si="1"/>
        <v>0</v>
      </c>
      <c r="G100" s="11">
        <v>0</v>
      </c>
    </row>
    <row r="101" spans="1:7" x14ac:dyDescent="0.25">
      <c r="A101" s="11">
        <v>-262</v>
      </c>
      <c r="B101" s="21">
        <v>0.13</v>
      </c>
      <c r="C101" s="21">
        <f>$I$7+((B101-$I$6)/($J$6-$I$6))*($J$7-$I$7)</f>
        <v>1.5218666666666667</v>
      </c>
      <c r="D101" s="21">
        <f>(C101/1000)/((2*PI()*($V$4/1000)*(B101/1000))*SQRT((2*$V$2)/($V$3)))</f>
        <v>0.63240657298118019</v>
      </c>
      <c r="E101" s="11">
        <v>0</v>
      </c>
      <c r="F101" s="11">
        <f t="shared" si="1"/>
        <v>0</v>
      </c>
      <c r="G101" s="11">
        <v>0</v>
      </c>
    </row>
    <row r="102" spans="1:7" x14ac:dyDescent="0.25">
      <c r="A102" s="11">
        <v>-261</v>
      </c>
      <c r="B102" s="21">
        <v>0.13</v>
      </c>
      <c r="C102" s="21">
        <f>$I$7+((B102-$I$6)/($J$6-$I$6))*($J$7-$I$7)</f>
        <v>1.5218666666666667</v>
      </c>
      <c r="D102" s="21">
        <f>(C102/1000)/((2*PI()*($V$4/1000)*(B102/1000))*SQRT((2*$V$2)/($V$3)))</f>
        <v>0.63240657298118019</v>
      </c>
      <c r="E102" s="11">
        <v>0</v>
      </c>
      <c r="F102" s="11">
        <f t="shared" si="1"/>
        <v>0</v>
      </c>
      <c r="G102" s="11">
        <v>0</v>
      </c>
    </row>
    <row r="103" spans="1:7" x14ac:dyDescent="0.25">
      <c r="A103" s="11">
        <v>-260</v>
      </c>
      <c r="B103" s="21">
        <v>0.14000000000000001</v>
      </c>
      <c r="C103" s="21">
        <f>$I$7+((B103-$I$6)/($J$6-$I$6))*($J$7-$I$7)</f>
        <v>1.6389333333333334</v>
      </c>
      <c r="D103" s="21">
        <f>(C103/1000)/((2*PI()*($V$4/1000)*(B103/1000))*SQRT((2*$V$2)/($V$3)))</f>
        <v>0.63240657298118019</v>
      </c>
      <c r="E103" s="11">
        <v>0</v>
      </c>
      <c r="F103" s="11">
        <f t="shared" si="1"/>
        <v>0</v>
      </c>
      <c r="G103" s="11">
        <v>0</v>
      </c>
    </row>
    <row r="104" spans="1:7" x14ac:dyDescent="0.25">
      <c r="A104" s="11">
        <v>-259</v>
      </c>
      <c r="B104" s="21">
        <v>0.14000000000000001</v>
      </c>
      <c r="C104" s="21">
        <f>$I$7+((B104-$I$6)/($J$6-$I$6))*($J$7-$I$7)</f>
        <v>1.6389333333333334</v>
      </c>
      <c r="D104" s="21">
        <f>(C104/1000)/((2*PI()*($V$4/1000)*(B104/1000))*SQRT((2*$V$2)/($V$3)))</f>
        <v>0.63240657298118019</v>
      </c>
      <c r="E104" s="11">
        <v>0</v>
      </c>
      <c r="F104" s="11">
        <f t="shared" si="1"/>
        <v>0</v>
      </c>
      <c r="G104" s="11">
        <v>0</v>
      </c>
    </row>
    <row r="105" spans="1:7" x14ac:dyDescent="0.25">
      <c r="A105" s="11">
        <v>-258</v>
      </c>
      <c r="B105" s="21">
        <v>0.15</v>
      </c>
      <c r="C105" s="21">
        <f>$I$7+((B105-$I$6)/($J$6-$I$6))*($J$7-$I$7)</f>
        <v>1.7559999999999998</v>
      </c>
      <c r="D105" s="21">
        <f>(C105/1000)/((2*PI()*($V$4/1000)*(B105/1000))*SQRT((2*$V$2)/($V$3)))</f>
        <v>0.63240657298118019</v>
      </c>
      <c r="E105" s="11">
        <v>0</v>
      </c>
      <c r="F105" s="11">
        <f t="shared" si="1"/>
        <v>0</v>
      </c>
      <c r="G105" s="11">
        <v>0</v>
      </c>
    </row>
    <row r="106" spans="1:7" x14ac:dyDescent="0.25">
      <c r="A106" s="11">
        <v>-257</v>
      </c>
      <c r="B106" s="11">
        <v>0.15</v>
      </c>
      <c r="C106" s="21">
        <f>$I$7+((B106-$I$6)/($J$6-$I$6))*($J$7-$I$7)</f>
        <v>1.7559999999999998</v>
      </c>
      <c r="D106" s="21">
        <f>(C106/1000)/((2*PI()*($V$4/1000)*(B106/1000))*SQRT((2*$V$2)/($V$3)))</f>
        <v>0.63240657298118019</v>
      </c>
      <c r="E106" s="11">
        <v>0</v>
      </c>
      <c r="F106" s="11">
        <f t="shared" si="1"/>
        <v>0</v>
      </c>
      <c r="G106" s="11">
        <v>0</v>
      </c>
    </row>
    <row r="107" spans="1:7" x14ac:dyDescent="0.25">
      <c r="A107" s="11">
        <v>-256</v>
      </c>
      <c r="B107" s="21">
        <v>0.16</v>
      </c>
      <c r="C107" s="21">
        <f>$I$7+((B107-$I$6)/($J$6-$I$6))*($J$7-$I$7)</f>
        <v>1.8730666666666667</v>
      </c>
      <c r="D107" s="21">
        <f>(C107/1000)/((2*PI()*($V$4/1000)*(B107/1000))*SQRT((2*$V$2)/($V$3)))</f>
        <v>0.63240657298118008</v>
      </c>
      <c r="E107" s="11">
        <v>0</v>
      </c>
      <c r="F107" s="11">
        <f t="shared" si="1"/>
        <v>0</v>
      </c>
      <c r="G107" s="11">
        <v>0</v>
      </c>
    </row>
    <row r="108" spans="1:7" x14ac:dyDescent="0.25">
      <c r="A108" s="11">
        <v>-255</v>
      </c>
      <c r="B108" s="11">
        <v>0.17</v>
      </c>
      <c r="C108" s="21">
        <f>$I$7+((B108-$I$6)/($J$6-$I$6))*($J$7-$I$7)</f>
        <v>1.9901333333333333</v>
      </c>
      <c r="D108" s="21">
        <f>(C108/1000)/((2*PI()*($V$4/1000)*(B108/1000))*SQRT((2*$V$2)/($V$3)))</f>
        <v>0.63240657298118019</v>
      </c>
      <c r="E108" s="11">
        <v>0</v>
      </c>
      <c r="F108" s="11">
        <f t="shared" si="1"/>
        <v>0</v>
      </c>
      <c r="G108" s="11">
        <v>0</v>
      </c>
    </row>
    <row r="109" spans="1:7" x14ac:dyDescent="0.25">
      <c r="A109" s="11">
        <v>-254</v>
      </c>
      <c r="B109" s="21">
        <v>0.18</v>
      </c>
      <c r="C109" s="21">
        <f>$I$7+((B109-$I$6)/($J$6-$I$6))*($J$7-$I$7)</f>
        <v>2.1071999999999997</v>
      </c>
      <c r="D109" s="21">
        <f>(C109/1000)/((2*PI()*($V$4/1000)*(B109/1000))*SQRT((2*$V$2)/($V$3)))</f>
        <v>0.63240657298118008</v>
      </c>
      <c r="E109" s="11">
        <v>0</v>
      </c>
      <c r="F109" s="11">
        <f t="shared" si="1"/>
        <v>0</v>
      </c>
      <c r="G109" s="11">
        <v>0</v>
      </c>
    </row>
    <row r="110" spans="1:7" x14ac:dyDescent="0.25">
      <c r="A110" s="11">
        <v>-253</v>
      </c>
      <c r="B110" s="11">
        <v>0.19</v>
      </c>
      <c r="C110" s="21">
        <f>$I$7+((B110-$I$6)/($J$6-$I$6))*($J$7-$I$7)</f>
        <v>2.2242666666666668</v>
      </c>
      <c r="D110" s="21">
        <f>(C110/1000)/((2*PI()*($V$4/1000)*(B110/1000))*SQRT((2*$V$2)/($V$3)))</f>
        <v>0.63240657298118019</v>
      </c>
      <c r="E110" s="11">
        <v>0</v>
      </c>
      <c r="F110" s="11">
        <f t="shared" si="1"/>
        <v>0</v>
      </c>
      <c r="G110" s="11">
        <v>0</v>
      </c>
    </row>
    <row r="111" spans="1:7" x14ac:dyDescent="0.25">
      <c r="A111" s="11">
        <v>-252</v>
      </c>
      <c r="B111" s="21">
        <v>0.2</v>
      </c>
      <c r="C111" s="21">
        <f>$I$7+((B111-$I$6)/($J$6-$I$6))*($J$7-$I$7)</f>
        <v>2.341333333333333</v>
      </c>
      <c r="D111" s="21">
        <f>(C111/1000)/((2*PI()*($V$4/1000)*(B111/1000))*SQRT((2*$V$2)/($V$3)))</f>
        <v>0.63240657298118008</v>
      </c>
      <c r="E111" s="11">
        <v>0</v>
      </c>
      <c r="F111" s="11">
        <f t="shared" si="1"/>
        <v>0</v>
      </c>
      <c r="G111" s="11">
        <v>0</v>
      </c>
    </row>
    <row r="112" spans="1:7" x14ac:dyDescent="0.25">
      <c r="A112" s="11">
        <v>-251</v>
      </c>
      <c r="B112" s="11">
        <v>0.21</v>
      </c>
      <c r="C112" s="21">
        <f>$I$7+((B112-$I$6)/($J$6-$I$6))*($J$7-$I$7)</f>
        <v>2.4583999999999997</v>
      </c>
      <c r="D112" s="21">
        <f>(C112/1000)/((2*PI()*($V$4/1000)*(B112/1000))*SQRT((2*$V$2)/($V$3)))</f>
        <v>0.63240657298118019</v>
      </c>
      <c r="E112" s="11">
        <v>0</v>
      </c>
      <c r="F112" s="11">
        <f t="shared" si="1"/>
        <v>0</v>
      </c>
      <c r="G112" s="11">
        <v>0</v>
      </c>
    </row>
    <row r="113" spans="1:7" x14ac:dyDescent="0.25">
      <c r="A113" s="11">
        <v>-250</v>
      </c>
      <c r="B113" s="21">
        <v>0.22</v>
      </c>
      <c r="C113" s="21">
        <f>$I$7+((B113-$I$6)/($J$6-$I$6))*($J$7-$I$7)</f>
        <v>2.5754666666666663</v>
      </c>
      <c r="D113" s="21">
        <f>(C113/1000)/((2*PI()*($V$4/1000)*(B113/1000))*SQRT((2*$V$2)/($V$3)))</f>
        <v>0.63240657298118019</v>
      </c>
      <c r="E113" s="11">
        <v>0</v>
      </c>
      <c r="F113" s="11">
        <f t="shared" si="1"/>
        <v>0</v>
      </c>
      <c r="G113" s="11">
        <v>0</v>
      </c>
    </row>
    <row r="114" spans="1:7" x14ac:dyDescent="0.25">
      <c r="A114" s="11">
        <v>-249</v>
      </c>
      <c r="B114" s="11">
        <v>0.22</v>
      </c>
      <c r="C114" s="21">
        <f>$I$7+((B114-$I$6)/($J$6-$I$6))*($J$7-$I$7)</f>
        <v>2.5754666666666663</v>
      </c>
      <c r="D114" s="21">
        <f>(C114/1000)/((2*PI()*($V$4/1000)*(B114/1000))*SQRT((2*$V$2)/($V$3)))</f>
        <v>0.63240657298118019</v>
      </c>
      <c r="E114" s="11">
        <v>0</v>
      </c>
      <c r="F114" s="11">
        <f t="shared" si="1"/>
        <v>0</v>
      </c>
      <c r="G114" s="11">
        <v>0</v>
      </c>
    </row>
    <row r="115" spans="1:7" x14ac:dyDescent="0.25">
      <c r="A115" s="11">
        <v>-248</v>
      </c>
      <c r="B115" s="11">
        <v>0.23</v>
      </c>
      <c r="C115" s="21">
        <f>$I$7+((B115-$I$6)/($J$6-$I$6))*($J$7-$I$7)</f>
        <v>2.6925333333333334</v>
      </c>
      <c r="D115" s="21">
        <f>(C115/1000)/((2*PI()*($V$4/1000)*(B115/1000))*SQRT((2*$V$2)/($V$3)))</f>
        <v>0.63240657298118019</v>
      </c>
      <c r="E115" s="11">
        <v>0</v>
      </c>
      <c r="F115" s="11">
        <f t="shared" si="1"/>
        <v>0</v>
      </c>
      <c r="G115" s="11">
        <v>0</v>
      </c>
    </row>
    <row r="116" spans="1:7" x14ac:dyDescent="0.25">
      <c r="A116" s="11">
        <v>-247</v>
      </c>
      <c r="B116" s="11">
        <v>0.24</v>
      </c>
      <c r="C116" s="21">
        <f>$I$7+((B116-$I$6)/($J$6-$I$6))*($J$7-$I$7)</f>
        <v>2.8095999999999997</v>
      </c>
      <c r="D116" s="21">
        <f>(C116/1000)/((2*PI()*($V$4/1000)*(B116/1000))*SQRT((2*$V$2)/($V$3)))</f>
        <v>0.63240657298118019</v>
      </c>
      <c r="E116" s="11">
        <v>0</v>
      </c>
      <c r="F116" s="11">
        <f t="shared" si="1"/>
        <v>0</v>
      </c>
      <c r="G116" s="11">
        <v>0</v>
      </c>
    </row>
    <row r="117" spans="1:7" x14ac:dyDescent="0.25">
      <c r="A117" s="11">
        <v>-246</v>
      </c>
      <c r="B117" s="21">
        <v>0.25</v>
      </c>
      <c r="C117" s="21">
        <f>$I$7+((B117-$I$6)/($J$6-$I$6))*($J$7-$I$7)</f>
        <v>2.9266666666666663</v>
      </c>
      <c r="D117" s="21">
        <f>(C117/1000)/((2*PI()*($V$4/1000)*(B117/1000))*SQRT((2*$V$2)/($V$3)))</f>
        <v>0.63240657298118019</v>
      </c>
      <c r="E117" s="11">
        <v>0</v>
      </c>
      <c r="F117" s="11">
        <f t="shared" si="1"/>
        <v>0</v>
      </c>
      <c r="G117" s="11">
        <v>0</v>
      </c>
    </row>
    <row r="118" spans="1:7" x14ac:dyDescent="0.25">
      <c r="A118" s="11">
        <v>-245</v>
      </c>
      <c r="B118" s="11">
        <v>0.26</v>
      </c>
      <c r="C118" s="21">
        <f>$I$7+((B118-$I$6)/($J$6-$I$6))*($J$7-$I$7)</f>
        <v>3.0437333333333334</v>
      </c>
      <c r="D118" s="21">
        <f>(C118/1000)/((2*PI()*($V$4/1000)*(B118/1000))*SQRT((2*$V$2)/($V$3)))</f>
        <v>0.63240657298118019</v>
      </c>
      <c r="E118" s="11">
        <v>0</v>
      </c>
      <c r="F118" s="11">
        <f t="shared" si="1"/>
        <v>0</v>
      </c>
      <c r="G118" s="11">
        <v>0</v>
      </c>
    </row>
    <row r="119" spans="1:7" x14ac:dyDescent="0.25">
      <c r="A119" s="11">
        <v>-244</v>
      </c>
      <c r="B119" s="21">
        <v>0.27</v>
      </c>
      <c r="C119" s="21">
        <f>$I$7+((B119-$I$6)/($J$6-$I$6))*($J$7-$I$7)</f>
        <v>3.1608000000000001</v>
      </c>
      <c r="D119" s="21">
        <f>(C119/1000)/((2*PI()*($V$4/1000)*(B119/1000))*SQRT((2*$V$2)/($V$3)))</f>
        <v>0.63240657298118019</v>
      </c>
      <c r="E119" s="11">
        <v>0</v>
      </c>
      <c r="F119" s="11">
        <f t="shared" si="1"/>
        <v>0</v>
      </c>
      <c r="G119" s="11">
        <v>0</v>
      </c>
    </row>
    <row r="120" spans="1:7" x14ac:dyDescent="0.25">
      <c r="A120" s="11">
        <v>-243</v>
      </c>
      <c r="B120" s="11">
        <v>0.28000000000000003</v>
      </c>
      <c r="C120" s="21">
        <f>$I$7+((B120-$I$6)/($J$6-$I$6))*($J$7-$I$7)</f>
        <v>3.2778666666666667</v>
      </c>
      <c r="D120" s="21">
        <f>(C120/1000)/((2*PI()*($V$4/1000)*(B120/1000))*SQRT((2*$V$2)/($V$3)))</f>
        <v>0.63240657298118019</v>
      </c>
      <c r="E120" s="11">
        <v>0</v>
      </c>
      <c r="F120" s="11">
        <f t="shared" si="1"/>
        <v>0</v>
      </c>
      <c r="G120" s="11">
        <v>0</v>
      </c>
    </row>
    <row r="121" spans="1:7" x14ac:dyDescent="0.25">
      <c r="A121" s="11">
        <v>-242</v>
      </c>
      <c r="B121" s="21">
        <v>0.28999999999999998</v>
      </c>
      <c r="C121" s="21">
        <f>$I$7+((B121-$I$6)/($J$6-$I$6))*($J$7-$I$7)</f>
        <v>3.3949333333333329</v>
      </c>
      <c r="D121" s="21">
        <f>(C121/1000)/((2*PI()*($V$4/1000)*(B121/1000))*SQRT((2*$V$2)/($V$3)))</f>
        <v>0.63240657298118008</v>
      </c>
      <c r="E121" s="11">
        <v>0</v>
      </c>
      <c r="F121" s="11">
        <f t="shared" si="1"/>
        <v>0</v>
      </c>
      <c r="G121" s="11">
        <v>0</v>
      </c>
    </row>
    <row r="122" spans="1:7" x14ac:dyDescent="0.25">
      <c r="A122" s="11">
        <v>-241</v>
      </c>
      <c r="B122" s="21">
        <v>0.28999999999999998</v>
      </c>
      <c r="C122" s="21">
        <f>$I$7+((B122-$I$6)/($J$6-$I$6))*($J$7-$I$7)</f>
        <v>3.3949333333333329</v>
      </c>
      <c r="D122" s="21">
        <f>(C122/1000)/((2*PI()*($V$4/1000)*(B122/1000))*SQRT((2*$V$2)/($V$3)))</f>
        <v>0.63240657298118008</v>
      </c>
      <c r="E122" s="11">
        <v>0</v>
      </c>
      <c r="F122" s="11">
        <f t="shared" si="1"/>
        <v>0</v>
      </c>
      <c r="G122" s="11">
        <v>0</v>
      </c>
    </row>
    <row r="123" spans="1:7" x14ac:dyDescent="0.25">
      <c r="A123" s="11">
        <v>-240</v>
      </c>
      <c r="B123" s="21">
        <v>0.3</v>
      </c>
      <c r="C123" s="21">
        <f>$I$7+((B123-$I$6)/($J$6-$I$6))*($J$7-$I$7)</f>
        <v>3.5119999999999996</v>
      </c>
      <c r="D123" s="21">
        <f>(C123/1000)/((2*PI()*($V$4/1000)*(B123/1000))*SQRT((2*$V$2)/($V$3)))</f>
        <v>0.63240657298118019</v>
      </c>
      <c r="E123" s="11">
        <v>0</v>
      </c>
      <c r="F123" s="11">
        <f t="shared" si="1"/>
        <v>0</v>
      </c>
      <c r="G123" s="11">
        <v>0</v>
      </c>
    </row>
    <row r="124" spans="1:7" x14ac:dyDescent="0.25">
      <c r="A124" s="11">
        <v>-239</v>
      </c>
      <c r="B124" s="11">
        <v>0.31</v>
      </c>
      <c r="C124" s="21">
        <f>$I$7+((B124-$I$6)/($J$6-$I$6))*($J$7-$I$7)</f>
        <v>3.6290666666666662</v>
      </c>
      <c r="D124" s="21">
        <f>(C124/1000)/((2*PI()*($V$4/1000)*(B124/1000))*SQRT((2*$V$2)/($V$3)))</f>
        <v>0.63240657298118019</v>
      </c>
      <c r="E124" s="11">
        <v>0</v>
      </c>
      <c r="F124" s="11">
        <f t="shared" si="1"/>
        <v>0</v>
      </c>
      <c r="G124" s="11">
        <v>0</v>
      </c>
    </row>
    <row r="125" spans="1:7" x14ac:dyDescent="0.25">
      <c r="A125" s="11">
        <v>-238</v>
      </c>
      <c r="B125" s="21">
        <v>0.32</v>
      </c>
      <c r="C125" s="21">
        <f>$I$7+((B125-$I$6)/($J$6-$I$6))*($J$7-$I$7)</f>
        <v>3.7461333333333333</v>
      </c>
      <c r="D125" s="21">
        <f>(C125/1000)/((2*PI()*($V$4/1000)*(B125/1000))*SQRT((2*$V$2)/($V$3)))</f>
        <v>0.63240657298118008</v>
      </c>
      <c r="E125" s="11">
        <v>0</v>
      </c>
      <c r="F125" s="11">
        <f t="shared" si="1"/>
        <v>0</v>
      </c>
      <c r="G125" s="11">
        <v>0</v>
      </c>
    </row>
    <row r="126" spans="1:7" x14ac:dyDescent="0.25">
      <c r="A126" s="11">
        <v>-237</v>
      </c>
      <c r="B126" s="11">
        <v>0.33</v>
      </c>
      <c r="C126" s="21">
        <f>$I$7+((B126-$I$6)/($J$6-$I$6))*($J$7-$I$7)</f>
        <v>3.8631999999999995</v>
      </c>
      <c r="D126" s="21">
        <f>(C126/1000)/((2*PI()*($V$4/1000)*(B126/1000))*SQRT((2*$V$2)/($V$3)))</f>
        <v>0.63240657298118008</v>
      </c>
      <c r="E126" s="11">
        <v>0</v>
      </c>
      <c r="F126" s="11">
        <f t="shared" si="1"/>
        <v>0</v>
      </c>
      <c r="G126" s="11">
        <v>0</v>
      </c>
    </row>
    <row r="127" spans="1:7" x14ac:dyDescent="0.25">
      <c r="A127" s="11">
        <v>-236</v>
      </c>
      <c r="B127" s="21">
        <v>0.34</v>
      </c>
      <c r="C127" s="21">
        <f>$I$7+((B127-$I$6)/($J$6-$I$6))*($J$7-$I$7)</f>
        <v>3.9802666666666666</v>
      </c>
      <c r="D127" s="21">
        <f>(C127/1000)/((2*PI()*($V$4/1000)*(B127/1000))*SQRT((2*$V$2)/($V$3)))</f>
        <v>0.63240657298118019</v>
      </c>
      <c r="E127" s="11">
        <v>0</v>
      </c>
      <c r="F127" s="11">
        <f t="shared" si="1"/>
        <v>0</v>
      </c>
      <c r="G127" s="11">
        <v>0</v>
      </c>
    </row>
    <row r="128" spans="1:7" x14ac:dyDescent="0.25">
      <c r="A128" s="11">
        <v>-235</v>
      </c>
      <c r="B128" s="11">
        <v>0.35</v>
      </c>
      <c r="C128" s="21">
        <f>$I$7+((B128-$I$6)/($J$6-$I$6))*($J$7-$I$7)</f>
        <v>4.0973333333333324</v>
      </c>
      <c r="D128" s="21">
        <f>(C128/1000)/((2*PI()*($V$4/1000)*(B128/1000))*SQRT((2*$V$2)/($V$3)))</f>
        <v>0.63240657298118008</v>
      </c>
      <c r="E128" s="11">
        <v>0</v>
      </c>
      <c r="F128" s="11">
        <f t="shared" si="1"/>
        <v>0</v>
      </c>
      <c r="G128" s="11">
        <v>0</v>
      </c>
    </row>
    <row r="129" spans="1:7" x14ac:dyDescent="0.25">
      <c r="A129" s="11">
        <v>-234</v>
      </c>
      <c r="B129" s="21">
        <v>0.36</v>
      </c>
      <c r="C129" s="21">
        <f>$I$7+((B129-$I$6)/($J$6-$I$6))*($J$7-$I$7)</f>
        <v>4.2143999999999995</v>
      </c>
      <c r="D129" s="21">
        <f>(C129/1000)/((2*PI()*($V$4/1000)*(B129/1000))*SQRT((2*$V$2)/($V$3)))</f>
        <v>0.63240657298118008</v>
      </c>
      <c r="E129" s="11">
        <v>0</v>
      </c>
      <c r="F129" s="11">
        <f t="shared" si="1"/>
        <v>0</v>
      </c>
      <c r="G129" s="11">
        <v>0</v>
      </c>
    </row>
    <row r="130" spans="1:7" x14ac:dyDescent="0.25">
      <c r="A130" s="11">
        <v>-233</v>
      </c>
      <c r="B130" s="11">
        <v>0.37</v>
      </c>
      <c r="C130" s="21">
        <f>$I$7+((B130-$I$6)/($J$6-$I$6))*($J$7-$I$7)</f>
        <v>4.3314666666666666</v>
      </c>
      <c r="D130" s="21">
        <f>(C130/1000)/((2*PI()*($V$4/1000)*(B130/1000))*SQRT((2*$V$2)/($V$3)))</f>
        <v>0.63240657298118019</v>
      </c>
      <c r="E130" s="11">
        <v>0</v>
      </c>
      <c r="F130" s="11">
        <f t="shared" si="1"/>
        <v>0</v>
      </c>
      <c r="G130" s="11">
        <v>0</v>
      </c>
    </row>
    <row r="131" spans="1:7" x14ac:dyDescent="0.25">
      <c r="A131" s="11">
        <v>-232</v>
      </c>
      <c r="B131" s="21">
        <v>0.38</v>
      </c>
      <c r="C131" s="21">
        <f>$I$7+((B131-$I$6)/($J$6-$I$6))*($J$7-$I$7)</f>
        <v>4.4485333333333337</v>
      </c>
      <c r="D131" s="21">
        <f>(C131/1000)/((2*PI()*($V$4/1000)*(B131/1000))*SQRT((2*$V$2)/($V$3)))</f>
        <v>0.63240657298118019</v>
      </c>
      <c r="E131" s="11">
        <v>0</v>
      </c>
      <c r="F131" s="11">
        <f t="shared" si="1"/>
        <v>0</v>
      </c>
      <c r="G131" s="11">
        <v>0</v>
      </c>
    </row>
    <row r="132" spans="1:7" x14ac:dyDescent="0.25">
      <c r="A132" s="11">
        <v>-231</v>
      </c>
      <c r="B132" s="11">
        <v>0.39</v>
      </c>
      <c r="C132" s="21">
        <f>$I$7+((B132-$I$6)/($J$6-$I$6))*($J$7-$I$7)</f>
        <v>4.5655999999999999</v>
      </c>
      <c r="D132" s="21">
        <f>(C132/1000)/((2*PI()*($V$4/1000)*(B132/1000))*SQRT((2*$V$2)/($V$3)))</f>
        <v>0.63240657298118019</v>
      </c>
      <c r="E132" s="11">
        <v>0</v>
      </c>
      <c r="F132" s="11">
        <f t="shared" ref="F132:F195" si="2">$I$3+((E132-$I$2)/($J$2-$I$2))*($J$3-$I$3)</f>
        <v>0</v>
      </c>
      <c r="G132" s="11">
        <v>0</v>
      </c>
    </row>
    <row r="133" spans="1:7" x14ac:dyDescent="0.25">
      <c r="A133" s="11">
        <v>-230</v>
      </c>
      <c r="B133" s="21">
        <v>0.4</v>
      </c>
      <c r="C133" s="21">
        <f>$I$7+((B133-$I$6)/($J$6-$I$6))*($J$7-$I$7)</f>
        <v>4.6826666666666661</v>
      </c>
      <c r="D133" s="21">
        <f>(C133/1000)/((2*PI()*($V$4/1000)*(B133/1000))*SQRT((2*$V$2)/($V$3)))</f>
        <v>0.63240657298118008</v>
      </c>
      <c r="E133" s="11">
        <v>0</v>
      </c>
      <c r="F133" s="11">
        <f t="shared" si="2"/>
        <v>0</v>
      </c>
      <c r="G133" s="11">
        <v>0</v>
      </c>
    </row>
    <row r="134" spans="1:7" x14ac:dyDescent="0.25">
      <c r="A134" s="11">
        <v>-229</v>
      </c>
      <c r="B134" s="21">
        <v>0.4</v>
      </c>
      <c r="C134" s="21">
        <f>$I$7+((B134-$I$6)/($J$6-$I$6))*($J$7-$I$7)</f>
        <v>4.6826666666666661</v>
      </c>
      <c r="D134" s="21">
        <f>(C134/1000)/((2*PI()*($V$4/1000)*(B134/1000))*SQRT((2*$V$2)/($V$3)))</f>
        <v>0.63240657298118008</v>
      </c>
      <c r="E134" s="11">
        <v>0</v>
      </c>
      <c r="F134" s="11">
        <f t="shared" si="2"/>
        <v>0</v>
      </c>
      <c r="G134" s="11">
        <v>0</v>
      </c>
    </row>
    <row r="135" spans="1:7" x14ac:dyDescent="0.25">
      <c r="A135" s="11">
        <v>-228</v>
      </c>
      <c r="B135" s="21">
        <v>0.41</v>
      </c>
      <c r="C135" s="21">
        <f>$I$7+((B135-$I$6)/($J$6-$I$6))*($J$7-$I$7)</f>
        <v>4.7997333333333323</v>
      </c>
      <c r="D135" s="21">
        <f>(C135/1000)/((2*PI()*($V$4/1000)*(B135/1000))*SQRT((2*$V$2)/($V$3)))</f>
        <v>0.63240657298117997</v>
      </c>
      <c r="E135" s="11">
        <v>0</v>
      </c>
      <c r="F135" s="11">
        <f t="shared" si="2"/>
        <v>0</v>
      </c>
      <c r="G135" s="11">
        <v>0</v>
      </c>
    </row>
    <row r="136" spans="1:7" x14ac:dyDescent="0.25">
      <c r="A136" s="11">
        <v>-227</v>
      </c>
      <c r="B136" s="11">
        <v>0.42</v>
      </c>
      <c r="C136" s="21">
        <f>$I$7+((B136-$I$6)/($J$6-$I$6))*($J$7-$I$7)</f>
        <v>4.9167999999999994</v>
      </c>
      <c r="D136" s="21">
        <f>(C136/1000)/((2*PI()*($V$4/1000)*(B136/1000))*SQRT((2*$V$2)/($V$3)))</f>
        <v>0.63240657298118019</v>
      </c>
      <c r="E136" s="11">
        <v>0</v>
      </c>
      <c r="F136" s="11">
        <f t="shared" si="2"/>
        <v>0</v>
      </c>
      <c r="G136" s="11">
        <v>0</v>
      </c>
    </row>
    <row r="137" spans="1:7" x14ac:dyDescent="0.25">
      <c r="A137" s="11">
        <v>-226</v>
      </c>
      <c r="B137" s="21">
        <v>0.43</v>
      </c>
      <c r="C137" s="21">
        <f>$I$7+((B137-$I$6)/($J$6-$I$6))*($J$7-$I$7)</f>
        <v>5.0338666666666665</v>
      </c>
      <c r="D137" s="21">
        <f>(C137/1000)/((2*PI()*($V$4/1000)*(B137/1000))*SQRT((2*$V$2)/($V$3)))</f>
        <v>0.63240657298118019</v>
      </c>
      <c r="E137" s="11">
        <v>0</v>
      </c>
      <c r="F137" s="11">
        <f t="shared" si="2"/>
        <v>0</v>
      </c>
      <c r="G137" s="11">
        <v>0</v>
      </c>
    </row>
    <row r="138" spans="1:7" x14ac:dyDescent="0.25">
      <c r="A138" s="11">
        <v>-225</v>
      </c>
      <c r="B138" s="11">
        <v>0.44</v>
      </c>
      <c r="C138" s="21">
        <f>$I$7+((B138-$I$6)/($J$6-$I$6))*($J$7-$I$7)</f>
        <v>5.1509333333333327</v>
      </c>
      <c r="D138" s="21">
        <f>(C138/1000)/((2*PI()*($V$4/1000)*(B138/1000))*SQRT((2*$V$2)/($V$3)))</f>
        <v>0.63240657298118019</v>
      </c>
      <c r="E138" s="11">
        <v>0</v>
      </c>
      <c r="F138" s="11">
        <f t="shared" si="2"/>
        <v>0</v>
      </c>
      <c r="G138" s="11">
        <v>0</v>
      </c>
    </row>
    <row r="139" spans="1:7" x14ac:dyDescent="0.25">
      <c r="A139" s="11">
        <v>-224</v>
      </c>
      <c r="B139" s="21">
        <v>0.45</v>
      </c>
      <c r="C139" s="21">
        <f>$I$7+((B139-$I$6)/($J$6-$I$6))*($J$7-$I$7)</f>
        <v>5.2679999999999998</v>
      </c>
      <c r="D139" s="21">
        <f>(C139/1000)/((2*PI()*($V$4/1000)*(B139/1000))*SQRT((2*$V$2)/($V$3)))</f>
        <v>0.6324065729811803</v>
      </c>
      <c r="E139" s="11">
        <v>0</v>
      </c>
      <c r="F139" s="11">
        <f t="shared" si="2"/>
        <v>0</v>
      </c>
      <c r="G139" s="11">
        <v>0</v>
      </c>
    </row>
    <row r="140" spans="1:7" x14ac:dyDescent="0.25">
      <c r="A140" s="11">
        <v>-223</v>
      </c>
      <c r="B140" s="11">
        <v>0.46</v>
      </c>
      <c r="C140" s="21">
        <f>$I$7+((B140-$I$6)/($J$6-$I$6))*($J$7-$I$7)</f>
        <v>5.3850666666666669</v>
      </c>
      <c r="D140" s="21">
        <f>(C140/1000)/((2*PI()*($V$4/1000)*(B140/1000))*SQRT((2*$V$2)/($V$3)))</f>
        <v>0.63240657298118019</v>
      </c>
      <c r="E140" s="11">
        <v>0</v>
      </c>
      <c r="F140" s="11">
        <f t="shared" si="2"/>
        <v>0</v>
      </c>
      <c r="G140" s="11">
        <v>0</v>
      </c>
    </row>
    <row r="141" spans="1:7" x14ac:dyDescent="0.25">
      <c r="A141" s="11">
        <v>-222</v>
      </c>
      <c r="B141" s="21">
        <v>0.47</v>
      </c>
      <c r="C141" s="21">
        <f>$I$7+((B141-$I$6)/($J$6-$I$6))*($J$7-$I$7)</f>
        <v>5.5021333333333322</v>
      </c>
      <c r="D141" s="21">
        <f>(C141/1000)/((2*PI()*($V$4/1000)*(B141/1000))*SQRT((2*$V$2)/($V$3)))</f>
        <v>0.63240657298118008</v>
      </c>
      <c r="E141" s="11">
        <v>0</v>
      </c>
      <c r="F141" s="11">
        <f t="shared" si="2"/>
        <v>0</v>
      </c>
      <c r="G141" s="11">
        <v>0</v>
      </c>
    </row>
    <row r="142" spans="1:7" x14ac:dyDescent="0.25">
      <c r="A142" s="11">
        <v>-221</v>
      </c>
      <c r="B142" s="11">
        <v>0.48</v>
      </c>
      <c r="C142" s="21">
        <f>$I$7+((B142-$I$6)/($J$6-$I$6))*($J$7-$I$7)</f>
        <v>5.6191999999999993</v>
      </c>
      <c r="D142" s="21">
        <f>(C142/1000)/((2*PI()*($V$4/1000)*(B142/1000))*SQRT((2*$V$2)/($V$3)))</f>
        <v>0.63240657298118019</v>
      </c>
      <c r="E142" s="11">
        <v>0</v>
      </c>
      <c r="F142" s="11">
        <f t="shared" si="2"/>
        <v>0</v>
      </c>
      <c r="G142" s="11">
        <v>0</v>
      </c>
    </row>
    <row r="143" spans="1:7" x14ac:dyDescent="0.25">
      <c r="A143" s="11">
        <v>-220</v>
      </c>
      <c r="B143" s="21">
        <v>0.49</v>
      </c>
      <c r="C143" s="21">
        <f>$I$7+((B143-$I$6)/($J$6-$I$6))*($J$7-$I$7)</f>
        <v>5.7362666666666664</v>
      </c>
      <c r="D143" s="21">
        <f>(C143/1000)/((2*PI()*($V$4/1000)*(B143/1000))*SQRT((2*$V$2)/($V$3)))</f>
        <v>0.63240657298118019</v>
      </c>
      <c r="E143" s="11">
        <v>0.01</v>
      </c>
      <c r="F143" s="11">
        <f t="shared" si="2"/>
        <v>0.1626780626780627</v>
      </c>
      <c r="G143" s="11">
        <f>(F143/1000)/((2*PI()*($V$1/1000)*(E143/1000))*SQRT((2*$V$2)/($V$3)))</f>
        <v>0.7536184001945182</v>
      </c>
    </row>
    <row r="144" spans="1:7" x14ac:dyDescent="0.25">
      <c r="A144" s="11">
        <v>-219</v>
      </c>
      <c r="B144" s="11">
        <v>0.5</v>
      </c>
      <c r="C144" s="21">
        <f>$I$7+((B144-$I$6)/($J$6-$I$6))*($J$7-$I$7)</f>
        <v>5.8533333333333326</v>
      </c>
      <c r="D144" s="21">
        <f>(C144/1000)/((2*PI()*($V$4/1000)*(B144/1000))*SQRT((2*$V$2)/($V$3)))</f>
        <v>0.63240657298118019</v>
      </c>
      <c r="E144" s="11">
        <v>0.01</v>
      </c>
      <c r="F144" s="11">
        <f t="shared" si="2"/>
        <v>0.1626780626780627</v>
      </c>
      <c r="G144" s="11">
        <f>(F144/1000)/((2*PI()*($V$1/1000)*(E144/1000))*SQRT((2*$V$2)/($V$3)))</f>
        <v>0.7536184001945182</v>
      </c>
    </row>
    <row r="145" spans="1:7" x14ac:dyDescent="0.25">
      <c r="A145" s="11">
        <v>-218</v>
      </c>
      <c r="B145" s="21">
        <v>0.51</v>
      </c>
      <c r="C145" s="21">
        <f>$I$7+((B145-$I$6)/($J$6-$I$6))*($J$7-$I$7)</f>
        <v>5.9703999999999997</v>
      </c>
      <c r="D145" s="21">
        <f>(C145/1000)/((2*PI()*($V$4/1000)*(B145/1000))*SQRT((2*$V$2)/($V$3)))</f>
        <v>0.63240657298118019</v>
      </c>
      <c r="E145" s="11">
        <v>0.01</v>
      </c>
      <c r="F145" s="11">
        <f t="shared" si="2"/>
        <v>0.1626780626780627</v>
      </c>
      <c r="G145" s="11">
        <f>(F145/1000)/((2*PI()*($V$1/1000)*(E145/1000))*SQRT((2*$V$2)/($V$3)))</f>
        <v>0.7536184001945182</v>
      </c>
    </row>
    <row r="146" spans="1:7" x14ac:dyDescent="0.25">
      <c r="A146" s="11">
        <v>-217</v>
      </c>
      <c r="B146" s="11">
        <v>0.52</v>
      </c>
      <c r="C146" s="21">
        <f>$I$7+((B146-$I$6)/($J$6-$I$6))*($J$7-$I$7)</f>
        <v>6.0874666666666668</v>
      </c>
      <c r="D146" s="21">
        <f>(C146/1000)/((2*PI()*($V$4/1000)*(B146/1000))*SQRT((2*$V$2)/($V$3)))</f>
        <v>0.63240657298118019</v>
      </c>
      <c r="E146" s="11">
        <v>0.01</v>
      </c>
      <c r="F146" s="11">
        <f t="shared" si="2"/>
        <v>0.1626780626780627</v>
      </c>
      <c r="G146" s="11">
        <f>(F146/1000)/((2*PI()*($V$1/1000)*(E146/1000))*SQRT((2*$V$2)/($V$3)))</f>
        <v>0.7536184001945182</v>
      </c>
    </row>
    <row r="147" spans="1:7" x14ac:dyDescent="0.25">
      <c r="A147" s="11">
        <v>-216</v>
      </c>
      <c r="B147" s="21">
        <v>0.53</v>
      </c>
      <c r="C147" s="21">
        <f>$I$7+((B147-$I$6)/($J$6-$I$6))*($J$7-$I$7)</f>
        <v>6.204533333333333</v>
      </c>
      <c r="D147" s="21">
        <f>(C147/1000)/((2*PI()*($V$4/1000)*(B147/1000))*SQRT((2*$V$2)/($V$3)))</f>
        <v>0.63240657298118019</v>
      </c>
      <c r="E147" s="11">
        <v>0.01</v>
      </c>
      <c r="F147" s="11">
        <f t="shared" si="2"/>
        <v>0.1626780626780627</v>
      </c>
      <c r="G147" s="11">
        <f>(F147/1000)/((2*PI()*($V$1/1000)*(E147/1000))*SQRT((2*$V$2)/($V$3)))</f>
        <v>0.7536184001945182</v>
      </c>
    </row>
    <row r="148" spans="1:7" x14ac:dyDescent="0.25">
      <c r="A148" s="11">
        <v>-215</v>
      </c>
      <c r="B148" s="11">
        <v>0.54</v>
      </c>
      <c r="C148" s="21">
        <f>$I$7+((B148-$I$6)/($J$6-$I$6))*($J$7-$I$7)</f>
        <v>6.3216000000000001</v>
      </c>
      <c r="D148" s="21">
        <f>(C148/1000)/((2*PI()*($V$4/1000)*(B148/1000))*SQRT((2*$V$2)/($V$3)))</f>
        <v>0.63240657298118019</v>
      </c>
      <c r="E148" s="11">
        <v>0.01</v>
      </c>
      <c r="F148" s="11">
        <f t="shared" si="2"/>
        <v>0.1626780626780627</v>
      </c>
      <c r="G148" s="11">
        <f>(F148/1000)/((2*PI()*($V$1/1000)*(E148/1000))*SQRT((2*$V$2)/($V$3)))</f>
        <v>0.7536184001945182</v>
      </c>
    </row>
    <row r="149" spans="1:7" x14ac:dyDescent="0.25">
      <c r="A149" s="11">
        <v>-214</v>
      </c>
      <c r="B149" s="21">
        <v>0.56000000000000005</v>
      </c>
      <c r="C149" s="21">
        <f>$I$7+((B149-$I$6)/($J$6-$I$6))*($J$7-$I$7)</f>
        <v>6.5557333333333334</v>
      </c>
      <c r="D149" s="21">
        <f>(C149/1000)/((2*PI()*($V$4/1000)*(B149/1000))*SQRT((2*$V$2)/($V$3)))</f>
        <v>0.63240657298118019</v>
      </c>
      <c r="E149" s="11">
        <v>0.01</v>
      </c>
      <c r="F149" s="11">
        <f t="shared" si="2"/>
        <v>0.1626780626780627</v>
      </c>
      <c r="G149" s="11">
        <f>(F149/1000)/((2*PI()*($V$1/1000)*(E149/1000))*SQRT((2*$V$2)/($V$3)))</f>
        <v>0.7536184001945182</v>
      </c>
    </row>
    <row r="150" spans="1:7" x14ac:dyDescent="0.25">
      <c r="A150" s="11">
        <v>-213</v>
      </c>
      <c r="B150" s="11">
        <v>0.56999999999999995</v>
      </c>
      <c r="C150" s="21">
        <f>$I$7+((B150-$I$6)/($J$6-$I$6))*($J$7-$I$7)</f>
        <v>6.6727999999999987</v>
      </c>
      <c r="D150" s="21">
        <f>(C150/1000)/((2*PI()*($V$4/1000)*(B150/1000))*SQRT((2*$V$2)/($V$3)))</f>
        <v>0.63240657298118008</v>
      </c>
      <c r="E150" s="11">
        <v>0.01</v>
      </c>
      <c r="F150" s="11">
        <f t="shared" si="2"/>
        <v>0.1626780626780627</v>
      </c>
      <c r="G150" s="11">
        <f>(F150/1000)/((2*PI()*($V$1/1000)*(E150/1000))*SQRT((2*$V$2)/($V$3)))</f>
        <v>0.7536184001945182</v>
      </c>
    </row>
    <row r="151" spans="1:7" x14ac:dyDescent="0.25">
      <c r="A151" s="11">
        <v>-212</v>
      </c>
      <c r="B151" s="21">
        <v>0.59</v>
      </c>
      <c r="C151" s="21">
        <f>$I$7+((B151-$I$6)/($J$6-$I$6))*($J$7-$I$7)</f>
        <v>6.906933333333332</v>
      </c>
      <c r="D151" s="21">
        <f>(C151/1000)/((2*PI()*($V$4/1000)*(B151/1000))*SQRT((2*$V$2)/($V$3)))</f>
        <v>0.63240657298118008</v>
      </c>
      <c r="E151" s="11">
        <v>0.01</v>
      </c>
      <c r="F151" s="11">
        <f t="shared" si="2"/>
        <v>0.1626780626780627</v>
      </c>
      <c r="G151" s="11">
        <f>(F151/1000)/((2*PI()*($V$1/1000)*(E151/1000))*SQRT((2*$V$2)/($V$3)))</f>
        <v>0.7536184001945182</v>
      </c>
    </row>
    <row r="152" spans="1:7" x14ac:dyDescent="0.25">
      <c r="A152" s="11">
        <v>-211</v>
      </c>
      <c r="B152" s="11">
        <v>0.61</v>
      </c>
      <c r="C152" s="21">
        <f>$I$7+((B152-$I$6)/($J$6-$I$6))*($J$7-$I$7)</f>
        <v>7.1410666666666662</v>
      </c>
      <c r="D152" s="21">
        <f>(C152/1000)/((2*PI()*($V$4/1000)*(B152/1000))*SQRT((2*$V$2)/($V$3)))</f>
        <v>0.63240657298118019</v>
      </c>
      <c r="E152" s="11">
        <v>0.01</v>
      </c>
      <c r="F152" s="11">
        <f t="shared" si="2"/>
        <v>0.1626780626780627</v>
      </c>
      <c r="G152" s="11">
        <f>(F152/1000)/((2*PI()*($V$1/1000)*(E152/1000))*SQRT((2*$V$2)/($V$3)))</f>
        <v>0.7536184001945182</v>
      </c>
    </row>
    <row r="153" spans="1:7" x14ac:dyDescent="0.25">
      <c r="A153" s="11">
        <v>-210</v>
      </c>
      <c r="B153" s="21">
        <v>0.63</v>
      </c>
      <c r="C153" s="21">
        <f>$I$7+((B153-$I$6)/($J$6-$I$6))*($J$7-$I$7)</f>
        <v>7.3751999999999995</v>
      </c>
      <c r="D153" s="21">
        <f>(C153/1000)/((2*PI()*($V$4/1000)*(B153/1000))*SQRT((2*$V$2)/($V$3)))</f>
        <v>0.63240657298118008</v>
      </c>
      <c r="E153" s="11">
        <v>0.01</v>
      </c>
      <c r="F153" s="11">
        <f t="shared" si="2"/>
        <v>0.1626780626780627</v>
      </c>
      <c r="G153" s="11">
        <f>(F153/1000)/((2*PI()*($V$1/1000)*(E153/1000))*SQRT((2*$V$2)/($V$3)))</f>
        <v>0.7536184001945182</v>
      </c>
    </row>
    <row r="154" spans="1:7" x14ac:dyDescent="0.25">
      <c r="A154" s="11">
        <v>-209</v>
      </c>
      <c r="B154" s="11">
        <v>0.65</v>
      </c>
      <c r="C154" s="21">
        <f>$I$7+((B154-$I$6)/($J$6-$I$6))*($J$7-$I$7)</f>
        <v>7.6093333333333328</v>
      </c>
      <c r="D154" s="21">
        <f>(C154/1000)/((2*PI()*($V$4/1000)*(B154/1000))*SQRT((2*$V$2)/($V$3)))</f>
        <v>0.63240657298118019</v>
      </c>
      <c r="E154" s="11">
        <v>0.01</v>
      </c>
      <c r="F154" s="11">
        <f t="shared" si="2"/>
        <v>0.1626780626780627</v>
      </c>
      <c r="G154" s="11">
        <f>(F154/1000)/((2*PI()*($V$1/1000)*(E154/1000))*SQRT((2*$V$2)/($V$3)))</f>
        <v>0.7536184001945182</v>
      </c>
    </row>
    <row r="155" spans="1:7" x14ac:dyDescent="0.25">
      <c r="A155" s="11">
        <v>-208</v>
      </c>
      <c r="B155" s="21">
        <v>0.67</v>
      </c>
      <c r="C155" s="21">
        <f>$I$7+((B155-$I$6)/($J$6-$I$6))*($J$7-$I$7)</f>
        <v>7.843466666666667</v>
      </c>
      <c r="D155" s="21">
        <f>(C155/1000)/((2*PI()*($V$4/1000)*(B155/1000))*SQRT((2*$V$2)/($V$3)))</f>
        <v>0.63240657298118019</v>
      </c>
      <c r="E155" s="11">
        <v>0.01</v>
      </c>
      <c r="F155" s="11">
        <f t="shared" si="2"/>
        <v>0.1626780626780627</v>
      </c>
      <c r="G155" s="11">
        <f>(F155/1000)/((2*PI()*($V$1/1000)*(E155/1000))*SQRT((2*$V$2)/($V$3)))</f>
        <v>0.7536184001945182</v>
      </c>
    </row>
    <row r="156" spans="1:7" x14ac:dyDescent="0.25">
      <c r="A156" s="11">
        <v>-207</v>
      </c>
      <c r="B156" s="11">
        <v>0.69</v>
      </c>
      <c r="C156" s="21">
        <f>$I$7+((B156-$I$6)/($J$6-$I$6))*($J$7-$I$7)</f>
        <v>8.0775999999999986</v>
      </c>
      <c r="D156" s="21">
        <f>(C156/1000)/((2*PI()*($V$4/1000)*(B156/1000))*SQRT((2*$V$2)/($V$3)))</f>
        <v>0.63240657298118019</v>
      </c>
      <c r="E156" s="11">
        <v>0.01</v>
      </c>
      <c r="F156" s="11">
        <f t="shared" si="2"/>
        <v>0.1626780626780627</v>
      </c>
      <c r="G156" s="11">
        <f>(F156/1000)/((2*PI()*($V$1/1000)*(E156/1000))*SQRT((2*$V$2)/($V$3)))</f>
        <v>0.7536184001945182</v>
      </c>
    </row>
    <row r="157" spans="1:7" x14ac:dyDescent="0.25">
      <c r="A157" s="11">
        <v>-206</v>
      </c>
      <c r="B157" s="21">
        <v>0.71</v>
      </c>
      <c r="C157" s="21">
        <f>$I$7+((B157-$I$6)/($J$6-$I$6))*($J$7-$I$7)</f>
        <v>8.3117333333333328</v>
      </c>
      <c r="D157" s="21">
        <f>(C157/1000)/((2*PI()*($V$4/1000)*(B157/1000))*SQRT((2*$V$2)/($V$3)))</f>
        <v>0.6324065729811803</v>
      </c>
      <c r="E157" s="11">
        <v>0.01</v>
      </c>
      <c r="F157" s="11">
        <f t="shared" si="2"/>
        <v>0.1626780626780627</v>
      </c>
      <c r="G157" s="11">
        <f>(F157/1000)/((2*PI()*($V$1/1000)*(E157/1000))*SQRT((2*$V$2)/($V$3)))</f>
        <v>0.7536184001945182</v>
      </c>
    </row>
    <row r="158" spans="1:7" x14ac:dyDescent="0.25">
      <c r="A158" s="11">
        <v>-205</v>
      </c>
      <c r="B158" s="11">
        <v>0.74</v>
      </c>
      <c r="C158" s="21">
        <f>$I$7+((B158-$I$6)/($J$6-$I$6))*($J$7-$I$7)</f>
        <v>8.6629333333333332</v>
      </c>
      <c r="D158" s="21">
        <f>(C158/1000)/((2*PI()*($V$4/1000)*(B158/1000))*SQRT((2*$V$2)/($V$3)))</f>
        <v>0.63240657298118019</v>
      </c>
      <c r="E158" s="11">
        <v>0.01</v>
      </c>
      <c r="F158" s="11">
        <f t="shared" si="2"/>
        <v>0.1626780626780627</v>
      </c>
      <c r="G158" s="11">
        <f>(F158/1000)/((2*PI()*($V$1/1000)*(E158/1000))*SQRT((2*$V$2)/($V$3)))</f>
        <v>0.7536184001945182</v>
      </c>
    </row>
    <row r="159" spans="1:7" x14ac:dyDescent="0.25">
      <c r="A159" s="11">
        <v>-204</v>
      </c>
      <c r="B159" s="21">
        <v>0.77</v>
      </c>
      <c r="C159" s="21">
        <f>$I$7+((B159-$I$6)/($J$6-$I$6))*($J$7-$I$7)</f>
        <v>9.0141333333333318</v>
      </c>
      <c r="D159" s="21">
        <f>(C159/1000)/((2*PI()*($V$4/1000)*(B159/1000))*SQRT((2*$V$2)/($V$3)))</f>
        <v>0.63240657298118008</v>
      </c>
      <c r="E159" s="11">
        <v>0.01</v>
      </c>
      <c r="F159" s="11">
        <f t="shared" si="2"/>
        <v>0.1626780626780627</v>
      </c>
      <c r="G159" s="11">
        <f>(F159/1000)/((2*PI()*($V$1/1000)*(E159/1000))*SQRT((2*$V$2)/($V$3)))</f>
        <v>0.7536184001945182</v>
      </c>
    </row>
    <row r="160" spans="1:7" x14ac:dyDescent="0.25">
      <c r="A160" s="11">
        <v>-203</v>
      </c>
      <c r="B160" s="11">
        <v>0.79</v>
      </c>
      <c r="C160" s="21">
        <f>$I$7+((B160-$I$6)/($J$6-$I$6))*($J$7-$I$7)</f>
        <v>9.2482666666666677</v>
      </c>
      <c r="D160" s="21">
        <f>(C160/1000)/((2*PI()*($V$4/1000)*(B160/1000))*SQRT((2*$V$2)/($V$3)))</f>
        <v>0.6324065729811803</v>
      </c>
      <c r="E160" s="11">
        <v>0.01</v>
      </c>
      <c r="F160" s="11">
        <f t="shared" si="2"/>
        <v>0.1626780626780627</v>
      </c>
      <c r="G160" s="11">
        <f>(F160/1000)/((2*PI()*($V$1/1000)*(E160/1000))*SQRT((2*$V$2)/($V$3)))</f>
        <v>0.7536184001945182</v>
      </c>
    </row>
    <row r="161" spans="1:7" x14ac:dyDescent="0.25">
      <c r="A161" s="11">
        <v>-202</v>
      </c>
      <c r="B161" s="21">
        <v>0.82</v>
      </c>
      <c r="C161" s="21">
        <f>$I$7+((B161-$I$6)/($J$6-$I$6))*($J$7-$I$7)</f>
        <v>9.5994666666666646</v>
      </c>
      <c r="D161" s="21">
        <f>(C161/1000)/((2*PI()*($V$4/1000)*(B161/1000))*SQRT((2*$V$2)/($V$3)))</f>
        <v>0.63240657298117997</v>
      </c>
      <c r="E161" s="11">
        <v>0.01</v>
      </c>
      <c r="F161" s="11">
        <f t="shared" si="2"/>
        <v>0.1626780626780627</v>
      </c>
      <c r="G161" s="11">
        <f>(F161/1000)/((2*PI()*($V$1/1000)*(E161/1000))*SQRT((2*$V$2)/($V$3)))</f>
        <v>0.7536184001945182</v>
      </c>
    </row>
    <row r="162" spans="1:7" x14ac:dyDescent="0.25">
      <c r="A162" s="11">
        <v>-201</v>
      </c>
      <c r="B162" s="11">
        <v>0.85</v>
      </c>
      <c r="C162" s="21">
        <f>$I$7+((B162-$I$6)/($J$6-$I$6))*($J$7-$I$7)</f>
        <v>9.950666666666665</v>
      </c>
      <c r="D162" s="21">
        <f>(C162/1000)/((2*PI()*($V$4/1000)*(B162/1000))*SQRT((2*$V$2)/($V$3)))</f>
        <v>0.63240657298118008</v>
      </c>
      <c r="E162" s="11">
        <v>0.01</v>
      </c>
      <c r="F162" s="11">
        <f t="shared" si="2"/>
        <v>0.1626780626780627</v>
      </c>
      <c r="G162" s="11">
        <f>(F162/1000)/((2*PI()*($V$1/1000)*(E162/1000))*SQRT((2*$V$2)/($V$3)))</f>
        <v>0.7536184001945182</v>
      </c>
    </row>
    <row r="163" spans="1:7" x14ac:dyDescent="0.25">
      <c r="A163" s="11">
        <v>-200</v>
      </c>
      <c r="B163" s="21">
        <v>0.89</v>
      </c>
      <c r="C163" s="21">
        <f>$I$7+((B163-$I$6)/($J$6-$I$6))*($J$7-$I$7)</f>
        <v>10.418933333333333</v>
      </c>
      <c r="D163" s="21">
        <f>(C163/1000)/((2*PI()*($V$4/1000)*(B163/1000))*SQRT((2*$V$2)/($V$3)))</f>
        <v>0.63240657298118019</v>
      </c>
      <c r="E163" s="11">
        <v>0</v>
      </c>
      <c r="F163" s="11">
        <f t="shared" si="2"/>
        <v>0</v>
      </c>
      <c r="G163" s="11">
        <v>0</v>
      </c>
    </row>
    <row r="164" spans="1:7" x14ac:dyDescent="0.25">
      <c r="A164" s="11">
        <v>-199</v>
      </c>
      <c r="B164" s="11">
        <v>0.92</v>
      </c>
      <c r="C164" s="21">
        <f>$I$7+((B164-$I$6)/($J$6-$I$6))*($J$7-$I$7)</f>
        <v>10.770133333333334</v>
      </c>
      <c r="D164" s="21">
        <f>(C164/1000)/((2*PI()*($V$4/1000)*(B164/1000))*SQRT((2*$V$2)/($V$3)))</f>
        <v>0.63240657298118019</v>
      </c>
      <c r="E164" s="11">
        <v>0</v>
      </c>
      <c r="F164" s="11">
        <f t="shared" si="2"/>
        <v>0</v>
      </c>
      <c r="G164" s="11">
        <v>0</v>
      </c>
    </row>
    <row r="165" spans="1:7" x14ac:dyDescent="0.25">
      <c r="A165" s="11">
        <v>-198</v>
      </c>
      <c r="B165" s="21">
        <v>0.96</v>
      </c>
      <c r="C165" s="21">
        <f>$I$7+((B165-$I$6)/($J$6-$I$6))*($J$7-$I$7)</f>
        <v>11.238399999999999</v>
      </c>
      <c r="D165" s="21">
        <f>(C165/1000)/((2*PI()*($V$4/1000)*(B165/1000))*SQRT((2*$V$2)/($V$3)))</f>
        <v>0.63240657298118019</v>
      </c>
      <c r="E165" s="11">
        <v>0</v>
      </c>
      <c r="F165" s="11">
        <f t="shared" si="2"/>
        <v>0</v>
      </c>
      <c r="G165" s="11">
        <v>0</v>
      </c>
    </row>
    <row r="166" spans="1:7" x14ac:dyDescent="0.25">
      <c r="A166" s="11">
        <v>-197</v>
      </c>
      <c r="B166" s="11">
        <v>1</v>
      </c>
      <c r="C166" s="21">
        <f>$I$7+((B166-$I$6)/($J$6-$I$6))*($J$7-$I$7)</f>
        <v>11.706666666666665</v>
      </c>
      <c r="D166" s="21">
        <f>(C166/1000)/((2*PI()*($V$4/1000)*(B166/1000))*SQRT((2*$V$2)/($V$3)))</f>
        <v>0.63240657298118019</v>
      </c>
      <c r="E166" s="11">
        <v>0</v>
      </c>
      <c r="F166" s="11">
        <f t="shared" si="2"/>
        <v>0</v>
      </c>
      <c r="G166" s="11">
        <v>0</v>
      </c>
    </row>
    <row r="167" spans="1:7" x14ac:dyDescent="0.25">
      <c r="A167" s="11">
        <v>-196</v>
      </c>
      <c r="B167" s="21">
        <v>1.04</v>
      </c>
      <c r="C167" s="21">
        <f>$I$7+((B167-$I$6)/($J$6-$I$6))*($J$7-$I$7)</f>
        <v>12.174933333333334</v>
      </c>
      <c r="D167" s="21">
        <f>(C167/1000)/((2*PI()*($V$4/1000)*(B167/1000))*SQRT((2*$V$2)/($V$3)))</f>
        <v>0.63240657298118019</v>
      </c>
      <c r="E167" s="11">
        <v>0</v>
      </c>
      <c r="F167" s="11">
        <f t="shared" si="2"/>
        <v>0</v>
      </c>
      <c r="G167" s="11">
        <v>0</v>
      </c>
    </row>
    <row r="168" spans="1:7" x14ac:dyDescent="0.25">
      <c r="A168" s="11">
        <v>-195</v>
      </c>
      <c r="B168" s="11">
        <v>1.07</v>
      </c>
      <c r="C168" s="21">
        <f>$I$7+((B168-$I$6)/($J$6-$I$6))*($J$7-$I$7)</f>
        <v>12.526133333333334</v>
      </c>
      <c r="D168" s="21">
        <f>(C168/1000)/((2*PI()*($V$4/1000)*(B168/1000))*SQRT((2*$V$2)/($V$3)))</f>
        <v>0.63240657298118019</v>
      </c>
      <c r="E168" s="11">
        <v>0</v>
      </c>
      <c r="F168" s="11">
        <f t="shared" si="2"/>
        <v>0</v>
      </c>
      <c r="G168" s="11">
        <v>0</v>
      </c>
    </row>
    <row r="169" spans="1:7" x14ac:dyDescent="0.25">
      <c r="A169" s="11">
        <v>-194</v>
      </c>
      <c r="B169" s="21">
        <v>1.1100000000000001</v>
      </c>
      <c r="C169" s="21">
        <f>$I$7+((B169-$I$6)/($J$6-$I$6))*($J$7-$I$7)</f>
        <v>12.994400000000001</v>
      </c>
      <c r="D169" s="21">
        <f>(C169/1000)/((2*PI()*($V$4/1000)*(B169/1000))*SQRT((2*$V$2)/($V$3)))</f>
        <v>0.63240657298118019</v>
      </c>
      <c r="E169" s="11">
        <v>0</v>
      </c>
      <c r="F169" s="11">
        <f t="shared" si="2"/>
        <v>0</v>
      </c>
      <c r="G169" s="11">
        <v>0</v>
      </c>
    </row>
    <row r="170" spans="1:7" x14ac:dyDescent="0.25">
      <c r="A170" s="11">
        <v>-193</v>
      </c>
      <c r="B170" s="11">
        <v>1.1499999999999999</v>
      </c>
      <c r="C170" s="21">
        <f>$I$7+((B170-$I$6)/($J$6-$I$6))*($J$7-$I$7)</f>
        <v>13.462666666666665</v>
      </c>
      <c r="D170" s="21">
        <f>(C170/1000)/((2*PI()*($V$4/1000)*(B170/1000))*SQRT((2*$V$2)/($V$3)))</f>
        <v>0.63240657298118008</v>
      </c>
      <c r="E170" s="11">
        <v>0</v>
      </c>
      <c r="F170" s="11">
        <f t="shared" si="2"/>
        <v>0</v>
      </c>
      <c r="G170" s="11">
        <v>0</v>
      </c>
    </row>
    <row r="171" spans="1:7" x14ac:dyDescent="0.25">
      <c r="A171" s="11">
        <v>-192</v>
      </c>
      <c r="B171" s="21">
        <v>1.2</v>
      </c>
      <c r="C171" s="21">
        <f>$I$7+((B171-$I$6)/($J$6-$I$6))*($J$7-$I$7)</f>
        <v>14.047999999999998</v>
      </c>
      <c r="D171" s="21">
        <f>(C171/1000)/((2*PI()*($V$4/1000)*(B171/1000))*SQRT((2*$V$2)/($V$3)))</f>
        <v>0.63240657298118019</v>
      </c>
      <c r="E171" s="11">
        <v>0</v>
      </c>
      <c r="F171" s="11">
        <f t="shared" si="2"/>
        <v>0</v>
      </c>
      <c r="G171" s="11">
        <v>0</v>
      </c>
    </row>
    <row r="172" spans="1:7" x14ac:dyDescent="0.25">
      <c r="A172" s="11">
        <v>-191</v>
      </c>
      <c r="B172" s="11">
        <v>1.24</v>
      </c>
      <c r="C172" s="21">
        <f>$I$7+((B172-$I$6)/($J$6-$I$6))*($J$7-$I$7)</f>
        <v>14.516266666666665</v>
      </c>
      <c r="D172" s="21">
        <f>(C172/1000)/((2*PI()*($V$4/1000)*(B172/1000))*SQRT((2*$V$2)/($V$3)))</f>
        <v>0.63240657298118019</v>
      </c>
      <c r="E172" s="11">
        <v>0</v>
      </c>
      <c r="F172" s="11">
        <f t="shared" si="2"/>
        <v>0</v>
      </c>
      <c r="G172" s="11">
        <v>0</v>
      </c>
    </row>
    <row r="173" spans="1:7" x14ac:dyDescent="0.25">
      <c r="A173" s="11">
        <v>-190</v>
      </c>
      <c r="B173" s="21">
        <v>1.29</v>
      </c>
      <c r="C173" s="21">
        <f>$I$7+((B173-$I$6)/($J$6-$I$6))*($J$7-$I$7)</f>
        <v>15.101599999999999</v>
      </c>
      <c r="D173" s="21">
        <f>(C173/1000)/((2*PI()*($V$4/1000)*(B173/1000))*SQRT((2*$V$2)/($V$3)))</f>
        <v>0.63240657298118008</v>
      </c>
      <c r="E173" s="11">
        <v>0</v>
      </c>
      <c r="F173" s="11">
        <f t="shared" si="2"/>
        <v>0</v>
      </c>
      <c r="G173" s="11">
        <v>0</v>
      </c>
    </row>
    <row r="174" spans="1:7" x14ac:dyDescent="0.25">
      <c r="A174" s="11">
        <v>-189</v>
      </c>
      <c r="B174" s="11">
        <v>1.33</v>
      </c>
      <c r="C174" s="21">
        <f>$I$7+((B174-$I$6)/($J$6-$I$6))*($J$7-$I$7)</f>
        <v>15.569866666666666</v>
      </c>
      <c r="D174" s="21">
        <f>(C174/1000)/((2*PI()*($V$4/1000)*(B174/1000))*SQRT((2*$V$2)/($V$3)))</f>
        <v>0.63240657298118019</v>
      </c>
      <c r="E174" s="11">
        <v>0</v>
      </c>
      <c r="F174" s="11">
        <f t="shared" si="2"/>
        <v>0</v>
      </c>
      <c r="G174" s="11">
        <v>0</v>
      </c>
    </row>
    <row r="175" spans="1:7" x14ac:dyDescent="0.25">
      <c r="A175" s="11">
        <v>-188</v>
      </c>
      <c r="B175" s="21">
        <v>1.38</v>
      </c>
      <c r="C175" s="21">
        <f>$I$7+((B175-$I$6)/($J$6-$I$6))*($J$7-$I$7)</f>
        <v>16.155199999999997</v>
      </c>
      <c r="D175" s="21">
        <f>(C175/1000)/((2*PI()*($V$4/1000)*(B175/1000))*SQRT((2*$V$2)/($V$3)))</f>
        <v>0.63240657298118019</v>
      </c>
      <c r="E175" s="11">
        <v>0</v>
      </c>
      <c r="F175" s="11">
        <f t="shared" si="2"/>
        <v>0</v>
      </c>
      <c r="G175" s="11">
        <v>0</v>
      </c>
    </row>
    <row r="176" spans="1:7" x14ac:dyDescent="0.25">
      <c r="A176" s="11">
        <v>-187</v>
      </c>
      <c r="B176" s="11">
        <v>1.43</v>
      </c>
      <c r="C176" s="21">
        <f>$I$7+((B176-$I$6)/($J$6-$I$6))*($J$7-$I$7)</f>
        <v>16.740533333333332</v>
      </c>
      <c r="D176" s="21">
        <f>(C176/1000)/((2*PI()*($V$4/1000)*(B176/1000))*SQRT((2*$V$2)/($V$3)))</f>
        <v>0.6324065729811803</v>
      </c>
      <c r="E176" s="11">
        <v>0</v>
      </c>
      <c r="F176" s="11">
        <f t="shared" si="2"/>
        <v>0</v>
      </c>
      <c r="G176" s="11">
        <v>0</v>
      </c>
    </row>
    <row r="177" spans="1:7" x14ac:dyDescent="0.25">
      <c r="A177" s="11">
        <v>-186</v>
      </c>
      <c r="B177" s="21">
        <v>1.48</v>
      </c>
      <c r="C177" s="21">
        <f>$I$7+((B177-$I$6)/($J$6-$I$6))*($J$7-$I$7)</f>
        <v>17.325866666666666</v>
      </c>
      <c r="D177" s="21">
        <f>(C177/1000)/((2*PI()*($V$4/1000)*(B177/1000))*SQRT((2*$V$2)/($V$3)))</f>
        <v>0.63240657298118019</v>
      </c>
      <c r="E177" s="11">
        <v>0</v>
      </c>
      <c r="F177" s="11">
        <f t="shared" si="2"/>
        <v>0</v>
      </c>
      <c r="G177" s="11">
        <v>0</v>
      </c>
    </row>
    <row r="178" spans="1:7" x14ac:dyDescent="0.25">
      <c r="A178" s="11">
        <v>-185</v>
      </c>
      <c r="B178" s="11">
        <v>1.52</v>
      </c>
      <c r="C178" s="11">
        <f>$J$7+((B178-$J$6)/($K$6-$J$6))*($K$7-$J$7)</f>
        <v>17.878741721854304</v>
      </c>
      <c r="D178" s="21">
        <f>(C178/1000)/((2*PI()*($V$4/1000)*(B178/1000))*SQRT((2*$V$2)/($V$3)))</f>
        <v>0.63541356972711194</v>
      </c>
      <c r="E178" s="11">
        <v>0</v>
      </c>
      <c r="F178" s="11">
        <f t="shared" si="2"/>
        <v>0</v>
      </c>
      <c r="G178" s="11">
        <v>0</v>
      </c>
    </row>
    <row r="179" spans="1:7" x14ac:dyDescent="0.25">
      <c r="A179" s="11">
        <v>-184</v>
      </c>
      <c r="B179" s="21">
        <v>1.56</v>
      </c>
      <c r="C179" s="11">
        <f>$J$7+((B179-$J$6)/($K$6-$J$6))*($K$7-$J$7)</f>
        <v>18.516225165562915</v>
      </c>
      <c r="D179" s="21">
        <f>(C179/1000)/((2*PI()*($V$4/1000)*(B179/1000))*SQRT((2*$V$2)/($V$3)))</f>
        <v>0.64119625577698058</v>
      </c>
      <c r="E179" s="11">
        <v>0</v>
      </c>
      <c r="F179" s="11">
        <f t="shared" si="2"/>
        <v>0</v>
      </c>
      <c r="G179" s="11">
        <v>0</v>
      </c>
    </row>
    <row r="180" spans="1:7" x14ac:dyDescent="0.25">
      <c r="A180" s="11">
        <v>-183</v>
      </c>
      <c r="B180" s="11">
        <v>1.62</v>
      </c>
      <c r="C180" s="11">
        <f>$J$7+((B180-$J$6)/($K$6-$J$6))*($K$7-$J$7)</f>
        <v>19.472450331125827</v>
      </c>
      <c r="D180" s="21">
        <f>(C180/1000)/((2*PI()*($V$4/1000)*(B180/1000))*SQRT((2*$V$2)/($V$3)))</f>
        <v>0.64933485095827703</v>
      </c>
      <c r="E180" s="11">
        <v>0</v>
      </c>
      <c r="F180" s="11">
        <f t="shared" si="2"/>
        <v>0</v>
      </c>
      <c r="G180" s="11">
        <v>0</v>
      </c>
    </row>
    <row r="181" spans="1:7" x14ac:dyDescent="0.25">
      <c r="A181" s="11">
        <v>-182</v>
      </c>
      <c r="B181" s="21">
        <v>1.69</v>
      </c>
      <c r="C181" s="11">
        <f>$J$7+((B181-$J$6)/($K$6-$J$6))*($K$7-$J$7)</f>
        <v>20.588046357615891</v>
      </c>
      <c r="D181" s="21">
        <f>(C181/1000)/((2*PI()*($V$4/1000)*(B181/1000))*SQRT((2*$V$2)/($V$3)))</f>
        <v>0.65809949192275019</v>
      </c>
      <c r="E181" s="11">
        <v>0</v>
      </c>
      <c r="F181" s="11">
        <f t="shared" si="2"/>
        <v>0</v>
      </c>
      <c r="G181" s="11">
        <v>0</v>
      </c>
    </row>
    <row r="182" spans="1:7" x14ac:dyDescent="0.25">
      <c r="A182" s="11">
        <v>-181</v>
      </c>
      <c r="B182" s="11">
        <v>1.75</v>
      </c>
      <c r="C182" s="11">
        <f>$J$7+((B182-$J$6)/($K$6-$J$6))*($K$7-$J$7)</f>
        <v>21.544271523178807</v>
      </c>
      <c r="D182" s="21">
        <f>(C182/1000)/((2*PI()*($V$4/1000)*(B182/1000))*SQRT((2*$V$2)/($V$3)))</f>
        <v>0.66505396622272406</v>
      </c>
      <c r="E182" s="11">
        <v>0</v>
      </c>
      <c r="F182" s="11">
        <f t="shared" si="2"/>
        <v>0</v>
      </c>
      <c r="G182" s="11">
        <v>0</v>
      </c>
    </row>
    <row r="183" spans="1:7" x14ac:dyDescent="0.25">
      <c r="A183" s="11">
        <v>-180</v>
      </c>
      <c r="B183" s="21">
        <v>1.81</v>
      </c>
      <c r="C183" s="11">
        <f>$J$7+((B183-$J$6)/($K$6-$J$6))*($K$7-$J$7)</f>
        <v>22.500496688741723</v>
      </c>
      <c r="D183" s="21">
        <f>(C183/1000)/((2*PI()*($V$4/1000)*(B183/1000))*SQRT((2*$V$2)/($V$3)))</f>
        <v>0.67154737040336265</v>
      </c>
      <c r="E183" s="11">
        <v>0</v>
      </c>
      <c r="F183" s="11">
        <f t="shared" si="2"/>
        <v>0</v>
      </c>
      <c r="G183" s="11">
        <v>0</v>
      </c>
    </row>
    <row r="184" spans="1:7" x14ac:dyDescent="0.25">
      <c r="A184" s="11">
        <v>-179</v>
      </c>
      <c r="B184" s="11">
        <v>1.87</v>
      </c>
      <c r="C184" s="11">
        <f>$J$7+((B184-$J$6)/($K$6-$J$6))*($K$7-$J$7)</f>
        <v>23.456721854304639</v>
      </c>
      <c r="D184" s="21">
        <f>(C184/1000)/((2*PI()*($V$4/1000)*(B184/1000))*SQRT((2*$V$2)/($V$3)))</f>
        <v>0.67762408554567166</v>
      </c>
      <c r="E184" s="11">
        <v>0</v>
      </c>
      <c r="F184" s="11">
        <f t="shared" si="2"/>
        <v>0</v>
      </c>
      <c r="G184" s="11">
        <v>0</v>
      </c>
    </row>
    <row r="185" spans="1:7" x14ac:dyDescent="0.25">
      <c r="A185" s="11">
        <v>-178</v>
      </c>
      <c r="B185" s="21">
        <v>1.93</v>
      </c>
      <c r="C185" s="11">
        <f>$J$7+((B185-$J$6)/($K$6-$J$6))*($K$7-$J$7)</f>
        <v>24.412947019867548</v>
      </c>
      <c r="D185" s="21">
        <f>(C185/1000)/((2*PI()*($V$4/1000)*(B185/1000))*SQRT((2*$V$2)/($V$3)))</f>
        <v>0.68332297383975382</v>
      </c>
      <c r="E185" s="11">
        <v>0</v>
      </c>
      <c r="F185" s="11">
        <f t="shared" si="2"/>
        <v>0</v>
      </c>
      <c r="G185" s="11">
        <v>0</v>
      </c>
    </row>
    <row r="186" spans="1:7" x14ac:dyDescent="0.25">
      <c r="A186" s="11">
        <v>-177</v>
      </c>
      <c r="B186" s="11">
        <v>1.99</v>
      </c>
      <c r="C186" s="11">
        <f>$J$7+((B186-$J$6)/($K$6-$J$6))*($K$7-$J$7)</f>
        <v>25.369172185430465</v>
      </c>
      <c r="D186" s="21">
        <f>(C186/1000)/((2*PI()*($V$4/1000)*(B186/1000))*SQRT((2*$V$2)/($V$3)))</f>
        <v>0.68867821057841416</v>
      </c>
      <c r="E186" s="11">
        <v>0</v>
      </c>
      <c r="F186" s="11">
        <f t="shared" si="2"/>
        <v>0</v>
      </c>
      <c r="G186" s="11">
        <v>0</v>
      </c>
    </row>
    <row r="187" spans="1:7" x14ac:dyDescent="0.25">
      <c r="A187" s="11">
        <v>-176</v>
      </c>
      <c r="B187" s="21">
        <v>2.06</v>
      </c>
      <c r="C187" s="11">
        <f>$J$7+((B187-$J$6)/($K$6-$J$6))*($K$7-$J$7)</f>
        <v>26.484768211920532</v>
      </c>
      <c r="D187" s="21">
        <f>(C187/1000)/((2*PI()*($V$4/1000)*(B187/1000))*SQRT((2*$V$2)/($V$3)))</f>
        <v>0.69453170963499189</v>
      </c>
      <c r="E187" s="11">
        <v>0</v>
      </c>
      <c r="F187" s="11">
        <f t="shared" si="2"/>
        <v>0</v>
      </c>
      <c r="G187" s="11">
        <v>0</v>
      </c>
    </row>
    <row r="188" spans="1:7" x14ac:dyDescent="0.25">
      <c r="A188" s="11">
        <v>-175</v>
      </c>
      <c r="B188" s="11">
        <v>2.13</v>
      </c>
      <c r="C188" s="11">
        <f>$J$7+((B188-$J$6)/($K$6-$J$6))*($K$7-$J$7)</f>
        <v>27.600364238410595</v>
      </c>
      <c r="D188" s="21">
        <f>(C188/1000)/((2*PI()*($V$4/1000)*(B188/1000))*SQRT((2*$V$2)/($V$3)))</f>
        <v>0.70000047166437684</v>
      </c>
      <c r="E188" s="11">
        <v>0</v>
      </c>
      <c r="F188" s="11">
        <f t="shared" si="2"/>
        <v>0</v>
      </c>
      <c r="G188" s="11">
        <v>0</v>
      </c>
    </row>
    <row r="189" spans="1:7" x14ac:dyDescent="0.25">
      <c r="A189" s="11">
        <v>-174</v>
      </c>
      <c r="B189" s="21">
        <v>2.2000000000000002</v>
      </c>
      <c r="C189" s="11">
        <f>$J$7+((B189-$J$6)/($K$6-$J$6))*($K$7-$J$7)</f>
        <v>28.715960264900666</v>
      </c>
      <c r="D189" s="21">
        <f>(C189/1000)/((2*PI()*($V$4/1000)*(B189/1000))*SQRT((2*$V$2)/($V$3)))</f>
        <v>0.70512122156461898</v>
      </c>
      <c r="E189" s="11">
        <v>0</v>
      </c>
      <c r="F189" s="11">
        <f t="shared" si="2"/>
        <v>0</v>
      </c>
      <c r="G189" s="11">
        <v>0</v>
      </c>
    </row>
    <row r="190" spans="1:7" x14ac:dyDescent="0.25">
      <c r="A190" s="11">
        <v>-173</v>
      </c>
      <c r="B190" s="11">
        <v>2.27</v>
      </c>
      <c r="C190" s="11">
        <f>$J$7+((B190-$J$6)/($K$6-$J$6))*($K$7-$J$7)</f>
        <v>29.831556291390729</v>
      </c>
      <c r="D190" s="21">
        <f>(C190/1000)/((2*PI()*($V$4/1000)*(B190/1000))*SQRT((2*$V$2)/($V$3)))</f>
        <v>0.70992615429039685</v>
      </c>
      <c r="E190" s="11">
        <v>0</v>
      </c>
      <c r="F190" s="11">
        <f t="shared" si="2"/>
        <v>0</v>
      </c>
      <c r="G190" s="11">
        <v>0</v>
      </c>
    </row>
    <row r="191" spans="1:7" x14ac:dyDescent="0.25">
      <c r="A191" s="11">
        <v>-172</v>
      </c>
      <c r="B191" s="21">
        <v>2.34</v>
      </c>
      <c r="C191" s="11">
        <f>$J$7+((B191-$J$6)/($K$6-$J$6))*($K$7-$J$7)</f>
        <v>30.947152317880793</v>
      </c>
      <c r="D191" s="21">
        <f>(C191/1000)/((2*PI()*($V$4/1000)*(B191/1000))*SQRT((2*$V$2)/($V$3)))</f>
        <v>0.7144436124086494</v>
      </c>
      <c r="E191" s="11">
        <v>0</v>
      </c>
      <c r="F191" s="11">
        <f t="shared" si="2"/>
        <v>0</v>
      </c>
      <c r="G191" s="11">
        <v>0</v>
      </c>
    </row>
    <row r="192" spans="1:7" x14ac:dyDescent="0.25">
      <c r="A192" s="11">
        <v>-171</v>
      </c>
      <c r="B192" s="11">
        <v>2.41</v>
      </c>
      <c r="C192" s="11">
        <f>$J$7+((B192-$J$6)/($K$6-$J$6))*($K$7-$J$7)</f>
        <v>32.062748344370867</v>
      </c>
      <c r="D192" s="21">
        <f>(C192/1000)/((2*PI()*($V$4/1000)*(B192/1000))*SQRT((2*$V$2)/($V$3)))</f>
        <v>0.71869864557397467</v>
      </c>
      <c r="E192" s="11">
        <v>0</v>
      </c>
      <c r="F192" s="11">
        <f t="shared" si="2"/>
        <v>0</v>
      </c>
      <c r="G192" s="11">
        <v>0</v>
      </c>
    </row>
    <row r="193" spans="1:7" x14ac:dyDescent="0.25">
      <c r="A193" s="11">
        <v>-170</v>
      </c>
      <c r="B193" s="21">
        <v>2.4900000000000002</v>
      </c>
      <c r="C193" s="11">
        <f>$J$7+((B193-$J$6)/($K$6-$J$6))*($K$7-$J$7)</f>
        <v>33.337715231788081</v>
      </c>
      <c r="D193" s="21">
        <f>(C193/1000)/((2*PI()*($V$4/1000)*(B193/1000))*SQRT((2*$V$2)/($V$3)))</f>
        <v>0.72326859513535657</v>
      </c>
      <c r="E193" s="11">
        <v>0</v>
      </c>
      <c r="F193" s="11">
        <f t="shared" si="2"/>
        <v>0</v>
      </c>
      <c r="G193" s="11">
        <v>0</v>
      </c>
    </row>
    <row r="194" spans="1:7" x14ac:dyDescent="0.25">
      <c r="A194" s="11">
        <v>-169</v>
      </c>
      <c r="B194" s="11">
        <v>2.56</v>
      </c>
      <c r="C194" s="11">
        <f>$J$7+((B194-$J$6)/($K$6-$J$6))*($K$7-$J$7)</f>
        <v>34.453311258278148</v>
      </c>
      <c r="D194" s="21">
        <f>(C194/1000)/((2*PI()*($V$4/1000)*(B194/1000))*SQRT((2*$V$2)/($V$3)))</f>
        <v>0.72703300182971764</v>
      </c>
      <c r="E194" s="11">
        <v>0</v>
      </c>
      <c r="F194" s="11">
        <f t="shared" si="2"/>
        <v>0</v>
      </c>
      <c r="G194" s="11">
        <v>0</v>
      </c>
    </row>
    <row r="195" spans="1:7" x14ac:dyDescent="0.25">
      <c r="A195" s="11">
        <v>-168</v>
      </c>
      <c r="B195" s="21">
        <v>2.63</v>
      </c>
      <c r="C195" s="11">
        <f>$J$7+((B195-$J$6)/($K$6-$J$6))*($K$7-$J$7)</f>
        <v>35.568907284768216</v>
      </c>
      <c r="D195" s="21">
        <f>(C195/1000)/((2*PI()*($V$4/1000)*(B195/1000))*SQRT((2*$V$2)/($V$3)))</f>
        <v>0.73059702185593778</v>
      </c>
      <c r="E195" s="11">
        <v>0</v>
      </c>
      <c r="F195" s="11">
        <f t="shared" si="2"/>
        <v>0</v>
      </c>
      <c r="G195" s="11">
        <v>0</v>
      </c>
    </row>
    <row r="196" spans="1:7" x14ac:dyDescent="0.25">
      <c r="A196" s="11">
        <v>-167</v>
      </c>
      <c r="B196" s="11">
        <v>2.66</v>
      </c>
      <c r="C196" s="11">
        <f>$J$7+((B196-$J$6)/($K$6-$J$6))*($K$7-$J$7)</f>
        <v>36.047019867549672</v>
      </c>
      <c r="D196" s="21">
        <f>(C196/1000)/((2*PI()*($V$4/1000)*(B196/1000))*SQRT((2*$V$2)/($V$3)))</f>
        <v>0.73206703656062999</v>
      </c>
      <c r="E196" s="11">
        <v>0</v>
      </c>
      <c r="F196" s="11">
        <f t="shared" ref="F196:F259" si="3">$I$3+((E196-$I$2)/($J$2-$I$2))*($J$3-$I$3)</f>
        <v>0</v>
      </c>
      <c r="G196" s="11">
        <v>0</v>
      </c>
    </row>
    <row r="197" spans="1:7" x14ac:dyDescent="0.25">
      <c r="A197" s="11">
        <v>-166</v>
      </c>
      <c r="B197" s="21">
        <v>2.7</v>
      </c>
      <c r="C197" s="11">
        <f>$J$7+((B197-$J$6)/($K$6-$J$6))*($K$7-$J$7)</f>
        <v>36.684503311258283</v>
      </c>
      <c r="D197" s="21">
        <f>(C197/1000)/((2*PI()*($V$4/1000)*(B197/1000))*SQRT((2*$V$2)/($V$3)))</f>
        <v>0.73397624084376123</v>
      </c>
      <c r="E197" s="11">
        <v>0</v>
      </c>
      <c r="F197" s="11">
        <f t="shared" si="3"/>
        <v>0</v>
      </c>
      <c r="G197" s="11">
        <v>0</v>
      </c>
    </row>
    <row r="198" spans="1:7" x14ac:dyDescent="0.25">
      <c r="A198" s="11">
        <v>-165</v>
      </c>
      <c r="B198" s="11">
        <v>2.82</v>
      </c>
      <c r="C198" s="11">
        <f>$J$7+((B198-$J$6)/($K$6-$J$6))*($K$7-$J$7)</f>
        <v>38.596953642384108</v>
      </c>
      <c r="D198" s="21">
        <f>(C198/1000)/((2*PI()*($V$4/1000)*(B198/1000))*SQRT((2*$V$2)/($V$3)))</f>
        <v>0.73937888275134533</v>
      </c>
      <c r="E198" s="11">
        <v>0</v>
      </c>
      <c r="F198" s="11">
        <f t="shared" si="3"/>
        <v>0</v>
      </c>
      <c r="G198" s="11">
        <v>0</v>
      </c>
    </row>
    <row r="199" spans="1:7" x14ac:dyDescent="0.25">
      <c r="A199" s="11">
        <v>-164</v>
      </c>
      <c r="B199" s="21">
        <v>2.94</v>
      </c>
      <c r="C199" s="11">
        <f>$J$7+((B199-$J$6)/($K$6-$J$6))*($K$7-$J$7)</f>
        <v>40.509403973509933</v>
      </c>
      <c r="D199" s="21">
        <f>(C199/1000)/((2*PI()*($V$4/1000)*(B199/1000))*SQRT((2*$V$2)/($V$3)))</f>
        <v>0.74434049266647362</v>
      </c>
      <c r="E199" s="11">
        <v>0</v>
      </c>
      <c r="F199" s="11">
        <f t="shared" si="3"/>
        <v>0</v>
      </c>
      <c r="G199" s="11">
        <v>0</v>
      </c>
    </row>
    <row r="200" spans="1:7" x14ac:dyDescent="0.25">
      <c r="A200" s="11">
        <v>-163</v>
      </c>
      <c r="B200" s="11">
        <v>3.04</v>
      </c>
      <c r="C200" s="11">
        <f>$K$7+((B200-$K$6)/($L$6-$K$6))*($L$7-$K$7)</f>
        <v>41.930463576158942</v>
      </c>
      <c r="D200" s="21">
        <f>(C200/1000)/((2*PI()*($V$4/1000)*(B200/1000))*SQRT((2*$V$2)/($V$3)))</f>
        <v>0.74510795993747592</v>
      </c>
      <c r="E200" s="11">
        <v>0</v>
      </c>
      <c r="F200" s="11">
        <f t="shared" si="3"/>
        <v>0</v>
      </c>
      <c r="G200" s="11">
        <v>0</v>
      </c>
    </row>
    <row r="201" spans="1:7" x14ac:dyDescent="0.25">
      <c r="A201" s="11">
        <v>-162</v>
      </c>
      <c r="B201" s="21">
        <v>3.15</v>
      </c>
      <c r="C201" s="11">
        <f>$K$7+((B201-$K$6)/($L$6-$K$6))*($L$7-$K$7)</f>
        <v>43.050496688741724</v>
      </c>
      <c r="D201" s="21">
        <f>(C201/1000)/((2*PI()*($V$4/1000)*(B201/1000))*SQRT((2*$V$2)/($V$3)))</f>
        <v>0.73829637368653867</v>
      </c>
      <c r="E201" s="11">
        <v>0</v>
      </c>
      <c r="F201" s="11">
        <f t="shared" si="3"/>
        <v>0</v>
      </c>
      <c r="G201" s="11">
        <v>0</v>
      </c>
    </row>
    <row r="202" spans="1:7" x14ac:dyDescent="0.25">
      <c r="A202" s="11">
        <v>-161</v>
      </c>
      <c r="B202" s="11">
        <v>3.22</v>
      </c>
      <c r="C202" s="11">
        <f>$K$7+((B202-$K$6)/($L$6-$K$6))*($L$7-$K$7)</f>
        <v>43.76324503311259</v>
      </c>
      <c r="D202" s="21">
        <f>(C202/1000)/((2*PI()*($V$4/1000)*(B202/1000))*SQRT((2*$V$2)/($V$3)))</f>
        <v>0.73420403728281347</v>
      </c>
      <c r="E202" s="11">
        <v>0</v>
      </c>
      <c r="F202" s="11">
        <f t="shared" si="3"/>
        <v>0</v>
      </c>
      <c r="G202" s="11">
        <v>0</v>
      </c>
    </row>
    <row r="203" spans="1:7" x14ac:dyDescent="0.25">
      <c r="A203" s="11">
        <v>-160</v>
      </c>
      <c r="B203" s="21">
        <v>3.3</v>
      </c>
      <c r="C203" s="11">
        <f>$K$7+((B203-$K$6)/($L$6-$K$6))*($L$7-$K$7)</f>
        <v>44.577814569536422</v>
      </c>
      <c r="D203" s="21">
        <f>(C203/1000)/((2*PI()*($V$4/1000)*(B203/1000))*SQRT((2*$V$2)/($V$3)))</f>
        <v>0.72973967029693143</v>
      </c>
      <c r="E203" s="11">
        <v>0</v>
      </c>
      <c r="F203" s="11">
        <f t="shared" si="3"/>
        <v>0</v>
      </c>
      <c r="G203" s="11">
        <v>0</v>
      </c>
    </row>
    <row r="204" spans="1:7" x14ac:dyDescent="0.25">
      <c r="A204" s="11">
        <v>-159</v>
      </c>
      <c r="B204" s="11">
        <v>3.4</v>
      </c>
      <c r="C204" s="11">
        <f>$K$7+((B204-$K$6)/($L$6-$K$6))*($L$7-$K$7)</f>
        <v>45.59602649006623</v>
      </c>
      <c r="D204" s="21">
        <f>(C204/1000)/((2*PI()*($V$4/1000)*(B204/1000))*SQRT((2*$V$2)/($V$3)))</f>
        <v>0.72445464761511524</v>
      </c>
      <c r="E204" s="11">
        <v>0</v>
      </c>
      <c r="F204" s="11">
        <f t="shared" si="3"/>
        <v>0</v>
      </c>
      <c r="G204" s="11">
        <v>0</v>
      </c>
    </row>
    <row r="205" spans="1:7" x14ac:dyDescent="0.25">
      <c r="A205" s="11">
        <v>-158</v>
      </c>
      <c r="B205" s="21">
        <v>3.51</v>
      </c>
      <c r="C205" s="11">
        <f>$K$7+((B205-$K$6)/($L$6-$K$6))*($L$7-$K$7)</f>
        <v>46.716059602649004</v>
      </c>
      <c r="D205" s="21">
        <f>(C205/1000)/((2*PI()*($V$4/1000)*(B205/1000))*SQRT((2*$V$2)/($V$3)))</f>
        <v>0.71898894039716843</v>
      </c>
      <c r="E205" s="11">
        <v>0</v>
      </c>
      <c r="F205" s="11">
        <f t="shared" si="3"/>
        <v>0</v>
      </c>
      <c r="G205" s="11">
        <v>0</v>
      </c>
    </row>
    <row r="206" spans="1:7" x14ac:dyDescent="0.25">
      <c r="A206" s="11">
        <v>-157</v>
      </c>
      <c r="B206" s="11">
        <v>3.6</v>
      </c>
      <c r="C206" s="11">
        <f>$K$7+((B206-$K$6)/($L$6-$K$6))*($L$7-$K$7)</f>
        <v>47.632450331125831</v>
      </c>
      <c r="D206" s="21">
        <f>(C206/1000)/((2*PI()*($V$4/1000)*(B206/1000))*SQRT((2*$V$2)/($V$3)))</f>
        <v>0.71476543936511883</v>
      </c>
      <c r="E206" s="11">
        <v>0</v>
      </c>
      <c r="F206" s="11">
        <f t="shared" si="3"/>
        <v>0</v>
      </c>
      <c r="G206" s="11">
        <v>0</v>
      </c>
    </row>
    <row r="207" spans="1:7" x14ac:dyDescent="0.25">
      <c r="A207" s="11">
        <v>-156</v>
      </c>
      <c r="B207" s="21">
        <v>3.69</v>
      </c>
      <c r="C207" s="11">
        <f>$K$7+((B207-$K$6)/($L$6-$K$6))*($L$7-$K$7)</f>
        <v>48.548841059602651</v>
      </c>
      <c r="D207" s="21">
        <f>(C207/1000)/((2*PI()*($V$4/1000)*(B207/1000))*SQRT((2*$V$2)/($V$3)))</f>
        <v>0.71074796277365693</v>
      </c>
      <c r="E207" s="11">
        <v>0</v>
      </c>
      <c r="F207" s="11">
        <f t="shared" si="3"/>
        <v>0</v>
      </c>
      <c r="G207" s="11">
        <v>0</v>
      </c>
    </row>
    <row r="208" spans="1:7" x14ac:dyDescent="0.25">
      <c r="A208" s="11">
        <v>-155</v>
      </c>
      <c r="B208" s="11">
        <v>3.79</v>
      </c>
      <c r="C208" s="11">
        <f>$K$7+((B208-$K$6)/($L$6-$K$6))*($L$7-$K$7)</f>
        <v>49.567052980132452</v>
      </c>
      <c r="D208" s="21">
        <f>(C208/1000)/((2*PI()*($V$4/1000)*(B208/1000))*SQRT((2*$V$2)/($V$3)))</f>
        <v>0.70650788193834091</v>
      </c>
      <c r="E208" s="11">
        <v>0</v>
      </c>
      <c r="F208" s="11">
        <f t="shared" si="3"/>
        <v>0</v>
      </c>
      <c r="G208" s="11">
        <v>0</v>
      </c>
    </row>
    <row r="209" spans="1:7" x14ac:dyDescent="0.25">
      <c r="A209" s="11">
        <v>-154</v>
      </c>
      <c r="B209" s="21">
        <v>3.89</v>
      </c>
      <c r="C209" s="11">
        <f>$K$7+((B209-$K$6)/($L$6-$K$6))*($L$7-$K$7)</f>
        <v>50.585264900662253</v>
      </c>
      <c r="D209" s="21">
        <f>(C209/1000)/((2*PI()*($V$4/1000)*(B209/1000))*SQRT((2*$V$2)/($V$3)))</f>
        <v>0.70248580011769401</v>
      </c>
      <c r="E209" s="11">
        <v>0</v>
      </c>
      <c r="F209" s="11">
        <f t="shared" si="3"/>
        <v>0</v>
      </c>
      <c r="G209" s="11">
        <v>0</v>
      </c>
    </row>
    <row r="210" spans="1:7" x14ac:dyDescent="0.25">
      <c r="A210" s="11">
        <v>-153</v>
      </c>
      <c r="B210" s="11">
        <v>4</v>
      </c>
      <c r="C210" s="11">
        <f>$K$7+((B210-$K$6)/($L$6-$K$6))*($L$7-$K$7)</f>
        <v>51.705298013245034</v>
      </c>
      <c r="D210" s="21">
        <f>(C210/1000)/((2*PI()*($V$4/1000)*(B210/1000))*SQRT((2*$V$2)/($V$3)))</f>
        <v>0.69829378534012498</v>
      </c>
      <c r="E210" s="11">
        <v>0</v>
      </c>
      <c r="F210" s="11">
        <f t="shared" si="3"/>
        <v>0</v>
      </c>
      <c r="G210" s="11">
        <v>0</v>
      </c>
    </row>
    <row r="211" spans="1:7" x14ac:dyDescent="0.25">
      <c r="A211" s="11">
        <v>-152</v>
      </c>
      <c r="B211" s="21">
        <v>4.12</v>
      </c>
      <c r="C211" s="11">
        <f>$K$7+((B211-$K$6)/($L$6-$K$6))*($L$7-$K$7)</f>
        <v>52.927152317880797</v>
      </c>
      <c r="D211" s="21">
        <f>(C211/1000)/((2*PI()*($V$4/1000)*(B211/1000))*SQRT((2*$V$2)/($V$3)))</f>
        <v>0.69397597311998083</v>
      </c>
      <c r="E211" s="11">
        <v>0</v>
      </c>
      <c r="F211" s="11">
        <f t="shared" si="3"/>
        <v>0</v>
      </c>
      <c r="G211" s="11">
        <v>0</v>
      </c>
    </row>
    <row r="212" spans="1:7" x14ac:dyDescent="0.25">
      <c r="A212" s="11">
        <v>-151</v>
      </c>
      <c r="B212" s="11">
        <v>4.22</v>
      </c>
      <c r="C212" s="11">
        <f>$K$7+((B212-$K$6)/($L$6-$K$6))*($L$7-$K$7)</f>
        <v>53.945364238410598</v>
      </c>
      <c r="D212" s="21">
        <f>(C212/1000)/((2*PI()*($V$4/1000)*(B212/1000))*SQRT((2*$V$2)/($V$3)))</f>
        <v>0.69056537894925119</v>
      </c>
      <c r="E212" s="11">
        <v>0</v>
      </c>
      <c r="F212" s="11">
        <f t="shared" si="3"/>
        <v>0</v>
      </c>
      <c r="G212" s="11">
        <v>0</v>
      </c>
    </row>
    <row r="213" spans="1:7" x14ac:dyDescent="0.25">
      <c r="A213" s="11">
        <v>-150</v>
      </c>
      <c r="B213" s="21">
        <v>4.32</v>
      </c>
      <c r="C213" s="11">
        <f>$K$7+((B213-$K$6)/($L$6-$K$6))*($L$7-$K$7)</f>
        <v>54.963576158940405</v>
      </c>
      <c r="D213" s="21">
        <f>(C213/1000)/((2*PI()*($V$4/1000)*(B213/1000))*SQRT((2*$V$2)/($V$3)))</f>
        <v>0.68731268265679568</v>
      </c>
      <c r="E213" s="11">
        <v>0</v>
      </c>
      <c r="F213" s="11">
        <f t="shared" si="3"/>
        <v>0</v>
      </c>
      <c r="G213" s="11">
        <v>0</v>
      </c>
    </row>
    <row r="214" spans="1:7" x14ac:dyDescent="0.25">
      <c r="A214" s="11">
        <v>-149</v>
      </c>
      <c r="B214" s="11">
        <v>4.4400000000000004</v>
      </c>
      <c r="C214" s="11">
        <f>$K$7+((B214-$K$6)/($L$6-$K$6))*($L$7-$K$7)</f>
        <v>56.185430463576168</v>
      </c>
      <c r="D214" s="21">
        <f>(C214/1000)/((2*PI()*($V$4/1000)*(B214/1000))*SQRT((2*$V$2)/($V$3)))</f>
        <v>0.68360285066918447</v>
      </c>
      <c r="E214" s="11">
        <v>0</v>
      </c>
      <c r="F214" s="11">
        <f t="shared" si="3"/>
        <v>0</v>
      </c>
      <c r="G214" s="11">
        <v>0</v>
      </c>
    </row>
    <row r="215" spans="1:7" x14ac:dyDescent="0.25">
      <c r="A215" s="11">
        <v>-148</v>
      </c>
      <c r="B215" s="21">
        <v>4.5599999999999996</v>
      </c>
      <c r="C215" s="21">
        <f>$L$7+((B215-$L$6)/($M$6-$L$6))*($M$7-$L$7)</f>
        <v>57.24</v>
      </c>
      <c r="D215" s="21">
        <f>(C215/1000)/((2*PI()*($V$4/1000)*(B215/1000))*SQRT((2*$V$2)/($V$3)))</f>
        <v>0.67810649647529431</v>
      </c>
      <c r="E215" s="11">
        <v>0</v>
      </c>
      <c r="F215" s="11">
        <f t="shared" si="3"/>
        <v>0</v>
      </c>
      <c r="G215" s="11">
        <v>0</v>
      </c>
    </row>
    <row r="216" spans="1:7" x14ac:dyDescent="0.25">
      <c r="A216" s="11">
        <v>-147</v>
      </c>
      <c r="B216" s="11">
        <v>4.6500000000000004</v>
      </c>
      <c r="C216" s="21">
        <f>$L$7+((B216-$L$6)/($M$6-$L$6))*($M$7-$L$7)</f>
        <v>57.78</v>
      </c>
      <c r="D216" s="21">
        <f>(C216/1000)/((2*PI()*($V$4/1000)*(B216/1000))*SQRT((2*$V$2)/($V$3)))</f>
        <v>0.67125526833074778</v>
      </c>
      <c r="E216" s="11">
        <v>0</v>
      </c>
      <c r="F216" s="11">
        <f t="shared" si="3"/>
        <v>0</v>
      </c>
      <c r="G216" s="11">
        <v>0</v>
      </c>
    </row>
    <row r="217" spans="1:7" x14ac:dyDescent="0.25">
      <c r="A217" s="11">
        <v>-146</v>
      </c>
      <c r="B217" s="21">
        <v>4.75</v>
      </c>
      <c r="C217" s="21">
        <f>$L$7+((B217-$L$6)/($M$6-$L$6))*($M$7-$L$7)</f>
        <v>58.38</v>
      </c>
      <c r="D217" s="21">
        <f>(C217/1000)/((2*PI()*($V$4/1000)*(B217/1000))*SQRT((2*$V$2)/($V$3)))</f>
        <v>0.66394729164323163</v>
      </c>
      <c r="E217" s="11">
        <v>0</v>
      </c>
      <c r="F217" s="11">
        <f t="shared" si="3"/>
        <v>0</v>
      </c>
      <c r="G217" s="11">
        <v>0</v>
      </c>
    </row>
    <row r="218" spans="1:7" x14ac:dyDescent="0.25">
      <c r="A218" s="11">
        <v>-145</v>
      </c>
      <c r="B218" s="11">
        <v>4.9000000000000004</v>
      </c>
      <c r="C218" s="21">
        <f>$L$7+((B218-$L$6)/($M$6-$L$6))*($M$7-$L$7)</f>
        <v>59.28</v>
      </c>
      <c r="D218" s="21">
        <f>(C218/1000)/((2*PI()*($V$4/1000)*(B218/1000))*SQRT((2*$V$2)/($V$3)))</f>
        <v>0.6535446105421242</v>
      </c>
      <c r="E218" s="11">
        <v>0</v>
      </c>
      <c r="F218" s="11">
        <f t="shared" si="3"/>
        <v>0</v>
      </c>
      <c r="G218" s="11">
        <v>0</v>
      </c>
    </row>
    <row r="219" spans="1:7" x14ac:dyDescent="0.25">
      <c r="A219" s="11">
        <v>-144</v>
      </c>
      <c r="B219" s="21">
        <v>5.0599999999999996</v>
      </c>
      <c r="C219" s="21">
        <f>$L$7+((B219-$L$6)/($M$6-$L$6))*($M$7-$L$7)</f>
        <v>60.24</v>
      </c>
      <c r="D219" s="21">
        <f>(C219/1000)/((2*PI()*($V$4/1000)*(B219/1000))*SQRT((2*$V$2)/($V$3)))</f>
        <v>0.64312822366881528</v>
      </c>
      <c r="E219" s="11">
        <v>0</v>
      </c>
      <c r="F219" s="11">
        <f t="shared" si="3"/>
        <v>0</v>
      </c>
      <c r="G219" s="11">
        <v>0</v>
      </c>
    </row>
    <row r="220" spans="1:7" x14ac:dyDescent="0.25">
      <c r="A220" s="11">
        <v>-143</v>
      </c>
      <c r="B220" s="11">
        <v>5.16</v>
      </c>
      <c r="C220" s="21">
        <f>$L$7+((B220-$L$6)/($M$6-$L$6))*($M$7-$L$7)</f>
        <v>60.84</v>
      </c>
      <c r="D220" s="21">
        <f>(C220/1000)/((2*PI()*($V$4/1000)*(B220/1000))*SQRT((2*$V$2)/($V$3)))</f>
        <v>0.63694601731232126</v>
      </c>
      <c r="E220" s="11">
        <v>0</v>
      </c>
      <c r="F220" s="11">
        <f t="shared" si="3"/>
        <v>0</v>
      </c>
      <c r="G220" s="11">
        <v>0</v>
      </c>
    </row>
    <row r="221" spans="1:7" x14ac:dyDescent="0.25">
      <c r="A221" s="11">
        <v>-142</v>
      </c>
      <c r="B221" s="21">
        <v>5.27</v>
      </c>
      <c r="C221" s="21">
        <f>$L$7+((B221-$L$6)/($M$6-$L$6))*($M$7-$L$7)</f>
        <v>61.5</v>
      </c>
      <c r="D221" s="21">
        <f>(C221/1000)/((2*PI()*($V$4/1000)*(B221/1000))*SQRT((2*$V$2)/($V$3)))</f>
        <v>0.63041657507698057</v>
      </c>
      <c r="E221" s="11">
        <v>0</v>
      </c>
      <c r="F221" s="11">
        <f t="shared" si="3"/>
        <v>0</v>
      </c>
      <c r="G221" s="11">
        <v>0</v>
      </c>
    </row>
    <row r="222" spans="1:7" x14ac:dyDescent="0.25">
      <c r="A222" s="11">
        <v>-141</v>
      </c>
      <c r="B222" s="11">
        <v>5.4</v>
      </c>
      <c r="C222" s="21">
        <f>$L$7+((B222-$L$6)/($M$6-$L$6))*($M$7-$L$7)</f>
        <v>62.28</v>
      </c>
      <c r="D222" s="21">
        <f>(C222/1000)/((2*PI()*($V$4/1000)*(B222/1000))*SQRT((2*$V$2)/($V$3)))</f>
        <v>0.62304292212838364</v>
      </c>
      <c r="E222" s="11">
        <v>0</v>
      </c>
      <c r="F222" s="11">
        <f t="shared" si="3"/>
        <v>0</v>
      </c>
      <c r="G222" s="11">
        <v>0</v>
      </c>
    </row>
    <row r="223" spans="1:7" x14ac:dyDescent="0.25">
      <c r="A223" s="11">
        <v>-140</v>
      </c>
      <c r="B223" s="21">
        <v>5.53</v>
      </c>
      <c r="C223" s="21">
        <f>$L$7+((B223-$L$6)/($M$6-$L$6))*($M$7-$L$7)</f>
        <v>63.06</v>
      </c>
      <c r="D223" s="21">
        <f>(C223/1000)/((2*PI()*($V$4/1000)*(B223/1000))*SQRT((2*$V$2)/($V$3)))</f>
        <v>0.61601595087357253</v>
      </c>
      <c r="E223" s="11">
        <v>0</v>
      </c>
      <c r="F223" s="11">
        <f t="shared" si="3"/>
        <v>0</v>
      </c>
      <c r="G223" s="11">
        <v>0</v>
      </c>
    </row>
    <row r="224" spans="1:7" x14ac:dyDescent="0.25">
      <c r="A224" s="11">
        <v>-139</v>
      </c>
      <c r="B224" s="11">
        <v>5.66</v>
      </c>
      <c r="C224" s="21">
        <f>$L$7+((B224-$L$6)/($M$6-$L$6))*($M$7-$L$7)</f>
        <v>63.84</v>
      </c>
      <c r="D224" s="21">
        <f>(C224/1000)/((2*PI()*($V$4/1000)*(B224/1000))*SQRT((2*$V$2)/($V$3)))</f>
        <v>0.60931177335131459</v>
      </c>
      <c r="E224" s="11">
        <v>0</v>
      </c>
      <c r="F224" s="11">
        <f t="shared" si="3"/>
        <v>0</v>
      </c>
      <c r="G224" s="11">
        <v>0</v>
      </c>
    </row>
    <row r="225" spans="1:7" x14ac:dyDescent="0.25">
      <c r="A225" s="11">
        <v>-138</v>
      </c>
      <c r="B225" s="21">
        <v>5.79</v>
      </c>
      <c r="C225" s="21">
        <f>$L$7+((B225-$L$6)/($M$6-$L$6))*($M$7-$L$7)</f>
        <v>64.62</v>
      </c>
      <c r="D225" s="21">
        <f>(C225/1000)/((2*PI()*($V$4/1000)*(B225/1000))*SQRT((2*$V$2)/($V$3)))</f>
        <v>0.60290864697858815</v>
      </c>
      <c r="E225" s="11">
        <v>0</v>
      </c>
      <c r="F225" s="11">
        <f t="shared" si="3"/>
        <v>0</v>
      </c>
      <c r="G225" s="11">
        <v>0</v>
      </c>
    </row>
    <row r="226" spans="1:7" x14ac:dyDescent="0.25">
      <c r="A226" s="11">
        <v>-137</v>
      </c>
      <c r="B226" s="11">
        <v>5.96</v>
      </c>
      <c r="C226" s="21">
        <f>$L$7+((B226-$L$6)/($M$6-$L$6))*($M$7-$L$7)</f>
        <v>65.64</v>
      </c>
      <c r="D226" s="21">
        <f>(C226/1000)/((2*PI()*($V$4/1000)*(B226/1000))*SQRT((2*$V$2)/($V$3)))</f>
        <v>0.59495680366955683</v>
      </c>
      <c r="E226" s="11">
        <v>0</v>
      </c>
      <c r="F226" s="11">
        <f t="shared" si="3"/>
        <v>0</v>
      </c>
      <c r="G226" s="11">
        <v>0</v>
      </c>
    </row>
    <row r="227" spans="1:7" x14ac:dyDescent="0.25">
      <c r="A227" s="11">
        <v>-136</v>
      </c>
      <c r="B227" s="21">
        <v>6.12</v>
      </c>
      <c r="C227" s="21">
        <f>$M$7+((B227-$M$6)/($N$6-$M$6))*($N$7-$M$7)</f>
        <v>66.300529801324501</v>
      </c>
      <c r="D227" s="21">
        <f>(C227/1000)/((2*PI()*($V$4/1000)*(B227/1000))*SQRT((2*$V$2)/($V$3)))</f>
        <v>0.58523285484071752</v>
      </c>
      <c r="E227" s="11">
        <v>0</v>
      </c>
      <c r="F227" s="11">
        <f t="shared" si="3"/>
        <v>0</v>
      </c>
      <c r="G227" s="11">
        <v>0</v>
      </c>
    </row>
    <row r="228" spans="1:7" x14ac:dyDescent="0.25">
      <c r="A228" s="11">
        <v>-135</v>
      </c>
      <c r="B228" s="11">
        <v>6.25</v>
      </c>
      <c r="C228" s="21">
        <f>$M$7+((B228-$M$6)/($N$6-$M$6))*($N$7-$M$7)</f>
        <v>66.691218543046361</v>
      </c>
      <c r="D228" s="21">
        <f>(C228/1000)/((2*PI()*($V$4/1000)*(B228/1000))*SQRT((2*$V$2)/($V$3)))</f>
        <v>0.57643687881658601</v>
      </c>
      <c r="E228" s="11">
        <v>0</v>
      </c>
      <c r="F228" s="11">
        <f t="shared" si="3"/>
        <v>0</v>
      </c>
      <c r="G228" s="11">
        <v>0</v>
      </c>
    </row>
    <row r="229" spans="1:7" x14ac:dyDescent="0.25">
      <c r="A229" s="11">
        <v>-134</v>
      </c>
      <c r="B229" s="21">
        <v>6.38</v>
      </c>
      <c r="C229" s="21">
        <f>$M$7+((B229-$M$6)/($N$6-$M$6))*($N$7-$M$7)</f>
        <v>67.081907284768207</v>
      </c>
      <c r="D229" s="21">
        <f>(C229/1000)/((2*PI()*($V$4/1000)*(B229/1000))*SQRT((2*$V$2)/($V$3)))</f>
        <v>0.56799935949563241</v>
      </c>
      <c r="E229" s="11">
        <v>0</v>
      </c>
      <c r="F229" s="11">
        <f t="shared" si="3"/>
        <v>0</v>
      </c>
      <c r="G229" s="11">
        <v>0</v>
      </c>
    </row>
    <row r="230" spans="1:7" x14ac:dyDescent="0.25">
      <c r="A230" s="11">
        <v>-133</v>
      </c>
      <c r="B230" s="11">
        <v>6.49</v>
      </c>
      <c r="C230" s="21">
        <f>$M$7+((B230-$M$6)/($N$6-$M$6))*($N$7-$M$7)</f>
        <v>67.41249006622516</v>
      </c>
      <c r="D230" s="21">
        <f>(C230/1000)/((2*PI()*($V$4/1000)*(B230/1000))*SQRT((2*$V$2)/($V$3)))</f>
        <v>0.56112393632014868</v>
      </c>
      <c r="E230" s="11">
        <v>0</v>
      </c>
      <c r="F230" s="11">
        <f t="shared" si="3"/>
        <v>0</v>
      </c>
      <c r="G230" s="11">
        <v>0</v>
      </c>
    </row>
    <row r="231" spans="1:7" x14ac:dyDescent="0.25">
      <c r="A231" s="11">
        <v>-132</v>
      </c>
      <c r="B231" s="21">
        <v>6.59</v>
      </c>
      <c r="C231" s="21">
        <f>$M$7+((B231-$M$6)/($N$6-$M$6))*($N$7-$M$7)</f>
        <v>67.713019867549662</v>
      </c>
      <c r="D231" s="21">
        <f>(C231/1000)/((2*PI()*($V$4/1000)*(B231/1000))*SQRT((2*$V$2)/($V$3)))</f>
        <v>0.55507272927647566</v>
      </c>
      <c r="E231" s="11">
        <v>0</v>
      </c>
      <c r="F231" s="11">
        <f t="shared" si="3"/>
        <v>0</v>
      </c>
      <c r="G231" s="11">
        <v>0</v>
      </c>
    </row>
    <row r="232" spans="1:7" x14ac:dyDescent="0.25">
      <c r="A232" s="11">
        <v>-131</v>
      </c>
      <c r="B232" s="11">
        <v>6.74</v>
      </c>
      <c r="C232" s="21">
        <f>$M$7+((B232-$M$6)/($N$6-$M$6))*($N$7-$M$7)</f>
        <v>68.163814569536427</v>
      </c>
      <c r="D232" s="21">
        <f>(C232/1000)/((2*PI()*($V$4/1000)*(B232/1000))*SQRT((2*$V$2)/($V$3)))</f>
        <v>0.54633259566072534</v>
      </c>
      <c r="E232" s="11">
        <v>0</v>
      </c>
      <c r="F232" s="11">
        <f t="shared" si="3"/>
        <v>0</v>
      </c>
      <c r="G232" s="11">
        <v>0</v>
      </c>
    </row>
    <row r="233" spans="1:7" x14ac:dyDescent="0.25">
      <c r="A233" s="11">
        <v>-130</v>
      </c>
      <c r="B233" s="21">
        <v>6.89</v>
      </c>
      <c r="C233" s="21">
        <f>$M$7+((B233-$M$6)/($N$6-$M$6))*($N$7-$M$7)</f>
        <v>68.614609271523179</v>
      </c>
      <c r="D233" s="21">
        <f>(C233/1000)/((2*PI()*($V$4/1000)*(B233/1000))*SQRT((2*$V$2)/($V$3)))</f>
        <v>0.53797301938673481</v>
      </c>
      <c r="E233" s="11">
        <v>0</v>
      </c>
      <c r="F233" s="11">
        <f t="shared" si="3"/>
        <v>0</v>
      </c>
      <c r="G233" s="11">
        <v>0</v>
      </c>
    </row>
    <row r="234" spans="1:7" x14ac:dyDescent="0.25">
      <c r="A234" s="11">
        <v>-129</v>
      </c>
      <c r="B234" s="11">
        <v>7.03</v>
      </c>
      <c r="C234" s="21">
        <f>$M$7+((B234-$M$6)/($N$6-$M$6))*($N$7-$M$7)</f>
        <v>69.035350993377477</v>
      </c>
      <c r="D234" s="21">
        <f>(C234/1000)/((2*PI()*($V$4/1000)*(B234/1000))*SQRT((2*$V$2)/($V$3)))</f>
        <v>0.5304926057573961</v>
      </c>
      <c r="E234" s="11">
        <v>0</v>
      </c>
      <c r="F234" s="11">
        <f t="shared" si="3"/>
        <v>0</v>
      </c>
      <c r="G234" s="11">
        <v>0</v>
      </c>
    </row>
    <row r="235" spans="1:7" x14ac:dyDescent="0.25">
      <c r="A235" s="11">
        <v>-128</v>
      </c>
      <c r="B235" s="21">
        <v>7.16</v>
      </c>
      <c r="C235" s="21">
        <f>$M$7+((B235-$M$6)/($N$6-$M$6))*($N$7-$M$7)</f>
        <v>69.426039735099337</v>
      </c>
      <c r="D235" s="21">
        <f>(C235/1000)/((2*PI()*($V$4/1000)*(B235/1000))*SQRT((2*$V$2)/($V$3)))</f>
        <v>0.52380844126438098</v>
      </c>
      <c r="E235" s="11">
        <v>0</v>
      </c>
      <c r="F235" s="11">
        <f t="shared" si="3"/>
        <v>0</v>
      </c>
      <c r="G235" s="11">
        <v>0</v>
      </c>
    </row>
    <row r="236" spans="1:7" x14ac:dyDescent="0.25">
      <c r="A236" s="11">
        <v>-127</v>
      </c>
      <c r="B236" s="11">
        <v>7.29</v>
      </c>
      <c r="C236" s="21">
        <f>$M$7+((B236-$M$6)/($N$6-$M$6))*($N$7-$M$7)</f>
        <v>69.816728476821183</v>
      </c>
      <c r="D236" s="21">
        <f>(C236/1000)/((2*PI()*($V$4/1000)*(B236/1000))*SQRT((2*$V$2)/($V$3)))</f>
        <v>0.5173626694693334</v>
      </c>
      <c r="E236" s="11">
        <v>0</v>
      </c>
      <c r="F236" s="11">
        <f t="shared" si="3"/>
        <v>0</v>
      </c>
      <c r="G236" s="11">
        <v>0</v>
      </c>
    </row>
    <row r="237" spans="1:7" x14ac:dyDescent="0.25">
      <c r="A237" s="11">
        <v>-126</v>
      </c>
      <c r="B237" s="21">
        <v>7.41</v>
      </c>
      <c r="C237" s="21">
        <f>$M$7+((B237-$M$6)/($N$6-$M$6))*($N$7-$M$7)</f>
        <v>70.17736423841059</v>
      </c>
      <c r="D237" s="21">
        <f>(C237/1000)/((2*PI()*($V$4/1000)*(B237/1000))*SQRT((2*$V$2)/($V$3)))</f>
        <v>0.51161346659763718</v>
      </c>
      <c r="E237" s="11">
        <v>0</v>
      </c>
      <c r="F237" s="11">
        <f t="shared" si="3"/>
        <v>0</v>
      </c>
      <c r="G237" s="11">
        <v>0</v>
      </c>
    </row>
    <row r="238" spans="1:7" x14ac:dyDescent="0.25">
      <c r="A238" s="11">
        <v>-125</v>
      </c>
      <c r="B238" s="11">
        <v>7.52</v>
      </c>
      <c r="C238" s="21">
        <f>$M$7+((B238-$M$6)/($N$6-$M$6))*($N$7-$M$7)</f>
        <v>70.507947019867544</v>
      </c>
      <c r="D238" s="21">
        <f>(C238/1000)/((2*PI()*($V$4/1000)*(B238/1000))*SQRT((2*$V$2)/($V$3)))</f>
        <v>0.50650455061490973</v>
      </c>
      <c r="E238" s="11">
        <v>0</v>
      </c>
      <c r="F238" s="11">
        <f t="shared" si="3"/>
        <v>0</v>
      </c>
      <c r="G238" s="11">
        <v>0</v>
      </c>
    </row>
    <row r="239" spans="1:7" x14ac:dyDescent="0.25">
      <c r="A239" s="11">
        <v>-124</v>
      </c>
      <c r="B239" s="21">
        <v>7.63</v>
      </c>
      <c r="C239" s="21">
        <f>$N$7+((B239-$N$6)/($O$6-$N$6))*($O$7-$N$7)</f>
        <v>70.686466666666661</v>
      </c>
      <c r="D239" s="21">
        <f>(C239/1000)/((2*PI()*($V$4/1000)*(B239/1000))*SQRT((2*$V$2)/($V$3)))</f>
        <v>0.50046632262665536</v>
      </c>
      <c r="E239" s="11">
        <v>0</v>
      </c>
      <c r="F239" s="11">
        <f t="shared" si="3"/>
        <v>0</v>
      </c>
      <c r="G239" s="11">
        <v>0</v>
      </c>
    </row>
    <row r="240" spans="1:7" x14ac:dyDescent="0.25">
      <c r="A240" s="11">
        <v>-123</v>
      </c>
      <c r="B240" s="11">
        <v>7.74</v>
      </c>
      <c r="C240" s="21">
        <f>$N$7+((B240-$N$6)/($O$6-$N$6))*($O$7-$N$7)</f>
        <v>70.849779999999996</v>
      </c>
      <c r="D240" s="21">
        <f>(C240/1000)/((2*PI()*($V$4/1000)*(B240/1000))*SQRT((2*$V$2)/($V$3)))</f>
        <v>0.49449359191819148</v>
      </c>
      <c r="E240" s="11">
        <v>0</v>
      </c>
      <c r="F240" s="11">
        <f t="shared" si="3"/>
        <v>0</v>
      </c>
      <c r="G240" s="11">
        <v>0</v>
      </c>
    </row>
    <row r="241" spans="1:7" x14ac:dyDescent="0.25">
      <c r="A241" s="11">
        <v>-122</v>
      </c>
      <c r="B241" s="21">
        <v>7.84</v>
      </c>
      <c r="C241" s="21">
        <f>$N$7+((B241-$N$6)/($O$6-$N$6))*($O$7-$N$7)</f>
        <v>70.99824666666666</v>
      </c>
      <c r="D241" s="21">
        <f>(C241/1000)/((2*PI()*($V$4/1000)*(B241/1000))*SQRT((2*$V$2)/($V$3)))</f>
        <v>0.48920927659982638</v>
      </c>
      <c r="E241" s="11">
        <v>0</v>
      </c>
      <c r="F241" s="11">
        <f t="shared" si="3"/>
        <v>0</v>
      </c>
      <c r="G241" s="11">
        <v>0</v>
      </c>
    </row>
    <row r="242" spans="1:7" x14ac:dyDescent="0.25">
      <c r="A242" s="11">
        <v>-121</v>
      </c>
      <c r="B242" s="11">
        <v>7.93</v>
      </c>
      <c r="C242" s="21">
        <f>$N$7+((B242-$N$6)/($O$6-$N$6))*($O$7-$N$7)</f>
        <v>71.131866666666667</v>
      </c>
      <c r="D242" s="21">
        <f>(C242/1000)/((2*PI()*($V$4/1000)*(B242/1000))*SQRT((2*$V$2)/($V$3)))</f>
        <v>0.48456734210957042</v>
      </c>
      <c r="E242" s="11">
        <v>0</v>
      </c>
      <c r="F242" s="11">
        <f t="shared" si="3"/>
        <v>0</v>
      </c>
      <c r="G242" s="11">
        <v>0</v>
      </c>
    </row>
    <row r="243" spans="1:7" x14ac:dyDescent="0.25">
      <c r="A243" s="11">
        <v>-120</v>
      </c>
      <c r="B243" s="21">
        <v>8.02</v>
      </c>
      <c r="C243" s="21">
        <f>$N$7+((B243-$N$6)/($O$6-$N$6))*($O$7-$N$7)</f>
        <v>71.265486666666661</v>
      </c>
      <c r="D243" s="21">
        <f>(C243/1000)/((2*PI()*($V$4/1000)*(B243/1000))*SQRT((2*$V$2)/($V$3)))</f>
        <v>0.4800295906876742</v>
      </c>
      <c r="E243" s="11">
        <v>0</v>
      </c>
      <c r="F243" s="11">
        <f t="shared" si="3"/>
        <v>0</v>
      </c>
      <c r="G243" s="11">
        <v>0</v>
      </c>
    </row>
    <row r="244" spans="1:7" x14ac:dyDescent="0.25">
      <c r="A244" s="11">
        <v>-119</v>
      </c>
      <c r="B244" s="11">
        <v>8.06</v>
      </c>
      <c r="C244" s="21">
        <f>$N$7+((B244-$N$6)/($O$6-$N$6))*($O$7-$N$7)</f>
        <v>71.324873333333329</v>
      </c>
      <c r="D244" s="21">
        <f>(C244/1000)/((2*PI()*($V$4/1000)*(B244/1000))*SQRT((2*$V$2)/($V$3)))</f>
        <v>0.47804534096197049</v>
      </c>
      <c r="E244" s="11">
        <v>0</v>
      </c>
      <c r="F244" s="11">
        <f t="shared" si="3"/>
        <v>0</v>
      </c>
      <c r="G244" s="11">
        <v>0</v>
      </c>
    </row>
    <row r="245" spans="1:7" x14ac:dyDescent="0.25">
      <c r="A245" s="11">
        <v>-118</v>
      </c>
      <c r="B245" s="21">
        <v>8.11</v>
      </c>
      <c r="C245" s="21">
        <f>$N$7+((B245-$N$6)/($O$6-$N$6))*($O$7-$N$7)</f>
        <v>71.399106666666668</v>
      </c>
      <c r="D245" s="21">
        <f>(C245/1000)/((2*PI()*($V$4/1000)*(B245/1000))*SQRT((2*$V$2)/($V$3)))</f>
        <v>0.47559255384727517</v>
      </c>
      <c r="E245" s="11">
        <v>0</v>
      </c>
      <c r="F245" s="11">
        <f t="shared" si="3"/>
        <v>0</v>
      </c>
      <c r="G245" s="11">
        <v>0</v>
      </c>
    </row>
    <row r="246" spans="1:7" x14ac:dyDescent="0.25">
      <c r="A246" s="11">
        <v>-117</v>
      </c>
      <c r="B246" s="11">
        <v>8.14</v>
      </c>
      <c r="C246" s="21">
        <f>$N$7+((B246-$N$6)/($O$6-$N$6))*($O$7-$N$7)</f>
        <v>71.443646666666666</v>
      </c>
      <c r="D246" s="21">
        <f>(C246/1000)/((2*PI()*($V$4/1000)*(B246/1000))*SQRT((2*$V$2)/($V$3)))</f>
        <v>0.47413534518797934</v>
      </c>
      <c r="E246" s="11">
        <v>0</v>
      </c>
      <c r="F246" s="11">
        <f t="shared" si="3"/>
        <v>0</v>
      </c>
      <c r="G246" s="11">
        <v>0</v>
      </c>
    </row>
    <row r="247" spans="1:7" x14ac:dyDescent="0.25">
      <c r="A247" s="11">
        <v>-116</v>
      </c>
      <c r="B247" s="21">
        <v>8.17</v>
      </c>
      <c r="C247" s="21">
        <f>$N$7+((B247-$N$6)/($O$6-$N$6))*($O$7-$N$7)</f>
        <v>71.488186666666664</v>
      </c>
      <c r="D247" s="21">
        <f>(C247/1000)/((2*PI()*($V$4/1000)*(B247/1000))*SQRT((2*$V$2)/($V$3)))</f>
        <v>0.4726888381834643</v>
      </c>
      <c r="E247" s="11">
        <v>0</v>
      </c>
      <c r="F247" s="11">
        <f t="shared" si="3"/>
        <v>0</v>
      </c>
      <c r="G247" s="11">
        <v>0</v>
      </c>
    </row>
    <row r="248" spans="1:7" x14ac:dyDescent="0.25">
      <c r="A248" s="11">
        <v>-115</v>
      </c>
      <c r="B248" s="11">
        <v>8.18</v>
      </c>
      <c r="C248" s="21">
        <f>$N$7+((B248-$N$6)/($O$6-$N$6))*($O$7-$N$7)</f>
        <v>71.503033333333335</v>
      </c>
      <c r="D248" s="21">
        <f>(C248/1000)/((2*PI()*($V$4/1000)*(B248/1000))*SQRT((2*$V$2)/($V$3)))</f>
        <v>0.47220902697658784</v>
      </c>
      <c r="E248" s="11">
        <v>0</v>
      </c>
      <c r="F248" s="11">
        <f t="shared" si="3"/>
        <v>0</v>
      </c>
      <c r="G248" s="11">
        <v>0</v>
      </c>
    </row>
    <row r="249" spans="1:7" x14ac:dyDescent="0.25">
      <c r="A249" s="11">
        <v>-114</v>
      </c>
      <c r="B249" s="22">
        <v>8.19</v>
      </c>
      <c r="C249" s="21">
        <f>$N$7+((B249-$N$6)/($O$6-$N$6))*($O$7-$N$7)</f>
        <v>71.517879999999991</v>
      </c>
      <c r="D249" s="21">
        <f>(C249/1000)/((2*PI()*($V$4/1000)*(B249/1000))*SQRT((2*$V$2)/($V$3)))</f>
        <v>0.47173038746984991</v>
      </c>
      <c r="E249" s="11">
        <v>0</v>
      </c>
      <c r="F249" s="11">
        <f t="shared" si="3"/>
        <v>0</v>
      </c>
      <c r="G249" s="11">
        <v>0</v>
      </c>
    </row>
    <row r="250" spans="1:7" x14ac:dyDescent="0.25">
      <c r="A250" s="11">
        <v>-113</v>
      </c>
      <c r="B250" s="11">
        <v>8.18</v>
      </c>
      <c r="C250" s="21">
        <f>$N$7+((B250-$N$6)/($O$6-$N$6))*($O$7-$N$7)</f>
        <v>71.503033333333335</v>
      </c>
      <c r="D250" s="21">
        <f>(C250/1000)/((2*PI()*($V$4/1000)*(B250/1000))*SQRT((2*$V$2)/($V$3)))</f>
        <v>0.47220902697658784</v>
      </c>
      <c r="E250" s="11">
        <v>0</v>
      </c>
      <c r="F250" s="11">
        <f t="shared" si="3"/>
        <v>0</v>
      </c>
      <c r="G250" s="11">
        <v>0</v>
      </c>
    </row>
    <row r="251" spans="1:7" x14ac:dyDescent="0.25">
      <c r="A251" s="11">
        <v>-112</v>
      </c>
      <c r="B251" s="21">
        <v>8.16</v>
      </c>
      <c r="C251" s="21">
        <f>$N$7+((B251-$N$6)/($O$6-$N$6))*($O$7-$N$7)</f>
        <v>71.473339999999993</v>
      </c>
      <c r="D251" s="21">
        <f>(C251/1000)/((2*PI()*($V$4/1000)*(B251/1000))*SQRT((2*$V$2)/($V$3)))</f>
        <v>0.47316982539820091</v>
      </c>
      <c r="E251" s="11">
        <v>0</v>
      </c>
      <c r="F251" s="11">
        <f t="shared" si="3"/>
        <v>0</v>
      </c>
      <c r="G251" s="11">
        <v>0</v>
      </c>
    </row>
    <row r="252" spans="1:7" x14ac:dyDescent="0.25">
      <c r="A252" s="11">
        <v>-111</v>
      </c>
      <c r="B252" s="11">
        <v>8.1300000000000008</v>
      </c>
      <c r="C252" s="21">
        <f>$N$7+((B252-$N$6)/($O$6-$N$6))*($O$7-$N$7)</f>
        <v>71.428799999999995</v>
      </c>
      <c r="D252" s="21">
        <f>(C252/1000)/((2*PI()*($V$4/1000)*(B252/1000))*SQRT((2*$V$2)/($V$3)))</f>
        <v>0.47461988648469483</v>
      </c>
      <c r="E252" s="11">
        <v>0</v>
      </c>
      <c r="F252" s="11">
        <f t="shared" si="3"/>
        <v>0</v>
      </c>
      <c r="G252" s="11">
        <v>0</v>
      </c>
    </row>
    <row r="253" spans="1:7" x14ac:dyDescent="0.25">
      <c r="A253" s="11">
        <v>-110</v>
      </c>
      <c r="B253" s="21">
        <v>8.09</v>
      </c>
      <c r="C253" s="21">
        <f>$N$7+((B253-$N$6)/($O$6-$N$6))*($O$7-$N$7)</f>
        <v>71.369413333333327</v>
      </c>
      <c r="D253" s="21">
        <f>(C253/1000)/((2*PI()*($V$4/1000)*(B253/1000))*SQRT((2*$V$2)/($V$3)))</f>
        <v>0.47657003044279767</v>
      </c>
      <c r="E253" s="11">
        <v>0</v>
      </c>
      <c r="F253" s="11">
        <f t="shared" si="3"/>
        <v>0</v>
      </c>
      <c r="G253" s="11">
        <v>0</v>
      </c>
    </row>
    <row r="254" spans="1:7" x14ac:dyDescent="0.25">
      <c r="A254" s="11">
        <v>-109</v>
      </c>
      <c r="B254" s="21">
        <v>8.02</v>
      </c>
      <c r="C254" s="21">
        <f>$N$7+((B254-$N$6)/($O$6-$N$6))*($O$7-$N$7)</f>
        <v>71.265486666666661</v>
      </c>
      <c r="D254" s="21">
        <f>(C254/1000)/((2*PI()*($V$4/1000)*(B254/1000))*SQRT((2*$V$2)/($V$3)))</f>
        <v>0.4800295906876742</v>
      </c>
      <c r="E254" s="11">
        <v>0</v>
      </c>
      <c r="F254" s="11">
        <f t="shared" si="3"/>
        <v>0</v>
      </c>
      <c r="G254" s="11">
        <v>0</v>
      </c>
    </row>
    <row r="255" spans="1:7" x14ac:dyDescent="0.25">
      <c r="A255" s="11">
        <v>-108</v>
      </c>
      <c r="B255" s="21">
        <v>7.94</v>
      </c>
      <c r="C255" s="21">
        <f>$N$7+((B255-$N$6)/($O$6-$N$6))*($O$7-$N$7)</f>
        <v>71.146713333333338</v>
      </c>
      <c r="D255" s="21">
        <f>(C255/1000)/((2*PI()*($V$4/1000)*(B255/1000))*SQRT((2*$V$2)/($V$3)))</f>
        <v>0.4840580674607653</v>
      </c>
      <c r="E255" s="11">
        <v>0</v>
      </c>
      <c r="F255" s="11">
        <f t="shared" si="3"/>
        <v>0</v>
      </c>
      <c r="G255" s="11">
        <v>0</v>
      </c>
    </row>
    <row r="256" spans="1:7" x14ac:dyDescent="0.25">
      <c r="A256" s="11">
        <v>-107</v>
      </c>
      <c r="B256" s="21">
        <v>7.76</v>
      </c>
      <c r="C256" s="21">
        <f>$N$7+((B256-$N$6)/($O$6-$N$6))*($O$7-$N$7)</f>
        <v>70.879473333333337</v>
      </c>
      <c r="D256" s="21">
        <f>(C256/1000)/((2*PI()*($V$4/1000)*(B256/1000))*SQRT((2*$V$2)/($V$3)))</f>
        <v>0.49342583335901669</v>
      </c>
      <c r="E256" s="11">
        <v>0</v>
      </c>
      <c r="F256" s="11">
        <f t="shared" si="3"/>
        <v>0</v>
      </c>
      <c r="G256" s="11">
        <v>0</v>
      </c>
    </row>
    <row r="257" spans="1:7" x14ac:dyDescent="0.25">
      <c r="A257" s="11">
        <v>-106</v>
      </c>
      <c r="B257" s="21">
        <v>7.58</v>
      </c>
      <c r="C257" s="21">
        <f>$N$7+((B257-$N$6)/($O$6-$N$6))*($O$7-$N$7)</f>
        <v>70.612233333333336</v>
      </c>
      <c r="D257" s="21">
        <f>(C257/1000)/((2*PI()*($V$4/1000)*(B257/1000))*SQRT((2*$V$2)/($V$3)))</f>
        <v>0.50323850634478384</v>
      </c>
      <c r="E257" s="11">
        <v>0</v>
      </c>
      <c r="F257" s="11">
        <f t="shared" si="3"/>
        <v>0</v>
      </c>
      <c r="G257" s="11">
        <v>0</v>
      </c>
    </row>
    <row r="258" spans="1:7" x14ac:dyDescent="0.25">
      <c r="A258" s="11">
        <v>-105</v>
      </c>
      <c r="B258" s="21">
        <v>7.47</v>
      </c>
      <c r="C258" s="21">
        <f>$M$7+((B258-$M$6)/($N$6-$M$6))*($N$7-$M$7)</f>
        <v>70.357682119205293</v>
      </c>
      <c r="D258" s="21">
        <f>(C258/1000)/((2*PI()*($V$4/1000)*(B258/1000))*SQRT((2*$V$2)/($V$3)))</f>
        <v>0.50880813266626734</v>
      </c>
      <c r="E258" s="11">
        <v>0</v>
      </c>
      <c r="F258" s="11">
        <f t="shared" si="3"/>
        <v>0</v>
      </c>
      <c r="G258" s="11">
        <v>0</v>
      </c>
    </row>
    <row r="259" spans="1:7" x14ac:dyDescent="0.25">
      <c r="A259" s="11">
        <v>-104</v>
      </c>
      <c r="B259" s="21">
        <v>7.37</v>
      </c>
      <c r="C259" s="21">
        <f>$M$7+((B259-$M$6)/($N$6-$M$6))*($N$7-$M$7)</f>
        <v>70.057152317880792</v>
      </c>
      <c r="D259" s="21">
        <f>(C259/1000)/((2*PI()*($V$4/1000)*(B259/1000))*SQRT((2*$V$2)/($V$3)))</f>
        <v>0.51350906537351526</v>
      </c>
      <c r="E259" s="11">
        <v>0</v>
      </c>
      <c r="F259" s="11">
        <f t="shared" si="3"/>
        <v>0</v>
      </c>
      <c r="G259" s="11">
        <v>0</v>
      </c>
    </row>
    <row r="260" spans="1:7" x14ac:dyDescent="0.25">
      <c r="A260" s="11">
        <v>-103</v>
      </c>
      <c r="B260" s="11">
        <v>7.22</v>
      </c>
      <c r="C260" s="21">
        <f>$M$7+((B260-$M$6)/($N$6-$M$6))*($N$7-$M$7)</f>
        <v>69.606357615894041</v>
      </c>
      <c r="D260" s="21">
        <f>(C260/1000)/((2*PI()*($V$4/1000)*(B260/1000))*SQRT((2*$V$2)/($V$3)))</f>
        <v>0.52080462645173053</v>
      </c>
      <c r="E260" s="11">
        <v>0</v>
      </c>
      <c r="F260" s="11">
        <f t="shared" ref="F260:F323" si="4">$I$3+((E260-$I$2)/($J$2-$I$2))*($J$3-$I$3)</f>
        <v>0</v>
      </c>
      <c r="G260" s="11">
        <v>0</v>
      </c>
    </row>
    <row r="261" spans="1:7" x14ac:dyDescent="0.25">
      <c r="A261" s="11">
        <v>-102</v>
      </c>
      <c r="B261" s="21">
        <v>7.08</v>
      </c>
      <c r="C261" s="21">
        <f>$M$7+((B261-$M$6)/($N$6-$M$6))*($N$7-$M$7)</f>
        <v>69.185615894039728</v>
      </c>
      <c r="D261" s="21">
        <f>(C261/1000)/((2*PI()*($V$4/1000)*(B261/1000))*SQRT((2*$V$2)/($V$3)))</f>
        <v>0.52789272430531065</v>
      </c>
      <c r="E261" s="11">
        <v>0</v>
      </c>
      <c r="F261" s="11">
        <f t="shared" si="4"/>
        <v>0</v>
      </c>
      <c r="G261" s="11">
        <v>0</v>
      </c>
    </row>
    <row r="262" spans="1:7" x14ac:dyDescent="0.25">
      <c r="A262" s="11">
        <v>-101</v>
      </c>
      <c r="B262" s="11">
        <v>6.92</v>
      </c>
      <c r="C262" s="21">
        <f>$M$7+((B262-$M$6)/($N$6-$M$6))*($N$7-$M$7)</f>
        <v>68.704768211920523</v>
      </c>
      <c r="D262" s="21">
        <f>(C262/1000)/((2*PI()*($V$4/1000)*(B262/1000))*SQRT((2*$V$2)/($V$3)))</f>
        <v>0.53634459325706152</v>
      </c>
      <c r="E262" s="11">
        <v>0</v>
      </c>
      <c r="F262" s="11">
        <f t="shared" si="4"/>
        <v>0</v>
      </c>
      <c r="G262" s="11">
        <v>0</v>
      </c>
    </row>
    <row r="263" spans="1:7" x14ac:dyDescent="0.25">
      <c r="A263" s="11">
        <v>-100</v>
      </c>
      <c r="B263" s="21">
        <v>6.76</v>
      </c>
      <c r="C263" s="21">
        <f>$M$7+((B263-$M$6)/($N$6-$M$6))*($N$7-$M$7)</f>
        <v>68.223920529801319</v>
      </c>
      <c r="D263" s="21">
        <f>(C263/1000)/((2*PI()*($V$4/1000)*(B263/1000))*SQRT((2*$V$2)/($V$3)))</f>
        <v>0.54519655067990114</v>
      </c>
      <c r="E263" s="11">
        <v>0.01</v>
      </c>
      <c r="F263" s="11">
        <f t="shared" si="4"/>
        <v>0.1626780626780627</v>
      </c>
      <c r="G263" s="11">
        <f>(F263/1000)/((2*PI()*($V$1/1000)*(E263/1000))*SQRT((2*$V$2)/($V$3)))</f>
        <v>0.7536184001945182</v>
      </c>
    </row>
    <row r="264" spans="1:7" x14ac:dyDescent="0.25">
      <c r="A264" s="11">
        <v>-99</v>
      </c>
      <c r="B264" s="11">
        <v>6.65</v>
      </c>
      <c r="C264" s="21">
        <f>$M$7+((B264-$M$6)/($N$6-$M$6))*($N$7-$M$7)</f>
        <v>67.893337748344365</v>
      </c>
      <c r="D264" s="21">
        <f>(C264/1000)/((2*PI()*($V$4/1000)*(B264/1000))*SQRT((2*$V$2)/($V$3)))</f>
        <v>0.55152936082112791</v>
      </c>
      <c r="E264" s="11">
        <v>0.01</v>
      </c>
      <c r="F264" s="11">
        <f t="shared" si="4"/>
        <v>0.1626780626780627</v>
      </c>
      <c r="G264" s="11">
        <f>(F264/1000)/((2*PI()*($V$1/1000)*(E264/1000))*SQRT((2*$V$2)/($V$3)))</f>
        <v>0.7536184001945182</v>
      </c>
    </row>
    <row r="265" spans="1:7" x14ac:dyDescent="0.25">
      <c r="A265" s="11">
        <v>-98</v>
      </c>
      <c r="B265" s="21">
        <v>6.54</v>
      </c>
      <c r="C265" s="21">
        <f>$M$7+((B265-$M$6)/($N$6-$M$6))*($N$7-$M$7)</f>
        <v>67.562754966887411</v>
      </c>
      <c r="D265" s="21">
        <f>(C265/1000)/((2*PI()*($V$4/1000)*(B265/1000))*SQRT((2*$V$2)/($V$3)))</f>
        <v>0.55807520127291588</v>
      </c>
      <c r="E265" s="11">
        <v>0.01</v>
      </c>
      <c r="F265" s="11">
        <f t="shared" si="4"/>
        <v>0.1626780626780627</v>
      </c>
      <c r="G265" s="11">
        <f>(F265/1000)/((2*PI()*($V$1/1000)*(E265/1000))*SQRT((2*$V$2)/($V$3)))</f>
        <v>0.7536184001945182</v>
      </c>
    </row>
    <row r="266" spans="1:7" x14ac:dyDescent="0.25">
      <c r="A266" s="11">
        <v>-97</v>
      </c>
      <c r="B266" s="11">
        <v>6.39</v>
      </c>
      <c r="C266" s="21">
        <f>$M$7+((B266-$M$6)/($N$6-$M$6))*($N$7-$M$7)</f>
        <v>67.111960264900659</v>
      </c>
      <c r="D266" s="21">
        <f>(C266/1000)/((2*PI()*($V$4/1000)*(B266/1000))*SQRT((2*$V$2)/($V$3)))</f>
        <v>0.56736453951542343</v>
      </c>
      <c r="E266" s="11">
        <v>0.01</v>
      </c>
      <c r="F266" s="11">
        <f t="shared" si="4"/>
        <v>0.1626780626780627</v>
      </c>
      <c r="G266" s="11">
        <f>(F266/1000)/((2*PI()*($V$1/1000)*(E266/1000))*SQRT((2*$V$2)/($V$3)))</f>
        <v>0.7536184001945182</v>
      </c>
    </row>
    <row r="267" spans="1:7" x14ac:dyDescent="0.25">
      <c r="A267" s="11">
        <v>-96</v>
      </c>
      <c r="B267" s="21">
        <v>6.24</v>
      </c>
      <c r="C267" s="21">
        <f>$M$7+((B267-$M$6)/($N$6-$M$6))*($N$7-$M$7)</f>
        <v>66.661165562913908</v>
      </c>
      <c r="D267" s="21">
        <f>(C267/1000)/((2*PI()*($V$4/1000)*(B267/1000))*SQRT((2*$V$2)/($V$3)))</f>
        <v>0.57710048055805163</v>
      </c>
      <c r="E267" s="11">
        <v>0.01</v>
      </c>
      <c r="F267" s="11">
        <f t="shared" si="4"/>
        <v>0.1626780626780627</v>
      </c>
      <c r="G267" s="11">
        <f>(F267/1000)/((2*PI()*($V$1/1000)*(E267/1000))*SQRT((2*$V$2)/($V$3)))</f>
        <v>0.7536184001945182</v>
      </c>
    </row>
    <row r="268" spans="1:7" x14ac:dyDescent="0.25">
      <c r="A268" s="11">
        <v>-95</v>
      </c>
      <c r="B268" s="11">
        <v>6.11</v>
      </c>
      <c r="C268" s="21">
        <f>$M$7+((B268-$M$6)/($N$6-$M$6))*($N$7-$M$7)</f>
        <v>66.270476821192048</v>
      </c>
      <c r="D268" s="21">
        <f>(C268/1000)/((2*PI()*($V$4/1000)*(B268/1000))*SQRT((2*$V$2)/($V$3)))</f>
        <v>0.58592497180094438</v>
      </c>
      <c r="E268" s="11">
        <v>0.01</v>
      </c>
      <c r="F268" s="11">
        <f t="shared" si="4"/>
        <v>0.1626780626780627</v>
      </c>
      <c r="G268" s="11">
        <f>(F268/1000)/((2*PI()*($V$1/1000)*(E268/1000))*SQRT((2*$V$2)/($V$3)))</f>
        <v>0.7536184001945182</v>
      </c>
    </row>
    <row r="269" spans="1:7" x14ac:dyDescent="0.25">
      <c r="A269" s="11">
        <v>-94</v>
      </c>
      <c r="B269" s="21">
        <v>5.98</v>
      </c>
      <c r="C269" s="21">
        <f>$L$7+((B269-$L$6)/($M$6-$L$6))*($M$7-$L$7)</f>
        <v>65.760000000000005</v>
      </c>
      <c r="D269" s="21">
        <f>(C269/1000)/((2*PI()*($V$4/1000)*(B269/1000))*SQRT((2*$V$2)/($V$3)))</f>
        <v>0.59405101628495527</v>
      </c>
      <c r="E269" s="11">
        <v>0.01</v>
      </c>
      <c r="F269" s="11">
        <f t="shared" si="4"/>
        <v>0.1626780626780627</v>
      </c>
      <c r="G269" s="11">
        <f>(F269/1000)/((2*PI()*($V$1/1000)*(E269/1000))*SQRT((2*$V$2)/($V$3)))</f>
        <v>0.7536184001945182</v>
      </c>
    </row>
    <row r="270" spans="1:7" x14ac:dyDescent="0.25">
      <c r="A270" s="11">
        <v>-93</v>
      </c>
      <c r="B270" s="11">
        <v>5.84</v>
      </c>
      <c r="C270" s="21">
        <f>$L$7+((B270-$L$6)/($M$6-$L$6))*($M$7-$L$7)</f>
        <v>64.92</v>
      </c>
      <c r="D270" s="21">
        <f>(C270/1000)/((2*PI()*($V$4/1000)*(B270/1000))*SQRT((2*$V$2)/($V$3)))</f>
        <v>0.60052181246399161</v>
      </c>
      <c r="E270" s="11">
        <v>0.01</v>
      </c>
      <c r="F270" s="11">
        <f t="shared" si="4"/>
        <v>0.1626780626780627</v>
      </c>
      <c r="G270" s="11">
        <f>(F270/1000)/((2*PI()*($V$1/1000)*(E270/1000))*SQRT((2*$V$2)/($V$3)))</f>
        <v>0.7536184001945182</v>
      </c>
    </row>
    <row r="271" spans="1:7" x14ac:dyDescent="0.25">
      <c r="A271" s="11">
        <v>-92</v>
      </c>
      <c r="B271" s="21">
        <v>5.7</v>
      </c>
      <c r="C271" s="21">
        <f>$L$7+((B271-$L$6)/($M$6-$L$6))*($M$7-$L$7)</f>
        <v>64.08</v>
      </c>
      <c r="D271" s="21">
        <f>(C271/1000)/((2*PI()*($V$4/1000)*(B271/1000))*SQRT((2*$V$2)/($V$3)))</f>
        <v>0.60731047231498059</v>
      </c>
      <c r="E271" s="11">
        <v>0.01</v>
      </c>
      <c r="F271" s="11">
        <f t="shared" si="4"/>
        <v>0.1626780626780627</v>
      </c>
      <c r="G271" s="11">
        <f>(F271/1000)/((2*PI()*($V$1/1000)*(E271/1000))*SQRT((2*$V$2)/($V$3)))</f>
        <v>0.7536184001945182</v>
      </c>
    </row>
    <row r="272" spans="1:7" x14ac:dyDescent="0.25">
      <c r="A272" s="11">
        <v>-91</v>
      </c>
      <c r="B272" s="11">
        <v>5.56</v>
      </c>
      <c r="C272" s="21">
        <f>$L$7+((B272-$L$6)/($M$6-$L$6))*($M$7-$L$7)</f>
        <v>63.24</v>
      </c>
      <c r="D272" s="21">
        <f>(C272/1000)/((2*PI()*($V$4/1000)*(B272/1000))*SQRT((2*$V$2)/($V$3)))</f>
        <v>0.61444100712249428</v>
      </c>
      <c r="E272" s="11">
        <v>0.01</v>
      </c>
      <c r="F272" s="11">
        <f t="shared" si="4"/>
        <v>0.1626780626780627</v>
      </c>
      <c r="G272" s="11">
        <f>(F272/1000)/((2*PI()*($V$1/1000)*(E272/1000))*SQRT((2*$V$2)/($V$3)))</f>
        <v>0.7536184001945182</v>
      </c>
    </row>
    <row r="273" spans="1:7" x14ac:dyDescent="0.25">
      <c r="A273" s="11">
        <v>-90</v>
      </c>
      <c r="B273" s="21">
        <v>5.42</v>
      </c>
      <c r="C273" s="21">
        <f>$L$7+((B273-$L$6)/($M$6-$L$6))*($M$7-$L$7)</f>
        <v>62.400000000000006</v>
      </c>
      <c r="D273" s="21">
        <f>(C273/1000)/((2*PI()*($V$4/1000)*(B273/1000))*SQRT((2*$V$2)/($V$3)))</f>
        <v>0.62193990904183516</v>
      </c>
      <c r="E273" s="11">
        <v>0.01</v>
      </c>
      <c r="F273" s="11">
        <f t="shared" si="4"/>
        <v>0.1626780626780627</v>
      </c>
      <c r="G273" s="11">
        <f>(F273/1000)/((2*PI()*($V$1/1000)*(E273/1000))*SQRT((2*$V$2)/($V$3)))</f>
        <v>0.7536184001945182</v>
      </c>
    </row>
    <row r="274" spans="1:7" x14ac:dyDescent="0.25">
      <c r="A274" s="11">
        <v>-89</v>
      </c>
      <c r="B274" s="11">
        <v>5.28</v>
      </c>
      <c r="C274" s="21">
        <f>$L$7+((B274-$L$6)/($M$6-$L$6))*($M$7-$L$7)</f>
        <v>61.56</v>
      </c>
      <c r="D274" s="21">
        <f>(C274/1000)/((2*PI()*($V$4/1000)*(B274/1000))*SQRT((2*$V$2)/($V$3)))</f>
        <v>0.62983648000235326</v>
      </c>
      <c r="E274" s="11">
        <v>0.01</v>
      </c>
      <c r="F274" s="11">
        <f t="shared" si="4"/>
        <v>0.1626780626780627</v>
      </c>
      <c r="G274" s="11">
        <f>(F274/1000)/((2*PI()*($V$1/1000)*(E274/1000))*SQRT((2*$V$2)/($V$3)))</f>
        <v>0.7536184001945182</v>
      </c>
    </row>
    <row r="275" spans="1:7" x14ac:dyDescent="0.25">
      <c r="A275" s="11">
        <v>-88</v>
      </c>
      <c r="B275" s="21">
        <v>5.14</v>
      </c>
      <c r="C275" s="21">
        <f>$L$7+((B275-$L$6)/($M$6-$L$6))*($M$7-$L$7)</f>
        <v>60.72</v>
      </c>
      <c r="D275" s="21">
        <f>(C275/1000)/((2*PI()*($V$4/1000)*(B275/1000))*SQRT((2*$V$2)/($V$3)))</f>
        <v>0.63816321436149859</v>
      </c>
      <c r="E275" s="11">
        <v>0.01</v>
      </c>
      <c r="F275" s="11">
        <f t="shared" si="4"/>
        <v>0.1626780626780627</v>
      </c>
      <c r="G275" s="11">
        <f>(F275/1000)/((2*PI()*($V$1/1000)*(E275/1000))*SQRT((2*$V$2)/($V$3)))</f>
        <v>0.7536184001945182</v>
      </c>
    </row>
    <row r="276" spans="1:7" x14ac:dyDescent="0.25">
      <c r="A276" s="11">
        <v>-87</v>
      </c>
      <c r="B276" s="11">
        <v>4.99</v>
      </c>
      <c r="C276" s="21">
        <f>$L$7+((B276-$L$6)/($M$6-$L$6))*($M$7-$L$7)</f>
        <v>59.820000000000007</v>
      </c>
      <c r="D276" s="21">
        <f>(C276/1000)/((2*PI()*($V$4/1000)*(B276/1000))*SQRT((2*$V$2)/($V$3)))</f>
        <v>0.64760319949239376</v>
      </c>
      <c r="E276" s="11">
        <v>0.01</v>
      </c>
      <c r="F276" s="11">
        <f t="shared" si="4"/>
        <v>0.1626780626780627</v>
      </c>
      <c r="G276" s="11">
        <f>(F276/1000)/((2*PI()*($V$1/1000)*(E276/1000))*SQRT((2*$V$2)/($V$3)))</f>
        <v>0.7536184001945182</v>
      </c>
    </row>
    <row r="277" spans="1:7" x14ac:dyDescent="0.25">
      <c r="A277" s="11">
        <v>-86</v>
      </c>
      <c r="B277" s="21">
        <v>4.84</v>
      </c>
      <c r="C277" s="21">
        <f>$L$7+((B277-$L$6)/($M$6-$L$6))*($M$7-$L$7)</f>
        <v>58.92</v>
      </c>
      <c r="D277" s="21">
        <f>(C277/1000)/((2*PI()*($V$4/1000)*(B277/1000))*SQRT((2*$V$2)/($V$3)))</f>
        <v>0.65762830766859215</v>
      </c>
      <c r="E277" s="11">
        <v>0.01</v>
      </c>
      <c r="F277" s="11">
        <f t="shared" si="4"/>
        <v>0.1626780626780627</v>
      </c>
      <c r="G277" s="11">
        <f>(F277/1000)/((2*PI()*($V$1/1000)*(E277/1000))*SQRT((2*$V$2)/($V$3)))</f>
        <v>0.7536184001945182</v>
      </c>
    </row>
    <row r="278" spans="1:7" x14ac:dyDescent="0.25">
      <c r="A278" s="11">
        <v>-85</v>
      </c>
      <c r="B278" s="11">
        <v>4.7300000000000004</v>
      </c>
      <c r="C278" s="21">
        <f>$L$7+((B278-$L$6)/($M$6-$L$6))*($M$7-$L$7)</f>
        <v>58.260000000000005</v>
      </c>
      <c r="D278" s="21">
        <f>(C278/1000)/((2*PI()*($V$4/1000)*(B278/1000))*SQRT((2*$V$2)/($V$3)))</f>
        <v>0.66538416655219368</v>
      </c>
      <c r="E278" s="11">
        <v>0.01</v>
      </c>
      <c r="F278" s="11">
        <f t="shared" si="4"/>
        <v>0.1626780626780627</v>
      </c>
      <c r="G278" s="11">
        <f>(F278/1000)/((2*PI()*($V$1/1000)*(E278/1000))*SQRT((2*$V$2)/($V$3)))</f>
        <v>0.7536184001945182</v>
      </c>
    </row>
    <row r="279" spans="1:7" x14ac:dyDescent="0.25">
      <c r="A279" s="11">
        <v>-84</v>
      </c>
      <c r="B279" s="21">
        <v>4.62</v>
      </c>
      <c r="C279" s="21">
        <f>$L$7+((B279-$L$6)/($M$6-$L$6))*($M$7-$L$7)</f>
        <v>57.6</v>
      </c>
      <c r="D279" s="21">
        <f>(C279/1000)/((2*PI()*($V$4/1000)*(B279/1000))*SQRT((2*$V$2)/($V$3)))</f>
        <v>0.67350935204929996</v>
      </c>
      <c r="E279" s="11">
        <v>0.01</v>
      </c>
      <c r="F279" s="11">
        <f t="shared" si="4"/>
        <v>0.1626780626780627</v>
      </c>
      <c r="G279" s="11">
        <f>(F279/1000)/((2*PI()*($V$1/1000)*(E279/1000))*SQRT((2*$V$2)/($V$3)))</f>
        <v>0.7536184001945182</v>
      </c>
    </row>
    <row r="280" spans="1:7" x14ac:dyDescent="0.25">
      <c r="A280" s="11">
        <v>-83</v>
      </c>
      <c r="B280" s="11">
        <v>4.49</v>
      </c>
      <c r="C280" s="11">
        <f>$K$7+((B280-$K$6)/($L$6-$K$6))*($L$7-$K$7)</f>
        <v>56.694536423841065</v>
      </c>
      <c r="D280" s="21">
        <f>(C280/1000)/((2*PI()*($V$4/1000)*(B280/1000))*SQRT((2*$V$2)/($V$3)))</f>
        <v>0.6821156129013225</v>
      </c>
      <c r="E280" s="11">
        <v>0.01</v>
      </c>
      <c r="F280" s="11">
        <f t="shared" si="4"/>
        <v>0.1626780626780627</v>
      </c>
      <c r="G280" s="11">
        <f>(F280/1000)/((2*PI()*($V$1/1000)*(E280/1000))*SQRT((2*$V$2)/($V$3)))</f>
        <v>0.7536184001945182</v>
      </c>
    </row>
    <row r="281" spans="1:7" x14ac:dyDescent="0.25">
      <c r="A281" s="11">
        <v>-82</v>
      </c>
      <c r="B281" s="21">
        <v>4.3600000000000003</v>
      </c>
      <c r="C281" s="11">
        <f>$K$7+((B281-$K$6)/($L$6-$K$6))*($L$7-$K$7)</f>
        <v>55.370860927152322</v>
      </c>
      <c r="D281" s="21">
        <f>(C281/1000)/((2*PI()*($V$4/1000)*(B281/1000))*SQRT((2*$V$2)/($V$3)))</f>
        <v>0.6860533818903588</v>
      </c>
      <c r="E281" s="11">
        <v>0.01</v>
      </c>
      <c r="F281" s="11">
        <f t="shared" si="4"/>
        <v>0.1626780626780627</v>
      </c>
      <c r="G281" s="11">
        <f>(F281/1000)/((2*PI()*($V$1/1000)*(E281/1000))*SQRT((2*$V$2)/($V$3)))</f>
        <v>0.7536184001945182</v>
      </c>
    </row>
    <row r="282" spans="1:7" x14ac:dyDescent="0.25">
      <c r="A282" s="11">
        <v>-81</v>
      </c>
      <c r="B282" s="11">
        <v>4.2300000000000004</v>
      </c>
      <c r="C282" s="11">
        <f>$K$7+((B282-$K$6)/($L$6-$K$6))*($L$7-$K$7)</f>
        <v>54.047185430463585</v>
      </c>
      <c r="D282" s="21">
        <f>(C282/1000)/((2*PI()*($V$4/1000)*(B282/1000))*SQRT((2*$V$2)/($V$3)))</f>
        <v>0.69023318868959604</v>
      </c>
      <c r="E282" s="11">
        <v>0.01</v>
      </c>
      <c r="F282" s="11">
        <f t="shared" si="4"/>
        <v>0.1626780626780627</v>
      </c>
      <c r="G282" s="11">
        <f>(F282/1000)/((2*PI()*($V$1/1000)*(E282/1000))*SQRT((2*$V$2)/($V$3)))</f>
        <v>0.7536184001945182</v>
      </c>
    </row>
    <row r="283" spans="1:7" x14ac:dyDescent="0.25">
      <c r="A283" s="11">
        <v>-80</v>
      </c>
      <c r="B283" s="21">
        <v>4.1100000000000003</v>
      </c>
      <c r="C283" s="11">
        <f>$K$7+((B283-$K$6)/($L$6-$K$6))*($L$7-$K$7)</f>
        <v>52.825331125827823</v>
      </c>
      <c r="D283" s="21">
        <f>(C283/1000)/((2*PI()*($V$4/1000)*(B283/1000))*SQRT((2*$V$2)/($V$3)))</f>
        <v>0.69432616064797326</v>
      </c>
      <c r="E283" s="11">
        <v>0.01</v>
      </c>
      <c r="F283" s="11">
        <f t="shared" si="4"/>
        <v>0.1626780626780627</v>
      </c>
      <c r="G283" s="11">
        <f>(F283/1000)/((2*PI()*($V$1/1000)*(E283/1000))*SQRT((2*$V$2)/($V$3)))</f>
        <v>0.7536184001945182</v>
      </c>
    </row>
    <row r="284" spans="1:7" x14ac:dyDescent="0.25">
      <c r="A284" s="11">
        <v>-79</v>
      </c>
      <c r="B284" s="11">
        <v>4.01</v>
      </c>
      <c r="C284" s="11">
        <f>$K$7+((B284-$K$6)/($L$6-$K$6))*($L$7-$K$7)</f>
        <v>51.807119205298015</v>
      </c>
      <c r="D284" s="21">
        <f>(C284/1000)/((2*PI()*($V$4/1000)*(B284/1000))*SQRT((2*$V$2)/($V$3)))</f>
        <v>0.69792409734455152</v>
      </c>
      <c r="E284" s="11">
        <v>0.01</v>
      </c>
      <c r="F284" s="11">
        <f t="shared" si="4"/>
        <v>0.1626780626780627</v>
      </c>
      <c r="G284" s="11">
        <f>(F284/1000)/((2*PI()*($V$1/1000)*(E284/1000))*SQRT((2*$V$2)/($V$3)))</f>
        <v>0.7536184001945182</v>
      </c>
    </row>
    <row r="285" spans="1:7" x14ac:dyDescent="0.25">
      <c r="A285" s="11">
        <v>-78</v>
      </c>
      <c r="B285" s="21">
        <v>3.92</v>
      </c>
      <c r="C285" s="11">
        <f>$K$7+((B285-$K$6)/($L$6-$K$6))*($L$7-$K$7)</f>
        <v>50.890728476821195</v>
      </c>
      <c r="D285" s="21">
        <f>(C285/1000)/((2*PI()*($V$4/1000)*(B285/1000))*SQRT((2*$V$2)/($V$3)))</f>
        <v>0.70131919118145036</v>
      </c>
      <c r="E285" s="11">
        <v>0.01</v>
      </c>
      <c r="F285" s="11">
        <f t="shared" si="4"/>
        <v>0.1626780626780627</v>
      </c>
      <c r="G285" s="11">
        <f>(F285/1000)/((2*PI()*($V$1/1000)*(E285/1000))*SQRT((2*$V$2)/($V$3)))</f>
        <v>0.7536184001945182</v>
      </c>
    </row>
    <row r="286" spans="1:7" x14ac:dyDescent="0.25">
      <c r="A286" s="11">
        <v>-77</v>
      </c>
      <c r="B286" s="11">
        <v>3.8</v>
      </c>
      <c r="C286" s="11">
        <f>$K$7+((B286-$K$6)/($L$6-$K$6))*($L$7-$K$7)</f>
        <v>49.668874172185433</v>
      </c>
      <c r="D286" s="21">
        <f>(C286/1000)/((2*PI()*($V$4/1000)*(B286/1000))*SQRT((2*$V$2)/($V$3)))</f>
        <v>0.70609614777301677</v>
      </c>
      <c r="E286" s="11">
        <v>0.01</v>
      </c>
      <c r="F286" s="11">
        <f t="shared" si="4"/>
        <v>0.1626780626780627</v>
      </c>
      <c r="G286" s="11">
        <f>(F286/1000)/((2*PI()*($V$1/1000)*(E286/1000))*SQRT((2*$V$2)/($V$3)))</f>
        <v>0.7536184001945182</v>
      </c>
    </row>
    <row r="287" spans="1:7" x14ac:dyDescent="0.25">
      <c r="A287" s="11">
        <v>-76</v>
      </c>
      <c r="B287" s="21">
        <v>3.69</v>
      </c>
      <c r="C287" s="11">
        <f>$K$7+((B287-$K$6)/($L$6-$K$6))*($L$7-$K$7)</f>
        <v>48.548841059602651</v>
      </c>
      <c r="D287" s="21">
        <f>(C287/1000)/((2*PI()*($V$4/1000)*(B287/1000))*SQRT((2*$V$2)/($V$3)))</f>
        <v>0.71074796277365693</v>
      </c>
      <c r="E287" s="11">
        <v>0.01</v>
      </c>
      <c r="F287" s="11">
        <f t="shared" si="4"/>
        <v>0.1626780626780627</v>
      </c>
      <c r="G287" s="11">
        <f>(F287/1000)/((2*PI()*($V$1/1000)*(E287/1000))*SQRT((2*$V$2)/($V$3)))</f>
        <v>0.7536184001945182</v>
      </c>
    </row>
    <row r="288" spans="1:7" x14ac:dyDescent="0.25">
      <c r="A288" s="11">
        <v>-75</v>
      </c>
      <c r="B288" s="11">
        <v>3.58</v>
      </c>
      <c r="C288" s="11">
        <f>$K$7+((B288-$K$6)/($L$6-$K$6))*($L$7-$K$7)</f>
        <v>47.42880794701987</v>
      </c>
      <c r="D288" s="21">
        <f>(C288/1000)/((2*PI()*($V$4/1000)*(B288/1000))*SQRT((2*$V$2)/($V$3)))</f>
        <v>0.71568564350059316</v>
      </c>
      <c r="E288" s="11">
        <v>0.01</v>
      </c>
      <c r="F288" s="11">
        <f t="shared" si="4"/>
        <v>0.1626780626780627</v>
      </c>
      <c r="G288" s="11">
        <f>(F288/1000)/((2*PI()*($V$1/1000)*(E288/1000))*SQRT((2*$V$2)/($V$3)))</f>
        <v>0.7536184001945182</v>
      </c>
    </row>
    <row r="289" spans="1:7" x14ac:dyDescent="0.25">
      <c r="A289" s="11">
        <v>-74</v>
      </c>
      <c r="B289" s="21">
        <v>3.48</v>
      </c>
      <c r="C289" s="11">
        <f>$K$7+((B289-$K$6)/($L$6-$K$6))*($L$7-$K$7)</f>
        <v>46.410596026490069</v>
      </c>
      <c r="D289" s="21">
        <f>(C289/1000)/((2*PI()*($V$4/1000)*(B289/1000))*SQRT((2*$V$2)/($V$3)))</f>
        <v>0.72044532006339257</v>
      </c>
      <c r="E289" s="11">
        <v>0.01</v>
      </c>
      <c r="F289" s="11">
        <f t="shared" si="4"/>
        <v>0.1626780626780627</v>
      </c>
      <c r="G289" s="11">
        <f>(F289/1000)/((2*PI()*($V$1/1000)*(E289/1000))*SQRT((2*$V$2)/($V$3)))</f>
        <v>0.7536184001945182</v>
      </c>
    </row>
    <row r="290" spans="1:7" x14ac:dyDescent="0.25">
      <c r="A290" s="11">
        <v>-73</v>
      </c>
      <c r="B290" s="11">
        <v>3.4</v>
      </c>
      <c r="C290" s="11">
        <f>$K$7+((B290-$K$6)/($L$6-$K$6))*($L$7-$K$7)</f>
        <v>45.59602649006623</v>
      </c>
      <c r="D290" s="21">
        <f>(C290/1000)/((2*PI()*($V$4/1000)*(B290/1000))*SQRT((2*$V$2)/($V$3)))</f>
        <v>0.72445464761511524</v>
      </c>
      <c r="E290" s="11">
        <v>0.01</v>
      </c>
      <c r="F290" s="11">
        <f t="shared" si="4"/>
        <v>0.1626780626780627</v>
      </c>
      <c r="G290" s="11">
        <f>(F290/1000)/((2*PI()*($V$1/1000)*(E290/1000))*SQRT((2*$V$2)/($V$3)))</f>
        <v>0.7536184001945182</v>
      </c>
    </row>
    <row r="291" spans="1:7" x14ac:dyDescent="0.25">
      <c r="A291" s="11">
        <v>-72</v>
      </c>
      <c r="B291" s="21">
        <v>3.32</v>
      </c>
      <c r="C291" s="11">
        <f>$K$7+((B291-$K$6)/($L$6-$K$6))*($L$7-$K$7)</f>
        <v>44.781456953642383</v>
      </c>
      <c r="D291" s="21">
        <f>(C291/1000)/((2*PI()*($V$4/1000)*(B291/1000))*SQRT((2*$V$2)/($V$3)))</f>
        <v>0.72865719577174004</v>
      </c>
      <c r="E291" s="11">
        <v>0.01</v>
      </c>
      <c r="F291" s="11">
        <f t="shared" si="4"/>
        <v>0.1626780626780627</v>
      </c>
      <c r="G291" s="11">
        <f>(F291/1000)/((2*PI()*($V$1/1000)*(E291/1000))*SQRT((2*$V$2)/($V$3)))</f>
        <v>0.7536184001945182</v>
      </c>
    </row>
    <row r="292" spans="1:7" x14ac:dyDescent="0.25">
      <c r="A292" s="11">
        <v>-71</v>
      </c>
      <c r="B292" s="11">
        <v>3.21</v>
      </c>
      <c r="C292" s="11">
        <f>$K$7+((B292-$K$6)/($L$6-$K$6))*($L$7-$K$7)</f>
        <v>43.661423841059602</v>
      </c>
      <c r="D292" s="21">
        <f>(C292/1000)/((2*PI()*($V$4/1000)*(B292/1000))*SQRT((2*$V$2)/($V$3)))</f>
        <v>0.73477772930202723</v>
      </c>
      <c r="E292" s="11">
        <v>0.01</v>
      </c>
      <c r="F292" s="11">
        <f t="shared" si="4"/>
        <v>0.1626780626780627</v>
      </c>
      <c r="G292" s="11">
        <f>(F292/1000)/((2*PI()*($V$1/1000)*(E292/1000))*SQRT((2*$V$2)/($V$3)))</f>
        <v>0.7536184001945182</v>
      </c>
    </row>
    <row r="293" spans="1:7" x14ac:dyDescent="0.25">
      <c r="A293" s="11">
        <v>-70</v>
      </c>
      <c r="B293" s="21">
        <v>3.11</v>
      </c>
      <c r="C293" s="11">
        <f>$K$7+((B293-$K$6)/($L$6-$K$6))*($L$7-$K$7)</f>
        <v>42.643211920529801</v>
      </c>
      <c r="D293" s="21">
        <f>(C293/1000)/((2*PI()*($V$4/1000)*(B293/1000))*SQRT((2*$V$2)/($V$3)))</f>
        <v>0.74071756307009318</v>
      </c>
      <c r="E293" s="11">
        <v>0.01</v>
      </c>
      <c r="F293" s="11">
        <f t="shared" si="4"/>
        <v>0.1626780626780627</v>
      </c>
      <c r="G293" s="11">
        <f>(F293/1000)/((2*PI()*($V$1/1000)*(E293/1000))*SQRT((2*$V$2)/($V$3)))</f>
        <v>0.7536184001945182</v>
      </c>
    </row>
    <row r="294" spans="1:7" x14ac:dyDescent="0.25">
      <c r="A294" s="11">
        <v>-69</v>
      </c>
      <c r="B294" s="11">
        <v>3.02</v>
      </c>
      <c r="C294" s="11">
        <f>$K$7+((B294-$K$6)/($L$6-$K$6))*($L$7-$K$7)</f>
        <v>41.726821192052981</v>
      </c>
      <c r="D294" s="21">
        <f>(C294/1000)/((2*PI()*($V$4/1000)*(B294/1000))*SQRT((2*$V$2)/($V$3)))</f>
        <v>0.74639974179722623</v>
      </c>
      <c r="E294" s="11">
        <v>0.01</v>
      </c>
      <c r="F294" s="11">
        <f t="shared" si="4"/>
        <v>0.1626780626780627</v>
      </c>
      <c r="G294" s="11">
        <f>(F294/1000)/((2*PI()*($V$1/1000)*(E294/1000))*SQRT((2*$V$2)/($V$3)))</f>
        <v>0.7536184001945182</v>
      </c>
    </row>
    <row r="295" spans="1:7" x14ac:dyDescent="0.25">
      <c r="A295" s="11">
        <v>-68</v>
      </c>
      <c r="B295" s="21">
        <v>2.93</v>
      </c>
      <c r="C295" s="21">
        <f>$J$7+((B295-$J$6)/($K$6-$J$6))*($K$7-$J$7)</f>
        <v>40.350033112582793</v>
      </c>
      <c r="D295" s="21">
        <f>(C295/1000)/((2*PI()*($V$4/1000)*(B295/1000))*SQRT((2*$V$2)/($V$3)))</f>
        <v>0.74394254784392932</v>
      </c>
      <c r="E295" s="11">
        <v>0.01</v>
      </c>
      <c r="F295" s="11">
        <f t="shared" si="4"/>
        <v>0.1626780626780627</v>
      </c>
      <c r="G295" s="11">
        <f>(F295/1000)/((2*PI()*($V$1/1000)*(E295/1000))*SQRT((2*$V$2)/($V$3)))</f>
        <v>0.7536184001945182</v>
      </c>
    </row>
    <row r="296" spans="1:7" x14ac:dyDescent="0.25">
      <c r="A296" s="11">
        <v>-67</v>
      </c>
      <c r="B296" s="11">
        <v>2.85</v>
      </c>
      <c r="C296" s="21">
        <f>$J$7+((B296-$J$6)/($K$6-$J$6))*($K$7-$J$7)</f>
        <v>39.075066225165571</v>
      </c>
      <c r="D296" s="21">
        <f>(C296/1000)/((2*PI()*($V$4/1000)*(B296/1000))*SQRT((2*$V$2)/($V$3)))</f>
        <v>0.74065845583472067</v>
      </c>
      <c r="E296" s="11">
        <v>0.01</v>
      </c>
      <c r="F296" s="11">
        <f t="shared" si="4"/>
        <v>0.1626780626780627</v>
      </c>
      <c r="G296" s="11">
        <f>(F296/1000)/((2*PI()*($V$1/1000)*(E296/1000))*SQRT((2*$V$2)/($V$3)))</f>
        <v>0.7536184001945182</v>
      </c>
    </row>
    <row r="297" spans="1:7" x14ac:dyDescent="0.25">
      <c r="A297" s="11">
        <v>-66</v>
      </c>
      <c r="B297" s="21">
        <v>2.77</v>
      </c>
      <c r="C297" s="21">
        <f>$J$7+((B297-$J$6)/($K$6-$J$6))*($K$7-$J$7)</f>
        <v>37.80009933774835</v>
      </c>
      <c r="D297" s="21">
        <f>(C297/1000)/((2*PI()*($V$4/1000)*(B297/1000))*SQRT((2*$V$2)/($V$3)))</f>
        <v>0.73718466898021473</v>
      </c>
      <c r="E297" s="11">
        <v>0.01</v>
      </c>
      <c r="F297" s="11">
        <f t="shared" si="4"/>
        <v>0.1626780626780627</v>
      </c>
      <c r="G297" s="11">
        <f>(F297/1000)/((2*PI()*($V$1/1000)*(E297/1000))*SQRT((2*$V$2)/($V$3)))</f>
        <v>0.7536184001945182</v>
      </c>
    </row>
    <row r="298" spans="1:7" x14ac:dyDescent="0.25">
      <c r="A298" s="11">
        <v>-65</v>
      </c>
      <c r="B298" s="11">
        <v>2.69</v>
      </c>
      <c r="C298" s="21">
        <f>$J$7+((B298-$J$6)/($K$6-$J$6))*($K$7-$J$7)</f>
        <v>36.525132450331128</v>
      </c>
      <c r="D298" s="21">
        <f>(C298/1000)/((2*PI()*($V$4/1000)*(B298/1000))*SQRT((2*$V$2)/($V$3)))</f>
        <v>0.73350426283324743</v>
      </c>
      <c r="E298" s="11">
        <v>0.01</v>
      </c>
      <c r="F298" s="11">
        <f t="shared" si="4"/>
        <v>0.1626780626780627</v>
      </c>
      <c r="G298" s="11">
        <f>(F298/1000)/((2*PI()*($V$1/1000)*(E298/1000))*SQRT((2*$V$2)/($V$3)))</f>
        <v>0.7536184001945182</v>
      </c>
    </row>
    <row r="299" spans="1:7" x14ac:dyDescent="0.25">
      <c r="A299" s="11">
        <v>-64</v>
      </c>
      <c r="B299" s="21">
        <v>2.61</v>
      </c>
      <c r="C299" s="21">
        <f>$J$7+((B299-$J$6)/($K$6-$J$6))*($K$7-$J$7)</f>
        <v>35.250165562913907</v>
      </c>
      <c r="D299" s="21">
        <f>(C299/1000)/((2*PI()*($V$4/1000)*(B299/1000))*SQRT((2*$V$2)/($V$3)))</f>
        <v>0.72959823791865008</v>
      </c>
      <c r="E299" s="11">
        <v>0.01</v>
      </c>
      <c r="F299" s="11">
        <f t="shared" si="4"/>
        <v>0.1626780626780627</v>
      </c>
      <c r="G299" s="11">
        <f>(F299/1000)/((2*PI()*($V$1/1000)*(E299/1000))*SQRT((2*$V$2)/($V$3)))</f>
        <v>0.7536184001945182</v>
      </c>
    </row>
    <row r="300" spans="1:7" x14ac:dyDescent="0.25">
      <c r="A300" s="11">
        <v>-63</v>
      </c>
      <c r="B300" s="11">
        <v>2.52</v>
      </c>
      <c r="C300" s="21">
        <f>$J$7+((B300-$J$6)/($K$6-$J$6))*($K$7-$J$7)</f>
        <v>33.815827814569538</v>
      </c>
      <c r="D300" s="21">
        <f>(C300/1000)/((2*PI()*($V$4/1000)*(B300/1000))*SQRT((2*$V$2)/($V$3)))</f>
        <v>0.72490752049888785</v>
      </c>
      <c r="E300" s="11">
        <v>0.01</v>
      </c>
      <c r="F300" s="11">
        <f t="shared" si="4"/>
        <v>0.1626780626780627</v>
      </c>
      <c r="G300" s="11">
        <f>(F300/1000)/((2*PI()*($V$1/1000)*(E300/1000))*SQRT((2*$V$2)/($V$3)))</f>
        <v>0.7536184001945182</v>
      </c>
    </row>
    <row r="301" spans="1:7" x14ac:dyDescent="0.25">
      <c r="A301" s="11">
        <v>-62</v>
      </c>
      <c r="B301" s="21">
        <v>2.44</v>
      </c>
      <c r="C301" s="21">
        <f>$J$7+((B301-$J$6)/($K$6-$J$6))*($K$7-$J$7)</f>
        <v>32.540860927152323</v>
      </c>
      <c r="D301" s="21">
        <f>(C301/1000)/((2*PI()*($V$4/1000)*(B301/1000))*SQRT((2*$V$2)/($V$3)))</f>
        <v>0.72044749409977005</v>
      </c>
      <c r="E301" s="11">
        <v>0.01</v>
      </c>
      <c r="F301" s="11">
        <f t="shared" si="4"/>
        <v>0.1626780626780627</v>
      </c>
      <c r="G301" s="11">
        <f>(F301/1000)/((2*PI()*($V$1/1000)*(E301/1000))*SQRT((2*$V$2)/($V$3)))</f>
        <v>0.7536184001945182</v>
      </c>
    </row>
    <row r="302" spans="1:7" x14ac:dyDescent="0.25">
      <c r="A302" s="11">
        <v>-61</v>
      </c>
      <c r="B302" s="11">
        <v>2.37</v>
      </c>
      <c r="C302" s="21">
        <f>$J$7+((B302-$J$6)/($K$6-$J$6))*($K$7-$J$7)</f>
        <v>31.425264900662256</v>
      </c>
      <c r="D302" s="21">
        <f>(C302/1000)/((2*PI()*($V$4/1000)*(B302/1000))*SQRT((2*$V$2)/($V$3)))</f>
        <v>0.71629797586767918</v>
      </c>
      <c r="E302" s="11">
        <v>0.01</v>
      </c>
      <c r="F302" s="11">
        <f t="shared" si="4"/>
        <v>0.1626780626780627</v>
      </c>
      <c r="G302" s="11">
        <f>(F302/1000)/((2*PI()*($V$1/1000)*(E302/1000))*SQRT((2*$V$2)/($V$3)))</f>
        <v>0.7536184001945182</v>
      </c>
    </row>
    <row r="303" spans="1:7" x14ac:dyDescent="0.25">
      <c r="A303" s="11">
        <v>-60</v>
      </c>
      <c r="B303" s="21">
        <v>2.2999999999999998</v>
      </c>
      <c r="C303" s="21">
        <f>$J$7+((B303-$J$6)/($K$6-$J$6))*($K$7-$J$7)</f>
        <v>30.309668874172182</v>
      </c>
      <c r="D303" s="21">
        <f>(C303/1000)/((2*PI()*($V$4/1000)*(B303/1000))*SQRT((2*$V$2)/($V$3)))</f>
        <v>0.71189587826493905</v>
      </c>
      <c r="E303" s="11">
        <v>0.01</v>
      </c>
      <c r="F303" s="11">
        <f t="shared" si="4"/>
        <v>0.1626780626780627</v>
      </c>
      <c r="G303" s="11">
        <f>(F303/1000)/((2*PI()*($V$1/1000)*(E303/1000))*SQRT((2*$V$2)/($V$3)))</f>
        <v>0.7536184001945182</v>
      </c>
    </row>
    <row r="304" spans="1:7" x14ac:dyDescent="0.25">
      <c r="A304" s="11">
        <v>-59</v>
      </c>
      <c r="B304" s="11">
        <v>2.23</v>
      </c>
      <c r="C304" s="21">
        <f>$J$7+((B304-$J$6)/($K$6-$J$6))*($K$7-$J$7)</f>
        <v>29.194072847682122</v>
      </c>
      <c r="D304" s="21">
        <f>(C304/1000)/((2*PI()*($V$4/1000)*(B304/1000))*SQRT((2*$V$2)/($V$3)))</f>
        <v>0.70721741579027875</v>
      </c>
      <c r="E304" s="11">
        <v>0.01</v>
      </c>
      <c r="F304" s="11">
        <f t="shared" si="4"/>
        <v>0.1626780626780627</v>
      </c>
      <c r="G304" s="11">
        <f>(F304/1000)/((2*PI()*($V$1/1000)*(E304/1000))*SQRT((2*$V$2)/($V$3)))</f>
        <v>0.7536184001945182</v>
      </c>
    </row>
    <row r="305" spans="1:7" x14ac:dyDescent="0.25">
      <c r="A305" s="11">
        <v>-58</v>
      </c>
      <c r="B305" s="21">
        <v>2.16</v>
      </c>
      <c r="C305" s="21">
        <f>$J$7+((B305-$J$6)/($K$6-$J$6))*($K$7-$J$7)</f>
        <v>28.078476821192055</v>
      </c>
      <c r="D305" s="21">
        <f>(C305/1000)/((2*PI()*($V$4/1000)*(B305/1000))*SQRT((2*$V$2)/($V$3)))</f>
        <v>0.70223571963670461</v>
      </c>
      <c r="E305" s="11">
        <v>0.01</v>
      </c>
      <c r="F305" s="11">
        <f t="shared" si="4"/>
        <v>0.1626780626780627</v>
      </c>
      <c r="G305" s="11">
        <f>(F305/1000)/((2*PI()*($V$1/1000)*(E305/1000))*SQRT((2*$V$2)/($V$3)))</f>
        <v>0.7536184001945182</v>
      </c>
    </row>
    <row r="306" spans="1:7" x14ac:dyDescent="0.25">
      <c r="A306" s="11">
        <v>-57</v>
      </c>
      <c r="B306" s="11">
        <v>2.09</v>
      </c>
      <c r="C306" s="21">
        <f>$J$7+((B306-$J$6)/($K$6-$J$6))*($K$7-$J$7)</f>
        <v>26.962880794701984</v>
      </c>
      <c r="D306" s="21">
        <f>(C306/1000)/((2*PI()*($V$4/1000)*(B306/1000))*SQRT((2*$V$2)/($V$3)))</f>
        <v>0.69692032134844151</v>
      </c>
      <c r="E306" s="11">
        <v>0.01</v>
      </c>
      <c r="F306" s="11">
        <f t="shared" si="4"/>
        <v>0.1626780626780627</v>
      </c>
      <c r="G306" s="11">
        <f>(F306/1000)/((2*PI()*($V$1/1000)*(E306/1000))*SQRT((2*$V$2)/($V$3)))</f>
        <v>0.7536184001945182</v>
      </c>
    </row>
    <row r="307" spans="1:7" x14ac:dyDescent="0.25">
      <c r="A307" s="11">
        <v>-56</v>
      </c>
      <c r="B307" s="21">
        <v>2.02</v>
      </c>
      <c r="C307" s="21">
        <f>$J$7+((B307-$J$6)/($K$6-$J$6))*($K$7-$J$7)</f>
        <v>25.847284768211921</v>
      </c>
      <c r="D307" s="21">
        <f>(C307/1000)/((2*PI()*($V$4/1000)*(B307/1000))*SQRT((2*$V$2)/($V$3)))</f>
        <v>0.69123652911940781</v>
      </c>
      <c r="E307" s="11">
        <v>0.01</v>
      </c>
      <c r="F307" s="11">
        <f t="shared" si="4"/>
        <v>0.1626780626780627</v>
      </c>
      <c r="G307" s="11">
        <f>(F307/1000)/((2*PI()*($V$1/1000)*(E307/1000))*SQRT((2*$V$2)/($V$3)))</f>
        <v>0.7536184001945182</v>
      </c>
    </row>
    <row r="308" spans="1:7" x14ac:dyDescent="0.25">
      <c r="A308" s="11">
        <v>-55</v>
      </c>
      <c r="B308" s="11">
        <v>1.96</v>
      </c>
      <c r="C308" s="21">
        <f>$J$7+((B308-$J$6)/($K$6-$J$6))*($K$7-$J$7)</f>
        <v>24.891059602649005</v>
      </c>
      <c r="D308" s="21">
        <f>(C308/1000)/((2*PI()*($V$4/1000)*(B308/1000))*SQRT((2*$V$2)/($V$3)))</f>
        <v>0.68604157616371653</v>
      </c>
      <c r="E308" s="11">
        <v>0.01</v>
      </c>
      <c r="F308" s="11">
        <f t="shared" si="4"/>
        <v>0.1626780626780627</v>
      </c>
      <c r="G308" s="11">
        <f>(F308/1000)/((2*PI()*($V$1/1000)*(E308/1000))*SQRT((2*$V$2)/($V$3)))</f>
        <v>0.7536184001945182</v>
      </c>
    </row>
    <row r="309" spans="1:7" x14ac:dyDescent="0.25">
      <c r="A309" s="11">
        <v>-54</v>
      </c>
      <c r="B309" s="21">
        <v>1.9</v>
      </c>
      <c r="C309" s="21">
        <f>$J$7+((B309-$J$6)/($K$6-$J$6))*($K$7-$J$7)</f>
        <v>23.934834437086092</v>
      </c>
      <c r="D309" s="21">
        <f>(C309/1000)/((2*PI()*($V$4/1000)*(B309/1000))*SQRT((2*$V$2)/($V$3)))</f>
        <v>0.680518520916087</v>
      </c>
      <c r="E309" s="11">
        <v>0.01</v>
      </c>
      <c r="F309" s="11">
        <f t="shared" si="4"/>
        <v>0.1626780626780627</v>
      </c>
      <c r="G309" s="11">
        <f>(F309/1000)/((2*PI()*($V$1/1000)*(E309/1000))*SQRT((2*$V$2)/($V$3)))</f>
        <v>0.7536184001945182</v>
      </c>
    </row>
    <row r="310" spans="1:7" x14ac:dyDescent="0.25">
      <c r="A310" s="11">
        <v>-53</v>
      </c>
      <c r="B310" s="11">
        <v>1.84</v>
      </c>
      <c r="C310" s="21">
        <f>$J$7+((B310-$J$6)/($K$6-$J$6))*($K$7-$J$7)</f>
        <v>22.97860927152318</v>
      </c>
      <c r="D310" s="21">
        <f>(C310/1000)/((2*PI()*($V$4/1000)*(B310/1000))*SQRT((2*$V$2)/($V$3)))</f>
        <v>0.67463526641317717</v>
      </c>
      <c r="E310" s="11">
        <v>0.01</v>
      </c>
      <c r="F310" s="11">
        <f t="shared" si="4"/>
        <v>0.1626780626780627</v>
      </c>
      <c r="G310" s="11">
        <f>(F310/1000)/((2*PI()*($V$1/1000)*(E310/1000))*SQRT((2*$V$2)/($V$3)))</f>
        <v>0.7536184001945182</v>
      </c>
    </row>
    <row r="311" spans="1:7" x14ac:dyDescent="0.25">
      <c r="A311" s="11">
        <v>-52</v>
      </c>
      <c r="B311" s="21">
        <v>1.79</v>
      </c>
      <c r="C311" s="21">
        <f>$J$7+((B311-$J$6)/($K$6-$J$6))*($K$7-$J$7)</f>
        <v>22.181754966887418</v>
      </c>
      <c r="D311" s="21">
        <f>(C311/1000)/((2*PI()*($V$4/1000)*(B311/1000))*SQRT((2*$V$2)/($V$3)))</f>
        <v>0.66943127034449523</v>
      </c>
      <c r="E311" s="11">
        <v>0.01</v>
      </c>
      <c r="F311" s="11">
        <f t="shared" si="4"/>
        <v>0.1626780626780627</v>
      </c>
      <c r="G311" s="11">
        <f>(F311/1000)/((2*PI()*($V$1/1000)*(E311/1000))*SQRT((2*$V$2)/($V$3)))</f>
        <v>0.7536184001945182</v>
      </c>
    </row>
    <row r="312" spans="1:7" x14ac:dyDescent="0.25">
      <c r="A312" s="11">
        <v>-51</v>
      </c>
      <c r="B312" s="11">
        <v>1.72</v>
      </c>
      <c r="C312" s="21">
        <f>$J$7+((B312-$J$6)/($K$6-$J$6))*($K$7-$J$7)</f>
        <v>21.066158940397351</v>
      </c>
      <c r="D312" s="21">
        <f>(C312/1000)/((2*PI()*($V$4/1000)*(B312/1000))*SQRT((2*$V$2)/($V$3)))</f>
        <v>0.66163737855791138</v>
      </c>
      <c r="E312" s="11">
        <v>0.01</v>
      </c>
      <c r="F312" s="11">
        <f t="shared" si="4"/>
        <v>0.1626780626780627</v>
      </c>
      <c r="G312" s="11">
        <f>(F312/1000)/((2*PI()*($V$1/1000)*(E312/1000))*SQRT((2*$V$2)/($V$3)))</f>
        <v>0.7536184001945182</v>
      </c>
    </row>
    <row r="313" spans="1:7" x14ac:dyDescent="0.25">
      <c r="A313" s="11">
        <v>-50</v>
      </c>
      <c r="B313" s="21">
        <v>1.66</v>
      </c>
      <c r="C313" s="21">
        <f>$J$7+((B313-$J$6)/($K$6-$J$6))*($K$7-$J$7)</f>
        <v>20.109933774834435</v>
      </c>
      <c r="D313" s="21">
        <f>(C313/1000)/((2*PI()*($V$4/1000)*(B313/1000))*SQRT((2*$V$2)/($V$3)))</f>
        <v>0.65443372986704107</v>
      </c>
      <c r="E313" s="11">
        <v>0.01</v>
      </c>
      <c r="F313" s="11">
        <f t="shared" si="4"/>
        <v>0.1626780626780627</v>
      </c>
      <c r="G313" s="11">
        <f>(F313/1000)/((2*PI()*($V$1/1000)*(E313/1000))*SQRT((2*$V$2)/($V$3)))</f>
        <v>0.7536184001945182</v>
      </c>
    </row>
    <row r="314" spans="1:7" x14ac:dyDescent="0.25">
      <c r="A314" s="11">
        <v>-49</v>
      </c>
      <c r="B314" s="11">
        <v>1.6</v>
      </c>
      <c r="C314" s="21">
        <f>$J$7+((B314-$J$6)/($K$6-$J$6))*($K$7-$J$7)</f>
        <v>19.153708609271526</v>
      </c>
      <c r="D314" s="21">
        <f>(C314/1000)/((2*PI()*($V$4/1000)*(B314/1000))*SQRT((2*$V$2)/($V$3)))</f>
        <v>0.64668980752435568</v>
      </c>
      <c r="E314" s="11">
        <v>0.01</v>
      </c>
      <c r="F314" s="11">
        <f t="shared" si="4"/>
        <v>0.1626780626780627</v>
      </c>
      <c r="G314" s="11">
        <f>(F314/1000)/((2*PI()*($V$1/1000)*(E314/1000))*SQRT((2*$V$2)/($V$3)))</f>
        <v>0.7536184001945182</v>
      </c>
    </row>
    <row r="315" spans="1:7" x14ac:dyDescent="0.25">
      <c r="A315" s="11">
        <v>-48</v>
      </c>
      <c r="B315" s="21">
        <v>1.55</v>
      </c>
      <c r="C315" s="21">
        <f>$J$7+((B315-$J$6)/($K$6-$J$6))*($K$7-$J$7)</f>
        <v>18.35685430463576</v>
      </c>
      <c r="D315" s="21">
        <f>(C315/1000)/((2*PI()*($V$4/1000)*(B315/1000))*SQRT((2*$V$2)/($V$3)))</f>
        <v>0.63977856500346419</v>
      </c>
      <c r="E315" s="11">
        <v>0.01</v>
      </c>
      <c r="F315" s="11">
        <f t="shared" si="4"/>
        <v>0.1626780626780627</v>
      </c>
      <c r="G315" s="11">
        <f>(F315/1000)/((2*PI()*($V$1/1000)*(E315/1000))*SQRT((2*$V$2)/($V$3)))</f>
        <v>0.7536184001945182</v>
      </c>
    </row>
    <row r="316" spans="1:7" x14ac:dyDescent="0.25">
      <c r="A316" s="11">
        <v>-47</v>
      </c>
      <c r="B316" s="11">
        <v>1.5</v>
      </c>
      <c r="C316" s="21">
        <f>$J$7+((B316-$J$6)/($K$6-$J$6))*($K$7-$J$7)</f>
        <v>17.559999999999999</v>
      </c>
      <c r="D316" s="21">
        <f>(C316/1000)/((2*PI()*($V$4/1000)*(B316/1000))*SQRT((2*$V$2)/($V$3)))</f>
        <v>0.63240657298118008</v>
      </c>
      <c r="E316" s="11">
        <v>0.01</v>
      </c>
      <c r="F316" s="11">
        <f t="shared" si="4"/>
        <v>0.1626780626780627</v>
      </c>
      <c r="G316" s="11">
        <f>(F316/1000)/((2*PI()*($V$1/1000)*(E316/1000))*SQRT((2*$V$2)/($V$3)))</f>
        <v>0.7536184001945182</v>
      </c>
    </row>
    <row r="317" spans="1:7" x14ac:dyDescent="0.25">
      <c r="A317" s="11">
        <v>-46</v>
      </c>
      <c r="B317" s="21">
        <v>1.45</v>
      </c>
      <c r="C317" s="21">
        <f>$I$7+((B317-$I$6)/($J$6-$I$6))*($J$7-$I$7)</f>
        <v>16.974666666666664</v>
      </c>
      <c r="D317" s="21">
        <f>(C317/1000)/((2*PI()*($V$4/1000)*(B317/1000))*SQRT((2*$V$2)/($V$3)))</f>
        <v>0.63240657298118019</v>
      </c>
      <c r="E317" s="11">
        <v>0.01</v>
      </c>
      <c r="F317" s="11">
        <f t="shared" si="4"/>
        <v>0.1626780626780627</v>
      </c>
      <c r="G317" s="11">
        <f>(F317/1000)/((2*PI()*($V$1/1000)*(E317/1000))*SQRT((2*$V$2)/($V$3)))</f>
        <v>0.7536184001945182</v>
      </c>
    </row>
    <row r="318" spans="1:7" x14ac:dyDescent="0.25">
      <c r="A318" s="11">
        <v>-45</v>
      </c>
      <c r="B318" s="11">
        <v>1.41</v>
      </c>
      <c r="C318" s="21">
        <f>$I$7+((B318-$I$6)/($J$6-$I$6))*($J$7-$I$7)</f>
        <v>16.506399999999999</v>
      </c>
      <c r="D318" s="21">
        <f>(C318/1000)/((2*PI()*($V$4/1000)*(B318/1000))*SQRT((2*$V$2)/($V$3)))</f>
        <v>0.6324065729811803</v>
      </c>
      <c r="E318" s="11">
        <v>0.01</v>
      </c>
      <c r="F318" s="11">
        <f t="shared" si="4"/>
        <v>0.1626780626780627</v>
      </c>
      <c r="G318" s="11">
        <f>(F318/1000)/((2*PI()*($V$1/1000)*(E318/1000))*SQRT((2*$V$2)/($V$3)))</f>
        <v>0.7536184001945182</v>
      </c>
    </row>
    <row r="319" spans="1:7" x14ac:dyDescent="0.25">
      <c r="A319" s="11">
        <v>-44</v>
      </c>
      <c r="B319" s="21">
        <v>1.37</v>
      </c>
      <c r="C319" s="21">
        <f>$I$7+((B319-$I$6)/($J$6-$I$6))*($J$7-$I$7)</f>
        <v>16.038133333333334</v>
      </c>
      <c r="D319" s="21">
        <f>(C319/1000)/((2*PI()*($V$4/1000)*(B319/1000))*SQRT((2*$V$2)/($V$3)))</f>
        <v>0.63240657298118019</v>
      </c>
      <c r="E319" s="11">
        <v>0.01</v>
      </c>
      <c r="F319" s="11">
        <f t="shared" si="4"/>
        <v>0.1626780626780627</v>
      </c>
      <c r="G319" s="11">
        <f>(F319/1000)/((2*PI()*($V$1/1000)*(E319/1000))*SQRT((2*$V$2)/($V$3)))</f>
        <v>0.7536184001945182</v>
      </c>
    </row>
    <row r="320" spans="1:7" x14ac:dyDescent="0.25">
      <c r="A320" s="11">
        <v>-43</v>
      </c>
      <c r="B320" s="11">
        <v>1.32</v>
      </c>
      <c r="C320" s="21">
        <f>$I$7+((B320-$I$6)/($J$6-$I$6))*($J$7-$I$7)</f>
        <v>15.452799999999998</v>
      </c>
      <c r="D320" s="21">
        <f>(C320/1000)/((2*PI()*($V$4/1000)*(B320/1000))*SQRT((2*$V$2)/($V$3)))</f>
        <v>0.63240657298118008</v>
      </c>
      <c r="E320" s="11">
        <v>0.01</v>
      </c>
      <c r="F320" s="11">
        <f t="shared" si="4"/>
        <v>0.1626780626780627</v>
      </c>
      <c r="G320" s="11">
        <f>(F320/1000)/((2*PI()*($V$1/1000)*(E320/1000))*SQRT((2*$V$2)/($V$3)))</f>
        <v>0.7536184001945182</v>
      </c>
    </row>
    <row r="321" spans="1:7" x14ac:dyDescent="0.25">
      <c r="A321" s="11">
        <v>-42</v>
      </c>
      <c r="B321" s="21">
        <v>1.28</v>
      </c>
      <c r="C321" s="21">
        <f>$I$7+((B321-$I$6)/($J$6-$I$6))*($J$7-$I$7)</f>
        <v>14.984533333333333</v>
      </c>
      <c r="D321" s="21">
        <f>(C321/1000)/((2*PI()*($V$4/1000)*(B321/1000))*SQRT((2*$V$2)/($V$3)))</f>
        <v>0.63240657298118008</v>
      </c>
      <c r="E321" s="11">
        <v>0.01</v>
      </c>
      <c r="F321" s="11">
        <f t="shared" si="4"/>
        <v>0.1626780626780627</v>
      </c>
      <c r="G321" s="11">
        <f>(F321/1000)/((2*PI()*($V$1/1000)*(E321/1000))*SQRT((2*$V$2)/($V$3)))</f>
        <v>0.7536184001945182</v>
      </c>
    </row>
    <row r="322" spans="1:7" x14ac:dyDescent="0.25">
      <c r="A322" s="11">
        <v>-41</v>
      </c>
      <c r="B322" s="11">
        <v>1.23</v>
      </c>
      <c r="C322" s="21">
        <f>$I$7+((B322-$I$6)/($J$6-$I$6))*($J$7-$I$7)</f>
        <v>14.399199999999999</v>
      </c>
      <c r="D322" s="21">
        <f>(C322/1000)/((2*PI()*($V$4/1000)*(B322/1000))*SQRT((2*$V$2)/($V$3)))</f>
        <v>0.63240657298118019</v>
      </c>
      <c r="E322" s="11">
        <v>0.01</v>
      </c>
      <c r="F322" s="11">
        <f t="shared" si="4"/>
        <v>0.1626780626780627</v>
      </c>
      <c r="G322" s="11">
        <f>(F322/1000)/((2*PI()*($V$1/1000)*(E322/1000))*SQRT((2*$V$2)/($V$3)))</f>
        <v>0.7536184001945182</v>
      </c>
    </row>
    <row r="323" spans="1:7" x14ac:dyDescent="0.25">
      <c r="A323" s="11">
        <v>-40</v>
      </c>
      <c r="B323" s="21">
        <v>1.19</v>
      </c>
      <c r="C323" s="21">
        <f>$I$7+((B323-$I$6)/($J$6-$I$6))*($J$7-$I$7)</f>
        <v>13.930933333333332</v>
      </c>
      <c r="D323" s="21">
        <f>(C323/1000)/((2*PI()*($V$4/1000)*(B323/1000))*SQRT((2*$V$2)/($V$3)))</f>
        <v>0.6324065729811803</v>
      </c>
      <c r="E323" s="11">
        <v>0.01</v>
      </c>
      <c r="F323" s="11">
        <f t="shared" si="4"/>
        <v>0.1626780626780627</v>
      </c>
      <c r="G323" s="11">
        <f>(F323/1000)/((2*PI()*($V$1/1000)*(E323/1000))*SQRT((2*$V$2)/($V$3)))</f>
        <v>0.7536184001945182</v>
      </c>
    </row>
    <row r="324" spans="1:7" x14ac:dyDescent="0.25">
      <c r="A324" s="11">
        <v>-39</v>
      </c>
      <c r="B324" s="11">
        <v>1.1399999999999999</v>
      </c>
      <c r="C324" s="21">
        <f>$I$7+((B324-$I$6)/($J$6-$I$6))*($J$7-$I$7)</f>
        <v>13.345599999999997</v>
      </c>
      <c r="D324" s="21">
        <f>(C324/1000)/((2*PI()*($V$4/1000)*(B324/1000))*SQRT((2*$V$2)/($V$3)))</f>
        <v>0.63240657298118008</v>
      </c>
      <c r="E324" s="11">
        <v>0.01</v>
      </c>
      <c r="F324" s="11">
        <f t="shared" ref="F324:F387" si="5">$I$3+((E324-$I$2)/($J$2-$I$2))*($J$3-$I$3)</f>
        <v>0.1626780626780627</v>
      </c>
      <c r="G324" s="11">
        <f>(F324/1000)/((2*PI()*($V$1/1000)*(E324/1000))*SQRT((2*$V$2)/($V$3)))</f>
        <v>0.7536184001945182</v>
      </c>
    </row>
    <row r="325" spans="1:7" x14ac:dyDescent="0.25">
      <c r="A325" s="11">
        <v>-38</v>
      </c>
      <c r="B325" s="21">
        <v>1.1000000000000001</v>
      </c>
      <c r="C325" s="21">
        <f>$I$7+((B325-$I$6)/($J$6-$I$6))*($J$7-$I$7)</f>
        <v>12.877333333333333</v>
      </c>
      <c r="D325" s="21">
        <f>(C325/1000)/((2*PI()*($V$4/1000)*(B325/1000))*SQRT((2*$V$2)/($V$3)))</f>
        <v>0.63240657298118019</v>
      </c>
      <c r="E325" s="11">
        <v>0.01</v>
      </c>
      <c r="F325" s="11">
        <f t="shared" si="5"/>
        <v>0.1626780626780627</v>
      </c>
      <c r="G325" s="11">
        <f>(F325/1000)/((2*PI()*($V$1/1000)*(E325/1000))*SQRT((2*$V$2)/($V$3)))</f>
        <v>0.7536184001945182</v>
      </c>
    </row>
    <row r="326" spans="1:7" x14ac:dyDescent="0.25">
      <c r="A326" s="11">
        <v>-37</v>
      </c>
      <c r="B326" s="11">
        <v>1.06</v>
      </c>
      <c r="C326" s="21">
        <f>$I$7+((B326-$I$6)/($J$6-$I$6))*($J$7-$I$7)</f>
        <v>12.409066666666666</v>
      </c>
      <c r="D326" s="21">
        <f>(C326/1000)/((2*PI()*($V$4/1000)*(B326/1000))*SQRT((2*$V$2)/($V$3)))</f>
        <v>0.63240657298118019</v>
      </c>
      <c r="E326" s="11">
        <v>0.01</v>
      </c>
      <c r="F326" s="11">
        <f t="shared" si="5"/>
        <v>0.1626780626780627</v>
      </c>
      <c r="G326" s="11">
        <f>(F326/1000)/((2*PI()*($V$1/1000)*(E326/1000))*SQRT((2*$V$2)/($V$3)))</f>
        <v>0.7536184001945182</v>
      </c>
    </row>
    <row r="327" spans="1:7" x14ac:dyDescent="0.25">
      <c r="A327" s="11">
        <v>-36</v>
      </c>
      <c r="B327" s="21">
        <v>1.02</v>
      </c>
      <c r="C327" s="21">
        <f>$I$7+((B327-$I$6)/($J$6-$I$6))*($J$7-$I$7)</f>
        <v>11.940799999999999</v>
      </c>
      <c r="D327" s="21">
        <f>(C327/1000)/((2*PI()*($V$4/1000)*(B327/1000))*SQRT((2*$V$2)/($V$3)))</f>
        <v>0.63240657298118019</v>
      </c>
      <c r="E327" s="11">
        <v>0.01</v>
      </c>
      <c r="F327" s="11">
        <f t="shared" si="5"/>
        <v>0.1626780626780627</v>
      </c>
      <c r="G327" s="11">
        <f>(F327/1000)/((2*PI()*($V$1/1000)*(E327/1000))*SQRT((2*$V$2)/($V$3)))</f>
        <v>0.7536184001945182</v>
      </c>
    </row>
    <row r="328" spans="1:7" x14ac:dyDescent="0.25">
      <c r="A328" s="11">
        <v>-35</v>
      </c>
      <c r="B328" s="11">
        <v>0.99</v>
      </c>
      <c r="C328" s="21">
        <f>$I$7+((B328-$I$6)/($J$6-$I$6))*($J$7-$I$7)</f>
        <v>11.589599999999999</v>
      </c>
      <c r="D328" s="21">
        <f>(C328/1000)/((2*PI()*($V$4/1000)*(B328/1000))*SQRT((2*$V$2)/($V$3)))</f>
        <v>0.63240657298118019</v>
      </c>
      <c r="E328" s="11">
        <v>0.01</v>
      </c>
      <c r="F328" s="11">
        <f t="shared" si="5"/>
        <v>0.1626780626780627</v>
      </c>
      <c r="G328" s="11">
        <f>(F328/1000)/((2*PI()*($V$1/1000)*(E328/1000))*SQRT((2*$V$2)/($V$3)))</f>
        <v>0.7536184001945182</v>
      </c>
    </row>
    <row r="329" spans="1:7" x14ac:dyDescent="0.25">
      <c r="A329" s="11">
        <v>-34</v>
      </c>
      <c r="B329" s="21">
        <v>0.97</v>
      </c>
      <c r="C329" s="21">
        <f>$I$7+((B329-$I$6)/($J$6-$I$6))*($J$7-$I$7)</f>
        <v>11.355466666666665</v>
      </c>
      <c r="D329" s="21">
        <f>(C329/1000)/((2*PI()*($V$4/1000)*(B329/1000))*SQRT((2*$V$2)/($V$3)))</f>
        <v>0.63240657298118008</v>
      </c>
      <c r="E329" s="11">
        <v>0.02</v>
      </c>
      <c r="F329" s="11">
        <f t="shared" si="5"/>
        <v>0.3253561253561254</v>
      </c>
      <c r="G329" s="11">
        <f>(F329/1000)/((2*PI()*($V$1/1000)*(E329/1000))*SQRT((2*$V$2)/($V$3)))</f>
        <v>0.7536184001945182</v>
      </c>
    </row>
    <row r="330" spans="1:7" x14ac:dyDescent="0.25">
      <c r="A330" s="11">
        <v>-33</v>
      </c>
      <c r="B330" s="11">
        <v>0.93</v>
      </c>
      <c r="C330" s="21">
        <f>$I$7+((B330-$I$6)/($J$6-$I$6))*($J$7-$I$7)</f>
        <v>10.8872</v>
      </c>
      <c r="D330" s="21">
        <f>(C330/1000)/((2*PI()*($V$4/1000)*(B330/1000))*SQRT((2*$V$2)/($V$3)))</f>
        <v>0.63240657298118019</v>
      </c>
      <c r="E330" s="11">
        <v>0.02</v>
      </c>
      <c r="F330" s="11">
        <f t="shared" si="5"/>
        <v>0.3253561253561254</v>
      </c>
      <c r="G330" s="11">
        <f>(F330/1000)/((2*PI()*($V$1/1000)*(E330/1000))*SQRT((2*$V$2)/($V$3)))</f>
        <v>0.7536184001945182</v>
      </c>
    </row>
    <row r="331" spans="1:7" x14ac:dyDescent="0.25">
      <c r="A331" s="11">
        <v>-32</v>
      </c>
      <c r="B331" s="21">
        <v>0.9</v>
      </c>
      <c r="C331" s="21">
        <f>$I$7+((B331-$I$6)/($J$6-$I$6))*($J$7-$I$7)</f>
        <v>10.536</v>
      </c>
      <c r="D331" s="21">
        <f>(C331/1000)/((2*PI()*($V$4/1000)*(B331/1000))*SQRT((2*$V$2)/($V$3)))</f>
        <v>0.6324065729811803</v>
      </c>
      <c r="E331" s="11">
        <v>0.03</v>
      </c>
      <c r="F331" s="11">
        <f t="shared" si="5"/>
        <v>0.48803418803418808</v>
      </c>
      <c r="G331" s="11">
        <f>(F331/1000)/((2*PI()*($V$1/1000)*(E331/1000))*SQRT((2*$V$2)/($V$3)))</f>
        <v>0.7536184001945182</v>
      </c>
    </row>
    <row r="332" spans="1:7" x14ac:dyDescent="0.25">
      <c r="A332" s="11">
        <v>-31</v>
      </c>
      <c r="B332" s="11">
        <v>0.87</v>
      </c>
      <c r="C332" s="21">
        <f>$I$7+((B332-$I$6)/($J$6-$I$6))*($J$7-$I$7)</f>
        <v>10.184799999999999</v>
      </c>
      <c r="D332" s="21">
        <f>(C332/1000)/((2*PI()*($V$4/1000)*(B332/1000))*SQRT((2*$V$2)/($V$3)))</f>
        <v>0.63240657298118019</v>
      </c>
      <c r="E332" s="11">
        <v>0.03</v>
      </c>
      <c r="F332" s="11">
        <f t="shared" si="5"/>
        <v>0.48803418803418808</v>
      </c>
      <c r="G332" s="11">
        <f>(F332/1000)/((2*PI()*($V$1/1000)*(E332/1000))*SQRT((2*$V$2)/($V$3)))</f>
        <v>0.7536184001945182</v>
      </c>
    </row>
    <row r="333" spans="1:7" x14ac:dyDescent="0.25">
      <c r="A333" s="11">
        <v>-30</v>
      </c>
      <c r="B333" s="21">
        <v>0.84</v>
      </c>
      <c r="C333" s="21">
        <f>$I$7+((B333-$I$6)/($J$6-$I$6))*($J$7-$I$7)</f>
        <v>9.8335999999999988</v>
      </c>
      <c r="D333" s="21">
        <f>(C333/1000)/((2*PI()*($V$4/1000)*(B333/1000))*SQRT((2*$V$2)/($V$3)))</f>
        <v>0.63240657298118019</v>
      </c>
      <c r="E333" s="11">
        <v>0.04</v>
      </c>
      <c r="F333" s="11">
        <f t="shared" si="5"/>
        <v>0.65071225071225081</v>
      </c>
      <c r="G333" s="11">
        <f>(F333/1000)/((2*PI()*($V$1/1000)*(E333/1000))*SQRT((2*$V$2)/($V$3)))</f>
        <v>0.7536184001945182</v>
      </c>
    </row>
    <row r="334" spans="1:7" x14ac:dyDescent="0.25">
      <c r="A334" s="11">
        <v>-29</v>
      </c>
      <c r="B334" s="11">
        <v>0.82</v>
      </c>
      <c r="C334" s="21">
        <f>$I$7+((B334-$I$6)/($J$6-$I$6))*($J$7-$I$7)</f>
        <v>9.5994666666666646</v>
      </c>
      <c r="D334" s="21">
        <f>(C334/1000)/((2*PI()*($V$4/1000)*(B334/1000))*SQRT((2*$V$2)/($V$3)))</f>
        <v>0.63240657298117997</v>
      </c>
      <c r="E334" s="11">
        <v>0.04</v>
      </c>
      <c r="F334" s="11">
        <f t="shared" si="5"/>
        <v>0.65071225071225081</v>
      </c>
      <c r="G334" s="11">
        <f>(F334/1000)/((2*PI()*($V$1/1000)*(E334/1000))*SQRT((2*$V$2)/($V$3)))</f>
        <v>0.7536184001945182</v>
      </c>
    </row>
    <row r="335" spans="1:7" x14ac:dyDescent="0.25">
      <c r="A335" s="11">
        <v>-28</v>
      </c>
      <c r="B335" s="21">
        <v>0.8</v>
      </c>
      <c r="C335" s="21">
        <f>$I$7+((B335-$I$6)/($J$6-$I$6))*($J$7-$I$7)</f>
        <v>9.3653333333333322</v>
      </c>
      <c r="D335" s="21">
        <f>(C335/1000)/((2*PI()*($V$4/1000)*(B335/1000))*SQRT((2*$V$2)/($V$3)))</f>
        <v>0.63240657298118008</v>
      </c>
      <c r="E335" s="11">
        <v>0.05</v>
      </c>
      <c r="F335" s="11">
        <f t="shared" si="5"/>
        <v>0.81339031339031354</v>
      </c>
      <c r="G335" s="11">
        <f>(F335/1000)/((2*PI()*($V$1/1000)*(E335/1000))*SQRT((2*$V$2)/($V$3)))</f>
        <v>0.7536184001945182</v>
      </c>
    </row>
    <row r="336" spans="1:7" x14ac:dyDescent="0.25">
      <c r="A336" s="11">
        <v>-27</v>
      </c>
      <c r="B336" s="11">
        <v>0.77</v>
      </c>
      <c r="C336" s="21">
        <f>$I$7+((B336-$I$6)/($J$6-$I$6))*($J$7-$I$7)</f>
        <v>9.0141333333333318</v>
      </c>
      <c r="D336" s="21">
        <f>(C336/1000)/((2*PI()*($V$4/1000)*(B336/1000))*SQRT((2*$V$2)/($V$3)))</f>
        <v>0.63240657298118008</v>
      </c>
      <c r="E336" s="11">
        <v>0.06</v>
      </c>
      <c r="F336" s="11">
        <f t="shared" si="5"/>
        <v>0.97606837606837615</v>
      </c>
      <c r="G336" s="11">
        <f>(F336/1000)/((2*PI()*($V$1/1000)*(E336/1000))*SQRT((2*$V$2)/($V$3)))</f>
        <v>0.7536184001945182</v>
      </c>
    </row>
    <row r="337" spans="1:7" x14ac:dyDescent="0.25">
      <c r="A337" s="11">
        <v>-26</v>
      </c>
      <c r="B337" s="21">
        <v>0.75</v>
      </c>
      <c r="C337" s="21">
        <f>$I$7+((B337-$I$6)/($J$6-$I$6))*($J$7-$I$7)</f>
        <v>8.7799999999999994</v>
      </c>
      <c r="D337" s="21">
        <f>(C337/1000)/((2*PI()*($V$4/1000)*(B337/1000))*SQRT((2*$V$2)/($V$3)))</f>
        <v>0.63240657298118008</v>
      </c>
      <c r="E337" s="11">
        <v>7.0000000000000007E-2</v>
      </c>
      <c r="F337" s="11">
        <f t="shared" si="5"/>
        <v>1.138746438746439</v>
      </c>
      <c r="G337" s="11">
        <f>(F337/1000)/((2*PI()*($V$1/1000)*(E337/1000))*SQRT((2*$V$2)/($V$3)))</f>
        <v>0.75361840019451831</v>
      </c>
    </row>
    <row r="338" spans="1:7" x14ac:dyDescent="0.25">
      <c r="A338" s="11">
        <v>-25</v>
      </c>
      <c r="B338" s="11">
        <v>0.72</v>
      </c>
      <c r="C338" s="21">
        <f>$I$7+((B338-$I$6)/($J$6-$I$6))*($J$7-$I$7)</f>
        <v>8.428799999999999</v>
      </c>
      <c r="D338" s="21">
        <f>(C338/1000)/((2*PI()*($V$4/1000)*(B338/1000))*SQRT((2*$V$2)/($V$3)))</f>
        <v>0.63240657298118008</v>
      </c>
      <c r="E338" s="11">
        <v>0.08</v>
      </c>
      <c r="F338" s="11">
        <f t="shared" si="5"/>
        <v>1.3014245014245016</v>
      </c>
      <c r="G338" s="11">
        <f>(F338/1000)/((2*PI()*($V$1/1000)*(E338/1000))*SQRT((2*$V$2)/($V$3)))</f>
        <v>0.7536184001945182</v>
      </c>
    </row>
    <row r="339" spans="1:7" x14ac:dyDescent="0.25">
      <c r="A339" s="11">
        <v>-24</v>
      </c>
      <c r="B339" s="21">
        <v>0.7</v>
      </c>
      <c r="C339" s="21">
        <f>$I$7+((B339-$I$6)/($J$6-$I$6))*($J$7-$I$7)</f>
        <v>8.1946666666666648</v>
      </c>
      <c r="D339" s="21">
        <f>(C339/1000)/((2*PI()*($V$4/1000)*(B339/1000))*SQRT((2*$V$2)/($V$3)))</f>
        <v>0.63240657298118008</v>
      </c>
      <c r="E339" s="11">
        <v>0.09</v>
      </c>
      <c r="F339" s="11">
        <f t="shared" si="5"/>
        <v>1.464102564102564</v>
      </c>
      <c r="G339" s="11">
        <f>(F339/1000)/((2*PI()*($V$1/1000)*(E339/1000))*SQRT((2*$V$2)/($V$3)))</f>
        <v>0.7536184001945182</v>
      </c>
    </row>
    <row r="340" spans="1:7" x14ac:dyDescent="0.25">
      <c r="A340" s="11">
        <v>-23</v>
      </c>
      <c r="B340" s="11">
        <v>0.69</v>
      </c>
      <c r="C340" s="21">
        <f>$I$7+((B340-$I$6)/($J$6-$I$6))*($J$7-$I$7)</f>
        <v>8.0775999999999986</v>
      </c>
      <c r="D340" s="21">
        <f>(C340/1000)/((2*PI()*($V$4/1000)*(B340/1000))*SQRT((2*$V$2)/($V$3)))</f>
        <v>0.63240657298118019</v>
      </c>
      <c r="E340" s="11">
        <v>0.09</v>
      </c>
      <c r="F340" s="11">
        <f t="shared" si="5"/>
        <v>1.464102564102564</v>
      </c>
      <c r="G340" s="11">
        <f>(F340/1000)/((2*PI()*($V$1/1000)*(E340/1000))*SQRT((2*$V$2)/($V$3)))</f>
        <v>0.7536184001945182</v>
      </c>
    </row>
    <row r="341" spans="1:7" x14ac:dyDescent="0.25">
      <c r="A341" s="11">
        <v>-22</v>
      </c>
      <c r="B341" s="21">
        <v>0.68</v>
      </c>
      <c r="C341" s="21">
        <f>$I$7+((B341-$I$6)/($J$6-$I$6))*($J$7-$I$7)</f>
        <v>7.9605333333333332</v>
      </c>
      <c r="D341" s="21">
        <f>(C341/1000)/((2*PI()*($V$4/1000)*(B341/1000))*SQRT((2*$V$2)/($V$3)))</f>
        <v>0.63240657298118019</v>
      </c>
      <c r="E341" s="11">
        <v>0.1</v>
      </c>
      <c r="F341" s="11">
        <f t="shared" si="5"/>
        <v>1.6267806267806271</v>
      </c>
      <c r="G341" s="11">
        <f>(F341/1000)/((2*PI()*($V$1/1000)*(E341/1000))*SQRT((2*$V$2)/($V$3)))</f>
        <v>0.7536184001945182</v>
      </c>
    </row>
    <row r="342" spans="1:7" x14ac:dyDescent="0.25">
      <c r="A342" s="11">
        <v>-21</v>
      </c>
      <c r="B342" s="11">
        <v>0.66</v>
      </c>
      <c r="C342" s="21">
        <f>$I$7+((B342-$I$6)/($J$6-$I$6))*($J$7-$I$7)</f>
        <v>7.726399999999999</v>
      </c>
      <c r="D342" s="21">
        <f>(C342/1000)/((2*PI()*($V$4/1000)*(B342/1000))*SQRT((2*$V$2)/($V$3)))</f>
        <v>0.63240657298118008</v>
      </c>
      <c r="E342" s="11">
        <v>0.11</v>
      </c>
      <c r="F342" s="11">
        <f t="shared" si="5"/>
        <v>1.7894586894586897</v>
      </c>
      <c r="G342" s="11">
        <f>(F342/1000)/((2*PI()*($V$1/1000)*(E342/1000))*SQRT((2*$V$2)/($V$3)))</f>
        <v>0.7536184001945182</v>
      </c>
    </row>
    <row r="343" spans="1:7" x14ac:dyDescent="0.25">
      <c r="A343" s="11">
        <v>-20</v>
      </c>
      <c r="B343" s="21">
        <v>0.65</v>
      </c>
      <c r="C343" s="21">
        <f>$I$7+((B343-$I$6)/($J$6-$I$6))*($J$7-$I$7)</f>
        <v>7.6093333333333328</v>
      </c>
      <c r="D343" s="21">
        <f>(C343/1000)/((2*PI()*($V$4/1000)*(B343/1000))*SQRT((2*$V$2)/($V$3)))</f>
        <v>0.63240657298118019</v>
      </c>
      <c r="E343" s="11">
        <v>0.12</v>
      </c>
      <c r="F343" s="11">
        <f t="shared" si="5"/>
        <v>1.9521367521367523</v>
      </c>
      <c r="G343" s="11">
        <f>(F343/1000)/((2*PI()*($V$1/1000)*(E343/1000))*SQRT((2*$V$2)/($V$3)))</f>
        <v>0.7536184001945182</v>
      </c>
    </row>
    <row r="344" spans="1:7" x14ac:dyDescent="0.25">
      <c r="A344" s="11">
        <v>-19</v>
      </c>
      <c r="B344" s="11">
        <v>0.63</v>
      </c>
      <c r="C344" s="21">
        <f>$I$7+((B344-$I$6)/($J$6-$I$6))*($J$7-$I$7)</f>
        <v>7.3751999999999995</v>
      </c>
      <c r="D344" s="21">
        <f>(C344/1000)/((2*PI()*($V$4/1000)*(B344/1000))*SQRT((2*$V$2)/($V$3)))</f>
        <v>0.63240657298118008</v>
      </c>
      <c r="E344" s="11">
        <v>0.13</v>
      </c>
      <c r="F344" s="11">
        <f t="shared" si="5"/>
        <v>2.1148148148148151</v>
      </c>
      <c r="G344" s="11">
        <f>(F344/1000)/((2*PI()*($V$1/1000)*(E344/1000))*SQRT((2*$V$2)/($V$3)))</f>
        <v>0.75361840019451809</v>
      </c>
    </row>
    <row r="345" spans="1:7" x14ac:dyDescent="0.25">
      <c r="A345" s="11">
        <v>-18</v>
      </c>
      <c r="B345" s="21">
        <v>0.62</v>
      </c>
      <c r="C345" s="21">
        <f>$I$7+((B345-$I$6)/($J$6-$I$6))*($J$7-$I$7)</f>
        <v>7.2581333333333324</v>
      </c>
      <c r="D345" s="21">
        <f>(C345/1000)/((2*PI()*($V$4/1000)*(B345/1000))*SQRT((2*$V$2)/($V$3)))</f>
        <v>0.63240657298118019</v>
      </c>
      <c r="E345" s="11">
        <v>0.14000000000000001</v>
      </c>
      <c r="F345" s="11">
        <f t="shared" si="5"/>
        <v>2.277492877492878</v>
      </c>
      <c r="G345" s="11">
        <f>(F345/1000)/((2*PI()*($V$1/1000)*(E345/1000))*SQRT((2*$V$2)/($V$3)))</f>
        <v>0.75361840019451831</v>
      </c>
    </row>
    <row r="346" spans="1:7" x14ac:dyDescent="0.25">
      <c r="A346" s="11">
        <v>-17</v>
      </c>
      <c r="B346" s="11">
        <v>0.6</v>
      </c>
      <c r="C346" s="21">
        <f>$I$7+((B346-$I$6)/($J$6-$I$6))*($J$7-$I$7)</f>
        <v>7.0239999999999991</v>
      </c>
      <c r="D346" s="21">
        <f>(C346/1000)/((2*PI()*($V$4/1000)*(B346/1000))*SQRT((2*$V$2)/($V$3)))</f>
        <v>0.63240657298118019</v>
      </c>
      <c r="E346" s="11">
        <v>0.14000000000000001</v>
      </c>
      <c r="F346" s="11">
        <f t="shared" si="5"/>
        <v>2.277492877492878</v>
      </c>
      <c r="G346" s="11">
        <f>(F346/1000)/((2*PI()*($V$1/1000)*(E346/1000))*SQRT((2*$V$2)/($V$3)))</f>
        <v>0.75361840019451831</v>
      </c>
    </row>
    <row r="347" spans="1:7" x14ac:dyDescent="0.25">
      <c r="A347" s="11">
        <v>-16</v>
      </c>
      <c r="B347" s="21">
        <v>0.59</v>
      </c>
      <c r="C347" s="21">
        <f>$I$7+((B347-$I$6)/($J$6-$I$6))*($J$7-$I$7)</f>
        <v>6.906933333333332</v>
      </c>
      <c r="D347" s="21">
        <f>(C347/1000)/((2*PI()*($V$4/1000)*(B347/1000))*SQRT((2*$V$2)/($V$3)))</f>
        <v>0.63240657298118008</v>
      </c>
      <c r="E347" s="11">
        <v>0.15</v>
      </c>
      <c r="F347" s="11">
        <f t="shared" si="5"/>
        <v>2.4401709401709404</v>
      </c>
      <c r="G347" s="11">
        <f>(F347/1000)/((2*PI()*($V$1/1000)*(E347/1000))*SQRT((2*$V$2)/($V$3)))</f>
        <v>0.75361840019451831</v>
      </c>
    </row>
    <row r="348" spans="1:7" x14ac:dyDescent="0.25">
      <c r="A348" s="11">
        <v>-15</v>
      </c>
      <c r="B348" s="11">
        <v>0.57999999999999996</v>
      </c>
      <c r="C348" s="21">
        <f>$I$7+((B348-$I$6)/($J$6-$I$6))*($J$7-$I$7)</f>
        <v>6.7898666666666658</v>
      </c>
      <c r="D348" s="21">
        <f>(C348/1000)/((2*PI()*($V$4/1000)*(B348/1000))*SQRT((2*$V$2)/($V$3)))</f>
        <v>0.63240657298118008</v>
      </c>
      <c r="E348" s="11">
        <v>0.16</v>
      </c>
      <c r="F348" s="11">
        <f t="shared" si="5"/>
        <v>2.6028490028490032</v>
      </c>
      <c r="G348" s="11">
        <f>(F348/1000)/((2*PI()*($V$1/1000)*(E348/1000))*SQRT((2*$V$2)/($V$3)))</f>
        <v>0.7536184001945182</v>
      </c>
    </row>
    <row r="349" spans="1:7" x14ac:dyDescent="0.25">
      <c r="A349" s="11">
        <v>-14</v>
      </c>
      <c r="B349" s="21">
        <v>0.57999999999999996</v>
      </c>
      <c r="C349" s="21">
        <f>$I$7+((B349-$I$6)/($J$6-$I$6))*($J$7-$I$7)</f>
        <v>6.7898666666666658</v>
      </c>
      <c r="D349" s="21">
        <f>(C349/1000)/((2*PI()*($V$4/1000)*(B349/1000))*SQRT((2*$V$2)/($V$3)))</f>
        <v>0.63240657298118008</v>
      </c>
      <c r="E349" s="11">
        <v>0.17</v>
      </c>
      <c r="F349" s="11">
        <f t="shared" si="5"/>
        <v>2.7655270655270656</v>
      </c>
      <c r="G349" s="11">
        <f>(F349/1000)/((2*PI()*($V$1/1000)*(E349/1000))*SQRT((2*$V$2)/($V$3)))</f>
        <v>0.7536184001945182</v>
      </c>
    </row>
    <row r="350" spans="1:7" x14ac:dyDescent="0.25">
      <c r="A350" s="11">
        <v>-13</v>
      </c>
      <c r="B350" s="11">
        <v>0.56000000000000005</v>
      </c>
      <c r="C350" s="21">
        <f>$I$7+((B350-$I$6)/($J$6-$I$6))*($J$7-$I$7)</f>
        <v>6.5557333333333334</v>
      </c>
      <c r="D350" s="21">
        <f>(C350/1000)/((2*PI()*($V$4/1000)*(B350/1000))*SQRT((2*$V$2)/($V$3)))</f>
        <v>0.63240657298118019</v>
      </c>
      <c r="E350" s="11">
        <v>0.18</v>
      </c>
      <c r="F350" s="11">
        <f t="shared" si="5"/>
        <v>2.928205128205128</v>
      </c>
      <c r="G350" s="11">
        <f>(F350/1000)/((2*PI()*($V$1/1000)*(E350/1000))*SQRT((2*$V$2)/($V$3)))</f>
        <v>0.7536184001945182</v>
      </c>
    </row>
    <row r="351" spans="1:7" x14ac:dyDescent="0.25">
      <c r="A351" s="11">
        <v>-12</v>
      </c>
      <c r="B351" s="21">
        <v>0.55000000000000004</v>
      </c>
      <c r="C351" s="21">
        <f>$I$7+((B351-$I$6)/($J$6-$I$6))*($J$7-$I$7)</f>
        <v>6.4386666666666663</v>
      </c>
      <c r="D351" s="21">
        <f>(C351/1000)/((2*PI()*($V$4/1000)*(B351/1000))*SQRT((2*$V$2)/($V$3)))</f>
        <v>0.63240657298118019</v>
      </c>
      <c r="E351" s="11">
        <v>0.19</v>
      </c>
      <c r="F351" s="11">
        <f t="shared" si="5"/>
        <v>3.0908831908831913</v>
      </c>
      <c r="G351" s="11">
        <f>(F351/1000)/((2*PI()*($V$1/1000)*(E351/1000))*SQRT((2*$V$2)/($V$3)))</f>
        <v>0.75361840019451809</v>
      </c>
    </row>
    <row r="352" spans="1:7" x14ac:dyDescent="0.25">
      <c r="A352" s="11">
        <v>-11</v>
      </c>
      <c r="B352" s="11">
        <v>0.54</v>
      </c>
      <c r="C352" s="21">
        <f>$I$7+((B352-$I$6)/($J$6-$I$6))*($J$7-$I$7)</f>
        <v>6.3216000000000001</v>
      </c>
      <c r="D352" s="21">
        <f>(C352/1000)/((2*PI()*($V$4/1000)*(B352/1000))*SQRT((2*$V$2)/($V$3)))</f>
        <v>0.63240657298118019</v>
      </c>
      <c r="E352" s="11">
        <v>0.19</v>
      </c>
      <c r="F352" s="11">
        <f t="shared" si="5"/>
        <v>3.0908831908831913</v>
      </c>
      <c r="G352" s="11">
        <f>(F352/1000)/((2*PI()*($V$1/1000)*(E352/1000))*SQRT((2*$V$2)/($V$3)))</f>
        <v>0.75361840019451809</v>
      </c>
    </row>
    <row r="353" spans="1:7" x14ac:dyDescent="0.25">
      <c r="A353" s="11">
        <v>-10</v>
      </c>
      <c r="B353" s="21">
        <v>0.53</v>
      </c>
      <c r="C353" s="21">
        <f>$I$7+((B353-$I$6)/($J$6-$I$6))*($J$7-$I$7)</f>
        <v>6.204533333333333</v>
      </c>
      <c r="D353" s="21">
        <f>(C353/1000)/((2*PI()*($V$4/1000)*(B353/1000))*SQRT((2*$V$2)/($V$3)))</f>
        <v>0.63240657298118019</v>
      </c>
      <c r="E353" s="11">
        <v>0.2</v>
      </c>
      <c r="F353" s="11">
        <f t="shared" si="5"/>
        <v>3.2535612535612541</v>
      </c>
      <c r="G353" s="11">
        <f>(F353/1000)/((2*PI()*($V$1/1000)*(E353/1000))*SQRT((2*$V$2)/($V$3)))</f>
        <v>0.7536184001945182</v>
      </c>
    </row>
    <row r="354" spans="1:7" x14ac:dyDescent="0.25">
      <c r="A354" s="11">
        <v>-9</v>
      </c>
      <c r="B354" s="11">
        <v>0.52</v>
      </c>
      <c r="C354" s="21">
        <f>$I$7+((B354-$I$6)/($J$6-$I$6))*($J$7-$I$7)</f>
        <v>6.0874666666666668</v>
      </c>
      <c r="D354" s="21">
        <f>(C354/1000)/((2*PI()*($V$4/1000)*(B354/1000))*SQRT((2*$V$2)/($V$3)))</f>
        <v>0.63240657298118019</v>
      </c>
      <c r="E354" s="11">
        <v>0.21</v>
      </c>
      <c r="F354" s="11">
        <f t="shared" si="5"/>
        <v>3.4162393162393165</v>
      </c>
      <c r="G354" s="11">
        <f>(F354/1000)/((2*PI()*($V$1/1000)*(E354/1000))*SQRT((2*$V$2)/($V$3)))</f>
        <v>0.75361840019451831</v>
      </c>
    </row>
    <row r="355" spans="1:7" x14ac:dyDescent="0.25">
      <c r="A355" s="11">
        <v>-8</v>
      </c>
      <c r="B355" s="21">
        <v>0.51</v>
      </c>
      <c r="C355" s="21">
        <f>$I$7+((B355-$I$6)/($J$6-$I$6))*($J$7-$I$7)</f>
        <v>5.9703999999999997</v>
      </c>
      <c r="D355" s="21">
        <f>(C355/1000)/((2*PI()*($V$4/1000)*(B355/1000))*SQRT((2*$V$2)/($V$3)))</f>
        <v>0.63240657298118019</v>
      </c>
      <c r="E355" s="11">
        <v>0.22</v>
      </c>
      <c r="F355" s="11">
        <f t="shared" si="5"/>
        <v>3.5789173789173794</v>
      </c>
      <c r="G355" s="11">
        <f>(F355/1000)/((2*PI()*($V$1/1000)*(E355/1000))*SQRT((2*$V$2)/($V$3)))</f>
        <v>0.7536184001945182</v>
      </c>
    </row>
    <row r="356" spans="1:7" x14ac:dyDescent="0.25">
      <c r="A356" s="11">
        <v>-7</v>
      </c>
      <c r="B356" s="21">
        <v>0.5</v>
      </c>
      <c r="C356" s="21">
        <f>$I$7+((B356-$I$6)/($J$6-$I$6))*($J$7-$I$7)</f>
        <v>5.8533333333333326</v>
      </c>
      <c r="D356" s="21">
        <f>(C356/1000)/((2*PI()*($V$4/1000)*(B356/1000))*SQRT((2*$V$2)/($V$3)))</f>
        <v>0.63240657298118019</v>
      </c>
      <c r="E356" s="11">
        <v>0.23</v>
      </c>
      <c r="F356" s="11">
        <f t="shared" si="5"/>
        <v>3.7415954415954422</v>
      </c>
      <c r="G356" s="11">
        <f>(F356/1000)/((2*PI()*($V$1/1000)*(E356/1000))*SQRT((2*$V$2)/($V$3)))</f>
        <v>0.75361840019451831</v>
      </c>
    </row>
    <row r="357" spans="1:7" x14ac:dyDescent="0.25">
      <c r="A357" s="11">
        <v>-6</v>
      </c>
      <c r="B357" s="21">
        <v>0.5</v>
      </c>
      <c r="C357" s="21">
        <f>$I$7+((B357-$I$6)/($J$6-$I$6))*($J$7-$I$7)</f>
        <v>5.8533333333333326</v>
      </c>
      <c r="D357" s="21">
        <f>(C357/1000)/((2*PI()*($V$4/1000)*(B357/1000))*SQRT((2*$V$2)/($V$3)))</f>
        <v>0.63240657298118019</v>
      </c>
      <c r="E357" s="11">
        <v>0.24</v>
      </c>
      <c r="F357" s="11">
        <f t="shared" si="5"/>
        <v>3.9042735042735046</v>
      </c>
      <c r="G357" s="11">
        <f>(F357/1000)/((2*PI()*($V$1/1000)*(E357/1000))*SQRT((2*$V$2)/($V$3)))</f>
        <v>0.7536184001945182</v>
      </c>
    </row>
    <row r="358" spans="1:7" x14ac:dyDescent="0.25">
      <c r="A358" s="11">
        <v>-5</v>
      </c>
      <c r="B358" s="11">
        <v>0.49</v>
      </c>
      <c r="C358" s="21">
        <f>$I$7+((B358-$I$6)/($J$6-$I$6))*($J$7-$I$7)</f>
        <v>5.7362666666666664</v>
      </c>
      <c r="D358" s="21">
        <f>(C358/1000)/((2*PI()*($V$4/1000)*(B358/1000))*SQRT((2*$V$2)/($V$3)))</f>
        <v>0.63240657298118019</v>
      </c>
      <c r="E358" s="11">
        <v>0.25</v>
      </c>
      <c r="F358" s="11">
        <f t="shared" si="5"/>
        <v>4.066951566951567</v>
      </c>
      <c r="G358" s="11">
        <f>(F358/1000)/((2*PI()*($V$1/1000)*(E358/1000))*SQRT((2*$V$2)/($V$3)))</f>
        <v>0.7536184001945182</v>
      </c>
    </row>
    <row r="359" spans="1:7" x14ac:dyDescent="0.25">
      <c r="A359" s="11">
        <v>-4</v>
      </c>
      <c r="B359" s="21">
        <v>0.48</v>
      </c>
      <c r="C359" s="21">
        <f>$I$7+((B359-$I$6)/($J$6-$I$6))*($J$7-$I$7)</f>
        <v>5.6191999999999993</v>
      </c>
      <c r="D359" s="21">
        <f>(C359/1000)/((2*PI()*($V$4/1000)*(B359/1000))*SQRT((2*$V$2)/($V$3)))</f>
        <v>0.63240657298118019</v>
      </c>
      <c r="E359" s="11">
        <v>0.26</v>
      </c>
      <c r="F359" s="11">
        <f t="shared" si="5"/>
        <v>4.2296296296296303</v>
      </c>
      <c r="G359" s="11">
        <f>(F359/1000)/((2*PI()*($V$1/1000)*(E359/1000))*SQRT((2*$V$2)/($V$3)))</f>
        <v>0.75361840019451809</v>
      </c>
    </row>
    <row r="360" spans="1:7" x14ac:dyDescent="0.25">
      <c r="A360" s="11">
        <v>-3</v>
      </c>
      <c r="B360" s="11">
        <v>0.47</v>
      </c>
      <c r="C360" s="21">
        <f>$I$7+((B360-$I$6)/($J$6-$I$6))*($J$7-$I$7)</f>
        <v>5.5021333333333322</v>
      </c>
      <c r="D360" s="21">
        <f>(C360/1000)/((2*PI()*($V$4/1000)*(B360/1000))*SQRT((2*$V$2)/($V$3)))</f>
        <v>0.63240657298118008</v>
      </c>
      <c r="E360" s="11">
        <v>0.26</v>
      </c>
      <c r="F360" s="11">
        <f t="shared" si="5"/>
        <v>4.2296296296296303</v>
      </c>
      <c r="G360" s="11">
        <f>(F360/1000)/((2*PI()*($V$1/1000)*(E360/1000))*SQRT((2*$V$2)/($V$3)))</f>
        <v>0.75361840019451809</v>
      </c>
    </row>
    <row r="361" spans="1:7" x14ac:dyDescent="0.25">
      <c r="A361" s="11">
        <v>-2</v>
      </c>
      <c r="B361" s="21">
        <v>0.46</v>
      </c>
      <c r="C361" s="21">
        <f>$I$7+((B361-$I$6)/($J$6-$I$6))*($J$7-$I$7)</f>
        <v>5.3850666666666669</v>
      </c>
      <c r="D361" s="21">
        <f>(C361/1000)/((2*PI()*($V$4/1000)*(B361/1000))*SQRT((2*$V$2)/($V$3)))</f>
        <v>0.63240657298118019</v>
      </c>
      <c r="E361" s="11">
        <v>0.27</v>
      </c>
      <c r="F361" s="11">
        <f t="shared" si="5"/>
        <v>4.3923076923076927</v>
      </c>
      <c r="G361" s="11">
        <f>(F361/1000)/((2*PI()*($V$1/1000)*(E361/1000))*SQRT((2*$V$2)/($V$3)))</f>
        <v>0.75361840019451831</v>
      </c>
    </row>
    <row r="362" spans="1:7" x14ac:dyDescent="0.25">
      <c r="A362" s="11">
        <v>-1</v>
      </c>
      <c r="B362" s="11">
        <v>0.45</v>
      </c>
      <c r="C362" s="21">
        <f>$I$7+((B362-$I$6)/($J$6-$I$6))*($J$7-$I$7)</f>
        <v>5.2679999999999998</v>
      </c>
      <c r="D362" s="21">
        <f>(C362/1000)/((2*PI()*($V$4/1000)*(B362/1000))*SQRT((2*$V$2)/($V$3)))</f>
        <v>0.6324065729811803</v>
      </c>
      <c r="E362" s="11">
        <v>0.28000000000000003</v>
      </c>
      <c r="F362" s="11">
        <f t="shared" si="5"/>
        <v>4.554985754985756</v>
      </c>
      <c r="G362" s="11">
        <f>(F362/1000)/((2*PI()*($V$1/1000)*(E362/1000))*SQRT((2*$V$2)/($V$3)))</f>
        <v>0.75361840019451831</v>
      </c>
    </row>
    <row r="363" spans="1:7" x14ac:dyDescent="0.25">
      <c r="A363" s="11">
        <v>0</v>
      </c>
      <c r="B363" s="21">
        <v>0.44</v>
      </c>
      <c r="C363" s="21">
        <f>$I$7+((B363-$I$6)/($J$6-$I$6))*($J$7-$I$7)</f>
        <v>5.1509333333333327</v>
      </c>
      <c r="D363" s="21">
        <f>(C363/1000)/((2*PI()*($V$4/1000)*(B363/1000))*SQRT((2*$V$2)/($V$3)))</f>
        <v>0.63240657298118019</v>
      </c>
      <c r="E363" s="11">
        <v>0.28999999999999998</v>
      </c>
      <c r="F363" s="11">
        <f t="shared" si="5"/>
        <v>4.7176638176638175</v>
      </c>
      <c r="G363" s="11">
        <f>(F363/1000)/((2*PI()*($V$1/1000)*(E363/1000))*SQRT((2*$V$2)/($V$3)))</f>
        <v>0.75361840019451809</v>
      </c>
    </row>
    <row r="364" spans="1:7" x14ac:dyDescent="0.25">
      <c r="A364" s="11">
        <v>1</v>
      </c>
      <c r="B364" s="11">
        <v>0.43</v>
      </c>
      <c r="C364" s="21">
        <f>$I$7+((B364-$I$6)/($J$6-$I$6))*($J$7-$I$7)</f>
        <v>5.0338666666666665</v>
      </c>
      <c r="D364" s="21">
        <f>(C364/1000)/((2*PI()*($V$4/1000)*(B364/1000))*SQRT((2*$V$2)/($V$3)))</f>
        <v>0.63240657298118019</v>
      </c>
      <c r="E364" s="11">
        <v>0.28999999999999998</v>
      </c>
      <c r="F364" s="11">
        <f t="shared" si="5"/>
        <v>4.7176638176638175</v>
      </c>
      <c r="G364" s="11">
        <f>(F364/1000)/((2*PI()*($V$1/1000)*(E364/1000))*SQRT((2*$V$2)/($V$3)))</f>
        <v>0.75361840019451809</v>
      </c>
    </row>
    <row r="365" spans="1:7" x14ac:dyDescent="0.25">
      <c r="A365" s="11">
        <v>2</v>
      </c>
      <c r="B365" s="21">
        <v>0.42</v>
      </c>
      <c r="C365" s="21">
        <f>$I$7+((B365-$I$6)/($J$6-$I$6))*($J$7-$I$7)</f>
        <v>4.9167999999999994</v>
      </c>
      <c r="D365" s="21">
        <f>(C365/1000)/((2*PI()*($V$4/1000)*(B365/1000))*SQRT((2*$V$2)/($V$3)))</f>
        <v>0.63240657298118019</v>
      </c>
      <c r="E365" s="11">
        <v>0.3</v>
      </c>
      <c r="F365" s="11">
        <f t="shared" si="5"/>
        <v>4.8803418803418808</v>
      </c>
      <c r="G365" s="11">
        <f>(F365/1000)/((2*PI()*($V$1/1000)*(E365/1000))*SQRT((2*$V$2)/($V$3)))</f>
        <v>0.75361840019451831</v>
      </c>
    </row>
    <row r="366" spans="1:7" x14ac:dyDescent="0.25">
      <c r="A366" s="11">
        <v>3</v>
      </c>
      <c r="B366" s="11">
        <v>0.41</v>
      </c>
      <c r="C366" s="21">
        <f>$I$7+((B366-$I$6)/($J$6-$I$6))*($J$7-$I$7)</f>
        <v>4.7997333333333323</v>
      </c>
      <c r="D366" s="21">
        <f>(C366/1000)/((2*PI()*($V$4/1000)*(B366/1000))*SQRT((2*$V$2)/($V$3)))</f>
        <v>0.63240657298117997</v>
      </c>
      <c r="E366" s="11">
        <v>0.31</v>
      </c>
      <c r="F366" s="11">
        <f t="shared" si="5"/>
        <v>5.0430199430199441</v>
      </c>
      <c r="G366" s="11">
        <f>(F366/1000)/((2*PI()*($V$1/1000)*(E366/1000))*SQRT((2*$V$2)/($V$3)))</f>
        <v>0.75361840019451831</v>
      </c>
    </row>
    <row r="367" spans="1:7" x14ac:dyDescent="0.25">
      <c r="A367" s="11">
        <v>4</v>
      </c>
      <c r="B367" s="21">
        <v>0.4</v>
      </c>
      <c r="C367" s="21">
        <f>$I$7+((B367-$I$6)/($J$6-$I$6))*($J$7-$I$7)</f>
        <v>4.6826666666666661</v>
      </c>
      <c r="D367" s="21">
        <f>(C367/1000)/((2*PI()*($V$4/1000)*(B367/1000))*SQRT((2*$V$2)/($V$3)))</f>
        <v>0.63240657298118008</v>
      </c>
      <c r="E367" s="11">
        <v>0.32</v>
      </c>
      <c r="F367" s="11">
        <f t="shared" si="5"/>
        <v>5.2056980056980064</v>
      </c>
      <c r="G367" s="11">
        <f>(F367/1000)/((2*PI()*($V$1/1000)*(E367/1000))*SQRT((2*$V$2)/($V$3)))</f>
        <v>0.7536184001945182</v>
      </c>
    </row>
    <row r="368" spans="1:7" x14ac:dyDescent="0.25">
      <c r="A368" s="11">
        <v>5</v>
      </c>
      <c r="B368" s="11">
        <v>0.39</v>
      </c>
      <c r="C368" s="21">
        <f>$I$7+((B368-$I$6)/($J$6-$I$6))*($J$7-$I$7)</f>
        <v>4.5655999999999999</v>
      </c>
      <c r="D368" s="21">
        <f>(C368/1000)/((2*PI()*($V$4/1000)*(B368/1000))*SQRT((2*$V$2)/($V$3)))</f>
        <v>0.63240657298118019</v>
      </c>
      <c r="E368" s="11">
        <v>0.33</v>
      </c>
      <c r="F368" s="11">
        <f t="shared" si="5"/>
        <v>5.3683760683760688</v>
      </c>
      <c r="G368" s="11">
        <f>(F368/1000)/((2*PI()*($V$1/1000)*(E368/1000))*SQRT((2*$V$2)/($V$3)))</f>
        <v>0.75361840019451831</v>
      </c>
    </row>
    <row r="369" spans="1:7" x14ac:dyDescent="0.25">
      <c r="A369" s="11">
        <v>6</v>
      </c>
      <c r="B369" s="21">
        <v>0.38</v>
      </c>
      <c r="C369" s="21">
        <f>$I$7+((B369-$I$6)/($J$6-$I$6))*($J$7-$I$7)</f>
        <v>4.4485333333333337</v>
      </c>
      <c r="D369" s="21">
        <f>(C369/1000)/((2*PI()*($V$4/1000)*(B369/1000))*SQRT((2*$V$2)/($V$3)))</f>
        <v>0.63240657298118019</v>
      </c>
      <c r="E369" s="11">
        <v>0.34</v>
      </c>
      <c r="F369" s="11">
        <f t="shared" si="5"/>
        <v>5.5310541310541312</v>
      </c>
      <c r="G369" s="11">
        <f>(F369/1000)/((2*PI()*($V$1/1000)*(E369/1000))*SQRT((2*$V$2)/($V$3)))</f>
        <v>0.7536184001945182</v>
      </c>
    </row>
    <row r="370" spans="1:7" x14ac:dyDescent="0.25">
      <c r="A370" s="11">
        <v>7</v>
      </c>
      <c r="B370" s="11">
        <v>0.37</v>
      </c>
      <c r="C370" s="21">
        <f>$I$7+((B370-$I$6)/($J$6-$I$6))*($J$7-$I$7)</f>
        <v>4.3314666666666666</v>
      </c>
      <c r="D370" s="21">
        <f>(C370/1000)/((2*PI()*($V$4/1000)*(B370/1000))*SQRT((2*$V$2)/($V$3)))</f>
        <v>0.63240657298118019</v>
      </c>
      <c r="E370" s="11">
        <v>0.35</v>
      </c>
      <c r="F370" s="11">
        <f t="shared" si="5"/>
        <v>5.6937321937321936</v>
      </c>
      <c r="G370" s="11">
        <f>(F370/1000)/((2*PI()*($V$1/1000)*(E370/1000))*SQRT((2*$V$2)/($V$3)))</f>
        <v>0.75361840019451809</v>
      </c>
    </row>
    <row r="371" spans="1:7" x14ac:dyDescent="0.25">
      <c r="A371" s="11">
        <v>8</v>
      </c>
      <c r="B371" s="21">
        <v>0.36</v>
      </c>
      <c r="C371" s="21">
        <f>$I$7+((B371-$I$6)/($J$6-$I$6))*($J$7-$I$7)</f>
        <v>4.2143999999999995</v>
      </c>
      <c r="D371" s="21">
        <f>(C371/1000)/((2*PI()*($V$4/1000)*(B371/1000))*SQRT((2*$V$2)/($V$3)))</f>
        <v>0.63240657298118008</v>
      </c>
      <c r="E371" s="11">
        <v>0.36</v>
      </c>
      <c r="F371" s="11">
        <f t="shared" si="5"/>
        <v>5.856410256410256</v>
      </c>
      <c r="G371" s="11">
        <f>(F371/1000)/((2*PI()*($V$1/1000)*(E371/1000))*SQRT((2*$V$2)/($V$3)))</f>
        <v>0.7536184001945182</v>
      </c>
    </row>
    <row r="372" spans="1:7" x14ac:dyDescent="0.25">
      <c r="A372" s="11">
        <v>9</v>
      </c>
      <c r="B372" s="11">
        <v>0.35</v>
      </c>
      <c r="C372" s="21">
        <f>$I$7+((B372-$I$6)/($J$6-$I$6))*($J$7-$I$7)</f>
        <v>4.0973333333333324</v>
      </c>
      <c r="D372" s="21">
        <f>(C372/1000)/((2*PI()*($V$4/1000)*(B372/1000))*SQRT((2*$V$2)/($V$3)))</f>
        <v>0.63240657298118008</v>
      </c>
      <c r="E372" s="11">
        <v>0.37</v>
      </c>
      <c r="F372" s="11">
        <f t="shared" si="5"/>
        <v>6.0190883190883193</v>
      </c>
      <c r="G372" s="11">
        <f>(F372/1000)/((2*PI()*($V$1/1000)*(E372/1000))*SQRT((2*$V$2)/($V$3)))</f>
        <v>0.7536184001945182</v>
      </c>
    </row>
    <row r="373" spans="1:7" x14ac:dyDescent="0.25">
      <c r="A373" s="11">
        <v>10</v>
      </c>
      <c r="B373" s="21">
        <v>0.34</v>
      </c>
      <c r="C373" s="21">
        <f>$I$7+((B373-$I$6)/($J$6-$I$6))*($J$7-$I$7)</f>
        <v>3.9802666666666666</v>
      </c>
      <c r="D373" s="21">
        <f>(C373/1000)/((2*PI()*($V$4/1000)*(B373/1000))*SQRT((2*$V$2)/($V$3)))</f>
        <v>0.63240657298118019</v>
      </c>
      <c r="E373" s="11">
        <v>0.38</v>
      </c>
      <c r="F373" s="11">
        <f t="shared" si="5"/>
        <v>6.1817663817663826</v>
      </c>
      <c r="G373" s="11">
        <f>(F373/1000)/((2*PI()*($V$1/1000)*(E373/1000))*SQRT((2*$V$2)/($V$3)))</f>
        <v>0.75361840019451809</v>
      </c>
    </row>
    <row r="374" spans="1:7" x14ac:dyDescent="0.25">
      <c r="A374" s="11">
        <v>11</v>
      </c>
      <c r="B374" s="11">
        <v>0.33</v>
      </c>
      <c r="C374" s="21">
        <f>$I$7+((B374-$I$6)/($J$6-$I$6))*($J$7-$I$7)</f>
        <v>3.8631999999999995</v>
      </c>
      <c r="D374" s="21">
        <f>(C374/1000)/((2*PI()*($V$4/1000)*(B374/1000))*SQRT((2*$V$2)/($V$3)))</f>
        <v>0.63240657298118008</v>
      </c>
      <c r="E374" s="11">
        <v>0.39</v>
      </c>
      <c r="F374" s="11">
        <f t="shared" si="5"/>
        <v>6.344444444444445</v>
      </c>
      <c r="G374" s="11">
        <f>(F374/1000)/((2*PI()*($V$1/1000)*(E374/1000))*SQRT((2*$V$2)/($V$3)))</f>
        <v>0.7536184001945182</v>
      </c>
    </row>
    <row r="375" spans="1:7" x14ac:dyDescent="0.25">
      <c r="A375" s="11">
        <v>12</v>
      </c>
      <c r="B375" s="21">
        <v>0.32</v>
      </c>
      <c r="C375" s="21">
        <f>$I$7+((B375-$I$6)/($J$6-$I$6))*($J$7-$I$7)</f>
        <v>3.7461333333333333</v>
      </c>
      <c r="D375" s="21">
        <f>(C375/1000)/((2*PI()*($V$4/1000)*(B375/1000))*SQRT((2*$V$2)/($V$3)))</f>
        <v>0.63240657298118008</v>
      </c>
      <c r="E375" s="11">
        <v>0.4</v>
      </c>
      <c r="F375" s="11">
        <f t="shared" si="5"/>
        <v>6.5071225071225083</v>
      </c>
      <c r="G375" s="11">
        <f>(F375/1000)/((2*PI()*($V$1/1000)*(E375/1000))*SQRT((2*$V$2)/($V$3)))</f>
        <v>0.7536184001945182</v>
      </c>
    </row>
    <row r="376" spans="1:7" x14ac:dyDescent="0.25">
      <c r="A376" s="11">
        <v>13</v>
      </c>
      <c r="B376" s="11">
        <v>0.31</v>
      </c>
      <c r="C376" s="21">
        <f>$I$7+((B376-$I$6)/($J$6-$I$6))*($J$7-$I$7)</f>
        <v>3.6290666666666662</v>
      </c>
      <c r="D376" s="21">
        <f>(C376/1000)/((2*PI()*($V$4/1000)*(B376/1000))*SQRT((2*$V$2)/($V$3)))</f>
        <v>0.63240657298118019</v>
      </c>
      <c r="E376" s="11">
        <v>0.41</v>
      </c>
      <c r="F376" s="11">
        <f t="shared" si="5"/>
        <v>6.6698005698005698</v>
      </c>
      <c r="G376" s="11">
        <f>(F376/1000)/((2*PI()*($V$1/1000)*(E376/1000))*SQRT((2*$V$2)/($V$3)))</f>
        <v>0.75361840019451809</v>
      </c>
    </row>
    <row r="377" spans="1:7" x14ac:dyDescent="0.25">
      <c r="A377" s="11">
        <v>14</v>
      </c>
      <c r="B377" s="21">
        <v>0.3</v>
      </c>
      <c r="C377" s="21">
        <f>$I$7+((B377-$I$6)/($J$6-$I$6))*($J$7-$I$7)</f>
        <v>3.5119999999999996</v>
      </c>
      <c r="D377" s="21">
        <f>(C377/1000)/((2*PI()*($V$4/1000)*(B377/1000))*SQRT((2*$V$2)/($V$3)))</f>
        <v>0.63240657298118019</v>
      </c>
      <c r="E377" s="11">
        <v>0.43</v>
      </c>
      <c r="F377" s="11">
        <f t="shared" si="5"/>
        <v>6.9951566951566955</v>
      </c>
      <c r="G377" s="11">
        <f>(F377/1000)/((2*PI()*($V$1/1000)*(E377/1000))*SQRT((2*$V$2)/($V$3)))</f>
        <v>0.7536184001945182</v>
      </c>
    </row>
    <row r="378" spans="1:7" x14ac:dyDescent="0.25">
      <c r="A378" s="11">
        <v>15</v>
      </c>
      <c r="B378" s="11">
        <v>0.28999999999999998</v>
      </c>
      <c r="C378" s="21">
        <f>$I$7+((B378-$I$6)/($J$6-$I$6))*($J$7-$I$7)</f>
        <v>3.3949333333333329</v>
      </c>
      <c r="D378" s="21">
        <f>(C378/1000)/((2*PI()*($V$4/1000)*(B378/1000))*SQRT((2*$V$2)/($V$3)))</f>
        <v>0.63240657298118008</v>
      </c>
      <c r="E378" s="11">
        <v>0.45</v>
      </c>
      <c r="F378" s="11">
        <f t="shared" si="5"/>
        <v>7.320512820512822</v>
      </c>
      <c r="G378" s="11">
        <f>(F378/1000)/((2*PI()*($V$1/1000)*(E378/1000))*SQRT((2*$V$2)/($V$3)))</f>
        <v>0.75361840019451831</v>
      </c>
    </row>
    <row r="379" spans="1:7" x14ac:dyDescent="0.25">
      <c r="A379" s="11">
        <v>16</v>
      </c>
      <c r="B379" s="21">
        <v>0.28000000000000003</v>
      </c>
      <c r="C379" s="21">
        <f>$I$7+((B379-$I$6)/($J$6-$I$6))*($J$7-$I$7)</f>
        <v>3.2778666666666667</v>
      </c>
      <c r="D379" s="21">
        <f>(C379/1000)/((2*PI()*($V$4/1000)*(B379/1000))*SQRT((2*$V$2)/($V$3)))</f>
        <v>0.63240657298118019</v>
      </c>
      <c r="E379" s="11">
        <v>0.47</v>
      </c>
      <c r="F379" s="11">
        <f t="shared" si="5"/>
        <v>7.6458689458689459</v>
      </c>
      <c r="G379" s="11">
        <f>(F379/1000)/((2*PI()*($V$1/1000)*(E379/1000))*SQRT((2*$V$2)/($V$3)))</f>
        <v>0.7536184001945182</v>
      </c>
    </row>
    <row r="380" spans="1:7" x14ac:dyDescent="0.25">
      <c r="A380" s="11">
        <v>17</v>
      </c>
      <c r="B380" s="11">
        <v>0.27</v>
      </c>
      <c r="C380" s="21">
        <f>$I$7+((B380-$I$6)/($J$6-$I$6))*($J$7-$I$7)</f>
        <v>3.1608000000000001</v>
      </c>
      <c r="D380" s="21">
        <f>(C380/1000)/((2*PI()*($V$4/1000)*(B380/1000))*SQRT((2*$V$2)/($V$3)))</f>
        <v>0.63240657298118019</v>
      </c>
      <c r="E380" s="11">
        <v>0.48</v>
      </c>
      <c r="F380" s="11">
        <f t="shared" si="5"/>
        <v>7.8085470085470092</v>
      </c>
      <c r="G380" s="11">
        <f>(F380/1000)/((2*PI()*($V$1/1000)*(E380/1000))*SQRT((2*$V$2)/($V$3)))</f>
        <v>0.7536184001945182</v>
      </c>
    </row>
    <row r="381" spans="1:7" x14ac:dyDescent="0.25">
      <c r="A381" s="11">
        <v>18</v>
      </c>
      <c r="B381" s="21">
        <v>0.26</v>
      </c>
      <c r="C381" s="21">
        <f>$I$7+((B381-$I$6)/($J$6-$I$6))*($J$7-$I$7)</f>
        <v>3.0437333333333334</v>
      </c>
      <c r="D381" s="21">
        <f>(C381/1000)/((2*PI()*($V$4/1000)*(B381/1000))*SQRT((2*$V$2)/($V$3)))</f>
        <v>0.63240657298118019</v>
      </c>
      <c r="E381" s="11">
        <v>0.5</v>
      </c>
      <c r="F381" s="11">
        <f t="shared" si="5"/>
        <v>8.133903133903134</v>
      </c>
      <c r="G381" s="11">
        <f>(F381/1000)/((2*PI()*($V$1/1000)*(E381/1000))*SQRT((2*$V$2)/($V$3)))</f>
        <v>0.7536184001945182</v>
      </c>
    </row>
    <row r="382" spans="1:7" x14ac:dyDescent="0.25">
      <c r="A382" s="11">
        <v>19</v>
      </c>
      <c r="B382" s="11">
        <v>0.25</v>
      </c>
      <c r="C382" s="21">
        <f>$I$7+((B382-$I$6)/($J$6-$I$6))*($J$7-$I$7)</f>
        <v>2.9266666666666663</v>
      </c>
      <c r="D382" s="21">
        <f>(C382/1000)/((2*PI()*($V$4/1000)*(B382/1000))*SQRT((2*$V$2)/($V$3)))</f>
        <v>0.63240657298118019</v>
      </c>
      <c r="E382" s="11">
        <v>0.52</v>
      </c>
      <c r="F382" s="11">
        <f t="shared" si="5"/>
        <v>8.4592592592592606</v>
      </c>
      <c r="G382" s="11">
        <f>(F382/1000)/((2*PI()*($V$1/1000)*(E382/1000))*SQRT((2*$V$2)/($V$3)))</f>
        <v>0.75361840019451809</v>
      </c>
    </row>
    <row r="383" spans="1:7" x14ac:dyDescent="0.25">
      <c r="A383" s="11">
        <v>20</v>
      </c>
      <c r="B383" s="11">
        <v>0.24</v>
      </c>
      <c r="C383" s="21">
        <f>$I$7+((B383-$I$6)/($J$6-$I$6))*($J$7-$I$7)</f>
        <v>2.8095999999999997</v>
      </c>
      <c r="D383" s="21">
        <f>(C383/1000)/((2*PI()*($V$4/1000)*(B383/1000))*SQRT((2*$V$2)/($V$3)))</f>
        <v>0.63240657298118019</v>
      </c>
      <c r="E383" s="11">
        <v>0.55000000000000004</v>
      </c>
      <c r="F383" s="11">
        <f t="shared" si="5"/>
        <v>8.9472934472934487</v>
      </c>
      <c r="G383" s="11">
        <f>(F383/1000)/((2*PI()*($V$1/1000)*(E383/1000))*SQRT((2*$V$2)/($V$3)))</f>
        <v>0.75361840019451831</v>
      </c>
    </row>
    <row r="384" spans="1:7" x14ac:dyDescent="0.25">
      <c r="A384" s="11">
        <v>21</v>
      </c>
      <c r="B384" s="11">
        <v>0.23</v>
      </c>
      <c r="C384" s="21">
        <f>$I$7+((B384-$I$6)/($J$6-$I$6))*($J$7-$I$7)</f>
        <v>2.6925333333333334</v>
      </c>
      <c r="D384" s="21">
        <f>(C384/1000)/((2*PI()*($V$4/1000)*(B384/1000))*SQRT((2*$V$2)/($V$3)))</f>
        <v>0.63240657298118019</v>
      </c>
      <c r="E384" s="11">
        <v>0.56999999999999995</v>
      </c>
      <c r="F384" s="11">
        <f t="shared" si="5"/>
        <v>9.2726495726495735</v>
      </c>
      <c r="G384" s="11">
        <f>(F384/1000)/((2*PI()*($V$1/1000)*(E384/1000))*SQRT((2*$V$2)/($V$3)))</f>
        <v>0.7536184001945182</v>
      </c>
    </row>
    <row r="385" spans="1:7" x14ac:dyDescent="0.25">
      <c r="A385" s="11">
        <v>22</v>
      </c>
      <c r="B385" s="21">
        <v>0.22</v>
      </c>
      <c r="C385" s="21">
        <f>$I$7+((B385-$I$6)/($J$6-$I$6))*($J$7-$I$7)</f>
        <v>2.5754666666666663</v>
      </c>
      <c r="D385" s="21">
        <f>(C385/1000)/((2*PI()*($V$4/1000)*(B385/1000))*SQRT((2*$V$2)/($V$3)))</f>
        <v>0.63240657298118019</v>
      </c>
      <c r="E385" s="11">
        <v>0.59</v>
      </c>
      <c r="F385" s="11">
        <f t="shared" si="5"/>
        <v>9.5980056980056982</v>
      </c>
      <c r="G385" s="11">
        <f>(F385/1000)/((2*PI()*($V$1/1000)*(E385/1000))*SQRT((2*$V$2)/($V$3)))</f>
        <v>0.7536184001945182</v>
      </c>
    </row>
    <row r="386" spans="1:7" x14ac:dyDescent="0.25">
      <c r="A386" s="11">
        <v>23</v>
      </c>
      <c r="B386" s="11">
        <v>0.21</v>
      </c>
      <c r="C386" s="21">
        <f>$I$7+((B386-$I$6)/($J$6-$I$6))*($J$7-$I$7)</f>
        <v>2.4583999999999997</v>
      </c>
      <c r="D386" s="21">
        <f>(C386/1000)/((2*PI()*($V$4/1000)*(B386/1000))*SQRT((2*$V$2)/($V$3)))</f>
        <v>0.63240657298118019</v>
      </c>
      <c r="E386" s="11">
        <v>0.63</v>
      </c>
      <c r="F386" s="11">
        <f t="shared" si="5"/>
        <v>10.24871794871795</v>
      </c>
      <c r="G386" s="11">
        <f>(F386/1000)/((2*PI()*($V$1/1000)*(E386/1000))*SQRT((2*$V$2)/($V$3)))</f>
        <v>0.7536184001945182</v>
      </c>
    </row>
    <row r="387" spans="1:7" x14ac:dyDescent="0.25">
      <c r="A387" s="11">
        <v>24</v>
      </c>
      <c r="B387" s="11">
        <v>0.2</v>
      </c>
      <c r="C387" s="21">
        <f>$I$7+((B387-$I$6)/($J$6-$I$6))*($J$7-$I$7)</f>
        <v>2.341333333333333</v>
      </c>
      <c r="D387" s="21">
        <f>(C387/1000)/((2*PI()*($V$4/1000)*(B387/1000))*SQRT((2*$V$2)/($V$3)))</f>
        <v>0.63240657298118008</v>
      </c>
      <c r="E387" s="11">
        <v>0.65</v>
      </c>
      <c r="F387" s="11">
        <f t="shared" si="5"/>
        <v>10.574074074074076</v>
      </c>
      <c r="G387" s="11">
        <f>(F387/1000)/((2*PI()*($V$1/1000)*(E387/1000))*SQRT((2*$V$2)/($V$3)))</f>
        <v>0.75361840019451831</v>
      </c>
    </row>
    <row r="388" spans="1:7" x14ac:dyDescent="0.25">
      <c r="A388" s="11">
        <v>25</v>
      </c>
      <c r="B388" s="11">
        <v>0.19</v>
      </c>
      <c r="C388" s="21">
        <f>$I$7+((B388-$I$6)/($J$6-$I$6))*($J$7-$I$7)</f>
        <v>2.2242666666666668</v>
      </c>
      <c r="D388" s="21">
        <f>(C388/1000)/((2*PI()*($V$4/1000)*(B388/1000))*SQRT((2*$V$2)/($V$3)))</f>
        <v>0.63240657298118019</v>
      </c>
      <c r="E388" s="11">
        <v>0.68</v>
      </c>
      <c r="F388" s="11">
        <f t="shared" ref="F388:F412" si="6">$I$3+((E388-$I$2)/($J$2-$I$2))*($J$3-$I$3)</f>
        <v>11.062108262108262</v>
      </c>
      <c r="G388" s="11">
        <f>(F388/1000)/((2*PI()*($V$1/1000)*(E388/1000))*SQRT((2*$V$2)/($V$3)))</f>
        <v>0.7536184001945182</v>
      </c>
    </row>
    <row r="389" spans="1:7" x14ac:dyDescent="0.25">
      <c r="A389" s="11">
        <v>26</v>
      </c>
      <c r="B389" s="21">
        <v>0.19</v>
      </c>
      <c r="C389" s="21">
        <f>$I$7+((B389-$I$6)/($J$6-$I$6))*($J$7-$I$7)</f>
        <v>2.2242666666666668</v>
      </c>
      <c r="D389" s="21">
        <f>(C389/1000)/((2*PI()*($V$4/1000)*(B389/1000))*SQRT((2*$V$2)/($V$3)))</f>
        <v>0.63240657298118019</v>
      </c>
      <c r="E389" s="11">
        <v>0.71</v>
      </c>
      <c r="F389" s="11">
        <f t="shared" si="6"/>
        <v>11.550142450142451</v>
      </c>
      <c r="G389" s="11">
        <f>(F389/1000)/((2*PI()*($V$1/1000)*(E389/1000))*SQRT((2*$V$2)/($V$3)))</f>
        <v>0.75361840019451842</v>
      </c>
    </row>
    <row r="390" spans="1:7" x14ac:dyDescent="0.25">
      <c r="A390" s="11">
        <v>27</v>
      </c>
      <c r="B390" s="11">
        <v>0.18</v>
      </c>
      <c r="C390" s="21">
        <f>$I$7+((B390-$I$6)/($J$6-$I$6))*($J$7-$I$7)</f>
        <v>2.1071999999999997</v>
      </c>
      <c r="D390" s="21">
        <f>(C390/1000)/((2*PI()*($V$4/1000)*(B390/1000))*SQRT((2*$V$2)/($V$3)))</f>
        <v>0.63240657298118008</v>
      </c>
      <c r="E390" s="11">
        <v>0.73</v>
      </c>
      <c r="F390" s="11">
        <f t="shared" si="6"/>
        <v>11.875498575498575</v>
      </c>
      <c r="G390" s="11">
        <f>(F390/1000)/((2*PI()*($V$1/1000)*(E390/1000))*SQRT((2*$V$2)/($V$3)))</f>
        <v>0.7536184001945182</v>
      </c>
    </row>
    <row r="391" spans="1:7" x14ac:dyDescent="0.25">
      <c r="A391" s="11">
        <v>28</v>
      </c>
      <c r="B391" s="11">
        <v>0.17</v>
      </c>
      <c r="C391" s="21">
        <f>$I$7+((B391-$I$6)/($J$6-$I$6))*($J$7-$I$7)</f>
        <v>1.9901333333333333</v>
      </c>
      <c r="D391" s="21">
        <f>(C391/1000)/((2*PI()*($V$4/1000)*(B391/1000))*SQRT((2*$V$2)/($V$3)))</f>
        <v>0.63240657298118019</v>
      </c>
      <c r="E391" s="11">
        <v>0.76</v>
      </c>
      <c r="F391" s="11">
        <f t="shared" si="6"/>
        <v>12.363532763532765</v>
      </c>
      <c r="G391" s="11">
        <f>(F391/1000)/((2*PI()*($V$1/1000)*(E391/1000))*SQRT((2*$V$2)/($V$3)))</f>
        <v>0.75361840019451809</v>
      </c>
    </row>
    <row r="392" spans="1:7" x14ac:dyDescent="0.25">
      <c r="A392" s="11">
        <v>29</v>
      </c>
      <c r="B392" s="11">
        <v>0.16</v>
      </c>
      <c r="C392" s="21">
        <f>$I$7+((B392-$I$6)/($J$6-$I$6))*($J$7-$I$7)</f>
        <v>1.8730666666666667</v>
      </c>
      <c r="D392" s="21">
        <f>(C392/1000)/((2*PI()*($V$4/1000)*(B392/1000))*SQRT((2*$V$2)/($V$3)))</f>
        <v>0.63240657298118008</v>
      </c>
      <c r="E392" s="11">
        <v>0.79</v>
      </c>
      <c r="F392" s="11">
        <f t="shared" si="6"/>
        <v>12.851566951566953</v>
      </c>
      <c r="G392" s="11">
        <f>(F392/1000)/((2*PI()*($V$1/1000)*(E392/1000))*SQRT((2*$V$2)/($V$3)))</f>
        <v>0.75361840019451831</v>
      </c>
    </row>
    <row r="393" spans="1:7" x14ac:dyDescent="0.25">
      <c r="A393" s="11">
        <v>30</v>
      </c>
      <c r="B393" s="11">
        <v>0.15</v>
      </c>
      <c r="C393" s="21">
        <f>$I$7+((B393-$I$6)/($J$6-$I$6))*($J$7-$I$7)</f>
        <v>1.7559999999999998</v>
      </c>
      <c r="D393" s="21">
        <f>(C393/1000)/((2*PI()*($V$4/1000)*(B393/1000))*SQRT((2*$V$2)/($V$3)))</f>
        <v>0.63240657298118019</v>
      </c>
      <c r="E393" s="11">
        <v>0.83</v>
      </c>
      <c r="F393" s="11">
        <f t="shared" si="6"/>
        <v>13.502279202279203</v>
      </c>
      <c r="G393" s="11">
        <f>(F393/1000)/((2*PI()*($V$1/1000)*(E393/1000))*SQRT((2*$V$2)/($V$3)))</f>
        <v>0.7536184001945182</v>
      </c>
    </row>
    <row r="394" spans="1:7" x14ac:dyDescent="0.25">
      <c r="A394" s="11">
        <v>31</v>
      </c>
      <c r="B394" s="11">
        <v>0.14000000000000001</v>
      </c>
      <c r="C394" s="21">
        <f>$I$7+((B394-$I$6)/($J$6-$I$6))*($J$7-$I$7)</f>
        <v>1.6389333333333334</v>
      </c>
      <c r="D394" s="21">
        <f>(C394/1000)/((2*PI()*($V$4/1000)*(B394/1000))*SQRT((2*$V$2)/($V$3)))</f>
        <v>0.63240657298118019</v>
      </c>
      <c r="E394" s="11">
        <v>0.87</v>
      </c>
      <c r="F394" s="11">
        <f t="shared" si="6"/>
        <v>14.152991452991454</v>
      </c>
      <c r="G394" s="11">
        <f>(F394/1000)/((2*PI()*($V$1/1000)*(E394/1000))*SQRT((2*$V$2)/($V$3)))</f>
        <v>0.7536184001945182</v>
      </c>
    </row>
    <row r="395" spans="1:7" x14ac:dyDescent="0.25">
      <c r="A395" s="11">
        <v>32</v>
      </c>
      <c r="B395" s="11">
        <v>0.13</v>
      </c>
      <c r="C395" s="21">
        <f>$I$7+((B395-$I$6)/($J$6-$I$6))*($J$7-$I$7)</f>
        <v>1.5218666666666667</v>
      </c>
      <c r="D395" s="21">
        <f>(C395/1000)/((2*PI()*($V$4/1000)*(B395/1000))*SQRT((2*$V$2)/($V$3)))</f>
        <v>0.63240657298118019</v>
      </c>
      <c r="E395" s="11">
        <v>0.91</v>
      </c>
      <c r="F395" s="11">
        <f t="shared" si="6"/>
        <v>14.803703703703706</v>
      </c>
      <c r="G395" s="11">
        <f>(F395/1000)/((2*PI()*($V$1/1000)*(E395/1000))*SQRT((2*$V$2)/($V$3)))</f>
        <v>0.75361840019451831</v>
      </c>
    </row>
    <row r="396" spans="1:7" x14ac:dyDescent="0.25">
      <c r="A396" s="11">
        <v>33</v>
      </c>
      <c r="B396" s="11">
        <v>0.12</v>
      </c>
      <c r="C396" s="21">
        <f>$I$7+((B396-$I$6)/($J$6-$I$6))*($J$7-$I$7)</f>
        <v>1.4047999999999998</v>
      </c>
      <c r="D396" s="21">
        <f>(C396/1000)/((2*PI()*($V$4/1000)*(B396/1000))*SQRT((2*$V$2)/($V$3)))</f>
        <v>0.63240657298118019</v>
      </c>
      <c r="E396" s="11">
        <v>0.95</v>
      </c>
      <c r="F396" s="11">
        <f t="shared" si="6"/>
        <v>15.454415954415955</v>
      </c>
      <c r="G396" s="11">
        <f>(F396/1000)/((2*PI()*($V$1/1000)*(E396/1000))*SQRT((2*$V$2)/($V$3)))</f>
        <v>0.75361840019451809</v>
      </c>
    </row>
    <row r="397" spans="1:7" x14ac:dyDescent="0.25">
      <c r="A397" s="11">
        <v>34</v>
      </c>
      <c r="B397" s="11">
        <v>0.11</v>
      </c>
      <c r="C397" s="21">
        <f>$I$7+((B397-$I$6)/($J$6-$I$6))*($J$7-$I$7)</f>
        <v>1.2877333333333332</v>
      </c>
      <c r="D397" s="21">
        <f>(C397/1000)/((2*PI()*($V$4/1000)*(B397/1000))*SQRT((2*$V$2)/($V$3)))</f>
        <v>0.63240657298118019</v>
      </c>
      <c r="E397" s="11">
        <v>0.99</v>
      </c>
      <c r="F397" s="11">
        <f t="shared" si="6"/>
        <v>16.105128205128207</v>
      </c>
      <c r="G397" s="11">
        <f>(F397/1000)/((2*PI()*($V$1/1000)*(E397/1000))*SQRT((2*$V$2)/($V$3)))</f>
        <v>0.7536184001945182</v>
      </c>
    </row>
    <row r="398" spans="1:7" x14ac:dyDescent="0.25">
      <c r="A398" s="11">
        <v>35</v>
      </c>
      <c r="B398" s="11">
        <v>0.11</v>
      </c>
      <c r="C398" s="21">
        <f>$I$7+((B398-$I$6)/($J$6-$I$6))*($J$7-$I$7)</f>
        <v>1.2877333333333332</v>
      </c>
      <c r="D398" s="21">
        <f>(C398/1000)/((2*PI()*($V$4/1000)*(B398/1000))*SQRT((2*$V$2)/($V$3)))</f>
        <v>0.63240657298118019</v>
      </c>
      <c r="E398" s="11">
        <v>1.03</v>
      </c>
      <c r="F398" s="11">
        <f t="shared" si="6"/>
        <v>16.75584045584046</v>
      </c>
      <c r="G398" s="11">
        <f>(F398/1000)/((2*PI()*($V$1/1000)*(E398/1000))*SQRT((2*$V$2)/($V$3)))</f>
        <v>0.7536184001945182</v>
      </c>
    </row>
    <row r="399" spans="1:7" x14ac:dyDescent="0.25">
      <c r="A399" s="11">
        <v>36</v>
      </c>
      <c r="B399" s="21">
        <v>0.1</v>
      </c>
      <c r="C399" s="21">
        <f>$I$7+((B399-$I$6)/($J$6-$I$6))*($J$7-$I$7)</f>
        <v>1.1706666666666665</v>
      </c>
      <c r="D399" s="21">
        <f>(C399/1000)/((2*PI()*($V$4/1000)*(B399/1000))*SQRT((2*$V$2)/($V$3)))</f>
        <v>0.63240657298118008</v>
      </c>
      <c r="E399" s="11">
        <v>1.06</v>
      </c>
      <c r="F399" s="11">
        <f t="shared" si="6"/>
        <v>17.243874643874648</v>
      </c>
      <c r="G399" s="11">
        <f>(F399/1000)/((2*PI()*($V$1/1000)*(E399/1000))*SQRT((2*$V$2)/($V$3)))</f>
        <v>0.75361840019451842</v>
      </c>
    </row>
    <row r="400" spans="1:7" x14ac:dyDescent="0.25">
      <c r="A400" s="11">
        <v>37</v>
      </c>
      <c r="B400" s="21">
        <v>0.1</v>
      </c>
      <c r="C400" s="21">
        <f>$I$7+((B400-$I$6)/($J$6-$I$6))*($J$7-$I$7)</f>
        <v>1.1706666666666665</v>
      </c>
      <c r="D400" s="21">
        <f>(C400/1000)/((2*PI()*($V$4/1000)*(B400/1000))*SQRT((2*$V$2)/($V$3)))</f>
        <v>0.63240657298118008</v>
      </c>
      <c r="E400" s="11">
        <v>1.1000000000000001</v>
      </c>
      <c r="F400" s="11">
        <f t="shared" si="6"/>
        <v>17.894586894586897</v>
      </c>
      <c r="G400" s="11">
        <f>(F400/1000)/((2*PI()*($V$1/1000)*(E400/1000))*SQRT((2*$V$2)/($V$3)))</f>
        <v>0.75361840019451831</v>
      </c>
    </row>
    <row r="401" spans="1:7" x14ac:dyDescent="0.25">
      <c r="A401" s="11">
        <v>38</v>
      </c>
      <c r="B401" s="11">
        <v>0.09</v>
      </c>
      <c r="C401" s="21">
        <f>$I$7+((B401-$I$6)/($J$6-$I$6))*($J$7-$I$7)</f>
        <v>1.0535999999999999</v>
      </c>
      <c r="D401" s="21">
        <f>(C401/1000)/((2*PI()*($V$4/1000)*(B401/1000))*SQRT((2*$V$2)/($V$3)))</f>
        <v>0.63240657298118008</v>
      </c>
      <c r="E401" s="11">
        <v>1.1499999999999999</v>
      </c>
      <c r="F401" s="11">
        <f t="shared" si="6"/>
        <v>18.707977207977208</v>
      </c>
      <c r="G401" s="11">
        <f>(F401/1000)/((2*PI()*($V$1/1000)*(E401/1000))*SQRT((2*$V$2)/($V$3)))</f>
        <v>0.75361840019451809</v>
      </c>
    </row>
    <row r="402" spans="1:7" x14ac:dyDescent="0.25">
      <c r="A402" s="11">
        <v>39</v>
      </c>
      <c r="B402" s="11">
        <v>0.09</v>
      </c>
      <c r="C402" s="21">
        <f>$I$7+((B402-$I$6)/($J$6-$I$6))*($J$7-$I$7)</f>
        <v>1.0535999999999999</v>
      </c>
      <c r="D402" s="21">
        <f>(C402/1000)/((2*PI()*($V$4/1000)*(B402/1000))*SQRT((2*$V$2)/($V$3)))</f>
        <v>0.63240657298118008</v>
      </c>
      <c r="E402" s="11">
        <v>1.19</v>
      </c>
      <c r="F402" s="11">
        <f t="shared" si="6"/>
        <v>19.358689458689458</v>
      </c>
      <c r="G402" s="11">
        <f>(F402/1000)/((2*PI()*($V$1/1000)*(E402/1000))*SQRT((2*$V$2)/($V$3)))</f>
        <v>0.75361840019451809</v>
      </c>
    </row>
    <row r="403" spans="1:7" x14ac:dyDescent="0.25">
      <c r="A403" s="11">
        <v>40</v>
      </c>
      <c r="B403" s="11">
        <v>0.08</v>
      </c>
      <c r="C403" s="21">
        <f>$I$7+((B403-$I$6)/($J$6-$I$6))*($J$7-$I$7)</f>
        <v>0.93653333333333333</v>
      </c>
      <c r="D403" s="21">
        <f>(C403/1000)/((2*PI()*($V$4/1000)*(B403/1000))*SQRT((2*$V$2)/($V$3)))</f>
        <v>0.63240657298118008</v>
      </c>
      <c r="E403" s="11">
        <v>1.24</v>
      </c>
      <c r="F403" s="11">
        <f t="shared" si="6"/>
        <v>20.172079772079776</v>
      </c>
      <c r="G403" s="11">
        <f>(F403/1000)/((2*PI()*($V$1/1000)*(E403/1000))*SQRT((2*$V$2)/($V$3)))</f>
        <v>0.75361840019451831</v>
      </c>
    </row>
    <row r="404" spans="1:7" x14ac:dyDescent="0.25">
      <c r="A404" s="11">
        <v>41</v>
      </c>
      <c r="B404" s="11">
        <v>0.08</v>
      </c>
      <c r="C404" s="21">
        <f>$I$7+((B404-$I$6)/($J$6-$I$6))*($J$7-$I$7)</f>
        <v>0.93653333333333333</v>
      </c>
      <c r="D404" s="21">
        <f>(C404/1000)/((2*PI()*($V$4/1000)*(B404/1000))*SQRT((2*$V$2)/($V$3)))</f>
        <v>0.63240657298118008</v>
      </c>
      <c r="E404" s="11">
        <v>1.29</v>
      </c>
      <c r="F404" s="11">
        <f t="shared" si="6"/>
        <v>20.985470085470087</v>
      </c>
      <c r="G404" s="11">
        <f>(F404/1000)/((2*PI()*($V$1/1000)*(E404/1000))*SQRT((2*$V$2)/($V$3)))</f>
        <v>0.7536184001945182</v>
      </c>
    </row>
    <row r="405" spans="1:7" x14ac:dyDescent="0.25">
      <c r="A405" s="11">
        <v>42</v>
      </c>
      <c r="B405" s="11">
        <v>7.0000000000000007E-2</v>
      </c>
      <c r="C405" s="21">
        <f>$I$7+((B405-$I$6)/($J$6-$I$6))*($J$7-$I$7)</f>
        <v>0.81946666666666668</v>
      </c>
      <c r="D405" s="21">
        <f>(C405/1000)/((2*PI()*($V$4/1000)*(B405/1000))*SQRT((2*$V$2)/($V$3)))</f>
        <v>0.63240657298118019</v>
      </c>
      <c r="E405" s="11">
        <v>1.34</v>
      </c>
      <c r="F405" s="11">
        <f t="shared" si="6"/>
        <v>21.798860398860402</v>
      </c>
      <c r="G405" s="11">
        <f>(F405/1000)/((2*PI()*($V$1/1000)*(E405/1000))*SQRT((2*$V$2)/($V$3)))</f>
        <v>0.75361840019451831</v>
      </c>
    </row>
    <row r="406" spans="1:7" x14ac:dyDescent="0.25">
      <c r="A406" s="11">
        <v>43</v>
      </c>
      <c r="B406" s="11">
        <v>7.0000000000000007E-2</v>
      </c>
      <c r="C406" s="21">
        <f>$I$7+((B406-$I$6)/($J$6-$I$6))*($J$7-$I$7)</f>
        <v>0.81946666666666668</v>
      </c>
      <c r="D406" s="21">
        <f>(C406/1000)/((2*PI()*($V$4/1000)*(B406/1000))*SQRT((2*$V$2)/($V$3)))</f>
        <v>0.63240657298118019</v>
      </c>
      <c r="E406" s="11">
        <v>1.39</v>
      </c>
      <c r="F406" s="11">
        <f t="shared" si="6"/>
        <v>22.612250712250713</v>
      </c>
      <c r="G406" s="11">
        <f>(F406/1000)/((2*PI()*($V$1/1000)*(E406/1000))*SQRT((2*$V$2)/($V$3)))</f>
        <v>0.7536184001945182</v>
      </c>
    </row>
    <row r="407" spans="1:7" x14ac:dyDescent="0.25">
      <c r="A407" s="11">
        <v>44</v>
      </c>
      <c r="B407" s="11">
        <v>7.0000000000000007E-2</v>
      </c>
      <c r="C407" s="21">
        <f>$I$7+((B407-$I$6)/($J$6-$I$6))*($J$7-$I$7)</f>
        <v>0.81946666666666668</v>
      </c>
      <c r="D407" s="21">
        <f>(C407/1000)/((2*PI()*($V$4/1000)*(B407/1000))*SQRT((2*$V$2)/($V$3)))</f>
        <v>0.63240657298118019</v>
      </c>
      <c r="E407" s="11">
        <v>1.45</v>
      </c>
      <c r="F407" s="11">
        <f t="shared" si="6"/>
        <v>23.588319088319089</v>
      </c>
      <c r="G407" s="11">
        <f>(F407/1000)/((2*PI()*($V$1/1000)*(E407/1000))*SQRT((2*$V$2)/($V$3)))</f>
        <v>0.7536184001945182</v>
      </c>
    </row>
    <row r="408" spans="1:7" x14ac:dyDescent="0.25">
      <c r="A408" s="11">
        <v>45</v>
      </c>
      <c r="B408" s="11">
        <v>7.0000000000000007E-2</v>
      </c>
      <c r="C408" s="21">
        <f>$I$7+((B408-$I$6)/($J$6-$I$6))*($J$7-$I$7)</f>
        <v>0.81946666666666668</v>
      </c>
      <c r="D408" s="21">
        <f>(C408/1000)/((2*PI()*($V$4/1000)*(B408/1000))*SQRT((2*$V$2)/($V$3)))</f>
        <v>0.63240657298118019</v>
      </c>
      <c r="E408" s="11">
        <v>1.5</v>
      </c>
      <c r="F408" s="11">
        <f t="shared" si="6"/>
        <v>24.401709401709404</v>
      </c>
      <c r="G408" s="11">
        <f>(F408/1000)/((2*PI()*($V$1/1000)*(E408/1000))*SQRT((2*$V$2)/($V$3)))</f>
        <v>0.75361840019451809</v>
      </c>
    </row>
    <row r="409" spans="1:7" x14ac:dyDescent="0.25">
      <c r="A409" s="11">
        <v>46</v>
      </c>
      <c r="B409" s="11">
        <v>7.0000000000000007E-2</v>
      </c>
      <c r="C409" s="21">
        <f>$I$7+((B409-$I$6)/($J$6-$I$6))*($J$7-$I$7)</f>
        <v>0.81946666666666668</v>
      </c>
      <c r="D409" s="21">
        <f>(C409/1000)/((2*PI()*($V$4/1000)*(B409/1000))*SQRT((2*$V$2)/($V$3)))</f>
        <v>0.63240657298118019</v>
      </c>
      <c r="E409" s="11">
        <v>1.56</v>
      </c>
      <c r="F409" s="11">
        <f t="shared" si="6"/>
        <v>25.37777777777778</v>
      </c>
      <c r="G409" s="11">
        <f>(F409/1000)/((2*PI()*($V$1/1000)*(E409/1000))*SQRT((2*$V$2)/($V$3)))</f>
        <v>0.7536184001945182</v>
      </c>
    </row>
    <row r="410" spans="1:7" x14ac:dyDescent="0.25">
      <c r="A410" s="11">
        <v>47</v>
      </c>
      <c r="B410" s="11">
        <v>7.0000000000000007E-2</v>
      </c>
      <c r="C410" s="21">
        <f>$I$7+((B410-$I$6)/($J$6-$I$6))*($J$7-$I$7)</f>
        <v>0.81946666666666668</v>
      </c>
      <c r="D410" s="21">
        <f>(C410/1000)/((2*PI()*($V$4/1000)*(B410/1000))*SQRT((2*$V$2)/($V$3)))</f>
        <v>0.63240657298118019</v>
      </c>
      <c r="E410" s="11">
        <v>1.61</v>
      </c>
      <c r="F410" s="11">
        <f t="shared" si="6"/>
        <v>26.191168091168095</v>
      </c>
      <c r="G410" s="11">
        <f>(F410/1000)/((2*PI()*($V$1/1000)*(E410/1000))*SQRT((2*$V$2)/($V$3)))</f>
        <v>0.7536184001945182</v>
      </c>
    </row>
    <row r="411" spans="1:7" x14ac:dyDescent="0.25">
      <c r="A411" s="11">
        <v>48</v>
      </c>
      <c r="B411" s="11">
        <v>0.06</v>
      </c>
      <c r="C411" s="21">
        <f>$I$7+((B411-$I$6)/($J$6-$I$6))*($J$7-$I$7)</f>
        <v>0.70239999999999991</v>
      </c>
      <c r="D411" s="21">
        <f>(C411/1000)/((2*PI()*($V$4/1000)*(B411/1000))*SQRT((2*$V$2)/($V$3)))</f>
        <v>0.63240657298118019</v>
      </c>
      <c r="E411" s="11">
        <v>1.67</v>
      </c>
      <c r="F411" s="11">
        <f t="shared" si="6"/>
        <v>27.167236467236467</v>
      </c>
      <c r="G411" s="11">
        <f>(F411/1000)/((2*PI()*($V$1/1000)*(E411/1000))*SQRT((2*$V$2)/($V$3)))</f>
        <v>0.75361840019451809</v>
      </c>
    </row>
    <row r="412" spans="1:7" x14ac:dyDescent="0.25">
      <c r="A412" s="11">
        <v>49</v>
      </c>
      <c r="B412" s="11">
        <v>0.06</v>
      </c>
      <c r="C412" s="21">
        <f>$I$7+((B412-$I$6)/($J$6-$I$6))*($J$7-$I$7)</f>
        <v>0.70239999999999991</v>
      </c>
      <c r="D412" s="21">
        <f>(C412/1000)/((2*PI()*($V$4/1000)*(B412/1000))*SQRT((2*$V$2)/($V$3)))</f>
        <v>0.63240657298118019</v>
      </c>
      <c r="E412" s="11">
        <v>1.73</v>
      </c>
      <c r="F412" s="11">
        <f t="shared" si="6"/>
        <v>28.143304843304843</v>
      </c>
      <c r="G412" s="11">
        <f>(F412/1000)/((2*PI()*($V$1/1000)*(E412/1000))*SQRT((2*$V$2)/($V$3)))</f>
        <v>0.75361840019451809</v>
      </c>
    </row>
    <row r="413" spans="1:7" x14ac:dyDescent="0.25">
      <c r="A413" s="11">
        <v>50</v>
      </c>
      <c r="B413" s="11">
        <v>0.06</v>
      </c>
      <c r="C413" s="21">
        <f>$I$7+((B413-$I$6)/($J$6-$I$6))*($J$7-$I$7)</f>
        <v>0.70239999999999991</v>
      </c>
      <c r="D413" s="21">
        <f>(C413/1000)/((2*PI()*($V$4/1000)*(B413/1000))*SQRT((2*$V$2)/($V$3)))</f>
        <v>0.63240657298118019</v>
      </c>
      <c r="E413" s="11">
        <v>1.8</v>
      </c>
      <c r="F413" s="11">
        <f>$J$3+((E413-$J$2)/($K$2-$J$2))*($K$3-$J$3)</f>
        <v>29.265641025641028</v>
      </c>
      <c r="G413" s="11">
        <f>(F413/1000)/((2*PI()*($V$1/1000)*(E413/1000))*SQRT((2*$V$2)/($V$3)))</f>
        <v>0.75319605713311322</v>
      </c>
    </row>
    <row r="414" spans="1:7" x14ac:dyDescent="0.25">
      <c r="A414" s="11">
        <v>51</v>
      </c>
      <c r="B414" s="11">
        <v>0.06</v>
      </c>
      <c r="C414" s="21">
        <f>$I$7+((B414-$I$6)/($J$6-$I$6))*($J$7-$I$7)</f>
        <v>0.70239999999999991</v>
      </c>
      <c r="D414" s="21">
        <f>(C414/1000)/((2*PI()*($V$4/1000)*(B414/1000))*SQRT((2*$V$2)/($V$3)))</f>
        <v>0.63240657298118019</v>
      </c>
      <c r="E414" s="11">
        <v>1.85</v>
      </c>
      <c r="F414" s="11">
        <f t="shared" ref="F414:F434" si="7">$J$3+((E414-$J$2)/($K$2-$J$2))*($K$3-$J$3)</f>
        <v>30.060797720797726</v>
      </c>
      <c r="G414" s="11">
        <f>(F414/1000)/((2*PI()*($V$1/1000)*(E414/1000))*SQRT((2*$V$2)/($V$3)))</f>
        <v>0.75275088471703777</v>
      </c>
    </row>
    <row r="415" spans="1:7" x14ac:dyDescent="0.25">
      <c r="A415" s="11">
        <v>52</v>
      </c>
      <c r="B415" s="11">
        <v>0.06</v>
      </c>
      <c r="C415" s="21">
        <f>$I$7+((B415-$I$6)/($J$6-$I$6))*($J$7-$I$7)</f>
        <v>0.70239999999999991</v>
      </c>
      <c r="D415" s="21">
        <f>(C415/1000)/((2*PI()*($V$4/1000)*(B415/1000))*SQRT((2*$V$2)/($V$3)))</f>
        <v>0.63240657298118019</v>
      </c>
      <c r="E415" s="11">
        <v>1.91</v>
      </c>
      <c r="F415" s="11">
        <f t="shared" si="7"/>
        <v>31.014985754985755</v>
      </c>
      <c r="G415" s="11">
        <f>(F415/1000)/((2*PI()*($V$1/1000)*(E415/1000))*SQRT((2*$V$2)/($V$3)))</f>
        <v>0.75224744366011465</v>
      </c>
    </row>
    <row r="416" spans="1:7" x14ac:dyDescent="0.25">
      <c r="A416" s="11">
        <v>53</v>
      </c>
      <c r="B416" s="11">
        <v>0.06</v>
      </c>
      <c r="C416" s="21">
        <f>$I$7+((B416-$I$6)/($J$6-$I$6))*($J$7-$I$7)</f>
        <v>0.70239999999999991</v>
      </c>
      <c r="D416" s="21">
        <f>(C416/1000)/((2*PI()*($V$4/1000)*(B416/1000))*SQRT((2*$V$2)/($V$3)))</f>
        <v>0.63240657298118019</v>
      </c>
      <c r="E416" s="11">
        <v>1.98</v>
      </c>
      <c r="F416" s="11">
        <f t="shared" si="7"/>
        <v>32.128205128205131</v>
      </c>
      <c r="G416" s="11">
        <f>(F416/1000)/((2*PI()*($V$1/1000)*(E416/1000))*SQRT((2*$V$2)/($V$3)))</f>
        <v>0.75169865900631383</v>
      </c>
    </row>
    <row r="417" spans="1:7" x14ac:dyDescent="0.25">
      <c r="A417" s="11">
        <v>54</v>
      </c>
      <c r="B417" s="11">
        <v>0.06</v>
      </c>
      <c r="C417" s="21">
        <f>$I$7+((B417-$I$6)/($J$6-$I$6))*($J$7-$I$7)</f>
        <v>0.70239999999999991</v>
      </c>
      <c r="D417" s="21">
        <f>(C417/1000)/((2*PI()*($V$4/1000)*(B417/1000))*SQRT((2*$V$2)/($V$3)))</f>
        <v>0.63240657298118019</v>
      </c>
      <c r="E417" s="11">
        <v>2.06</v>
      </c>
      <c r="F417" s="11">
        <f t="shared" si="7"/>
        <v>33.400455840455841</v>
      </c>
      <c r="G417" s="11">
        <f>(F417/1000)/((2*PI()*($V$1/1000)*(E417/1000))*SQRT((2*$V$2)/($V$3)))</f>
        <v>0.75111714517066319</v>
      </c>
    </row>
    <row r="418" spans="1:7" x14ac:dyDescent="0.25">
      <c r="A418" s="11">
        <v>55</v>
      </c>
      <c r="B418" s="11">
        <v>0.06</v>
      </c>
      <c r="C418" s="21">
        <f>$I$7+((B418-$I$6)/($J$6-$I$6))*($J$7-$I$7)</f>
        <v>0.70239999999999991</v>
      </c>
      <c r="D418" s="21">
        <f>(C418/1000)/((2*PI()*($V$4/1000)*(B418/1000))*SQRT((2*$V$2)/($V$3)))</f>
        <v>0.63240657298118019</v>
      </c>
      <c r="E418" s="11">
        <v>2.13</v>
      </c>
      <c r="F418" s="11">
        <f t="shared" si="7"/>
        <v>34.513675213675214</v>
      </c>
      <c r="G418" s="11">
        <f>(F418/1000)/((2*PI()*($V$1/1000)*(E418/1000))*SQRT((2*$V$2)/($V$3)))</f>
        <v>0.75064415328321543</v>
      </c>
    </row>
    <row r="419" spans="1:7" x14ac:dyDescent="0.25">
      <c r="A419" s="11">
        <v>56</v>
      </c>
      <c r="B419" s="11">
        <v>0.06</v>
      </c>
      <c r="C419" s="21">
        <f>$I$7+((B419-$I$6)/($J$6-$I$6))*($J$7-$I$7)</f>
        <v>0.70239999999999991</v>
      </c>
      <c r="D419" s="21">
        <f>(C419/1000)/((2*PI()*($V$4/1000)*(B419/1000))*SQRT((2*$V$2)/($V$3)))</f>
        <v>0.63240657298118019</v>
      </c>
      <c r="E419" s="11">
        <v>2.2000000000000002</v>
      </c>
      <c r="F419" s="11">
        <f t="shared" si="7"/>
        <v>35.626894586894593</v>
      </c>
      <c r="G419" s="11">
        <f>(F419/1000)/((2*PI()*($V$1/1000)*(E419/1000))*SQRT((2*$V$2)/($V$3)))</f>
        <v>0.75020126087951433</v>
      </c>
    </row>
    <row r="420" spans="1:7" x14ac:dyDescent="0.25">
      <c r="A420" s="11">
        <v>57</v>
      </c>
      <c r="B420" s="11">
        <v>0.06</v>
      </c>
      <c r="C420" s="21">
        <f>$I$7+((B420-$I$6)/($J$6-$I$6))*($J$7-$I$7)</f>
        <v>0.70239999999999991</v>
      </c>
      <c r="D420" s="21">
        <f>(C420/1000)/((2*PI()*($V$4/1000)*(B420/1000))*SQRT((2*$V$2)/($V$3)))</f>
        <v>0.63240657298118019</v>
      </c>
      <c r="E420" s="11">
        <v>2.2599999999999998</v>
      </c>
      <c r="F420" s="11">
        <f t="shared" si="7"/>
        <v>36.581082621082622</v>
      </c>
      <c r="G420" s="11">
        <f>(F420/1000)/((2*PI()*($V$1/1000)*(E420/1000))*SQRT((2*$V$2)/($V$3)))</f>
        <v>0.7498434754863853</v>
      </c>
    </row>
    <row r="421" spans="1:7" x14ac:dyDescent="0.25">
      <c r="A421" s="11">
        <v>58</v>
      </c>
      <c r="B421" s="21">
        <v>0.05</v>
      </c>
      <c r="C421" s="21">
        <f>$I$7+((B421-$I$6)/($J$6-$I$6))*($J$7-$I$7)</f>
        <v>0.58533333333333326</v>
      </c>
      <c r="D421" s="21">
        <f>(C421/1000)/((2*PI()*($V$4/1000)*(B421/1000))*SQRT((2*$V$2)/($V$3)))</f>
        <v>0.63240657298118008</v>
      </c>
      <c r="E421" s="11">
        <v>2.3199999999999998</v>
      </c>
      <c r="F421" s="11">
        <f t="shared" si="7"/>
        <v>37.535270655270658</v>
      </c>
      <c r="G421" s="11">
        <f>(F421/1000)/((2*PI()*($V$1/1000)*(E421/1000))*SQRT((2*$V$2)/($V$3)))</f>
        <v>0.74950419623428</v>
      </c>
    </row>
    <row r="422" spans="1:7" x14ac:dyDescent="0.25">
      <c r="A422" s="11">
        <v>59</v>
      </c>
      <c r="B422" s="21">
        <v>0.05</v>
      </c>
      <c r="C422" s="21">
        <f>$I$7+((B422-$I$6)/($J$6-$I$6))*($J$7-$I$7)</f>
        <v>0.58533333333333326</v>
      </c>
      <c r="D422" s="21">
        <f>(C422/1000)/((2*PI()*($V$4/1000)*(B422/1000))*SQRT((2*$V$2)/($V$3)))</f>
        <v>0.63240657298118008</v>
      </c>
      <c r="E422" s="11">
        <v>2.41</v>
      </c>
      <c r="F422" s="11">
        <f t="shared" si="7"/>
        <v>38.966552706552712</v>
      </c>
      <c r="G422" s="11">
        <f>(F422/1000)/((2*PI()*($V$1/1000)*(E422/1000))*SQRT((2*$V$2)/($V$3)))</f>
        <v>0.74902695280497023</v>
      </c>
    </row>
    <row r="423" spans="1:7" x14ac:dyDescent="0.25">
      <c r="A423" s="11">
        <v>60</v>
      </c>
      <c r="B423" s="21">
        <v>0.05</v>
      </c>
      <c r="C423" s="21">
        <f>$I$7+((B423-$I$6)/($J$6-$I$6))*($J$7-$I$7)</f>
        <v>0.58533333333333326</v>
      </c>
      <c r="D423" s="21">
        <f>(C423/1000)/((2*PI()*($V$4/1000)*(B423/1000))*SQRT((2*$V$2)/($V$3)))</f>
        <v>0.63240657298118008</v>
      </c>
      <c r="E423" s="11">
        <v>2.5</v>
      </c>
      <c r="F423" s="11">
        <f t="shared" si="7"/>
        <v>40.397834757834758</v>
      </c>
      <c r="G423" s="11">
        <f>(F423/1000)/((2*PI()*($V$1/1000)*(E423/1000))*SQRT((2*$V$2)/($V$3)))</f>
        <v>0.74858407090257084</v>
      </c>
    </row>
    <row r="424" spans="1:7" x14ac:dyDescent="0.25">
      <c r="A424" s="11">
        <v>61</v>
      </c>
      <c r="B424" s="21">
        <v>0.05</v>
      </c>
      <c r="C424" s="21">
        <f>$I$7+((B424-$I$6)/($J$6-$I$6))*($J$7-$I$7)</f>
        <v>0.58533333333333326</v>
      </c>
      <c r="D424" s="21">
        <f>(C424/1000)/((2*PI()*($V$4/1000)*(B424/1000))*SQRT((2*$V$2)/($V$3)))</f>
        <v>0.63240657298118008</v>
      </c>
      <c r="E424" s="11">
        <v>2.58</v>
      </c>
      <c r="F424" s="11">
        <f t="shared" si="7"/>
        <v>41.670085470085475</v>
      </c>
      <c r="G424" s="11">
        <f>(F424/1000)/((2*PI()*($V$1/1000)*(E424/1000))*SQRT((2*$V$2)/($V$3)))</f>
        <v>0.74821633778119856</v>
      </c>
    </row>
    <row r="425" spans="1:7" x14ac:dyDescent="0.25">
      <c r="A425" s="11">
        <v>62</v>
      </c>
      <c r="B425" s="21">
        <v>0.05</v>
      </c>
      <c r="C425" s="21">
        <f>$I$7+((B425-$I$6)/($J$6-$I$6))*($J$7-$I$7)</f>
        <v>0.58533333333333326</v>
      </c>
      <c r="D425" s="21">
        <f>(C425/1000)/((2*PI()*($V$4/1000)*(B425/1000))*SQRT((2*$V$2)/($V$3)))</f>
        <v>0.63240657298118008</v>
      </c>
      <c r="E425" s="11">
        <v>2.67</v>
      </c>
      <c r="F425" s="11">
        <f t="shared" si="7"/>
        <v>43.101367521367521</v>
      </c>
      <c r="G425" s="11">
        <f>(F425/1000)/((2*PI()*($V$1/1000)*(E425/1000))*SQRT((2*$V$2)/($V$3)))</f>
        <v>0.74782897845391039</v>
      </c>
    </row>
    <row r="426" spans="1:7" x14ac:dyDescent="0.25">
      <c r="A426" s="11">
        <v>63</v>
      </c>
      <c r="B426" s="21">
        <v>0.05</v>
      </c>
      <c r="C426" s="21">
        <f>$I$7+((B426-$I$6)/($J$6-$I$6))*($J$7-$I$7)</f>
        <v>0.58533333333333326</v>
      </c>
      <c r="D426" s="21">
        <f>(C426/1000)/((2*PI()*($V$4/1000)*(B426/1000))*SQRT((2*$V$2)/($V$3)))</f>
        <v>0.63240657298118008</v>
      </c>
      <c r="E426" s="11">
        <v>2.74</v>
      </c>
      <c r="F426" s="11">
        <f t="shared" si="7"/>
        <v>44.214586894586901</v>
      </c>
      <c r="G426" s="11">
        <f>(F426/1000)/((2*PI()*($V$1/1000)*(E426/1000))*SQRT((2*$V$2)/($V$3)))</f>
        <v>0.74754529193927866</v>
      </c>
    </row>
    <row r="427" spans="1:7" x14ac:dyDescent="0.25">
      <c r="A427" s="11">
        <v>64</v>
      </c>
      <c r="B427" s="21">
        <v>0.05</v>
      </c>
      <c r="C427" s="21">
        <f>$I$7+((B427-$I$6)/($J$6-$I$6))*($J$7-$I$7)</f>
        <v>0.58533333333333326</v>
      </c>
      <c r="D427" s="21">
        <f>(C427/1000)/((2*PI()*($V$4/1000)*(B427/1000))*SQRT((2*$V$2)/($V$3)))</f>
        <v>0.63240657298118008</v>
      </c>
      <c r="E427" s="11">
        <v>2.81</v>
      </c>
      <c r="F427" s="11">
        <f t="shared" si="7"/>
        <v>45.327806267806274</v>
      </c>
      <c r="G427" s="11">
        <f>(F427/1000)/((2*PI()*($V$1/1000)*(E427/1000))*SQRT((2*$V$2)/($V$3)))</f>
        <v>0.7472757392723508</v>
      </c>
    </row>
    <row r="428" spans="1:7" x14ac:dyDescent="0.25">
      <c r="A428" s="11">
        <v>65</v>
      </c>
      <c r="B428" s="21">
        <v>0.05</v>
      </c>
      <c r="C428" s="21">
        <f>$I$7+((B428-$I$6)/($J$6-$I$6))*($J$7-$I$7)</f>
        <v>0.58533333333333326</v>
      </c>
      <c r="D428" s="21">
        <f>(C428/1000)/((2*PI()*($V$4/1000)*(B428/1000))*SQRT((2*$V$2)/($V$3)))</f>
        <v>0.63240657298118008</v>
      </c>
      <c r="E428" s="11">
        <v>2.9</v>
      </c>
      <c r="F428" s="11">
        <f t="shared" si="7"/>
        <v>46.75908831908832</v>
      </c>
      <c r="G428" s="11">
        <f>(F428/1000)/((2*PI()*($V$1/1000)*(E428/1000))*SQRT((2*$V$2)/($V$3)))</f>
        <v>0.74694829253508788</v>
      </c>
    </row>
    <row r="429" spans="1:7" x14ac:dyDescent="0.25">
      <c r="A429" s="11">
        <v>66</v>
      </c>
      <c r="B429" s="21">
        <v>0.05</v>
      </c>
      <c r="C429" s="21">
        <f>$I$7+((B429-$I$6)/($J$6-$I$6))*($J$7-$I$7)</f>
        <v>0.58533333333333326</v>
      </c>
      <c r="D429" s="21">
        <f>(C429/1000)/((2*PI()*($V$4/1000)*(B429/1000))*SQRT((2*$V$2)/($V$3)))</f>
        <v>0.63240657298118008</v>
      </c>
      <c r="E429" s="11">
        <v>3</v>
      </c>
      <c r="F429" s="11">
        <f t="shared" si="7"/>
        <v>48.349401709401718</v>
      </c>
      <c r="G429" s="11">
        <f>(F429/1000)/((2*PI()*($V$1/1000)*(E429/1000))*SQRT((2*$V$2)/($V$3)))</f>
        <v>0.74660750537519549</v>
      </c>
    </row>
    <row r="430" spans="1:7" x14ac:dyDescent="0.25">
      <c r="A430" s="11">
        <v>67</v>
      </c>
      <c r="B430" s="21">
        <v>0.05</v>
      </c>
      <c r="C430" s="21">
        <f>$I$7+((B430-$I$6)/($J$6-$I$6))*($J$7-$I$7)</f>
        <v>0.58533333333333326</v>
      </c>
      <c r="D430" s="21">
        <f>(C430/1000)/((2*PI()*($V$4/1000)*(B430/1000))*SQRT((2*$V$2)/($V$3)))</f>
        <v>0.63240657298118008</v>
      </c>
      <c r="E430" s="11">
        <v>3.09</v>
      </c>
      <c r="F430" s="11">
        <f t="shared" si="7"/>
        <v>49.780683760683765</v>
      </c>
      <c r="G430" s="11">
        <f>(F430/1000)/((2*PI()*($V$1/1000)*(E430/1000))*SQRT((2*$V$2)/($V$3)))</f>
        <v>0.74631965602654859</v>
      </c>
    </row>
    <row r="431" spans="1:7" x14ac:dyDescent="0.25">
      <c r="A431" s="11">
        <v>68</v>
      </c>
      <c r="B431" s="21">
        <v>0.04</v>
      </c>
      <c r="C431" s="21">
        <f>$I$7+((B431-$I$6)/($J$6-$I$6))*($J$7-$I$7)</f>
        <v>0.46826666666666666</v>
      </c>
      <c r="D431" s="21">
        <f>(C431/1000)/((2*PI()*($V$4/1000)*(B431/1000))*SQRT((2*$V$2)/($V$3)))</f>
        <v>0.63240657298118008</v>
      </c>
      <c r="E431" s="11">
        <v>3.19</v>
      </c>
      <c r="F431" s="11">
        <f t="shared" si="7"/>
        <v>51.370997150997155</v>
      </c>
      <c r="G431" s="11">
        <f>(F431/1000)/((2*PI()*($V$1/1000)*(E431/1000))*SQRT((2*$V$2)/($V$3)))</f>
        <v>0.74601887300810865</v>
      </c>
    </row>
    <row r="432" spans="1:7" x14ac:dyDescent="0.25">
      <c r="A432" s="11">
        <v>69</v>
      </c>
      <c r="B432" s="21">
        <v>0.04</v>
      </c>
      <c r="C432" s="21">
        <f>$I$7+((B432-$I$6)/($J$6-$I$6))*($J$7-$I$7)</f>
        <v>0.46826666666666666</v>
      </c>
      <c r="D432" s="21">
        <f>(C432/1000)/((2*PI()*($V$4/1000)*(B432/1000))*SQRT((2*$V$2)/($V$3)))</f>
        <v>0.63240657298118008</v>
      </c>
      <c r="E432" s="11">
        <v>3.28</v>
      </c>
      <c r="F432" s="11">
        <f t="shared" si="7"/>
        <v>52.802279202279202</v>
      </c>
      <c r="G432" s="11">
        <f>(F432/1000)/((2*PI()*($V$1/1000)*(E432/1000))*SQRT((2*$V$2)/($V$3)))</f>
        <v>0.74576384935741324</v>
      </c>
    </row>
    <row r="433" spans="1:7" x14ac:dyDescent="0.25">
      <c r="A433" s="11">
        <v>70</v>
      </c>
      <c r="B433" s="21">
        <v>0.04</v>
      </c>
      <c r="C433" s="21">
        <f>$I$7+((B433-$I$6)/($J$6-$I$6))*($J$7-$I$7)</f>
        <v>0.46826666666666666</v>
      </c>
      <c r="D433" s="21">
        <f>(C433/1000)/((2*PI()*($V$4/1000)*(B433/1000))*SQRT((2*$V$2)/($V$3)))</f>
        <v>0.63240657298118008</v>
      </c>
      <c r="E433" s="11">
        <v>3.38</v>
      </c>
      <c r="F433" s="11">
        <f t="shared" si="7"/>
        <v>54.392592592592592</v>
      </c>
      <c r="G433" s="11">
        <f>(F433/1000)/((2*PI()*($V$1/1000)*(E433/1000))*SQRT((2*$V$2)/($V$3)))</f>
        <v>0.74549641824442225</v>
      </c>
    </row>
    <row r="434" spans="1:7" x14ac:dyDescent="0.25">
      <c r="A434" s="11">
        <v>71</v>
      </c>
      <c r="B434" s="21">
        <v>0.04</v>
      </c>
      <c r="C434" s="21">
        <f>$I$7+((B434-$I$6)/($J$6-$I$6))*($J$7-$I$7)</f>
        <v>0.46826666666666666</v>
      </c>
      <c r="D434" s="21">
        <f>(C434/1000)/((2*PI()*($V$4/1000)*(B434/1000))*SQRT((2*$V$2)/($V$3)))</f>
        <v>0.63240657298118008</v>
      </c>
      <c r="E434" s="11">
        <v>3.47</v>
      </c>
      <c r="F434" s="11">
        <f t="shared" si="7"/>
        <v>55.823874643874653</v>
      </c>
      <c r="G434" s="11">
        <f>(F434/1000)/((2*PI()*($V$1/1000)*(E434/1000))*SQRT((2*$V$2)/($V$3)))</f>
        <v>0.74526890912466748</v>
      </c>
    </row>
    <row r="435" spans="1:7" x14ac:dyDescent="0.25">
      <c r="A435" s="11">
        <v>72</v>
      </c>
      <c r="B435" s="21">
        <v>0.04</v>
      </c>
      <c r="C435" s="21">
        <f>$I$7+((B435-$I$6)/($J$6-$I$6))*($J$7-$I$7)</f>
        <v>0.46826666666666666</v>
      </c>
      <c r="D435" s="21">
        <f>(C435/1000)/((2*PI()*($V$4/1000)*(B435/1000))*SQRT((2*$V$2)/($V$3)))</f>
        <v>0.63240657298118008</v>
      </c>
      <c r="E435" s="11">
        <v>3.56</v>
      </c>
      <c r="F435" s="11">
        <f>$K$3+((E435-$K$2)/($L$2-$K$2))*($L$3-$K$3)</f>
        <v>57.093806818181825</v>
      </c>
      <c r="G435" s="11">
        <f>(F435/1000)/((2*PI()*($V$1/1000)*(E435/1000))*SQRT((2*$V$2)/($V$3)))</f>
        <v>0.74295328114100556</v>
      </c>
    </row>
    <row r="436" spans="1:7" x14ac:dyDescent="0.25">
      <c r="A436" s="11">
        <v>73</v>
      </c>
      <c r="B436" s="21">
        <v>0.04</v>
      </c>
      <c r="C436" s="21">
        <f>$I$7+((B436-$I$6)/($J$6-$I$6))*($J$7-$I$7)</f>
        <v>0.46826666666666666</v>
      </c>
      <c r="D436" s="21">
        <f>(C436/1000)/((2*PI()*($V$4/1000)*(B436/1000))*SQRT((2*$V$2)/($V$3)))</f>
        <v>0.63240657298118008</v>
      </c>
      <c r="E436" s="11">
        <v>3.66</v>
      </c>
      <c r="F436" s="11">
        <f t="shared" ref="F436:F450" si="8">$K$3+((E436-$K$2)/($L$2-$K$2))*($L$3-$K$3)</f>
        <v>58.36142045454546</v>
      </c>
      <c r="G436" s="11">
        <f>(F436/1000)/((2*PI()*($V$1/1000)*(E436/1000))*SQRT((2*$V$2)/($V$3)))</f>
        <v>0.73869858990209858</v>
      </c>
    </row>
    <row r="437" spans="1:7" x14ac:dyDescent="0.25">
      <c r="A437" s="11">
        <v>74</v>
      </c>
      <c r="B437" s="21">
        <v>0.04</v>
      </c>
      <c r="C437" s="21">
        <f>$I$7+((B437-$I$6)/($J$6-$I$6))*($J$7-$I$7)</f>
        <v>0.46826666666666666</v>
      </c>
      <c r="D437" s="21">
        <f>(C437/1000)/((2*PI()*($V$4/1000)*(B437/1000))*SQRT((2*$V$2)/($V$3)))</f>
        <v>0.63240657298118008</v>
      </c>
      <c r="E437" s="11">
        <v>3.77</v>
      </c>
      <c r="F437" s="11">
        <f t="shared" si="8"/>
        <v>59.755795454545456</v>
      </c>
      <c r="G437" s="11">
        <f>(F437/1000)/((2*PI()*($V$1/1000)*(E437/1000))*SQRT((2*$V$2)/($V$3)))</f>
        <v>0.73427912812714902</v>
      </c>
    </row>
    <row r="438" spans="1:7" x14ac:dyDescent="0.25">
      <c r="A438" s="11">
        <v>75</v>
      </c>
      <c r="B438" s="21">
        <v>0.04</v>
      </c>
      <c r="C438" s="21">
        <f>$I$7+((B438-$I$6)/($J$6-$I$6))*($J$7-$I$7)</f>
        <v>0.46826666666666666</v>
      </c>
      <c r="D438" s="21">
        <f>(C438/1000)/((2*PI()*($V$4/1000)*(B438/1000))*SQRT((2*$V$2)/($V$3)))</f>
        <v>0.63240657298118008</v>
      </c>
      <c r="E438" s="11">
        <v>3.89</v>
      </c>
      <c r="F438" s="11">
        <f t="shared" si="8"/>
        <v>61.276931818181822</v>
      </c>
      <c r="G438" s="11">
        <f>(F438/1000)/((2*PI()*($V$1/1000)*(E438/1000))*SQRT((2*$V$2)/($V$3)))</f>
        <v>0.72974295703213177</v>
      </c>
    </row>
    <row r="439" spans="1:7" x14ac:dyDescent="0.25">
      <c r="A439" s="11">
        <v>76</v>
      </c>
      <c r="B439" s="21">
        <v>0.04</v>
      </c>
      <c r="C439" s="21">
        <f>$I$7+((B439-$I$6)/($J$6-$I$6))*($J$7-$I$7)</f>
        <v>0.46826666666666666</v>
      </c>
      <c r="D439" s="21">
        <f>(C439/1000)/((2*PI()*($V$4/1000)*(B439/1000))*SQRT((2*$V$2)/($V$3)))</f>
        <v>0.63240657298118008</v>
      </c>
      <c r="E439" s="11">
        <v>4.0199999999999996</v>
      </c>
      <c r="F439" s="11">
        <f t="shared" si="8"/>
        <v>62.924829545454543</v>
      </c>
      <c r="G439" s="11">
        <f>(F439/1000)/((2*PI()*($V$1/1000)*(E439/1000))*SQRT((2*$V$2)/($V$3)))</f>
        <v>0.72513438022104582</v>
      </c>
    </row>
    <row r="440" spans="1:7" x14ac:dyDescent="0.25">
      <c r="A440" s="11">
        <v>77</v>
      </c>
      <c r="B440" s="21">
        <v>0.04</v>
      </c>
      <c r="C440" s="21">
        <f>$I$7+((B440-$I$6)/($J$6-$I$6))*($J$7-$I$7)</f>
        <v>0.46826666666666666</v>
      </c>
      <c r="D440" s="21">
        <f>(C440/1000)/((2*PI()*($V$4/1000)*(B440/1000))*SQRT((2*$V$2)/($V$3)))</f>
        <v>0.63240657298118008</v>
      </c>
      <c r="E440" s="11">
        <v>4.1100000000000003</v>
      </c>
      <c r="F440" s="11">
        <f t="shared" si="8"/>
        <v>64.065681818181829</v>
      </c>
      <c r="G440" s="11">
        <f>(F440/1000)/((2*PI()*($V$1/1000)*(E440/1000))*SQRT((2*$V$2)/($V$3)))</f>
        <v>0.72211461091249041</v>
      </c>
    </row>
    <row r="441" spans="1:7" x14ac:dyDescent="0.25">
      <c r="A441" s="11">
        <v>78</v>
      </c>
      <c r="B441" s="21">
        <v>0.04</v>
      </c>
      <c r="C441" s="21">
        <f>$I$7+((B441-$I$6)/($J$6-$I$6))*($J$7-$I$7)</f>
        <v>0.46826666666666666</v>
      </c>
      <c r="D441" s="21">
        <f>(C441/1000)/((2*PI()*($V$4/1000)*(B441/1000))*SQRT((2*$V$2)/($V$3)))</f>
        <v>0.63240657298118008</v>
      </c>
      <c r="E441" s="11">
        <v>4.21</v>
      </c>
      <c r="F441" s="11">
        <f t="shared" si="8"/>
        <v>65.333295454545464</v>
      </c>
      <c r="G441" s="11">
        <f>(F441/1000)/((2*PI()*($V$1/1000)*(E441/1000))*SQRT((2*$V$2)/($V$3)))</f>
        <v>0.71891073848694464</v>
      </c>
    </row>
    <row r="442" spans="1:7" x14ac:dyDescent="0.25">
      <c r="A442" s="11">
        <v>79</v>
      </c>
      <c r="B442" s="21">
        <v>0.04</v>
      </c>
      <c r="C442" s="21">
        <f>$I$7+((B442-$I$6)/($J$6-$I$6))*($J$7-$I$7)</f>
        <v>0.46826666666666666</v>
      </c>
      <c r="D442" s="21">
        <f>(C442/1000)/((2*PI()*($V$4/1000)*(B442/1000))*SQRT((2*$V$2)/($V$3)))</f>
        <v>0.63240657298118008</v>
      </c>
      <c r="E442" s="11">
        <v>4.3099999999999996</v>
      </c>
      <c r="F442" s="11">
        <f t="shared" si="8"/>
        <v>66.600909090909084</v>
      </c>
      <c r="G442" s="11">
        <f>(F442/1000)/((2*PI()*($V$1/1000)*(E442/1000))*SQRT((2*$V$2)/($V$3)))</f>
        <v>0.71585553763566989</v>
      </c>
    </row>
    <row r="443" spans="1:7" x14ac:dyDescent="0.25">
      <c r="A443" s="11">
        <v>80</v>
      </c>
      <c r="B443" s="21">
        <v>0.03</v>
      </c>
      <c r="C443" s="21">
        <f>$I$7+((B443-$I$6)/($J$6-$I$6))*($J$7-$I$7)</f>
        <v>0.35119999999999996</v>
      </c>
      <c r="D443" s="21">
        <f>(C443/1000)/((2*PI()*($V$4/1000)*(B443/1000))*SQRT((2*$V$2)/($V$3)))</f>
        <v>0.63240657298118019</v>
      </c>
      <c r="E443" s="11">
        <v>4.42</v>
      </c>
      <c r="F443" s="11">
        <f t="shared" si="8"/>
        <v>67.995284090909095</v>
      </c>
      <c r="G443" s="11">
        <f>(F443/1000)/((2*PI()*($V$1/1000)*(E443/1000))*SQRT((2*$V$2)/($V$3)))</f>
        <v>0.71265448896095207</v>
      </c>
    </row>
    <row r="444" spans="1:7" x14ac:dyDescent="0.25">
      <c r="A444" s="11">
        <v>81</v>
      </c>
      <c r="B444" s="21">
        <v>0.03</v>
      </c>
      <c r="C444" s="21">
        <f>$I$7+((B444-$I$6)/($J$6-$I$6))*($J$7-$I$7)</f>
        <v>0.35119999999999996</v>
      </c>
      <c r="D444" s="21">
        <f>(C444/1000)/((2*PI()*($V$4/1000)*(B444/1000))*SQRT((2*$V$2)/($V$3)))</f>
        <v>0.63240657298118019</v>
      </c>
      <c r="E444" s="11">
        <v>4.54</v>
      </c>
      <c r="F444" s="11">
        <f t="shared" si="8"/>
        <v>69.516420454545454</v>
      </c>
      <c r="G444" s="11">
        <f>(F444/1000)/((2*PI()*($V$1/1000)*(E444/1000))*SQRT((2*$V$2)/($V$3)))</f>
        <v>0.70933934604031934</v>
      </c>
    </row>
    <row r="445" spans="1:7" x14ac:dyDescent="0.25">
      <c r="A445" s="11">
        <v>82</v>
      </c>
      <c r="B445" s="21">
        <v>0.03</v>
      </c>
      <c r="C445" s="21">
        <f>$I$7+((B445-$I$6)/($J$6-$I$6))*($J$7-$I$7)</f>
        <v>0.35119999999999996</v>
      </c>
      <c r="D445" s="21">
        <f>(C445/1000)/((2*PI()*($V$4/1000)*(B445/1000))*SQRT((2*$V$2)/($V$3)))</f>
        <v>0.63240657298118019</v>
      </c>
      <c r="E445" s="11">
        <v>4.67</v>
      </c>
      <c r="F445" s="11">
        <f t="shared" si="8"/>
        <v>71.164318181818189</v>
      </c>
      <c r="G445" s="11">
        <f>(F445/1000)/((2*PI()*($V$1/1000)*(E445/1000))*SQRT((2*$V$2)/($V$3)))</f>
        <v>0.70594020056887818</v>
      </c>
    </row>
    <row r="446" spans="1:7" x14ac:dyDescent="0.25">
      <c r="A446" s="11">
        <v>83</v>
      </c>
      <c r="B446" s="21">
        <v>0.03</v>
      </c>
      <c r="C446" s="21">
        <f>$I$7+((B446-$I$6)/($J$6-$I$6))*($J$7-$I$7)</f>
        <v>0.35119999999999996</v>
      </c>
      <c r="D446" s="21">
        <f>(C446/1000)/((2*PI()*($V$4/1000)*(B446/1000))*SQRT((2*$V$2)/($V$3)))</f>
        <v>0.63240657298118019</v>
      </c>
      <c r="E446" s="11">
        <v>4.79</v>
      </c>
      <c r="F446" s="11">
        <f t="shared" si="8"/>
        <v>72.685454545454547</v>
      </c>
      <c r="G446" s="11">
        <f>(F446/1000)/((2*PI()*($V$1/1000)*(E446/1000))*SQRT((2*$V$2)/($V$3)))</f>
        <v>0.70296628945142015</v>
      </c>
    </row>
    <row r="447" spans="1:7" x14ac:dyDescent="0.25">
      <c r="A447" s="11">
        <v>84</v>
      </c>
      <c r="B447" s="21">
        <v>0.03</v>
      </c>
      <c r="C447" s="21">
        <f>$I$7+((B447-$I$6)/($J$6-$I$6))*($J$7-$I$7)</f>
        <v>0.35119999999999996</v>
      </c>
      <c r="D447" s="21">
        <f>(C447/1000)/((2*PI()*($V$4/1000)*(B447/1000))*SQRT((2*$V$2)/($V$3)))</f>
        <v>0.63240657298118019</v>
      </c>
      <c r="E447" s="11">
        <v>4.91</v>
      </c>
      <c r="F447" s="11">
        <f t="shared" si="8"/>
        <v>74.20659090909092</v>
      </c>
      <c r="G447" s="11">
        <f>(F447/1000)/((2*PI()*($V$1/1000)*(E447/1000))*SQRT((2*$V$2)/($V$3)))</f>
        <v>0.70013774262483575</v>
      </c>
    </row>
    <row r="448" spans="1:7" x14ac:dyDescent="0.25">
      <c r="A448" s="11">
        <v>85</v>
      </c>
      <c r="B448" s="21">
        <v>0.03</v>
      </c>
      <c r="C448" s="21">
        <f>$I$7+((B448-$I$6)/($J$6-$I$6))*($J$7-$I$7)</f>
        <v>0.35119999999999996</v>
      </c>
      <c r="D448" s="21">
        <f>(C448/1000)/((2*PI()*($V$4/1000)*(B448/1000))*SQRT((2*$V$2)/($V$3)))</f>
        <v>0.63240657298118019</v>
      </c>
      <c r="E448" s="11">
        <v>5.05</v>
      </c>
      <c r="F448" s="11">
        <f t="shared" si="8"/>
        <v>75.981250000000003</v>
      </c>
      <c r="G448" s="11">
        <f>(F448/1000)/((2*PI()*($V$1/1000)*(E448/1000))*SQRT((2*$V$2)/($V$3)))</f>
        <v>0.69700767083950987</v>
      </c>
    </row>
    <row r="449" spans="1:7" x14ac:dyDescent="0.25">
      <c r="A449" s="11">
        <v>86</v>
      </c>
      <c r="B449" s="21">
        <v>0.03</v>
      </c>
      <c r="C449" s="21">
        <f>$I$7+((B449-$I$6)/($J$6-$I$6))*($J$7-$I$7)</f>
        <v>0.35119999999999996</v>
      </c>
      <c r="D449" s="21">
        <f>(C449/1000)/((2*PI()*($V$4/1000)*(B449/1000))*SQRT((2*$V$2)/($V$3)))</f>
        <v>0.63240657298118019</v>
      </c>
      <c r="E449" s="11">
        <v>5.2</v>
      </c>
      <c r="F449" s="11">
        <f t="shared" si="8"/>
        <v>77.882670454545462</v>
      </c>
      <c r="G449" s="11">
        <f>(F449/1000)/((2*PI()*($V$1/1000)*(E449/1000))*SQRT((2*$V$2)/($V$3)))</f>
        <v>0.69384105288636078</v>
      </c>
    </row>
    <row r="450" spans="1:7" x14ac:dyDescent="0.25">
      <c r="A450" s="11">
        <v>87</v>
      </c>
      <c r="B450" s="21">
        <v>0.03</v>
      </c>
      <c r="C450" s="21">
        <f>$I$7+((B450-$I$6)/($J$6-$I$6))*($J$7-$I$7)</f>
        <v>0.35119999999999996</v>
      </c>
      <c r="D450" s="21">
        <f>(C450/1000)/((2*PI()*($V$4/1000)*(B450/1000))*SQRT((2*$V$2)/($V$3)))</f>
        <v>0.63240657298118019</v>
      </c>
      <c r="E450" s="11">
        <v>5.27</v>
      </c>
      <c r="F450" s="11">
        <f t="shared" si="8"/>
        <v>78.77</v>
      </c>
      <c r="G450" s="11">
        <f>(F450/1000)/((2*PI()*($V$1/1000)*(E450/1000))*SQRT((2*$V$2)/($V$3)))</f>
        <v>0.69242498780547768</v>
      </c>
    </row>
    <row r="451" spans="1:7" x14ac:dyDescent="0.25">
      <c r="A451" s="11">
        <v>88</v>
      </c>
      <c r="B451" s="21">
        <v>0.03</v>
      </c>
      <c r="C451" s="21">
        <f>$I$7+((B451-$I$6)/($J$6-$I$6))*($J$7-$I$7)</f>
        <v>0.35119999999999996</v>
      </c>
      <c r="D451" s="21">
        <f>(C451/1000)/((2*PI()*($V$4/1000)*(B451/1000))*SQRT((2*$V$2)/($V$3)))</f>
        <v>0.63240657298118019</v>
      </c>
      <c r="E451" s="11">
        <v>5.34</v>
      </c>
      <c r="F451" s="11">
        <f>$L$3+((E451-$L$2)/($M$2-$L$2))*($M$3-$L$3)</f>
        <v>79.488799999999998</v>
      </c>
      <c r="G451" s="11">
        <f>(F451/1000)/((2*PI()*($V$1/1000)*(E451/1000))*SQRT((2*$V$2)/($V$3)))</f>
        <v>0.68958401462619245</v>
      </c>
    </row>
    <row r="452" spans="1:7" x14ac:dyDescent="0.25">
      <c r="A452" s="11">
        <v>89</v>
      </c>
      <c r="B452" s="21">
        <v>0.03</v>
      </c>
      <c r="C452" s="21">
        <f>$I$7+((B452-$I$6)/($J$6-$I$6))*($J$7-$I$7)</f>
        <v>0.35119999999999996</v>
      </c>
      <c r="D452" s="21">
        <f>(C452/1000)/((2*PI()*($V$4/1000)*(B452/1000))*SQRT((2*$V$2)/($V$3)))</f>
        <v>0.63240657298118019</v>
      </c>
      <c r="E452" s="11">
        <v>5.53</v>
      </c>
      <c r="F452" s="11">
        <f t="shared" ref="F452:F462" si="9">$L$3+((E452-$L$2)/($M$2-$L$2))*($M$3-$L$3)</f>
        <v>81.439828571428578</v>
      </c>
      <c r="G452" s="11">
        <f>(F452/1000)/((2*PI()*($V$1/1000)*(E452/1000))*SQRT((2*$V$2)/($V$3)))</f>
        <v>0.68223535421694914</v>
      </c>
    </row>
    <row r="453" spans="1:7" x14ac:dyDescent="0.25">
      <c r="A453" s="11">
        <v>90</v>
      </c>
      <c r="B453" s="21">
        <v>0.03</v>
      </c>
      <c r="C453" s="21">
        <f>$I$7+((B453-$I$6)/($J$6-$I$6))*($J$7-$I$7)</f>
        <v>0.35119999999999996</v>
      </c>
      <c r="D453" s="21">
        <f>(C453/1000)/((2*PI()*($V$4/1000)*(B453/1000))*SQRT((2*$V$2)/($V$3)))</f>
        <v>0.63240657298118019</v>
      </c>
      <c r="E453" s="11">
        <v>5.72</v>
      </c>
      <c r="F453" s="11">
        <f t="shared" si="9"/>
        <v>83.390857142857143</v>
      </c>
      <c r="G453" s="11">
        <f>(F453/1000)/((2*PI()*($V$1/1000)*(E453/1000))*SQRT((2*$V$2)/($V$3)))</f>
        <v>0.67537489152720087</v>
      </c>
    </row>
    <row r="454" spans="1:7" x14ac:dyDescent="0.25">
      <c r="A454" s="11">
        <v>91</v>
      </c>
      <c r="B454" s="21">
        <v>0.03</v>
      </c>
      <c r="C454" s="21">
        <f>$I$7+((B454-$I$6)/($J$6-$I$6))*($J$7-$I$7)</f>
        <v>0.35119999999999996</v>
      </c>
      <c r="D454" s="21">
        <f>(C454/1000)/((2*PI()*($V$4/1000)*(B454/1000))*SQRT((2*$V$2)/($V$3)))</f>
        <v>0.63240657298118019</v>
      </c>
      <c r="E454" s="11">
        <v>5.86</v>
      </c>
      <c r="F454" s="11">
        <f t="shared" si="9"/>
        <v>84.828457142857147</v>
      </c>
      <c r="G454" s="11">
        <f>(F454/1000)/((2*PI()*($V$1/1000)*(E454/1000))*SQRT((2*$V$2)/($V$3)))</f>
        <v>0.67060448537091988</v>
      </c>
    </row>
    <row r="455" spans="1:7" x14ac:dyDescent="0.25">
      <c r="A455" s="11">
        <v>92</v>
      </c>
      <c r="B455" s="21">
        <v>0.02</v>
      </c>
      <c r="C455" s="21">
        <f>$I$7+((B455-$I$6)/($J$6-$I$6))*($J$7-$I$7)</f>
        <v>0.23413333333333333</v>
      </c>
      <c r="D455" s="21">
        <f>(C455/1000)/((2*PI()*($V$4/1000)*(B455/1000))*SQRT((2*$V$2)/($V$3)))</f>
        <v>0.63240657298118008</v>
      </c>
      <c r="E455" s="11">
        <v>6</v>
      </c>
      <c r="F455" s="11">
        <f t="shared" si="9"/>
        <v>86.266057142857136</v>
      </c>
      <c r="G455" s="11">
        <f>(F455/1000)/((2*PI()*($V$1/1000)*(E455/1000))*SQRT((2*$V$2)/($V$3)))</f>
        <v>0.6660566981685988</v>
      </c>
    </row>
    <row r="456" spans="1:7" x14ac:dyDescent="0.25">
      <c r="A456" s="11">
        <v>93</v>
      </c>
      <c r="B456" s="21">
        <v>0.02</v>
      </c>
      <c r="C456" s="21">
        <f>$I$7+((B456-$I$6)/($J$6-$I$6))*($J$7-$I$7)</f>
        <v>0.23413333333333333</v>
      </c>
      <c r="D456" s="21">
        <f>(C456/1000)/((2*PI()*($V$4/1000)*(B456/1000))*SQRT((2*$V$2)/($V$3)))</f>
        <v>0.63240657298118008</v>
      </c>
      <c r="E456" s="11">
        <v>6.13</v>
      </c>
      <c r="F456" s="11">
        <f t="shared" si="9"/>
        <v>87.600971428571427</v>
      </c>
      <c r="G456" s="11">
        <f>(F456/1000)/((2*PI()*($V$1/1000)*(E456/1000))*SQRT((2*$V$2)/($V$3)))</f>
        <v>0.66201975539217361</v>
      </c>
    </row>
    <row r="457" spans="1:7" x14ac:dyDescent="0.25">
      <c r="A457" s="11">
        <v>94</v>
      </c>
      <c r="B457" s="21">
        <v>0.02</v>
      </c>
      <c r="C457" s="21">
        <f>$I$7+((B457-$I$6)/($J$6-$I$6))*($J$7-$I$7)</f>
        <v>0.23413333333333333</v>
      </c>
      <c r="D457" s="21">
        <f>(C457/1000)/((2*PI()*($V$4/1000)*(B457/1000))*SQRT((2*$V$2)/($V$3)))</f>
        <v>0.63240657298118008</v>
      </c>
      <c r="E457" s="11">
        <v>6.27</v>
      </c>
      <c r="F457" s="11">
        <f t="shared" si="9"/>
        <v>89.03857142857143</v>
      </c>
      <c r="G457" s="11">
        <f>(F457/1000)/((2*PI()*($V$1/1000)*(E457/1000))*SQRT((2*$V$2)/($V$3)))</f>
        <v>0.65785949047719727</v>
      </c>
    </row>
    <row r="458" spans="1:7" x14ac:dyDescent="0.25">
      <c r="A458" s="11">
        <v>95</v>
      </c>
      <c r="B458" s="21">
        <v>0.02</v>
      </c>
      <c r="C458" s="21">
        <f>$I$7+((B458-$I$6)/($J$6-$I$6))*($J$7-$I$7)</f>
        <v>0.23413333333333333</v>
      </c>
      <c r="D458" s="21">
        <f>(C458/1000)/((2*PI()*($V$4/1000)*(B458/1000))*SQRT((2*$V$2)/($V$3)))</f>
        <v>0.63240657298118008</v>
      </c>
      <c r="E458" s="11">
        <v>6.42</v>
      </c>
      <c r="F458" s="11">
        <f t="shared" si="9"/>
        <v>90.578857142857146</v>
      </c>
      <c r="G458" s="11">
        <f>(F458/1000)/((2*PI()*($V$1/1000)*(E458/1000))*SQRT((2*$V$2)/($V$3)))</f>
        <v>0.65360341171738323</v>
      </c>
    </row>
    <row r="459" spans="1:7" x14ac:dyDescent="0.25">
      <c r="A459" s="11">
        <v>96</v>
      </c>
      <c r="B459" s="21">
        <v>0.02</v>
      </c>
      <c r="C459" s="21">
        <f>$I$7+((B459-$I$6)/($J$6-$I$6))*($J$7-$I$7)</f>
        <v>0.23413333333333333</v>
      </c>
      <c r="D459" s="21">
        <f>(C459/1000)/((2*PI()*($V$4/1000)*(B459/1000))*SQRT((2*$V$2)/($V$3)))</f>
        <v>0.63240657298118008</v>
      </c>
      <c r="E459" s="11">
        <v>6.57</v>
      </c>
      <c r="F459" s="11">
        <f t="shared" si="9"/>
        <v>92.119142857142862</v>
      </c>
      <c r="G459" s="11">
        <f>(F459/1000)/((2*PI()*($V$1/1000)*(E459/1000))*SQRT((2*$V$2)/($V$3)))</f>
        <v>0.64954167445345123</v>
      </c>
    </row>
    <row r="460" spans="1:7" x14ac:dyDescent="0.25">
      <c r="A460" s="11">
        <v>97</v>
      </c>
      <c r="B460" s="21">
        <v>0.02</v>
      </c>
      <c r="C460" s="21">
        <f>$I$7+((B460-$I$6)/($J$6-$I$6))*($J$7-$I$7)</f>
        <v>0.23413333333333333</v>
      </c>
      <c r="D460" s="21">
        <f>(C460/1000)/((2*PI()*($V$4/1000)*(B460/1000))*SQRT((2*$V$2)/($V$3)))</f>
        <v>0.63240657298118008</v>
      </c>
      <c r="E460" s="11">
        <v>6.73</v>
      </c>
      <c r="F460" s="11">
        <f t="shared" si="9"/>
        <v>93.76211428571429</v>
      </c>
      <c r="G460" s="11">
        <f>(F460/1000)/((2*PI()*($V$1/1000)*(E460/1000))*SQRT((2*$V$2)/($V$3)))</f>
        <v>0.64540872099380686</v>
      </c>
    </row>
    <row r="461" spans="1:7" x14ac:dyDescent="0.25">
      <c r="A461" s="11">
        <v>98</v>
      </c>
      <c r="B461" s="21">
        <v>0.02</v>
      </c>
      <c r="C461" s="21">
        <f>$I$7+((B461-$I$6)/($J$6-$I$6))*($J$7-$I$7)</f>
        <v>0.23413333333333333</v>
      </c>
      <c r="D461" s="21">
        <f>(C461/1000)/((2*PI()*($V$4/1000)*(B461/1000))*SQRT((2*$V$2)/($V$3)))</f>
        <v>0.63240657298118008</v>
      </c>
      <c r="E461" s="11">
        <v>6.89</v>
      </c>
      <c r="F461" s="11">
        <f t="shared" si="9"/>
        <v>95.405085714285718</v>
      </c>
      <c r="G461" s="11">
        <f>(F461/1000)/((2*PI()*($V$1/1000)*(E461/1000))*SQRT((2*$V$2)/($V$3)))</f>
        <v>0.64146771892851462</v>
      </c>
    </row>
    <row r="462" spans="1:7" x14ac:dyDescent="0.25">
      <c r="A462" s="11">
        <v>99</v>
      </c>
      <c r="B462" s="21">
        <v>0.02</v>
      </c>
      <c r="C462" s="21">
        <f>$I$7+((B462-$I$6)/($J$6-$I$6))*($J$7-$I$7)</f>
        <v>0.23413333333333333</v>
      </c>
      <c r="D462" s="21">
        <f>(C462/1000)/((2*PI()*($V$4/1000)*(B462/1000))*SQRT((2*$V$2)/($V$3)))</f>
        <v>0.63240657298118008</v>
      </c>
      <c r="E462" s="11">
        <v>7.02</v>
      </c>
      <c r="F462" s="11">
        <f t="shared" si="9"/>
        <v>96.74</v>
      </c>
      <c r="G462" s="11">
        <f>(F462/1000)/((2*PI()*($V$1/1000)*(E462/1000))*SQRT((2*$V$2)/($V$3)))</f>
        <v>0.638397933754971</v>
      </c>
    </row>
    <row r="463" spans="1:7" x14ac:dyDescent="0.25">
      <c r="A463" s="11">
        <v>100</v>
      </c>
      <c r="B463" s="21">
        <v>0.02</v>
      </c>
      <c r="C463" s="21">
        <f>$I$7+((B463-$I$6)/($J$6-$I$6))*($J$7-$I$7)</f>
        <v>0.23413333333333333</v>
      </c>
      <c r="D463" s="21">
        <f>(C463/1000)/((2*PI()*($V$4/1000)*(B463/1000))*SQRT((2*$V$2)/($V$3)))</f>
        <v>0.63240657298118008</v>
      </c>
      <c r="E463" s="11">
        <v>7.15</v>
      </c>
      <c r="F463" s="11">
        <f>$M$3+((E463-$M$2)/($N$2-$M$2))*($N$3-$M$3)</f>
        <v>97.658863636363634</v>
      </c>
      <c r="G463" s="11">
        <f>(F463/1000)/((2*PI()*($V$1/1000)*(E463/1000))*SQRT((2*$V$2)/($V$3)))</f>
        <v>0.63274413234140292</v>
      </c>
    </row>
    <row r="464" spans="1:7" x14ac:dyDescent="0.25">
      <c r="A464" s="11">
        <v>101</v>
      </c>
      <c r="B464" s="21">
        <v>0.02</v>
      </c>
      <c r="C464" s="21">
        <f>$I$7+((B464-$I$6)/($J$6-$I$6))*($J$7-$I$7)</f>
        <v>0.23413333333333333</v>
      </c>
      <c r="D464" s="21">
        <f>(C464/1000)/((2*PI()*($V$4/1000)*(B464/1000))*SQRT((2*$V$2)/($V$3)))</f>
        <v>0.63240657298118008</v>
      </c>
      <c r="E464" s="11">
        <v>7.3</v>
      </c>
      <c r="F464" s="11">
        <f t="shared" ref="F464:F475" si="10">$M$3+((E464-$M$2)/($N$2-$M$2))*($N$3-$M$3)</f>
        <v>98.719090909090909</v>
      </c>
      <c r="G464" s="11">
        <f>(F464/1000)/((2*PI()*($V$1/1000)*(E464/1000))*SQRT((2*$V$2)/($V$3)))</f>
        <v>0.62647073625237548</v>
      </c>
    </row>
    <row r="465" spans="1:7" x14ac:dyDescent="0.25">
      <c r="A465" s="11">
        <v>102</v>
      </c>
      <c r="B465" s="21">
        <v>0.01</v>
      </c>
      <c r="C465" s="21">
        <f>$I$7+((B465-$I$6)/($J$6-$I$6))*($J$7-$I$7)</f>
        <v>0.11706666666666667</v>
      </c>
      <c r="D465" s="21">
        <f>(C465/1000)/((2*PI()*($V$4/1000)*(B465/1000))*SQRT((2*$V$2)/($V$3)))</f>
        <v>0.63240657298118008</v>
      </c>
      <c r="E465" s="11">
        <v>7.45</v>
      </c>
      <c r="F465" s="11">
        <f t="shared" si="10"/>
        <v>99.779318181818184</v>
      </c>
      <c r="G465" s="11">
        <f>(F465/1000)/((2*PI()*($V$1/1000)*(E465/1000))*SQRT((2*$V$2)/($V$3)))</f>
        <v>0.62044996014008724</v>
      </c>
    </row>
    <row r="466" spans="1:7" x14ac:dyDescent="0.25">
      <c r="A466" s="11">
        <v>103</v>
      </c>
      <c r="B466" s="21">
        <v>0.01</v>
      </c>
      <c r="C466" s="21">
        <f>$I$7+((B466-$I$6)/($J$6-$I$6))*($J$7-$I$7)</f>
        <v>0.11706666666666667</v>
      </c>
      <c r="D466" s="21">
        <f>(C466/1000)/((2*PI()*($V$4/1000)*(B466/1000))*SQRT((2*$V$2)/($V$3)))</f>
        <v>0.63240657298118008</v>
      </c>
      <c r="E466" s="11">
        <v>7.6</v>
      </c>
      <c r="F466" s="11">
        <f t="shared" si="10"/>
        <v>100.83954545454546</v>
      </c>
      <c r="G466" s="11">
        <f>(F466/1000)/((2*PI()*($V$1/1000)*(E466/1000))*SQRT((2*$V$2)/($V$3)))</f>
        <v>0.61466684624275802</v>
      </c>
    </row>
    <row r="467" spans="1:7" x14ac:dyDescent="0.25">
      <c r="A467" s="11">
        <v>104</v>
      </c>
      <c r="B467" s="21">
        <v>0.01</v>
      </c>
      <c r="C467" s="21">
        <f>$I$7+((B467-$I$6)/($J$6-$I$6))*($J$7-$I$7)</f>
        <v>0.11706666666666667</v>
      </c>
      <c r="D467" s="21">
        <f>(C467/1000)/((2*PI()*($V$4/1000)*(B467/1000))*SQRT((2*$V$2)/($V$3)))</f>
        <v>0.63240657298118008</v>
      </c>
      <c r="E467" s="11">
        <v>7.76</v>
      </c>
      <c r="F467" s="11">
        <f t="shared" si="10"/>
        <v>101.97045454545454</v>
      </c>
      <c r="G467" s="11">
        <f>(F467/1000)/((2*PI()*($V$1/1000)*(E467/1000))*SQRT((2*$V$2)/($V$3)))</f>
        <v>0.6087446196399946</v>
      </c>
    </row>
    <row r="468" spans="1:7" x14ac:dyDescent="0.25">
      <c r="A468" s="11">
        <v>105</v>
      </c>
      <c r="B468" s="21">
        <v>0.01</v>
      </c>
      <c r="C468" s="21">
        <f>$I$7+((B468-$I$6)/($J$6-$I$6))*($J$7-$I$7)</f>
        <v>0.11706666666666667</v>
      </c>
      <c r="D468" s="21">
        <f>(C468/1000)/((2*PI()*($V$4/1000)*(B468/1000))*SQRT((2*$V$2)/($V$3)))</f>
        <v>0.63240657298118008</v>
      </c>
      <c r="E468" s="11">
        <v>7.88</v>
      </c>
      <c r="F468" s="11">
        <f t="shared" si="10"/>
        <v>102.81863636363637</v>
      </c>
      <c r="G468" s="11">
        <f>(F468/1000)/((2*PI()*($V$1/1000)*(E468/1000))*SQRT((2*$V$2)/($V$3)))</f>
        <v>0.60446077552378252</v>
      </c>
    </row>
    <row r="469" spans="1:7" x14ac:dyDescent="0.25">
      <c r="A469" s="11">
        <v>106</v>
      </c>
      <c r="B469" s="21">
        <v>0.01</v>
      </c>
      <c r="C469" s="21">
        <f>$I$7+((B469-$I$6)/($J$6-$I$6))*($J$7-$I$7)</f>
        <v>0.11706666666666667</v>
      </c>
      <c r="D469" s="21">
        <f>(C469/1000)/((2*PI()*($V$4/1000)*(B469/1000))*SQRT((2*$V$2)/($V$3)))</f>
        <v>0.63240657298118008</v>
      </c>
      <c r="E469" s="11">
        <v>8.01</v>
      </c>
      <c r="F469" s="11">
        <f t="shared" si="10"/>
        <v>103.73750000000001</v>
      </c>
      <c r="G469" s="11">
        <f>(F469/1000)/((2*PI()*($V$1/1000)*(E469/1000))*SQRT((2*$V$2)/($V$3)))</f>
        <v>0.59996478931442465</v>
      </c>
    </row>
    <row r="470" spans="1:7" x14ac:dyDescent="0.25">
      <c r="A470" s="11">
        <v>107</v>
      </c>
      <c r="B470" s="21">
        <v>0.01</v>
      </c>
      <c r="C470" s="21">
        <f>$I$7+((B470-$I$6)/($J$6-$I$6))*($J$7-$I$7)</f>
        <v>0.11706666666666667</v>
      </c>
      <c r="D470" s="21">
        <f>(C470/1000)/((2*PI()*($V$4/1000)*(B470/1000))*SQRT((2*$V$2)/($V$3)))</f>
        <v>0.63240657298118008</v>
      </c>
      <c r="E470" s="11">
        <v>8.15</v>
      </c>
      <c r="F470" s="11">
        <f t="shared" si="10"/>
        <v>104.72704545454546</v>
      </c>
      <c r="G470" s="11">
        <f>(F470/1000)/((2*PI()*($V$1/1000)*(E470/1000))*SQRT((2*$V$2)/($V$3)))</f>
        <v>0.59528336223923473</v>
      </c>
    </row>
    <row r="471" spans="1:7" x14ac:dyDescent="0.25">
      <c r="A471" s="11">
        <v>108</v>
      </c>
      <c r="B471" s="21">
        <v>0.01</v>
      </c>
      <c r="C471" s="21">
        <f>$I$7+((B471-$I$6)/($J$6-$I$6))*($J$7-$I$7)</f>
        <v>0.11706666666666667</v>
      </c>
      <c r="D471" s="21">
        <f>(C471/1000)/((2*PI()*($V$4/1000)*(B471/1000))*SQRT((2*$V$2)/($V$3)))</f>
        <v>0.63240657298118008</v>
      </c>
      <c r="E471" s="11">
        <v>8.2899999999999991</v>
      </c>
      <c r="F471" s="11">
        <f t="shared" si="10"/>
        <v>105.71659090909091</v>
      </c>
      <c r="G471" s="11">
        <f>(F471/1000)/((2*PI()*($V$1/1000)*(E471/1000))*SQRT((2*$V$2)/($V$3)))</f>
        <v>0.59076005332822512</v>
      </c>
    </row>
    <row r="472" spans="1:7" x14ac:dyDescent="0.25">
      <c r="A472" s="11">
        <v>109</v>
      </c>
      <c r="B472" s="21">
        <v>0.01</v>
      </c>
      <c r="C472" s="21">
        <f>$I$7+((B472-$I$6)/($J$6-$I$6))*($J$7-$I$7)</f>
        <v>0.11706666666666667</v>
      </c>
      <c r="D472" s="21">
        <f>(C472/1000)/((2*PI()*($V$4/1000)*(B472/1000))*SQRT((2*$V$2)/($V$3)))</f>
        <v>0.63240657298118008</v>
      </c>
      <c r="E472" s="11">
        <v>8.41</v>
      </c>
      <c r="F472" s="11">
        <f t="shared" si="10"/>
        <v>106.56477272727274</v>
      </c>
      <c r="G472" s="11">
        <f>(F472/1000)/((2*PI()*($V$1/1000)*(E472/1000))*SQRT((2*$V$2)/($V$3)))</f>
        <v>0.58700279486468887</v>
      </c>
    </row>
    <row r="473" spans="1:7" x14ac:dyDescent="0.25">
      <c r="A473" s="11">
        <v>110</v>
      </c>
      <c r="B473" s="21">
        <v>0.01</v>
      </c>
      <c r="C473" s="21">
        <f>$I$7+((B473-$I$6)/($J$6-$I$6))*($J$7-$I$7)</f>
        <v>0.11706666666666667</v>
      </c>
      <c r="D473" s="21">
        <f>(C473/1000)/((2*PI()*($V$4/1000)*(B473/1000))*SQRT((2*$V$2)/($V$3)))</f>
        <v>0.63240657298118008</v>
      </c>
      <c r="E473" s="11">
        <v>8.5299999999999994</v>
      </c>
      <c r="F473" s="11">
        <f t="shared" si="10"/>
        <v>107.41295454545455</v>
      </c>
      <c r="G473" s="11">
        <f>(F473/1000)/((2*PI()*($V$1/1000)*(E473/1000))*SQRT((2*$V$2)/($V$3)))</f>
        <v>0.58335125059004478</v>
      </c>
    </row>
    <row r="474" spans="1:7" x14ac:dyDescent="0.25">
      <c r="A474" s="11">
        <v>111</v>
      </c>
      <c r="B474" s="21">
        <v>0.01</v>
      </c>
      <c r="C474" s="21">
        <f>$I$7+((B474-$I$6)/($J$6-$I$6))*($J$7-$I$7)</f>
        <v>0.11706666666666667</v>
      </c>
      <c r="D474" s="21">
        <f>(C474/1000)/((2*PI()*($V$4/1000)*(B474/1000))*SQRT((2*$V$2)/($V$3)))</f>
        <v>0.63240657298118008</v>
      </c>
      <c r="E474" s="11">
        <v>8.6199999999999992</v>
      </c>
      <c r="F474" s="11">
        <f t="shared" si="10"/>
        <v>108.04909090909091</v>
      </c>
      <c r="G474" s="11">
        <f>(F474/1000)/((2*PI()*($V$1/1000)*(E474/1000))*SQRT((2*$V$2)/($V$3)))</f>
        <v>0.58067931143548346</v>
      </c>
    </row>
    <row r="475" spans="1:7" x14ac:dyDescent="0.25">
      <c r="A475" s="11">
        <v>112</v>
      </c>
      <c r="B475" s="21">
        <v>0.01</v>
      </c>
      <c r="C475" s="21">
        <f>$I$7+((B475-$I$6)/($J$6-$I$6))*($J$7-$I$7)</f>
        <v>0.11706666666666667</v>
      </c>
      <c r="D475" s="21">
        <f>(C475/1000)/((2*PI()*($V$4/1000)*(B475/1000))*SQRT((2*$V$2)/($V$3)))</f>
        <v>0.63240657298118008</v>
      </c>
      <c r="E475" s="11">
        <v>8.7200000000000006</v>
      </c>
      <c r="F475" s="11">
        <f t="shared" si="10"/>
        <v>108.75590909090911</v>
      </c>
      <c r="G475" s="11">
        <f>(F475/1000)/((2*PI()*($V$1/1000)*(E475/1000))*SQRT((2*$V$2)/($V$3)))</f>
        <v>0.57777517777233267</v>
      </c>
    </row>
    <row r="476" spans="1:7" x14ac:dyDescent="0.25">
      <c r="A476" s="11">
        <v>113</v>
      </c>
      <c r="B476" s="21">
        <v>0.01</v>
      </c>
      <c r="C476" s="21">
        <f>$I$7+((B476-$I$6)/($J$6-$I$6))*($J$7-$I$7)</f>
        <v>0.11706666666666667</v>
      </c>
      <c r="D476" s="21">
        <f>(C476/1000)/((2*PI()*($V$4/1000)*(B476/1000))*SQRT((2*$V$2)/($V$3)))</f>
        <v>0.63240657298118008</v>
      </c>
      <c r="E476" s="11">
        <v>8.7899999999999991</v>
      </c>
      <c r="F476" s="11">
        <f>$N$3+((E476-$N$2)/($O$2-$N$2))*($O$3-$N$3)</f>
        <v>109.20365714285715</v>
      </c>
      <c r="G476" s="11">
        <f>(F476/1000)/((2*PI()*($V$1/1000)*(E476/1000))*SQRT((2*$V$2)/($V$3)))</f>
        <v>0.5755337675231591</v>
      </c>
    </row>
    <row r="477" spans="1:7" x14ac:dyDescent="0.25">
      <c r="A477" s="11">
        <v>114</v>
      </c>
      <c r="B477" s="11">
        <v>0</v>
      </c>
      <c r="C477" s="21">
        <f>$I$7+((B477-$I$6)/($J$6-$I$6))*($J$7-$I$7)</f>
        <v>0</v>
      </c>
      <c r="D477" s="21">
        <v>0</v>
      </c>
      <c r="E477" s="11">
        <v>8.8699999999999992</v>
      </c>
      <c r="F477" s="11">
        <f t="shared" ref="F477:F488" si="11">$N$3+((E477-$N$2)/($O$2-$N$2))*($O$3-$N$3)</f>
        <v>109.3929142857143</v>
      </c>
      <c r="G477" s="11">
        <f>(F477/1000)/((2*PI()*($V$1/1000)*(E477/1000))*SQRT((2*$V$2)/($V$3)))</f>
        <v>0.57133137502536624</v>
      </c>
    </row>
    <row r="478" spans="1:7" x14ac:dyDescent="0.25">
      <c r="A478" s="11">
        <v>115</v>
      </c>
      <c r="B478" s="11">
        <v>0</v>
      </c>
      <c r="C478" s="21">
        <f>$I$7+((B478-$I$6)/($J$6-$I$6))*($J$7-$I$7)</f>
        <v>0</v>
      </c>
      <c r="D478" s="21">
        <v>0</v>
      </c>
      <c r="E478" s="11">
        <v>8.9</v>
      </c>
      <c r="F478" s="11">
        <f t="shared" si="11"/>
        <v>109.46388571428572</v>
      </c>
      <c r="G478" s="11">
        <f>(F478/1000)/((2*PI()*($V$1/1000)*(E478/1000))*SQRT((2*$V$2)/($V$3)))</f>
        <v>0.5697749552196526</v>
      </c>
    </row>
    <row r="479" spans="1:7" x14ac:dyDescent="0.25">
      <c r="A479" s="11">
        <v>116</v>
      </c>
      <c r="B479" s="11">
        <v>0</v>
      </c>
      <c r="C479" s="21">
        <f>$I$7+((B479-$I$6)/($J$6-$I$6))*($J$7-$I$7)</f>
        <v>0</v>
      </c>
      <c r="D479" s="21">
        <v>0</v>
      </c>
      <c r="E479" s="11">
        <v>8.94</v>
      </c>
      <c r="F479" s="11">
        <f t="shared" si="11"/>
        <v>109.5585142857143</v>
      </c>
      <c r="G479" s="11">
        <f>(F479/1000)/((2*PI()*($V$1/1000)*(E479/1000))*SQRT((2*$V$2)/($V$3)))</f>
        <v>0.56771597778838068</v>
      </c>
    </row>
    <row r="480" spans="1:7" x14ac:dyDescent="0.25">
      <c r="A480" s="11">
        <v>117</v>
      </c>
      <c r="B480" s="11">
        <v>0</v>
      </c>
      <c r="C480" s="21">
        <f>$I$7+((B480-$I$6)/($J$6-$I$6))*($J$7-$I$7)</f>
        <v>0</v>
      </c>
      <c r="D480" s="21">
        <v>0</v>
      </c>
      <c r="E480" s="11">
        <v>8.9700000000000006</v>
      </c>
      <c r="F480" s="11">
        <f t="shared" si="11"/>
        <v>109.62948571428572</v>
      </c>
      <c r="G480" s="11">
        <f>(F480/1000)/((2*PI()*($V$1/1000)*(E480/1000))*SQRT((2*$V$2)/($V$3)))</f>
        <v>0.56618379558617993</v>
      </c>
    </row>
    <row r="481" spans="1:7" x14ac:dyDescent="0.25">
      <c r="A481" s="11">
        <v>118</v>
      </c>
      <c r="B481" s="11">
        <v>0</v>
      </c>
      <c r="C481" s="21">
        <f>$I$7+((B481-$I$6)/($J$6-$I$6))*($J$7-$I$7)</f>
        <v>0</v>
      </c>
      <c r="D481" s="21">
        <v>0</v>
      </c>
      <c r="E481" s="11">
        <v>8.99</v>
      </c>
      <c r="F481" s="11">
        <f t="shared" si="11"/>
        <v>109.67680000000001</v>
      </c>
      <c r="G481" s="11">
        <f>(F481/1000)/((2*PI()*($V$1/1000)*(E481/1000))*SQRT((2*$V$2)/($V$3)))</f>
        <v>0.56516802184590009</v>
      </c>
    </row>
    <row r="482" spans="1:7" x14ac:dyDescent="0.25">
      <c r="A482" s="11">
        <v>119</v>
      </c>
      <c r="B482" s="11">
        <v>0</v>
      </c>
      <c r="C482" s="21">
        <f>$I$7+((B482-$I$6)/($J$6-$I$6))*($J$7-$I$7)</f>
        <v>0</v>
      </c>
      <c r="D482" s="21">
        <v>0</v>
      </c>
      <c r="E482" s="11">
        <v>8.99</v>
      </c>
      <c r="F482" s="11">
        <f t="shared" si="11"/>
        <v>109.67680000000001</v>
      </c>
      <c r="G482" s="11">
        <f>(F482/1000)/((2*PI()*($V$1/1000)*(E482/1000))*SQRT((2*$V$2)/($V$3)))</f>
        <v>0.56516802184590009</v>
      </c>
    </row>
    <row r="483" spans="1:7" x14ac:dyDescent="0.25">
      <c r="A483" s="11">
        <v>120</v>
      </c>
      <c r="B483" s="11">
        <v>0</v>
      </c>
      <c r="C483" s="21">
        <f>$I$7+((B483-$I$6)/($J$6-$I$6))*($J$7-$I$7)</f>
        <v>0</v>
      </c>
      <c r="D483" s="21">
        <v>0</v>
      </c>
      <c r="E483" s="23">
        <v>9</v>
      </c>
      <c r="F483" s="11">
        <f t="shared" si="11"/>
        <v>109.70045714285715</v>
      </c>
      <c r="G483" s="11">
        <f>(F483/1000)/((2*PI()*($V$1/1000)*(E483/1000))*SQRT((2*$V$2)/($V$3)))</f>
        <v>0.56466182793199382</v>
      </c>
    </row>
    <row r="484" spans="1:7" x14ac:dyDescent="0.25">
      <c r="A484" s="11">
        <v>121</v>
      </c>
      <c r="B484" s="11">
        <v>0</v>
      </c>
      <c r="C484" s="21">
        <f>$I$7+((B484-$I$6)/($J$6-$I$6))*($J$7-$I$7)</f>
        <v>0</v>
      </c>
      <c r="D484" s="21">
        <v>0</v>
      </c>
      <c r="E484" s="11">
        <v>8.98</v>
      </c>
      <c r="F484" s="11">
        <f t="shared" si="11"/>
        <v>109.65314285714287</v>
      </c>
      <c r="G484" s="11">
        <f>(F484/1000)/((2*PI()*($V$1/1000)*(E484/1000))*SQRT((2*$V$2)/($V$3)))</f>
        <v>0.56567534314046075</v>
      </c>
    </row>
    <row r="485" spans="1:7" x14ac:dyDescent="0.25">
      <c r="A485" s="11">
        <v>122</v>
      </c>
      <c r="B485" s="11">
        <v>0</v>
      </c>
      <c r="C485" s="21">
        <f>$I$7+((B485-$I$6)/($J$6-$I$6))*($J$7-$I$7)</f>
        <v>0</v>
      </c>
      <c r="D485" s="21">
        <v>0</v>
      </c>
      <c r="E485" s="11">
        <v>8.9700000000000006</v>
      </c>
      <c r="F485" s="11">
        <f t="shared" si="11"/>
        <v>109.62948571428572</v>
      </c>
      <c r="G485" s="11">
        <f>(F485/1000)/((2*PI()*($V$1/1000)*(E485/1000))*SQRT((2*$V$2)/($V$3)))</f>
        <v>0.56618379558617993</v>
      </c>
    </row>
    <row r="486" spans="1:7" x14ac:dyDescent="0.25">
      <c r="A486" s="11">
        <v>123</v>
      </c>
      <c r="B486" s="11">
        <v>0</v>
      </c>
      <c r="C486" s="21">
        <f>$I$7+((B486-$I$6)/($J$6-$I$6))*($J$7-$I$7)</f>
        <v>0</v>
      </c>
      <c r="D486" s="21">
        <v>0</v>
      </c>
      <c r="E486" s="11">
        <v>8.93</v>
      </c>
      <c r="F486" s="11">
        <f t="shared" si="11"/>
        <v>109.53485714285715</v>
      </c>
      <c r="G486" s="11">
        <f>(F486/1000)/((2*PI()*($V$1/1000)*(E486/1000))*SQRT((2*$V$2)/($V$3)))</f>
        <v>0.5682289928818387</v>
      </c>
    </row>
    <row r="487" spans="1:7" x14ac:dyDescent="0.25">
      <c r="A487" s="11">
        <v>124</v>
      </c>
      <c r="B487" s="11">
        <v>0</v>
      </c>
      <c r="C487" s="21">
        <f>$I$7+((B487-$I$6)/($J$6-$I$6))*($J$7-$I$7)</f>
        <v>0</v>
      </c>
      <c r="D487" s="21">
        <v>0</v>
      </c>
      <c r="E487" s="11">
        <v>8.8800000000000008</v>
      </c>
      <c r="F487" s="11">
        <f t="shared" si="11"/>
        <v>109.41657142857144</v>
      </c>
      <c r="G487" s="11">
        <f>(F487/1000)/((2*PI()*($V$1/1000)*(E487/1000))*SQRT((2*$V$2)/($V$3)))</f>
        <v>0.57081139994012398</v>
      </c>
    </row>
    <row r="488" spans="1:7" x14ac:dyDescent="0.25">
      <c r="A488" s="11">
        <v>125</v>
      </c>
      <c r="B488" s="11">
        <v>0</v>
      </c>
      <c r="C488" s="21">
        <f>$I$7+((B488-$I$6)/($J$6-$I$6))*($J$7-$I$7)</f>
        <v>0</v>
      </c>
      <c r="D488" s="21">
        <v>0</v>
      </c>
      <c r="E488" s="11">
        <v>8.8000000000000007</v>
      </c>
      <c r="F488" s="11">
        <f t="shared" si="11"/>
        <v>109.2273142857143</v>
      </c>
      <c r="G488" s="11">
        <f>(F488/1000)/((2*PI()*($V$1/1000)*(E488/1000))*SQRT((2*$V$2)/($V$3)))</f>
        <v>0.57500428994566732</v>
      </c>
    </row>
    <row r="489" spans="1:7" x14ac:dyDescent="0.25">
      <c r="A489" s="11">
        <v>126</v>
      </c>
      <c r="B489" s="11">
        <v>0</v>
      </c>
      <c r="C489" s="21">
        <f>$I$7+((B489-$I$6)/($J$6-$I$6))*($J$7-$I$7)</f>
        <v>0</v>
      </c>
      <c r="D489" s="21">
        <v>0</v>
      </c>
      <c r="E489" s="11">
        <v>8.7200000000000006</v>
      </c>
      <c r="F489" s="11">
        <f>$M$3+((E489-$M$2)/($N$2-$M$2))*($N$3-$M$3)</f>
        <v>108.75590909090911</v>
      </c>
      <c r="G489" s="11">
        <f>(F489/1000)/((2*PI()*($V$1/1000)*(E489/1000))*SQRT((2*$V$2)/($V$3)))</f>
        <v>0.57777517777233267</v>
      </c>
    </row>
    <row r="490" spans="1:7" x14ac:dyDescent="0.25">
      <c r="A490" s="11">
        <v>127</v>
      </c>
      <c r="B490" s="11">
        <v>0</v>
      </c>
      <c r="C490" s="21">
        <f>$I$7+((B490-$I$6)/($J$6-$I$6))*($J$7-$I$7)</f>
        <v>0</v>
      </c>
      <c r="D490" s="21">
        <v>0</v>
      </c>
      <c r="E490" s="11">
        <v>8.61</v>
      </c>
      <c r="F490" s="11">
        <f t="shared" ref="F490:F501" si="12">$M$3+((E490-$M$2)/($N$2-$M$2))*($N$3-$M$3)</f>
        <v>107.9784090909091</v>
      </c>
      <c r="G490" s="11">
        <f>(F490/1000)/((2*PI()*($V$1/1000)*(E490/1000))*SQRT((2*$V$2)/($V$3)))</f>
        <v>0.58097343507709409</v>
      </c>
    </row>
    <row r="491" spans="1:7" x14ac:dyDescent="0.25">
      <c r="A491" s="11">
        <v>128</v>
      </c>
      <c r="B491" s="11">
        <v>0</v>
      </c>
      <c r="C491" s="21">
        <f>$I$7+((B491-$I$6)/($J$6-$I$6))*($J$7-$I$7)</f>
        <v>0</v>
      </c>
      <c r="D491" s="21">
        <v>0</v>
      </c>
      <c r="E491" s="11">
        <v>8.49</v>
      </c>
      <c r="F491" s="11">
        <f t="shared" si="12"/>
        <v>107.13022727272728</v>
      </c>
      <c r="G491" s="11">
        <f>(F491/1000)/((2*PI()*($V$1/1000)*(E491/1000))*SQRT((2*$V$2)/($V$3)))</f>
        <v>0.58455696269643487</v>
      </c>
    </row>
    <row r="492" spans="1:7" x14ac:dyDescent="0.25">
      <c r="A492" s="11">
        <v>129</v>
      </c>
      <c r="B492" s="11">
        <v>0</v>
      </c>
      <c r="C492" s="21">
        <f>$I$7+((B492-$I$6)/($J$6-$I$6))*($J$7-$I$7)</f>
        <v>0</v>
      </c>
      <c r="D492" s="21">
        <v>0</v>
      </c>
      <c r="E492" s="11">
        <v>8.3800000000000008</v>
      </c>
      <c r="F492" s="11">
        <f t="shared" si="12"/>
        <v>106.35272727272729</v>
      </c>
      <c r="G492" s="11">
        <f>(F492/1000)/((2*PI()*($V$1/1000)*(E492/1000))*SQRT((2*$V$2)/($V$3)))</f>
        <v>0.58793202137610645</v>
      </c>
    </row>
    <row r="493" spans="1:7" x14ac:dyDescent="0.25">
      <c r="A493" s="11">
        <v>130</v>
      </c>
      <c r="B493" s="11">
        <v>0</v>
      </c>
      <c r="C493" s="21">
        <f>$I$7+((B493-$I$6)/($J$6-$I$6))*($J$7-$I$7)</f>
        <v>0</v>
      </c>
      <c r="D493" s="21">
        <v>0</v>
      </c>
      <c r="E493" s="11">
        <v>8.26</v>
      </c>
      <c r="F493" s="11">
        <f t="shared" si="12"/>
        <v>105.50454545454546</v>
      </c>
      <c r="G493" s="11">
        <f>(F493/1000)/((2*PI()*($V$1/1000)*(E493/1000))*SQRT((2*$V$2)/($V$3)))</f>
        <v>0.59171642571558403</v>
      </c>
    </row>
    <row r="494" spans="1:7" x14ac:dyDescent="0.25">
      <c r="A494" s="11">
        <v>131</v>
      </c>
      <c r="B494" s="11">
        <v>0</v>
      </c>
      <c r="C494" s="21">
        <f>$I$7+((B494-$I$6)/($J$6-$I$6))*($J$7-$I$7)</f>
        <v>0</v>
      </c>
      <c r="D494" s="21">
        <v>0</v>
      </c>
      <c r="E494" s="11">
        <v>8.1199999999999992</v>
      </c>
      <c r="F494" s="11">
        <f t="shared" si="12"/>
        <v>104.515</v>
      </c>
      <c r="G494" s="11">
        <f>(F494/1000)/((2*PI()*($V$1/1000)*(E494/1000))*SQRT((2*$V$2)/($V$3)))</f>
        <v>0.596272935538116</v>
      </c>
    </row>
    <row r="495" spans="1:7" x14ac:dyDescent="0.25">
      <c r="A495" s="11">
        <v>132</v>
      </c>
      <c r="B495" s="11">
        <v>0</v>
      </c>
      <c r="C495" s="21">
        <f>$I$7+((B495-$I$6)/($J$6-$I$6))*($J$7-$I$7)</f>
        <v>0</v>
      </c>
      <c r="D495" s="21">
        <v>0</v>
      </c>
      <c r="E495" s="11">
        <v>7.98</v>
      </c>
      <c r="F495" s="11">
        <f t="shared" si="12"/>
        <v>103.52545454545455</v>
      </c>
      <c r="G495" s="11">
        <f>(F495/1000)/((2*PI()*($V$1/1000)*(E495/1000))*SQRT((2*$V$2)/($V$3)))</f>
        <v>0.60098932289828044</v>
      </c>
    </row>
    <row r="496" spans="1:7" x14ac:dyDescent="0.25">
      <c r="A496" s="11">
        <v>133</v>
      </c>
      <c r="B496" s="11">
        <v>0</v>
      </c>
      <c r="C496" s="21">
        <f>$I$7+((B496-$I$6)/($J$6-$I$6))*($J$7-$I$7)</f>
        <v>0</v>
      </c>
      <c r="D496" s="21">
        <v>0</v>
      </c>
      <c r="E496" s="11">
        <v>7.84</v>
      </c>
      <c r="F496" s="11">
        <f t="shared" si="12"/>
        <v>102.53590909090909</v>
      </c>
      <c r="G496" s="11">
        <f>(F496/1000)/((2*PI()*($V$1/1000)*(E496/1000))*SQRT((2*$V$2)/($V$3)))</f>
        <v>0.60587415266416522</v>
      </c>
    </row>
    <row r="497" spans="1:7" x14ac:dyDescent="0.25">
      <c r="A497" s="11">
        <v>134</v>
      </c>
      <c r="B497" s="11">
        <v>0</v>
      </c>
      <c r="C497" s="21">
        <f>$I$7+((B497-$I$6)/($J$6-$I$6))*($J$7-$I$7)</f>
        <v>0</v>
      </c>
      <c r="D497" s="21">
        <v>0</v>
      </c>
      <c r="E497" s="11">
        <v>7.69</v>
      </c>
      <c r="F497" s="11">
        <f t="shared" si="12"/>
        <v>101.47568181818183</v>
      </c>
      <c r="G497" s="11">
        <f>(F497/1000)/((2*PI()*($V$1/1000)*(E497/1000))*SQRT((2*$V$2)/($V$3)))</f>
        <v>0.61130527028423232</v>
      </c>
    </row>
    <row r="498" spans="1:7" x14ac:dyDescent="0.25">
      <c r="A498" s="11">
        <v>135</v>
      </c>
      <c r="B498" s="11">
        <v>0</v>
      </c>
      <c r="C498" s="21">
        <f>$I$7+((B498-$I$6)/($J$6-$I$6))*($J$7-$I$7)</f>
        <v>0</v>
      </c>
      <c r="D498" s="21">
        <v>0</v>
      </c>
      <c r="E498" s="11">
        <v>7.53</v>
      </c>
      <c r="F498" s="11">
        <f t="shared" si="12"/>
        <v>100.34477272727273</v>
      </c>
      <c r="G498" s="11">
        <f>(F498/1000)/((2*PI()*($V$1/1000)*(E498/1000))*SQRT((2*$V$2)/($V$3)))</f>
        <v>0.61733696036179941</v>
      </c>
    </row>
    <row r="499" spans="1:7" x14ac:dyDescent="0.25">
      <c r="A499" s="11">
        <v>136</v>
      </c>
      <c r="B499" s="11">
        <v>0</v>
      </c>
      <c r="C499" s="21">
        <f>$I$7+((B499-$I$6)/($J$6-$I$6))*($J$7-$I$7)</f>
        <v>0</v>
      </c>
      <c r="D499" s="21">
        <v>0</v>
      </c>
      <c r="E499" s="11">
        <v>7.36</v>
      </c>
      <c r="F499" s="11">
        <f t="shared" si="12"/>
        <v>99.143181818181816</v>
      </c>
      <c r="G499" s="11">
        <f>(F499/1000)/((2*PI()*($V$1/1000)*(E499/1000))*SQRT((2*$V$2)/($V$3)))</f>
        <v>0.62403297635908483</v>
      </c>
    </row>
    <row r="500" spans="1:7" x14ac:dyDescent="0.25">
      <c r="A500" s="11">
        <v>137</v>
      </c>
      <c r="B500" s="11">
        <v>0</v>
      </c>
      <c r="C500" s="21">
        <f>$I$7+((B500-$I$6)/($J$6-$I$6))*($J$7-$I$7)</f>
        <v>0</v>
      </c>
      <c r="D500" s="21">
        <v>0</v>
      </c>
      <c r="E500" s="11">
        <v>7.21</v>
      </c>
      <c r="F500" s="11">
        <f t="shared" si="12"/>
        <v>98.082954545454541</v>
      </c>
      <c r="G500" s="11">
        <f>(F500/1000)/((2*PI()*($V$1/1000)*(E500/1000))*SQRT((2*$V$2)/($V$3)))</f>
        <v>0.63020345043017412</v>
      </c>
    </row>
    <row r="501" spans="1:7" x14ac:dyDescent="0.25">
      <c r="A501" s="11">
        <v>138</v>
      </c>
      <c r="B501" s="11">
        <v>0</v>
      </c>
      <c r="C501" s="21">
        <f>$I$7+((B501-$I$6)/($J$6-$I$6))*($J$7-$I$7)</f>
        <v>0</v>
      </c>
      <c r="D501" s="21">
        <v>0</v>
      </c>
      <c r="E501" s="11">
        <v>7.06</v>
      </c>
      <c r="F501" s="11">
        <f t="shared" si="12"/>
        <v>97.022727272727266</v>
      </c>
      <c r="G501" s="11">
        <f>(F501/1000)/((2*PI()*($V$1/1000)*(E501/1000))*SQRT((2*$V$2)/($V$3)))</f>
        <v>0.63663612594904329</v>
      </c>
    </row>
    <row r="502" spans="1:7" x14ac:dyDescent="0.25">
      <c r="A502" s="11">
        <v>139</v>
      </c>
      <c r="B502" s="11">
        <v>0</v>
      </c>
      <c r="C502" s="21">
        <f>$I$7+((B502-$I$6)/($J$6-$I$6))*($J$7-$I$7)</f>
        <v>0</v>
      </c>
      <c r="D502" s="21">
        <v>0</v>
      </c>
      <c r="E502" s="11">
        <v>6.9</v>
      </c>
      <c r="F502" s="11">
        <f>$L$3+((E502-$L$2)/($M$2-$L$2))*($M$3-$L$3)</f>
        <v>95.507771428571431</v>
      </c>
      <c r="G502" s="11">
        <f>(F502/1000)/((2*PI()*($V$1/1000)*(E502/1000))*SQRT((2*$V$2)/($V$3)))</f>
        <v>0.64122747487145471</v>
      </c>
    </row>
    <row r="503" spans="1:7" x14ac:dyDescent="0.25">
      <c r="A503" s="11">
        <v>140</v>
      </c>
      <c r="B503" s="11">
        <v>0</v>
      </c>
      <c r="C503" s="21">
        <f>$I$7+((B503-$I$6)/($J$6-$I$6))*($J$7-$I$7)</f>
        <v>0</v>
      </c>
      <c r="D503" s="21">
        <v>0</v>
      </c>
      <c r="E503" s="11">
        <v>6.74</v>
      </c>
      <c r="F503" s="11">
        <f t="shared" ref="F503:F512" si="13">$L$3+((E503-$L$2)/($M$2-$L$2))*($M$3-$L$3)</f>
        <v>93.864800000000002</v>
      </c>
      <c r="G503" s="11">
        <f>(F503/1000)/((2*PI()*($V$1/1000)*(E503/1000))*SQRT((2*$V$2)/($V$3)))</f>
        <v>0.64515692662965751</v>
      </c>
    </row>
    <row r="504" spans="1:7" x14ac:dyDescent="0.25">
      <c r="A504" s="11">
        <v>141</v>
      </c>
      <c r="B504" s="11">
        <v>0</v>
      </c>
      <c r="C504" s="21">
        <f>$I$7+((B504-$I$6)/($J$6-$I$6))*($J$7-$I$7)</f>
        <v>0</v>
      </c>
      <c r="D504" s="21">
        <v>0</v>
      </c>
      <c r="E504" s="11">
        <v>6.6</v>
      </c>
      <c r="F504" s="11">
        <f t="shared" si="13"/>
        <v>92.427199999999999</v>
      </c>
      <c r="G504" s="11">
        <f>(F504/1000)/((2*PI()*($V$1/1000)*(E504/1000))*SQRT((2*$V$2)/($V$3)))</f>
        <v>0.64875148193119536</v>
      </c>
    </row>
    <row r="505" spans="1:7" x14ac:dyDescent="0.25">
      <c r="A505" s="11">
        <v>142</v>
      </c>
      <c r="B505" s="11">
        <v>0</v>
      </c>
      <c r="C505" s="21">
        <f>$I$7+((B505-$I$6)/($J$6-$I$6))*($J$7-$I$7)</f>
        <v>0</v>
      </c>
      <c r="D505" s="21">
        <v>0</v>
      </c>
      <c r="E505" s="11">
        <v>6.45</v>
      </c>
      <c r="F505" s="11">
        <f t="shared" si="13"/>
        <v>90.886914285714283</v>
      </c>
      <c r="G505" s="11">
        <f>(F505/1000)/((2*PI()*($V$1/1000)*(E505/1000))*SQRT((2*$V$2)/($V$3)))</f>
        <v>0.65277595082361484</v>
      </c>
    </row>
    <row r="506" spans="1:7" x14ac:dyDescent="0.25">
      <c r="A506" s="11">
        <v>143</v>
      </c>
      <c r="B506" s="11">
        <v>0</v>
      </c>
      <c r="C506" s="21">
        <f>$I$7+((B506-$I$6)/($J$6-$I$6))*($J$7-$I$7)</f>
        <v>0</v>
      </c>
      <c r="D506" s="21">
        <v>0</v>
      </c>
      <c r="E506" s="11">
        <v>6.28</v>
      </c>
      <c r="F506" s="11">
        <f t="shared" si="13"/>
        <v>89.141257142857143</v>
      </c>
      <c r="G506" s="11">
        <f>(F506/1000)/((2*PI()*($V$1/1000)*(E506/1000))*SQRT((2*$V$2)/($V$3)))</f>
        <v>0.65756942651076411</v>
      </c>
    </row>
    <row r="507" spans="1:7" x14ac:dyDescent="0.25">
      <c r="A507" s="11">
        <v>144</v>
      </c>
      <c r="B507" s="11">
        <v>0</v>
      </c>
      <c r="C507" s="21">
        <f>$I$7+((B507-$I$6)/($J$6-$I$6))*($J$7-$I$7)</f>
        <v>0</v>
      </c>
      <c r="D507" s="21">
        <v>0</v>
      </c>
      <c r="E507" s="11">
        <v>6.11</v>
      </c>
      <c r="F507" s="11">
        <f t="shared" si="13"/>
        <v>87.395600000000002</v>
      </c>
      <c r="G507" s="11">
        <f>(F507/1000)/((2*PI()*($V$1/1000)*(E507/1000))*SQRT((2*$V$2)/($V$3)))</f>
        <v>0.66262964225251741</v>
      </c>
    </row>
    <row r="508" spans="1:7" x14ac:dyDescent="0.25">
      <c r="A508" s="11">
        <v>145</v>
      </c>
      <c r="B508" s="11">
        <v>0</v>
      </c>
      <c r="C508" s="21">
        <f>$I$7+((B508-$I$6)/($J$6-$I$6))*($J$7-$I$7)</f>
        <v>0</v>
      </c>
      <c r="D508" s="21">
        <v>0</v>
      </c>
      <c r="E508" s="11">
        <v>5.98</v>
      </c>
      <c r="F508" s="11">
        <f t="shared" si="13"/>
        <v>86.060685714285725</v>
      </c>
      <c r="G508" s="11">
        <f>(F508/1000)/((2*PI()*($V$1/1000)*(E508/1000))*SQRT((2*$V$2)/($V$3)))</f>
        <v>0.66669334491980781</v>
      </c>
    </row>
    <row r="509" spans="1:7" x14ac:dyDescent="0.25">
      <c r="A509" s="11">
        <v>146</v>
      </c>
      <c r="B509" s="11">
        <v>0</v>
      </c>
      <c r="C509" s="21">
        <f>$I$7+((B509-$I$6)/($J$6-$I$6))*($J$7-$I$7)</f>
        <v>0</v>
      </c>
      <c r="D509" s="21">
        <v>0</v>
      </c>
      <c r="E509" s="11">
        <v>5.85</v>
      </c>
      <c r="F509" s="11">
        <f t="shared" si="13"/>
        <v>84.72577142857142</v>
      </c>
      <c r="G509" s="11">
        <f>(F509/1000)/((2*PI()*($V$1/1000)*(E509/1000))*SQRT((2*$V$2)/($V$3)))</f>
        <v>0.6709376565945333</v>
      </c>
    </row>
    <row r="510" spans="1:7" x14ac:dyDescent="0.25">
      <c r="A510" s="11">
        <v>147</v>
      </c>
      <c r="B510" s="11">
        <v>0</v>
      </c>
      <c r="C510" s="21">
        <f>$I$7+((B510-$I$6)/($J$6-$I$6))*($J$7-$I$7)</f>
        <v>0</v>
      </c>
      <c r="D510" s="21">
        <v>0</v>
      </c>
      <c r="E510" s="11">
        <v>5.68</v>
      </c>
      <c r="F510" s="11">
        <f t="shared" si="13"/>
        <v>82.980114285714279</v>
      </c>
      <c r="G510" s="11">
        <f>(F510/1000)/((2*PI()*($V$1/1000)*(E510/1000))*SQRT((2*$V$2)/($V$3)))</f>
        <v>0.67678105752699003</v>
      </c>
    </row>
    <row r="511" spans="1:7" x14ac:dyDescent="0.25">
      <c r="A511" s="11">
        <v>148</v>
      </c>
      <c r="B511" s="11">
        <v>0</v>
      </c>
      <c r="C511" s="21">
        <f>$I$7+((B511-$I$6)/($J$6-$I$6))*($J$7-$I$7)</f>
        <v>0</v>
      </c>
      <c r="D511" s="21">
        <v>0</v>
      </c>
      <c r="E511" s="11">
        <v>5.5</v>
      </c>
      <c r="F511" s="11">
        <f t="shared" si="13"/>
        <v>81.131771428571426</v>
      </c>
      <c r="G511" s="11">
        <f>(F511/1000)/((2*PI()*($V$1/1000)*(E511/1000))*SQRT((2*$V$2)/($V$3)))</f>
        <v>0.68336191440600247</v>
      </c>
    </row>
    <row r="512" spans="1:7" x14ac:dyDescent="0.25">
      <c r="A512" s="11">
        <v>149</v>
      </c>
      <c r="B512" s="11">
        <v>0</v>
      </c>
      <c r="C512" s="21">
        <f>$I$7+((B512-$I$6)/($J$6-$I$6))*($J$7-$I$7)</f>
        <v>0</v>
      </c>
      <c r="D512" s="21">
        <v>0</v>
      </c>
      <c r="E512" s="11">
        <v>5.35</v>
      </c>
      <c r="F512" s="11">
        <f t="shared" si="13"/>
        <v>79.59148571428571</v>
      </c>
      <c r="G512" s="11">
        <f>(F512/1000)/((2*PI()*($V$1/1000)*(E512/1000))*SQRT((2*$V$2)/($V$3)))</f>
        <v>0.68918423014942787</v>
      </c>
    </row>
    <row r="513" spans="1:7" x14ac:dyDescent="0.25">
      <c r="A513" s="11">
        <v>150</v>
      </c>
      <c r="B513" s="11">
        <v>0</v>
      </c>
      <c r="C513" s="21">
        <f>$I$7+((B513-$I$6)/($J$6-$I$6))*($J$7-$I$7)</f>
        <v>0</v>
      </c>
      <c r="D513" s="21">
        <v>0</v>
      </c>
      <c r="E513" s="11">
        <v>5.2</v>
      </c>
      <c r="F513" s="11">
        <f>$K$3+((E513-$K$2)/($L$2-$K$2))*($L$3-$K$3)</f>
        <v>77.882670454545462</v>
      </c>
      <c r="G513" s="11">
        <f>(F513/1000)/((2*PI()*($V$1/1000)*(E513/1000))*SQRT((2*$V$2)/($V$3)))</f>
        <v>0.69384105288636078</v>
      </c>
    </row>
    <row r="514" spans="1:7" x14ac:dyDescent="0.25">
      <c r="A514" s="11">
        <v>151</v>
      </c>
      <c r="B514" s="11">
        <v>0</v>
      </c>
      <c r="C514" s="21">
        <f>$I$7+((B514-$I$6)/($J$6-$I$6))*($J$7-$I$7)</f>
        <v>0</v>
      </c>
      <c r="D514" s="21">
        <v>0</v>
      </c>
      <c r="E514" s="11">
        <v>5.0599999999999996</v>
      </c>
      <c r="F514" s="11">
        <f t="shared" ref="F514:F526" si="14">$K$3+((E514-$K$2)/($L$2-$K$2))*($L$3-$K$3)</f>
        <v>76.108011363636365</v>
      </c>
      <c r="G514" s="11">
        <f>(F514/1000)/((2*PI()*($V$1/1000)*(E514/1000))*SQRT((2*$V$2)/($V$3)))</f>
        <v>0.69679072204693582</v>
      </c>
    </row>
    <row r="515" spans="1:7" x14ac:dyDescent="0.25">
      <c r="A515" s="11">
        <v>152</v>
      </c>
      <c r="B515" s="11">
        <v>0</v>
      </c>
      <c r="C515" s="21">
        <f>$I$7+((B515-$I$6)/($J$6-$I$6))*($J$7-$I$7)</f>
        <v>0</v>
      </c>
      <c r="D515" s="21">
        <v>0</v>
      </c>
      <c r="E515" s="11">
        <v>4.91</v>
      </c>
      <c r="F515" s="11">
        <f t="shared" si="14"/>
        <v>74.20659090909092</v>
      </c>
      <c r="G515" s="11">
        <f>(F515/1000)/((2*PI()*($V$1/1000)*(E515/1000))*SQRT((2*$V$2)/($V$3)))</f>
        <v>0.70013774262483575</v>
      </c>
    </row>
    <row r="516" spans="1:7" x14ac:dyDescent="0.25">
      <c r="A516" s="11">
        <v>153</v>
      </c>
      <c r="B516" s="11">
        <v>0</v>
      </c>
      <c r="C516" s="21">
        <f>$I$7+((B516-$I$6)/($J$6-$I$6))*($J$7-$I$7)</f>
        <v>0</v>
      </c>
      <c r="D516" s="21">
        <v>0</v>
      </c>
      <c r="E516" s="11">
        <v>4.79</v>
      </c>
      <c r="F516" s="11">
        <f t="shared" si="14"/>
        <v>72.685454545454547</v>
      </c>
      <c r="G516" s="11">
        <f>(F516/1000)/((2*PI()*($V$1/1000)*(E516/1000))*SQRT((2*$V$2)/($V$3)))</f>
        <v>0.70296628945142015</v>
      </c>
    </row>
    <row r="517" spans="1:7" x14ac:dyDescent="0.25">
      <c r="A517" s="11">
        <v>154</v>
      </c>
      <c r="B517" s="11">
        <v>0</v>
      </c>
      <c r="C517" s="21">
        <f>$I$7+((B517-$I$6)/($J$6-$I$6))*($J$7-$I$7)</f>
        <v>0</v>
      </c>
      <c r="D517" s="21">
        <v>0</v>
      </c>
      <c r="E517" s="11">
        <v>4.66</v>
      </c>
      <c r="F517" s="11">
        <f t="shared" si="14"/>
        <v>71.037556818181827</v>
      </c>
      <c r="G517" s="11">
        <f>(F517/1000)/((2*PI()*($V$1/1000)*(E517/1000))*SQRT((2*$V$2)/($V$3)))</f>
        <v>0.70619494009413963</v>
      </c>
    </row>
    <row r="518" spans="1:7" x14ac:dyDescent="0.25">
      <c r="A518" s="11">
        <v>155</v>
      </c>
      <c r="B518" s="11">
        <v>0</v>
      </c>
      <c r="C518" s="21">
        <f>$I$7+((B518-$I$6)/($J$6-$I$6))*($J$7-$I$7)</f>
        <v>0</v>
      </c>
      <c r="D518" s="21">
        <v>0</v>
      </c>
      <c r="E518" s="11">
        <v>4.53</v>
      </c>
      <c r="F518" s="11">
        <f t="shared" si="14"/>
        <v>69.389659090909092</v>
      </c>
      <c r="G518" s="11">
        <f>(F518/1000)/((2*PI()*($V$1/1000)*(E518/1000))*SQRT((2*$V$2)/($V$3)))</f>
        <v>0.70960889960377027</v>
      </c>
    </row>
    <row r="519" spans="1:7" x14ac:dyDescent="0.25">
      <c r="A519" s="11">
        <v>156</v>
      </c>
      <c r="B519" s="11">
        <v>0</v>
      </c>
      <c r="C519" s="21">
        <f>$I$7+((B519-$I$6)/($J$6-$I$6))*($J$7-$I$7)</f>
        <v>0</v>
      </c>
      <c r="D519" s="21">
        <v>0</v>
      </c>
      <c r="E519" s="11">
        <v>4.4000000000000004</v>
      </c>
      <c r="F519" s="11">
        <f t="shared" si="14"/>
        <v>67.741761363636371</v>
      </c>
      <c r="G519" s="11">
        <f>(F519/1000)/((2*PI()*($V$1/1000)*(E519/1000))*SQRT((2*$V$2)/($V$3)))</f>
        <v>0.71322459308442465</v>
      </c>
    </row>
    <row r="520" spans="1:7" x14ac:dyDescent="0.25">
      <c r="A520" s="11">
        <v>157</v>
      </c>
      <c r="B520" s="11">
        <v>0</v>
      </c>
      <c r="C520" s="21">
        <f>$I$7+((B520-$I$6)/($J$6-$I$6))*($J$7-$I$7)</f>
        <v>0</v>
      </c>
      <c r="D520" s="21">
        <v>0</v>
      </c>
      <c r="E520" s="11">
        <v>4.28</v>
      </c>
      <c r="F520" s="11">
        <f t="shared" si="14"/>
        <v>66.220625000000013</v>
      </c>
      <c r="G520" s="11">
        <f>(F520/1000)/((2*PI()*($V$1/1000)*(E520/1000))*SQRT((2*$V$2)/($V$3)))</f>
        <v>0.71675710741958587</v>
      </c>
    </row>
    <row r="521" spans="1:7" x14ac:dyDescent="0.25">
      <c r="A521" s="11">
        <v>158</v>
      </c>
      <c r="B521" s="11">
        <v>0</v>
      </c>
      <c r="C521" s="21">
        <f>$I$7+((B521-$I$6)/($J$6-$I$6))*($J$7-$I$7)</f>
        <v>0</v>
      </c>
      <c r="D521" s="21">
        <v>0</v>
      </c>
      <c r="E521" s="11">
        <v>4.1500000000000004</v>
      </c>
      <c r="F521" s="11">
        <f t="shared" si="14"/>
        <v>64.572727272727278</v>
      </c>
      <c r="G521" s="11">
        <f>(F521/1000)/((2*PI()*($V$1/1000)*(E521/1000))*SQRT((2*$V$2)/($V$3)))</f>
        <v>0.72081453352342539</v>
      </c>
    </row>
    <row r="522" spans="1:7" x14ac:dyDescent="0.25">
      <c r="A522" s="11">
        <v>159</v>
      </c>
      <c r="B522" s="11">
        <v>0</v>
      </c>
      <c r="C522" s="21">
        <f>$I$7+((B522-$I$6)/($J$6-$I$6))*($J$7-$I$7)</f>
        <v>0</v>
      </c>
      <c r="D522" s="21">
        <v>0</v>
      </c>
      <c r="E522" s="11">
        <v>4.04</v>
      </c>
      <c r="F522" s="11">
        <f t="shared" si="14"/>
        <v>63.178352272727274</v>
      </c>
      <c r="G522" s="11">
        <f>(F522/1000)/((2*PI()*($V$1/1000)*(E522/1000))*SQRT((2*$V$2)/($V$3)))</f>
        <v>0.72445169310013469</v>
      </c>
    </row>
    <row r="523" spans="1:7" x14ac:dyDescent="0.25">
      <c r="A523" s="11">
        <v>160</v>
      </c>
      <c r="B523" s="11">
        <v>0</v>
      </c>
      <c r="C523" s="21">
        <f>$I$7+((B523-$I$6)/($J$6-$I$6))*($J$7-$I$7)</f>
        <v>0</v>
      </c>
      <c r="D523" s="21">
        <v>0</v>
      </c>
      <c r="E523" s="11">
        <v>3.92</v>
      </c>
      <c r="F523" s="11">
        <f t="shared" si="14"/>
        <v>61.657215909090908</v>
      </c>
      <c r="G523" s="11">
        <f>(F523/1000)/((2*PI()*($V$1/1000)*(E523/1000))*SQRT((2*$V$2)/($V$3)))</f>
        <v>0.72865230875227116</v>
      </c>
    </row>
    <row r="524" spans="1:7" x14ac:dyDescent="0.25">
      <c r="A524" s="11">
        <v>161</v>
      </c>
      <c r="B524" s="11">
        <v>0</v>
      </c>
      <c r="C524" s="21">
        <f>$I$7+((B524-$I$6)/($J$6-$I$6))*($J$7-$I$7)</f>
        <v>0</v>
      </c>
      <c r="D524" s="21">
        <v>0</v>
      </c>
      <c r="E524" s="11">
        <v>3.8</v>
      </c>
      <c r="F524" s="11">
        <f t="shared" si="14"/>
        <v>60.13607954545455</v>
      </c>
      <c r="G524" s="11">
        <f>(F524/1000)/((2*PI()*($V$1/1000)*(E524/1000))*SQRT((2*$V$2)/($V$3)))</f>
        <v>0.73311822644559521</v>
      </c>
    </row>
    <row r="525" spans="1:7" x14ac:dyDescent="0.25">
      <c r="A525" s="11">
        <v>162</v>
      </c>
      <c r="B525" s="11">
        <v>0</v>
      </c>
      <c r="C525" s="21">
        <f>$I$7+((B525-$I$6)/($J$6-$I$6))*($J$7-$I$7)</f>
        <v>0</v>
      </c>
      <c r="D525" s="21">
        <v>0</v>
      </c>
      <c r="E525" s="11">
        <v>3.68</v>
      </c>
      <c r="F525" s="11">
        <f t="shared" si="14"/>
        <v>58.614943181818184</v>
      </c>
      <c r="G525" s="11">
        <f>(F525/1000)/((2*PI()*($V$1/1000)*(E525/1000))*SQRT((2*$V$2)/($V$3)))</f>
        <v>0.73787539964065774</v>
      </c>
    </row>
    <row r="526" spans="1:7" x14ac:dyDescent="0.25">
      <c r="A526" s="11">
        <v>163</v>
      </c>
      <c r="B526" s="11">
        <v>0</v>
      </c>
      <c r="C526" s="21">
        <f>$I$7+((B526-$I$6)/($J$6-$I$6))*($J$7-$I$7)</f>
        <v>0</v>
      </c>
      <c r="D526" s="21">
        <v>0</v>
      </c>
      <c r="E526" s="11">
        <v>3.56</v>
      </c>
      <c r="F526" s="11">
        <f t="shared" si="14"/>
        <v>57.093806818181825</v>
      </c>
      <c r="G526" s="11">
        <f>(F526/1000)/((2*PI()*($V$1/1000)*(E526/1000))*SQRT((2*$V$2)/($V$3)))</f>
        <v>0.74295328114100556</v>
      </c>
    </row>
    <row r="527" spans="1:7" x14ac:dyDescent="0.25">
      <c r="A527" s="11">
        <v>164</v>
      </c>
      <c r="B527" s="11">
        <v>0</v>
      </c>
      <c r="C527" s="21">
        <f>$I$7+((B527-$I$6)/($J$6-$I$6))*($J$7-$I$7)</f>
        <v>0</v>
      </c>
      <c r="D527" s="21">
        <v>0</v>
      </c>
      <c r="E527" s="11">
        <v>3.44</v>
      </c>
      <c r="F527" s="11">
        <f>$J$3+((E527-$J$2)/($K$2-$J$2))*($K$3-$J$3)</f>
        <v>55.346780626780628</v>
      </c>
      <c r="G527" s="11">
        <f>(F527/1000)/((2*PI()*($V$1/1000)*(E527/1000))*SQRT((2*$V$2)/($V$3)))</f>
        <v>0.7453434227704786</v>
      </c>
    </row>
    <row r="528" spans="1:7" x14ac:dyDescent="0.25">
      <c r="A528" s="11">
        <v>165</v>
      </c>
      <c r="B528" s="11">
        <v>0</v>
      </c>
      <c r="C528" s="21">
        <f>$I$7+((B528-$I$6)/($J$6-$I$6))*($J$7-$I$7)</f>
        <v>0</v>
      </c>
      <c r="D528" s="21">
        <v>0</v>
      </c>
      <c r="E528" s="11">
        <v>3.34</v>
      </c>
      <c r="F528" s="11">
        <f t="shared" ref="F528:F546" si="15">$J$3+((E528-$J$2)/($K$2-$J$2))*($K$3-$J$3)</f>
        <v>53.756467236467238</v>
      </c>
      <c r="G528" s="11">
        <f>(F528/1000)/((2*PI()*($V$1/1000)*(E528/1000))*SQRT((2*$V$2)/($V$3)))</f>
        <v>0.74560146902892654</v>
      </c>
    </row>
    <row r="529" spans="1:7" x14ac:dyDescent="0.25">
      <c r="A529" s="11">
        <v>166</v>
      </c>
      <c r="B529" s="11">
        <v>0</v>
      </c>
      <c r="C529" s="21">
        <f>$I$7+((B529-$I$6)/($J$6-$I$6))*($J$7-$I$7)</f>
        <v>0</v>
      </c>
      <c r="D529" s="21">
        <v>0</v>
      </c>
      <c r="E529" s="11">
        <v>3.25</v>
      </c>
      <c r="F529" s="11">
        <f t="shared" si="15"/>
        <v>52.325185185185191</v>
      </c>
      <c r="G529" s="11">
        <f>(F529/1000)/((2*PI()*($V$1/1000)*(E529/1000))*SQRT((2*$V$2)/($V$3)))</f>
        <v>0.74584728786466659</v>
      </c>
    </row>
    <row r="530" spans="1:7" x14ac:dyDescent="0.25">
      <c r="A530" s="11">
        <v>167</v>
      </c>
      <c r="B530" s="11">
        <v>0</v>
      </c>
      <c r="C530" s="21">
        <f>$I$7+((B530-$I$6)/($J$6-$I$6))*($J$7-$I$7)</f>
        <v>0</v>
      </c>
      <c r="D530" s="21">
        <v>0</v>
      </c>
      <c r="E530" s="11">
        <v>3.13</v>
      </c>
      <c r="F530" s="11">
        <f t="shared" si="15"/>
        <v>50.416809116809119</v>
      </c>
      <c r="G530" s="11">
        <f>(F530/1000)/((2*PI()*($V$1/1000)*(E530/1000))*SQRT((2*$V$2)/($V$3)))</f>
        <v>0.74619703649570868</v>
      </c>
    </row>
    <row r="531" spans="1:7" x14ac:dyDescent="0.25">
      <c r="A531" s="11">
        <v>168</v>
      </c>
      <c r="B531" s="11">
        <v>0</v>
      </c>
      <c r="C531" s="21">
        <f>$I$7+((B531-$I$6)/($J$6-$I$6))*($J$7-$I$7)</f>
        <v>0</v>
      </c>
      <c r="D531" s="21">
        <v>0</v>
      </c>
      <c r="E531" s="11">
        <v>3.02</v>
      </c>
      <c r="F531" s="11">
        <f t="shared" si="15"/>
        <v>48.667464387464392</v>
      </c>
      <c r="G531" s="11">
        <f>(F531/1000)/((2*PI()*($V$1/1000)*(E531/1000))*SQRT((2*$V$2)/($V$3)))</f>
        <v>0.74654205618554725</v>
      </c>
    </row>
    <row r="532" spans="1:7" x14ac:dyDescent="0.25">
      <c r="A532" s="11">
        <v>169</v>
      </c>
      <c r="B532" s="11">
        <v>0</v>
      </c>
      <c r="C532" s="21">
        <f>$I$7+((B532-$I$6)/($J$6-$I$6))*($J$7-$I$7)</f>
        <v>0</v>
      </c>
      <c r="D532" s="21">
        <v>0</v>
      </c>
      <c r="E532" s="11">
        <v>2.93</v>
      </c>
      <c r="F532" s="11">
        <f t="shared" si="15"/>
        <v>47.236182336182338</v>
      </c>
      <c r="G532" s="11">
        <f>(F532/1000)/((2*PI()*($V$1/1000)*(E532/1000))*SQRT((2*$V$2)/($V$3)))</f>
        <v>0.74684361388529141</v>
      </c>
    </row>
    <row r="533" spans="1:7" x14ac:dyDescent="0.25">
      <c r="A533" s="11">
        <v>170</v>
      </c>
      <c r="B533" s="11">
        <v>0</v>
      </c>
      <c r="C533" s="21">
        <f>$I$7+((B533-$I$6)/($J$6-$I$6))*($J$7-$I$7)</f>
        <v>0</v>
      </c>
      <c r="D533" s="21">
        <v>0</v>
      </c>
      <c r="E533" s="11">
        <v>2.85</v>
      </c>
      <c r="F533" s="11">
        <f t="shared" si="15"/>
        <v>45.963931623931629</v>
      </c>
      <c r="G533" s="11">
        <f>(F533/1000)/((2*PI()*($V$1/1000)*(E533/1000))*SQRT((2*$V$2)/($V$3)))</f>
        <v>0.74712765419818894</v>
      </c>
    </row>
    <row r="534" spans="1:7" x14ac:dyDescent="0.25">
      <c r="A534" s="11">
        <v>171</v>
      </c>
      <c r="B534" s="11">
        <v>0</v>
      </c>
      <c r="C534" s="21">
        <f>$I$7+((B534-$I$6)/($J$6-$I$6))*($J$7-$I$7)</f>
        <v>0</v>
      </c>
      <c r="D534" s="21">
        <v>0</v>
      </c>
      <c r="E534" s="11">
        <v>2.77</v>
      </c>
      <c r="F534" s="11">
        <f t="shared" si="15"/>
        <v>44.691680911680919</v>
      </c>
      <c r="G534" s="11">
        <f>(F534/1000)/((2*PI()*($V$1/1000)*(E534/1000))*SQRT((2*$V$2)/($V$3)))</f>
        <v>0.74742810117175928</v>
      </c>
    </row>
    <row r="535" spans="1:7" x14ac:dyDescent="0.25">
      <c r="A535" s="11">
        <v>172</v>
      </c>
      <c r="B535" s="11">
        <v>0</v>
      </c>
      <c r="C535" s="21">
        <f>$I$7+((B535-$I$6)/($J$6-$I$6))*($J$7-$I$7)</f>
        <v>0</v>
      </c>
      <c r="D535" s="21">
        <v>0</v>
      </c>
      <c r="E535" s="11">
        <v>2.7</v>
      </c>
      <c r="F535" s="11">
        <f t="shared" si="15"/>
        <v>43.578461538461546</v>
      </c>
      <c r="G535" s="11">
        <f>(F535/1000)/((2*PI()*($V$1/1000)*(E535/1000))*SQRT((2*$V$2)/($V$3)))</f>
        <v>0.74770559733484843</v>
      </c>
    </row>
    <row r="536" spans="1:7" x14ac:dyDescent="0.25">
      <c r="A536" s="11">
        <v>173</v>
      </c>
      <c r="B536" s="11">
        <v>0</v>
      </c>
      <c r="C536" s="21">
        <f>$I$7+((B536-$I$6)/($J$6-$I$6))*($J$7-$I$7)</f>
        <v>0</v>
      </c>
      <c r="D536" s="21">
        <v>0</v>
      </c>
      <c r="E536" s="11">
        <v>2.61</v>
      </c>
      <c r="F536" s="11">
        <f t="shared" si="15"/>
        <v>42.147179487179486</v>
      </c>
      <c r="G536" s="11">
        <f>(F536/1000)/((2*PI()*($V$1/1000)*(E536/1000))*SQRT((2*$V$2)/($V$3)))</f>
        <v>0.74808424973472865</v>
      </c>
    </row>
    <row r="537" spans="1:7" x14ac:dyDescent="0.25">
      <c r="A537" s="11">
        <v>174</v>
      </c>
      <c r="B537" s="11">
        <v>0</v>
      </c>
      <c r="C537" s="21">
        <f>$I$7+((B537-$I$6)/($J$6-$I$6))*($J$7-$I$7)</f>
        <v>0</v>
      </c>
      <c r="D537" s="21">
        <v>0</v>
      </c>
      <c r="E537" s="11">
        <v>2.52</v>
      </c>
      <c r="F537" s="11">
        <f t="shared" si="15"/>
        <v>40.715897435897439</v>
      </c>
      <c r="G537" s="11">
        <f>(F537/1000)/((2*PI()*($V$1/1000)*(E537/1000))*SQRT((2*$V$2)/($V$3)))</f>
        <v>0.74848994873460062</v>
      </c>
    </row>
    <row r="538" spans="1:7" x14ac:dyDescent="0.25">
      <c r="A538" s="11">
        <v>175</v>
      </c>
      <c r="B538" s="11">
        <v>0</v>
      </c>
      <c r="C538" s="21">
        <f>$I$7+((B538-$I$6)/($J$6-$I$6))*($J$7-$I$7)</f>
        <v>0</v>
      </c>
      <c r="D538" s="21">
        <v>0</v>
      </c>
      <c r="E538" s="11">
        <v>2.42</v>
      </c>
      <c r="F538" s="11">
        <f t="shared" si="15"/>
        <v>39.125584045584048</v>
      </c>
      <c r="G538" s="11">
        <f>(F538/1000)/((2*PI()*($V$1/1000)*(E538/1000))*SQRT((2*$V$2)/($V$3)))</f>
        <v>0.74897611695758748</v>
      </c>
    </row>
    <row r="539" spans="1:7" x14ac:dyDescent="0.25">
      <c r="A539" s="11">
        <v>176</v>
      </c>
      <c r="B539" s="11">
        <v>0</v>
      </c>
      <c r="C539" s="21">
        <f>$I$7+((B539-$I$6)/($J$6-$I$6))*($J$7-$I$7)</f>
        <v>0</v>
      </c>
      <c r="D539" s="21">
        <v>0</v>
      </c>
      <c r="E539" s="11">
        <v>2.3199999999999998</v>
      </c>
      <c r="F539" s="11">
        <f t="shared" si="15"/>
        <v>37.535270655270658</v>
      </c>
      <c r="G539" s="11">
        <f>(F539/1000)/((2*PI()*($V$1/1000)*(E539/1000))*SQRT((2*$V$2)/($V$3)))</f>
        <v>0.74950419623428</v>
      </c>
    </row>
    <row r="540" spans="1:7" x14ac:dyDescent="0.25">
      <c r="A540" s="11">
        <v>177</v>
      </c>
      <c r="B540" s="11">
        <v>0</v>
      </c>
      <c r="C540" s="21">
        <f>$I$7+((B540-$I$6)/($J$6-$I$6))*($J$7-$I$7)</f>
        <v>0</v>
      </c>
      <c r="D540" s="21">
        <v>0</v>
      </c>
      <c r="E540" s="11">
        <v>2.25</v>
      </c>
      <c r="F540" s="11">
        <f t="shared" si="15"/>
        <v>36.422051282051285</v>
      </c>
      <c r="G540" s="11">
        <f>(F540/1000)/((2*PI()*($V$1/1000)*(E540/1000))*SQRT((2*$V$2)/($V$3)))</f>
        <v>0.7499017812541543</v>
      </c>
    </row>
    <row r="541" spans="1:7" x14ac:dyDescent="0.25">
      <c r="A541" s="11">
        <v>178</v>
      </c>
      <c r="B541" s="11">
        <v>0</v>
      </c>
      <c r="C541" s="21">
        <f>$I$7+((B541-$I$6)/($J$6-$I$6))*($J$7-$I$7)</f>
        <v>0</v>
      </c>
      <c r="D541" s="21">
        <v>0</v>
      </c>
      <c r="E541" s="11">
        <v>2.1800000000000002</v>
      </c>
      <c r="F541" s="11">
        <f t="shared" si="15"/>
        <v>35.308831908831912</v>
      </c>
      <c r="G541" s="11">
        <f>(F541/1000)/((2*PI()*($V$1/1000)*(E541/1000))*SQRT((2*$V$2)/($V$3)))</f>
        <v>0.75032489925695633</v>
      </c>
    </row>
    <row r="542" spans="1:7" x14ac:dyDescent="0.25">
      <c r="A542" s="11">
        <v>179</v>
      </c>
      <c r="B542" s="11">
        <v>0</v>
      </c>
      <c r="C542" s="21">
        <f>$I$7+((B542-$I$6)/($J$6-$I$6))*($J$7-$I$7)</f>
        <v>0</v>
      </c>
      <c r="D542" s="21">
        <v>0</v>
      </c>
      <c r="E542" s="11">
        <v>2.11</v>
      </c>
      <c r="F542" s="11">
        <f t="shared" si="15"/>
        <v>34.19561253561254</v>
      </c>
      <c r="G542" s="11">
        <f>(F542/1000)/((2*PI()*($V$1/1000)*(E542/1000))*SQRT((2*$V$2)/($V$3)))</f>
        <v>0.75077609144003921</v>
      </c>
    </row>
    <row r="543" spans="1:7" x14ac:dyDescent="0.25">
      <c r="A543" s="11">
        <v>180</v>
      </c>
      <c r="B543" s="11">
        <v>0</v>
      </c>
      <c r="C543" s="21">
        <f>$I$7+((B543-$I$6)/($J$6-$I$6))*($J$7-$I$7)</f>
        <v>0</v>
      </c>
      <c r="D543" s="21">
        <v>0</v>
      </c>
      <c r="E543" s="11">
        <v>2.0499999999999998</v>
      </c>
      <c r="F543" s="11">
        <f t="shared" si="15"/>
        <v>33.241424501424504</v>
      </c>
      <c r="G543" s="11">
        <f>(F543/1000)/((2*PI()*($V$1/1000)*(E543/1000))*SQRT((2*$V$2)/($V$3)))</f>
        <v>0.75118735232887002</v>
      </c>
    </row>
    <row r="544" spans="1:7" x14ac:dyDescent="0.25">
      <c r="A544" s="11">
        <v>181</v>
      </c>
      <c r="B544" s="11">
        <v>0</v>
      </c>
      <c r="C544" s="21">
        <f>$I$7+((B544-$I$6)/($J$6-$I$6))*($J$7-$I$7)</f>
        <v>0</v>
      </c>
      <c r="D544" s="21">
        <v>0</v>
      </c>
      <c r="E544" s="11">
        <v>1.97</v>
      </c>
      <c r="F544" s="11">
        <f t="shared" si="15"/>
        <v>31.969173789173791</v>
      </c>
      <c r="G544" s="11">
        <f>(F544/1000)/((2*PI()*($V$1/1000)*(E544/1000))*SQRT((2*$V$2)/($V$3)))</f>
        <v>0.75177466906351176</v>
      </c>
    </row>
    <row r="545" spans="1:7" x14ac:dyDescent="0.25">
      <c r="A545" s="11">
        <v>182</v>
      </c>
      <c r="B545" s="11">
        <v>0</v>
      </c>
      <c r="C545" s="21">
        <f>$I$7+((B545-$I$6)/($J$6-$I$6))*($J$7-$I$7)</f>
        <v>0</v>
      </c>
      <c r="D545" s="21">
        <v>0</v>
      </c>
      <c r="E545" s="11">
        <v>1.89</v>
      </c>
      <c r="F545" s="11">
        <f t="shared" si="15"/>
        <v>30.696923076923078</v>
      </c>
      <c r="G545" s="11">
        <f>(F545/1000)/((2*PI()*($V$1/1000)*(E545/1000))*SQRT((2*$V$2)/($V$3)))</f>
        <v>0.75241170573336102</v>
      </c>
    </row>
    <row r="546" spans="1:7" x14ac:dyDescent="0.25">
      <c r="A546" s="11">
        <v>183</v>
      </c>
      <c r="B546" s="11">
        <v>0</v>
      </c>
      <c r="C546" s="21">
        <f>$I$7+((B546-$I$6)/($J$6-$I$6))*($J$7-$I$7)</f>
        <v>0</v>
      </c>
      <c r="D546" s="21">
        <v>0</v>
      </c>
      <c r="E546" s="11">
        <v>1.82</v>
      </c>
      <c r="F546" s="11">
        <f t="shared" si="15"/>
        <v>29.583703703703708</v>
      </c>
      <c r="G546" s="11">
        <f>(F546/1000)/((2*PI()*($V$1/1000)*(E546/1000))*SQRT((2*$V$2)/($V$3)))</f>
        <v>0.75301505296393978</v>
      </c>
    </row>
    <row r="547" spans="1:7" x14ac:dyDescent="0.25">
      <c r="A547" s="11">
        <v>184</v>
      </c>
      <c r="B547" s="11">
        <v>0</v>
      </c>
      <c r="C547" s="21">
        <f>$I$7+((B547-$I$6)/($J$6-$I$6))*($J$7-$I$7)</f>
        <v>0</v>
      </c>
      <c r="D547" s="21">
        <v>0</v>
      </c>
      <c r="E547" s="11">
        <v>1.75</v>
      </c>
      <c r="F547" s="11">
        <f>$I$3+((E547-$I$2)/($J$2-$I$2))*($J$3-$I$3)</f>
        <v>28.46866096866097</v>
      </c>
      <c r="G547" s="11">
        <f>(F547/1000)/((2*PI()*($V$1/1000)*(E547/1000))*SQRT((2*$V$2)/($V$3)))</f>
        <v>0.7536184001945182</v>
      </c>
    </row>
    <row r="548" spans="1:7" x14ac:dyDescent="0.25">
      <c r="A548" s="11">
        <v>185</v>
      </c>
      <c r="B548" s="11">
        <v>0</v>
      </c>
      <c r="C548" s="21">
        <f>$I$7+((B548-$I$6)/($J$6-$I$6))*($J$7-$I$7)</f>
        <v>0</v>
      </c>
      <c r="D548" s="21">
        <v>0</v>
      </c>
      <c r="E548" s="11">
        <v>1.68</v>
      </c>
      <c r="F548" s="11">
        <f t="shared" ref="F548:F611" si="16">$I$3+((E548-$I$2)/($J$2-$I$2))*($J$3-$I$3)</f>
        <v>27.329914529914532</v>
      </c>
      <c r="G548" s="11">
        <f>(F548/1000)/((2*PI()*($V$1/1000)*(E548/1000))*SQRT((2*$V$2)/($V$3)))</f>
        <v>0.75361840019451831</v>
      </c>
    </row>
    <row r="549" spans="1:7" x14ac:dyDescent="0.25">
      <c r="A549" s="11">
        <v>186</v>
      </c>
      <c r="B549" s="11">
        <v>0</v>
      </c>
      <c r="C549" s="21">
        <f>$I$7+((B549-$I$6)/($J$6-$I$6))*($J$7-$I$7)</f>
        <v>0</v>
      </c>
      <c r="D549" s="21">
        <v>0</v>
      </c>
      <c r="E549" s="11">
        <v>1.62</v>
      </c>
      <c r="F549" s="11">
        <f t="shared" si="16"/>
        <v>26.35384615384616</v>
      </c>
      <c r="G549" s="11">
        <f>(F549/1000)/((2*PI()*($V$1/1000)*(E549/1000))*SQRT((2*$V$2)/($V$3)))</f>
        <v>0.7536184001945182</v>
      </c>
    </row>
    <row r="550" spans="1:7" x14ac:dyDescent="0.25">
      <c r="A550" s="11">
        <v>187</v>
      </c>
      <c r="B550" s="11">
        <v>0</v>
      </c>
      <c r="C550" s="21">
        <f>$I$7+((B550-$I$6)/($J$6-$I$6))*($J$7-$I$7)</f>
        <v>0</v>
      </c>
      <c r="D550" s="21">
        <v>0</v>
      </c>
      <c r="E550" s="11">
        <v>1.55</v>
      </c>
      <c r="F550" s="11">
        <f t="shared" si="16"/>
        <v>25.215099715099718</v>
      </c>
      <c r="G550" s="11">
        <f>(F550/1000)/((2*PI()*($V$1/1000)*(E550/1000))*SQRT((2*$V$2)/($V$3)))</f>
        <v>0.7536184001945182</v>
      </c>
    </row>
    <row r="551" spans="1:7" x14ac:dyDescent="0.25">
      <c r="A551" s="11">
        <v>188</v>
      </c>
      <c r="B551" s="11">
        <v>0</v>
      </c>
      <c r="C551" s="21">
        <f>$I$7+((B551-$I$6)/($J$6-$I$6))*($J$7-$I$7)</f>
        <v>0</v>
      </c>
      <c r="D551" s="21">
        <v>0</v>
      </c>
      <c r="E551" s="11">
        <v>1.49</v>
      </c>
      <c r="F551" s="11">
        <f t="shared" si="16"/>
        <v>24.239031339031342</v>
      </c>
      <c r="G551" s="11">
        <f>(F551/1000)/((2*PI()*($V$1/1000)*(E551/1000))*SQRT((2*$V$2)/($V$3)))</f>
        <v>0.75361840019451831</v>
      </c>
    </row>
    <row r="552" spans="1:7" x14ac:dyDescent="0.25">
      <c r="A552" s="11">
        <v>189</v>
      </c>
      <c r="B552" s="11">
        <v>0</v>
      </c>
      <c r="C552" s="21">
        <f>$I$7+((B552-$I$6)/($J$6-$I$6))*($J$7-$I$7)</f>
        <v>0</v>
      </c>
      <c r="D552" s="21">
        <v>0</v>
      </c>
      <c r="E552" s="11">
        <v>1.43</v>
      </c>
      <c r="F552" s="11">
        <f t="shared" si="16"/>
        <v>23.262962962962966</v>
      </c>
      <c r="G552" s="11">
        <f>(F552/1000)/((2*PI()*($V$1/1000)*(E552/1000))*SQRT((2*$V$2)/($V$3)))</f>
        <v>0.7536184001945182</v>
      </c>
    </row>
    <row r="553" spans="1:7" x14ac:dyDescent="0.25">
      <c r="A553" s="11">
        <v>190</v>
      </c>
      <c r="B553" s="11">
        <v>0</v>
      </c>
      <c r="C553" s="21">
        <f>$I$7+((B553-$I$6)/($J$6-$I$6))*($J$7-$I$7)</f>
        <v>0</v>
      </c>
      <c r="D553" s="21">
        <v>0</v>
      </c>
      <c r="E553" s="11">
        <v>1.38</v>
      </c>
      <c r="F553" s="11">
        <f t="shared" si="16"/>
        <v>22.449572649572648</v>
      </c>
      <c r="G553" s="11">
        <f>(F553/1000)/((2*PI()*($V$1/1000)*(E553/1000))*SQRT((2*$V$2)/($V$3)))</f>
        <v>0.7536184001945182</v>
      </c>
    </row>
    <row r="554" spans="1:7" x14ac:dyDescent="0.25">
      <c r="A554" s="11">
        <v>191</v>
      </c>
      <c r="B554" s="11">
        <v>0</v>
      </c>
      <c r="C554" s="21">
        <f>$I$7+((B554-$I$6)/($J$6-$I$6))*($J$7-$I$7)</f>
        <v>0</v>
      </c>
      <c r="D554" s="21">
        <v>0</v>
      </c>
      <c r="E554" s="11">
        <v>1.32</v>
      </c>
      <c r="F554" s="11">
        <f t="shared" si="16"/>
        <v>21.473504273504275</v>
      </c>
      <c r="G554" s="11">
        <f>(F554/1000)/((2*PI()*($V$1/1000)*(E554/1000))*SQRT((2*$V$2)/($V$3)))</f>
        <v>0.75361840019451831</v>
      </c>
    </row>
    <row r="555" spans="1:7" x14ac:dyDescent="0.25">
      <c r="A555" s="11">
        <v>192</v>
      </c>
      <c r="B555" s="11">
        <v>0</v>
      </c>
      <c r="C555" s="21">
        <f>$I$7+((B555-$I$6)/($J$6-$I$6))*($J$7-$I$7)</f>
        <v>0</v>
      </c>
      <c r="D555" s="21">
        <v>0</v>
      </c>
      <c r="E555" s="11">
        <v>1.26</v>
      </c>
      <c r="F555" s="11">
        <f t="shared" si="16"/>
        <v>20.497435897435899</v>
      </c>
      <c r="G555" s="11">
        <f>(F555/1000)/((2*PI()*($V$1/1000)*(E555/1000))*SQRT((2*$V$2)/($V$3)))</f>
        <v>0.7536184001945182</v>
      </c>
    </row>
    <row r="556" spans="1:7" x14ac:dyDescent="0.25">
      <c r="A556" s="11">
        <v>193</v>
      </c>
      <c r="B556" s="11">
        <v>0</v>
      </c>
      <c r="C556" s="21">
        <f>$I$7+((B556-$I$6)/($J$6-$I$6))*($J$7-$I$7)</f>
        <v>0</v>
      </c>
      <c r="D556" s="21">
        <v>0</v>
      </c>
      <c r="E556" s="11">
        <v>1.21</v>
      </c>
      <c r="F556" s="11">
        <f t="shared" si="16"/>
        <v>19.684045584045585</v>
      </c>
      <c r="G556" s="11">
        <f>(F556/1000)/((2*PI()*($V$1/1000)*(E556/1000))*SQRT((2*$V$2)/($V$3)))</f>
        <v>0.7536184001945182</v>
      </c>
    </row>
    <row r="557" spans="1:7" x14ac:dyDescent="0.25">
      <c r="A557" s="11">
        <v>194</v>
      </c>
      <c r="B557" s="11">
        <v>0</v>
      </c>
      <c r="C557" s="21">
        <f>$I$7+((B557-$I$6)/($J$6-$I$6))*($J$7-$I$7)</f>
        <v>0</v>
      </c>
      <c r="D557" s="21">
        <v>0</v>
      </c>
      <c r="E557" s="11">
        <v>1.1599999999999999</v>
      </c>
      <c r="F557" s="11">
        <f t="shared" si="16"/>
        <v>18.87065527065527</v>
      </c>
      <c r="G557" s="11">
        <f>(F557/1000)/((2*PI()*($V$1/1000)*(E557/1000))*SQRT((2*$V$2)/($V$3)))</f>
        <v>0.75361840019451809</v>
      </c>
    </row>
    <row r="558" spans="1:7" x14ac:dyDescent="0.25">
      <c r="A558" s="11">
        <v>195</v>
      </c>
      <c r="B558" s="11">
        <v>0</v>
      </c>
      <c r="C558" s="21">
        <f>$I$7+((B558-$I$6)/($J$6-$I$6))*($J$7-$I$7)</f>
        <v>0</v>
      </c>
      <c r="D558" s="21">
        <v>0</v>
      </c>
      <c r="E558" s="11">
        <v>1.1100000000000001</v>
      </c>
      <c r="F558" s="11">
        <f t="shared" si="16"/>
        <v>18.057264957264959</v>
      </c>
      <c r="G558" s="11">
        <f>(F558/1000)/((2*PI()*($V$1/1000)*(E558/1000))*SQRT((2*$V$2)/($V$3)))</f>
        <v>0.75361840019451809</v>
      </c>
    </row>
    <row r="559" spans="1:7" x14ac:dyDescent="0.25">
      <c r="A559" s="11">
        <v>196</v>
      </c>
      <c r="B559" s="11">
        <v>0</v>
      </c>
      <c r="C559" s="21">
        <f>$I$7+((B559-$I$6)/($J$6-$I$6))*($J$7-$I$7)</f>
        <v>0</v>
      </c>
      <c r="D559" s="21">
        <v>0</v>
      </c>
      <c r="E559" s="11">
        <v>1.06</v>
      </c>
      <c r="F559" s="11">
        <f t="shared" si="16"/>
        <v>17.243874643874648</v>
      </c>
      <c r="G559" s="11">
        <f>(F559/1000)/((2*PI()*($V$1/1000)*(E559/1000))*SQRT((2*$V$2)/($V$3)))</f>
        <v>0.75361840019451842</v>
      </c>
    </row>
    <row r="560" spans="1:7" x14ac:dyDescent="0.25">
      <c r="A560" s="11">
        <v>197</v>
      </c>
      <c r="B560" s="11">
        <v>0</v>
      </c>
      <c r="C560" s="21">
        <f>$I$7+((B560-$I$6)/($J$6-$I$6))*($J$7-$I$7)</f>
        <v>0</v>
      </c>
      <c r="D560" s="21">
        <v>0</v>
      </c>
      <c r="E560" s="11">
        <v>1.01</v>
      </c>
      <c r="F560" s="11">
        <f t="shared" si="16"/>
        <v>16.430484330484333</v>
      </c>
      <c r="G560" s="11">
        <f>(F560/1000)/((2*PI()*($V$1/1000)*(E560/1000))*SQRT((2*$V$2)/($V$3)))</f>
        <v>0.7536184001945182</v>
      </c>
    </row>
    <row r="561" spans="1:7" x14ac:dyDescent="0.25">
      <c r="A561" s="11">
        <v>198</v>
      </c>
      <c r="B561" s="11">
        <v>0</v>
      </c>
      <c r="C561" s="21">
        <f>$I$7+((B561-$I$6)/($J$6-$I$6))*($J$7-$I$7)</f>
        <v>0</v>
      </c>
      <c r="D561" s="21">
        <v>0</v>
      </c>
      <c r="E561" s="11">
        <v>0.97</v>
      </c>
      <c r="F561" s="11">
        <f t="shared" si="16"/>
        <v>15.779772079772082</v>
      </c>
      <c r="G561" s="11">
        <f>(F561/1000)/((2*PI()*($V$1/1000)*(E561/1000))*SQRT((2*$V$2)/($V$3)))</f>
        <v>0.75361840019451831</v>
      </c>
    </row>
    <row r="562" spans="1:7" x14ac:dyDescent="0.25">
      <c r="A562" s="11">
        <v>199</v>
      </c>
      <c r="B562" s="11">
        <v>0</v>
      </c>
      <c r="C562" s="21">
        <f>$I$7+((B562-$I$6)/($J$6-$I$6))*($J$7-$I$7)</f>
        <v>0</v>
      </c>
      <c r="D562" s="21">
        <v>0</v>
      </c>
      <c r="E562" s="11">
        <v>0.92</v>
      </c>
      <c r="F562" s="11">
        <f t="shared" si="16"/>
        <v>14.966381766381769</v>
      </c>
      <c r="G562" s="11">
        <f>(F562/1000)/((2*PI()*($V$1/1000)*(E562/1000))*SQRT((2*$V$2)/($V$3)))</f>
        <v>0.75361840019451831</v>
      </c>
    </row>
    <row r="563" spans="1:7" x14ac:dyDescent="0.25">
      <c r="A563" s="11">
        <v>200</v>
      </c>
      <c r="B563" s="11">
        <v>0</v>
      </c>
      <c r="C563" s="21">
        <f>$I$7+((B563-$I$6)/($J$6-$I$6))*($J$7-$I$7)</f>
        <v>0</v>
      </c>
      <c r="D563" s="21">
        <v>0</v>
      </c>
      <c r="E563" s="11">
        <v>0.88</v>
      </c>
      <c r="F563" s="11">
        <f t="shared" si="16"/>
        <v>14.315669515669518</v>
      </c>
      <c r="G563" s="11">
        <f>(F563/1000)/((2*PI()*($V$1/1000)*(E563/1000))*SQRT((2*$V$2)/($V$3)))</f>
        <v>0.7536184001945182</v>
      </c>
    </row>
    <row r="564" spans="1:7" x14ac:dyDescent="0.25">
      <c r="A564" s="11">
        <v>201</v>
      </c>
      <c r="B564" s="11">
        <v>0</v>
      </c>
      <c r="C564" s="21">
        <f>$I$7+((B564-$I$6)/($J$6-$I$6))*($J$7-$I$7)</f>
        <v>0</v>
      </c>
      <c r="D564" s="21">
        <v>0</v>
      </c>
      <c r="E564" s="11">
        <v>0.84</v>
      </c>
      <c r="F564" s="11">
        <f t="shared" si="16"/>
        <v>13.664957264957266</v>
      </c>
      <c r="G564" s="11">
        <f>(F564/1000)/((2*PI()*($V$1/1000)*(E564/1000))*SQRT((2*$V$2)/($V$3)))</f>
        <v>0.75361840019451831</v>
      </c>
    </row>
    <row r="565" spans="1:7" x14ac:dyDescent="0.25">
      <c r="A565" s="11">
        <v>202</v>
      </c>
      <c r="B565" s="11">
        <v>0</v>
      </c>
      <c r="C565" s="21">
        <f>$I$7+((B565-$I$6)/($J$6-$I$6))*($J$7-$I$7)</f>
        <v>0</v>
      </c>
      <c r="D565" s="21">
        <v>0</v>
      </c>
      <c r="E565" s="11">
        <v>0.8</v>
      </c>
      <c r="F565" s="11">
        <f t="shared" si="16"/>
        <v>13.014245014245017</v>
      </c>
      <c r="G565" s="11">
        <f>(F565/1000)/((2*PI()*($V$1/1000)*(E565/1000))*SQRT((2*$V$2)/($V$3)))</f>
        <v>0.7536184001945182</v>
      </c>
    </row>
    <row r="566" spans="1:7" x14ac:dyDescent="0.25">
      <c r="A566" s="11">
        <v>203</v>
      </c>
      <c r="B566" s="11">
        <v>0</v>
      </c>
      <c r="C566" s="21">
        <f>$I$7+((B566-$I$6)/($J$6-$I$6))*($J$7-$I$7)</f>
        <v>0</v>
      </c>
      <c r="D566" s="21">
        <v>0</v>
      </c>
      <c r="E566" s="11">
        <v>0.77</v>
      </c>
      <c r="F566" s="11">
        <f t="shared" si="16"/>
        <v>12.526210826210827</v>
      </c>
      <c r="G566" s="11">
        <f>(F566/1000)/((2*PI()*($V$1/1000)*(E566/1000))*SQRT((2*$V$2)/($V$3)))</f>
        <v>0.75361840019451809</v>
      </c>
    </row>
    <row r="567" spans="1:7" x14ac:dyDescent="0.25">
      <c r="A567" s="11">
        <v>204</v>
      </c>
      <c r="B567" s="11">
        <v>0</v>
      </c>
      <c r="C567" s="21">
        <f>$I$7+((B567-$I$6)/($J$6-$I$6))*($J$7-$I$7)</f>
        <v>0</v>
      </c>
      <c r="D567" s="21">
        <v>0</v>
      </c>
      <c r="E567" s="11">
        <v>0.74</v>
      </c>
      <c r="F567" s="11">
        <f t="shared" si="16"/>
        <v>12.038176638176639</v>
      </c>
      <c r="G567" s="11">
        <f>(F567/1000)/((2*PI()*($V$1/1000)*(E567/1000))*SQRT((2*$V$2)/($V$3)))</f>
        <v>0.7536184001945182</v>
      </c>
    </row>
    <row r="568" spans="1:7" x14ac:dyDescent="0.25">
      <c r="A568" s="11">
        <v>205</v>
      </c>
      <c r="B568" s="11">
        <v>0</v>
      </c>
      <c r="C568" s="21">
        <f>$I$7+((B568-$I$6)/($J$6-$I$6))*($J$7-$I$7)</f>
        <v>0</v>
      </c>
      <c r="D568" s="21">
        <v>0</v>
      </c>
      <c r="E568" s="11">
        <v>0.7</v>
      </c>
      <c r="F568" s="11">
        <f t="shared" si="16"/>
        <v>11.387464387464387</v>
      </c>
      <c r="G568" s="11">
        <f>(F568/1000)/((2*PI()*($V$1/1000)*(E568/1000))*SQRT((2*$V$2)/($V$3)))</f>
        <v>0.75361840019451809</v>
      </c>
    </row>
    <row r="569" spans="1:7" x14ac:dyDescent="0.25">
      <c r="A569" s="11">
        <v>206</v>
      </c>
      <c r="B569" s="11">
        <v>0</v>
      </c>
      <c r="C569" s="21">
        <f>$I$7+((B569-$I$6)/($J$6-$I$6))*($J$7-$I$7)</f>
        <v>0</v>
      </c>
      <c r="D569" s="21">
        <v>0</v>
      </c>
      <c r="E569" s="11">
        <v>0.67</v>
      </c>
      <c r="F569" s="11">
        <f t="shared" si="16"/>
        <v>10.899430199430201</v>
      </c>
      <c r="G569" s="11">
        <f>(F569/1000)/((2*PI()*($V$1/1000)*(E569/1000))*SQRT((2*$V$2)/($V$3)))</f>
        <v>0.75361840019451831</v>
      </c>
    </row>
    <row r="570" spans="1:7" x14ac:dyDescent="0.25">
      <c r="A570" s="11">
        <v>207</v>
      </c>
      <c r="B570" s="11">
        <v>0</v>
      </c>
      <c r="C570" s="21">
        <f>$I$7+((B570-$I$6)/($J$6-$I$6))*($J$7-$I$7)</f>
        <v>0</v>
      </c>
      <c r="D570" s="21">
        <v>0</v>
      </c>
      <c r="E570" s="11">
        <v>0.63</v>
      </c>
      <c r="F570" s="11">
        <f t="shared" si="16"/>
        <v>10.24871794871795</v>
      </c>
      <c r="G570" s="11">
        <f>(F570/1000)/((2*PI()*($V$1/1000)*(E570/1000))*SQRT((2*$V$2)/($V$3)))</f>
        <v>0.7536184001945182</v>
      </c>
    </row>
    <row r="571" spans="1:7" x14ac:dyDescent="0.25">
      <c r="A571" s="11">
        <v>208</v>
      </c>
      <c r="B571" s="11">
        <v>0</v>
      </c>
      <c r="C571" s="21">
        <f>$I$7+((B571-$I$6)/($J$6-$I$6))*($J$7-$I$7)</f>
        <v>0</v>
      </c>
      <c r="D571" s="21">
        <v>0</v>
      </c>
      <c r="E571" s="11">
        <v>0.6</v>
      </c>
      <c r="F571" s="11">
        <f t="shared" si="16"/>
        <v>9.7606837606837615</v>
      </c>
      <c r="G571" s="11">
        <f>(F571/1000)/((2*PI()*($V$1/1000)*(E571/1000))*SQRT((2*$V$2)/($V$3)))</f>
        <v>0.75361840019451831</v>
      </c>
    </row>
    <row r="572" spans="1:7" x14ac:dyDescent="0.25">
      <c r="A572" s="11">
        <v>209</v>
      </c>
      <c r="B572" s="11">
        <v>0</v>
      </c>
      <c r="C572" s="21">
        <f>$I$7+((B572-$I$6)/($J$6-$I$6))*($J$7-$I$7)</f>
        <v>0</v>
      </c>
      <c r="D572" s="21">
        <v>0</v>
      </c>
      <c r="E572" s="11">
        <v>0.56999999999999995</v>
      </c>
      <c r="F572" s="11">
        <f t="shared" si="16"/>
        <v>9.2726495726495735</v>
      </c>
      <c r="G572" s="11">
        <f>(F572/1000)/((2*PI()*($V$1/1000)*(E572/1000))*SQRT((2*$V$2)/($V$3)))</f>
        <v>0.7536184001945182</v>
      </c>
    </row>
    <row r="573" spans="1:7" x14ac:dyDescent="0.25">
      <c r="A573" s="11">
        <v>210</v>
      </c>
      <c r="B573" s="11">
        <v>0</v>
      </c>
      <c r="C573" s="21">
        <f>$I$7+((B573-$I$6)/($J$6-$I$6))*($J$7-$I$7)</f>
        <v>0</v>
      </c>
      <c r="D573" s="21">
        <v>0</v>
      </c>
      <c r="E573" s="11">
        <v>0.54</v>
      </c>
      <c r="F573" s="11">
        <f t="shared" si="16"/>
        <v>8.7846153846153854</v>
      </c>
      <c r="G573" s="11">
        <f>(F573/1000)/((2*PI()*($V$1/1000)*(E573/1000))*SQRT((2*$V$2)/($V$3)))</f>
        <v>0.75361840019451831</v>
      </c>
    </row>
    <row r="574" spans="1:7" x14ac:dyDescent="0.25">
      <c r="A574" s="11">
        <v>211</v>
      </c>
      <c r="B574" s="11">
        <v>0</v>
      </c>
      <c r="C574" s="21">
        <f>$I$7+((B574-$I$6)/($J$6-$I$6))*($J$7-$I$7)</f>
        <v>0</v>
      </c>
      <c r="D574" s="21">
        <v>0</v>
      </c>
      <c r="E574" s="11">
        <v>0.51</v>
      </c>
      <c r="F574" s="11">
        <f t="shared" si="16"/>
        <v>8.2965811965811973</v>
      </c>
      <c r="G574" s="11">
        <f>(F574/1000)/((2*PI()*($V$1/1000)*(E574/1000))*SQRT((2*$V$2)/($V$3)))</f>
        <v>0.75361840019451809</v>
      </c>
    </row>
    <row r="575" spans="1:7" x14ac:dyDescent="0.25">
      <c r="A575" s="11">
        <v>212</v>
      </c>
      <c r="B575" s="11">
        <v>0</v>
      </c>
      <c r="C575" s="21">
        <f>$I$7+((B575-$I$6)/($J$6-$I$6))*($J$7-$I$7)</f>
        <v>0</v>
      </c>
      <c r="D575" s="21">
        <v>0</v>
      </c>
      <c r="E575" s="11">
        <v>0.48</v>
      </c>
      <c r="F575" s="11">
        <f t="shared" si="16"/>
        <v>7.8085470085470092</v>
      </c>
      <c r="G575" s="11">
        <f>(F575/1000)/((2*PI()*($V$1/1000)*(E575/1000))*SQRT((2*$V$2)/($V$3)))</f>
        <v>0.7536184001945182</v>
      </c>
    </row>
    <row r="576" spans="1:7" x14ac:dyDescent="0.25">
      <c r="A576" s="11">
        <v>213</v>
      </c>
      <c r="B576" s="11">
        <v>0</v>
      </c>
      <c r="C576" s="21">
        <f>$I$7+((B576-$I$6)/($J$6-$I$6))*($J$7-$I$7)</f>
        <v>0</v>
      </c>
      <c r="D576" s="21">
        <v>0</v>
      </c>
      <c r="E576" s="11">
        <v>0.46</v>
      </c>
      <c r="F576" s="11">
        <f t="shared" si="16"/>
        <v>7.4831908831908844</v>
      </c>
      <c r="G576" s="11">
        <f>(F576/1000)/((2*PI()*($V$1/1000)*(E576/1000))*SQRT((2*$V$2)/($V$3)))</f>
        <v>0.75361840019451831</v>
      </c>
    </row>
    <row r="577" spans="1:7" x14ac:dyDescent="0.25">
      <c r="A577" s="11">
        <v>214</v>
      </c>
      <c r="B577" s="11">
        <v>0</v>
      </c>
      <c r="C577" s="21">
        <f>$I$7+((B577-$I$6)/($J$6-$I$6))*($J$7-$I$7)</f>
        <v>0</v>
      </c>
      <c r="D577" s="21">
        <v>0</v>
      </c>
      <c r="E577" s="11">
        <v>0.44</v>
      </c>
      <c r="F577" s="11">
        <f t="shared" si="16"/>
        <v>7.1578347578347588</v>
      </c>
      <c r="G577" s="11">
        <f>(F577/1000)/((2*PI()*($V$1/1000)*(E577/1000))*SQRT((2*$V$2)/($V$3)))</f>
        <v>0.7536184001945182</v>
      </c>
    </row>
    <row r="578" spans="1:7" x14ac:dyDescent="0.25">
      <c r="A578" s="11">
        <v>215</v>
      </c>
      <c r="B578" s="11">
        <v>0</v>
      </c>
      <c r="C578" s="21">
        <f>$I$7+((B578-$I$6)/($J$6-$I$6))*($J$7-$I$7)</f>
        <v>0</v>
      </c>
      <c r="D578" s="21">
        <v>0</v>
      </c>
      <c r="E578" s="11">
        <v>0.41</v>
      </c>
      <c r="F578" s="11">
        <f t="shared" si="16"/>
        <v>6.6698005698005698</v>
      </c>
      <c r="G578" s="11">
        <f>(F578/1000)/((2*PI()*($V$1/1000)*(E578/1000))*SQRT((2*$V$2)/($V$3)))</f>
        <v>0.75361840019451809</v>
      </c>
    </row>
    <row r="579" spans="1:7" x14ac:dyDescent="0.25">
      <c r="A579" s="11">
        <v>216</v>
      </c>
      <c r="B579" s="11">
        <v>0</v>
      </c>
      <c r="C579" s="21">
        <f>$I$7+((B579-$I$6)/($J$6-$I$6))*($J$7-$I$7)</f>
        <v>0</v>
      </c>
      <c r="D579" s="21">
        <v>0</v>
      </c>
      <c r="E579" s="11">
        <v>0.39</v>
      </c>
      <c r="F579" s="11">
        <f t="shared" si="16"/>
        <v>6.344444444444445</v>
      </c>
      <c r="G579" s="11">
        <f>(F579/1000)/((2*PI()*($V$1/1000)*(E579/1000))*SQRT((2*$V$2)/($V$3)))</f>
        <v>0.7536184001945182</v>
      </c>
    </row>
    <row r="580" spans="1:7" x14ac:dyDescent="0.25">
      <c r="A580" s="11">
        <v>217</v>
      </c>
      <c r="B580" s="11">
        <v>0</v>
      </c>
      <c r="C580" s="21">
        <f>$I$7+((B580-$I$6)/($J$6-$I$6))*($J$7-$I$7)</f>
        <v>0</v>
      </c>
      <c r="D580" s="21">
        <v>0</v>
      </c>
      <c r="E580" s="11">
        <v>0.37</v>
      </c>
      <c r="F580" s="11">
        <f t="shared" si="16"/>
        <v>6.0190883190883193</v>
      </c>
      <c r="G580" s="11">
        <f>(F580/1000)/((2*PI()*($V$1/1000)*(E580/1000))*SQRT((2*$V$2)/($V$3)))</f>
        <v>0.7536184001945182</v>
      </c>
    </row>
    <row r="581" spans="1:7" x14ac:dyDescent="0.25">
      <c r="A581" s="11">
        <v>218</v>
      </c>
      <c r="B581" s="11">
        <v>0</v>
      </c>
      <c r="C581" s="21">
        <f>$I$7+((B581-$I$6)/($J$6-$I$6))*($J$7-$I$7)</f>
        <v>0</v>
      </c>
      <c r="D581" s="21">
        <v>0</v>
      </c>
      <c r="E581" s="11">
        <v>0.35</v>
      </c>
      <c r="F581" s="11">
        <f t="shared" si="16"/>
        <v>5.6937321937321936</v>
      </c>
      <c r="G581" s="11">
        <f>(F581/1000)/((2*PI()*($V$1/1000)*(E581/1000))*SQRT((2*$V$2)/($V$3)))</f>
        <v>0.75361840019451809</v>
      </c>
    </row>
    <row r="582" spans="1:7" x14ac:dyDescent="0.25">
      <c r="A582" s="11">
        <v>219</v>
      </c>
      <c r="B582" s="11">
        <v>0</v>
      </c>
      <c r="C582" s="21">
        <f>$I$7+((B582-$I$6)/($J$6-$I$6))*($J$7-$I$7)</f>
        <v>0</v>
      </c>
      <c r="D582" s="21">
        <v>0</v>
      </c>
      <c r="E582" s="11">
        <v>0.33</v>
      </c>
      <c r="F582" s="11">
        <f t="shared" si="16"/>
        <v>5.3683760683760688</v>
      </c>
      <c r="G582" s="11">
        <f>(F582/1000)/((2*PI()*($V$1/1000)*(E582/1000))*SQRT((2*$V$2)/($V$3)))</f>
        <v>0.75361840019451831</v>
      </c>
    </row>
    <row r="583" spans="1:7" x14ac:dyDescent="0.25">
      <c r="A583" s="11">
        <v>220</v>
      </c>
      <c r="B583" s="11">
        <v>0</v>
      </c>
      <c r="C583" s="21">
        <f>$I$7+((B583-$I$6)/($J$6-$I$6))*($J$7-$I$7)</f>
        <v>0</v>
      </c>
      <c r="D583" s="21">
        <v>0</v>
      </c>
      <c r="E583" s="11">
        <v>0.32</v>
      </c>
      <c r="F583" s="11">
        <f t="shared" si="16"/>
        <v>5.2056980056980064</v>
      </c>
      <c r="G583" s="11">
        <f>(F583/1000)/((2*PI()*($V$1/1000)*(E583/1000))*SQRT((2*$V$2)/($V$3)))</f>
        <v>0.7536184001945182</v>
      </c>
    </row>
    <row r="584" spans="1:7" x14ac:dyDescent="0.25">
      <c r="A584" s="11">
        <v>221</v>
      </c>
      <c r="B584" s="11">
        <v>0</v>
      </c>
      <c r="C584" s="21">
        <f>$I$7+((B584-$I$6)/($J$6-$I$6))*($J$7-$I$7)</f>
        <v>0</v>
      </c>
      <c r="D584" s="21">
        <v>0</v>
      </c>
      <c r="E584" s="11">
        <v>0.3</v>
      </c>
      <c r="F584" s="11">
        <f t="shared" si="16"/>
        <v>4.8803418803418808</v>
      </c>
      <c r="G584" s="11">
        <f>(F584/1000)/((2*PI()*($V$1/1000)*(E584/1000))*SQRT((2*$V$2)/($V$3)))</f>
        <v>0.75361840019451831</v>
      </c>
    </row>
    <row r="585" spans="1:7" x14ac:dyDescent="0.25">
      <c r="A585" s="11">
        <v>222</v>
      </c>
      <c r="B585" s="11">
        <v>0</v>
      </c>
      <c r="C585" s="21">
        <f>$I$7+((B585-$I$6)/($J$6-$I$6))*($J$7-$I$7)</f>
        <v>0</v>
      </c>
      <c r="D585" s="21">
        <v>0</v>
      </c>
      <c r="E585" s="11">
        <v>0.28999999999999998</v>
      </c>
      <c r="F585" s="11">
        <f t="shared" si="16"/>
        <v>4.7176638176638175</v>
      </c>
      <c r="G585" s="11">
        <f>(F585/1000)/((2*PI()*($V$1/1000)*(E585/1000))*SQRT((2*$V$2)/($V$3)))</f>
        <v>0.75361840019451809</v>
      </c>
    </row>
    <row r="586" spans="1:7" x14ac:dyDescent="0.25">
      <c r="A586" s="11">
        <v>223</v>
      </c>
      <c r="B586" s="11">
        <v>0</v>
      </c>
      <c r="C586" s="21">
        <f>$I$7+((B586-$I$6)/($J$6-$I$6))*($J$7-$I$7)</f>
        <v>0</v>
      </c>
      <c r="D586" s="21">
        <v>0</v>
      </c>
      <c r="E586" s="11">
        <v>0.27</v>
      </c>
      <c r="F586" s="11">
        <f t="shared" si="16"/>
        <v>4.3923076923076927</v>
      </c>
      <c r="G586" s="11">
        <f>(F586/1000)/((2*PI()*($V$1/1000)*(E586/1000))*SQRT((2*$V$2)/($V$3)))</f>
        <v>0.75361840019451831</v>
      </c>
    </row>
    <row r="587" spans="1:7" x14ac:dyDescent="0.25">
      <c r="A587" s="11">
        <v>224</v>
      </c>
      <c r="B587" s="11">
        <v>0</v>
      </c>
      <c r="C587" s="21">
        <f>$I$7+((B587-$I$6)/($J$6-$I$6))*($J$7-$I$7)</f>
        <v>0</v>
      </c>
      <c r="D587" s="21">
        <v>0</v>
      </c>
      <c r="E587" s="11">
        <v>0.26</v>
      </c>
      <c r="F587" s="11">
        <f t="shared" si="16"/>
        <v>4.2296296296296303</v>
      </c>
      <c r="G587" s="11">
        <f>(F587/1000)/((2*PI()*($V$1/1000)*(E587/1000))*SQRT((2*$V$2)/($V$3)))</f>
        <v>0.75361840019451809</v>
      </c>
    </row>
    <row r="588" spans="1:7" x14ac:dyDescent="0.25">
      <c r="A588" s="11">
        <v>225</v>
      </c>
      <c r="B588" s="11">
        <v>0</v>
      </c>
      <c r="C588" s="21">
        <f>$I$7+((B588-$I$6)/($J$6-$I$6))*($J$7-$I$7)</f>
        <v>0</v>
      </c>
      <c r="D588" s="21">
        <v>0</v>
      </c>
      <c r="E588" s="11">
        <v>0.25</v>
      </c>
      <c r="F588" s="11">
        <f t="shared" si="16"/>
        <v>4.066951566951567</v>
      </c>
      <c r="G588" s="11">
        <f>(F588/1000)/((2*PI()*($V$1/1000)*(E588/1000))*SQRT((2*$V$2)/($V$3)))</f>
        <v>0.7536184001945182</v>
      </c>
    </row>
    <row r="589" spans="1:7" x14ac:dyDescent="0.25">
      <c r="A589" s="11">
        <v>226</v>
      </c>
      <c r="B589" s="11">
        <v>0</v>
      </c>
      <c r="C589" s="21">
        <f>$I$7+((B589-$I$6)/($J$6-$I$6))*($J$7-$I$7)</f>
        <v>0</v>
      </c>
      <c r="D589" s="21">
        <v>0</v>
      </c>
      <c r="E589" s="11">
        <v>0.24</v>
      </c>
      <c r="F589" s="11">
        <f t="shared" si="16"/>
        <v>3.9042735042735046</v>
      </c>
      <c r="G589" s="11">
        <f>(F589/1000)/((2*PI()*($V$1/1000)*(E589/1000))*SQRT((2*$V$2)/($V$3)))</f>
        <v>0.7536184001945182</v>
      </c>
    </row>
    <row r="590" spans="1:7" x14ac:dyDescent="0.25">
      <c r="A590" s="11">
        <v>227</v>
      </c>
      <c r="B590" s="11">
        <v>0</v>
      </c>
      <c r="C590" s="21">
        <f>$I$7+((B590-$I$6)/($J$6-$I$6))*($J$7-$I$7)</f>
        <v>0</v>
      </c>
      <c r="D590" s="21">
        <v>0</v>
      </c>
      <c r="E590" s="11">
        <v>0.22</v>
      </c>
      <c r="F590" s="11">
        <f t="shared" si="16"/>
        <v>3.5789173789173794</v>
      </c>
      <c r="G590" s="11">
        <f>(F590/1000)/((2*PI()*($V$1/1000)*(E590/1000))*SQRT((2*$V$2)/($V$3)))</f>
        <v>0.7536184001945182</v>
      </c>
    </row>
    <row r="591" spans="1:7" x14ac:dyDescent="0.25">
      <c r="A591" s="11">
        <v>228</v>
      </c>
      <c r="B591" s="11">
        <v>0</v>
      </c>
      <c r="C591" s="21">
        <f>$I$7+((B591-$I$6)/($J$6-$I$6))*($J$7-$I$7)</f>
        <v>0</v>
      </c>
      <c r="D591" s="21">
        <v>0</v>
      </c>
      <c r="E591" s="11">
        <v>0.21</v>
      </c>
      <c r="F591" s="11">
        <f t="shared" si="16"/>
        <v>3.4162393162393165</v>
      </c>
      <c r="G591" s="11">
        <f>(F591/1000)/((2*PI()*($V$1/1000)*(E591/1000))*SQRT((2*$V$2)/($V$3)))</f>
        <v>0.75361840019451831</v>
      </c>
    </row>
    <row r="592" spans="1:7" x14ac:dyDescent="0.25">
      <c r="A592" s="11">
        <v>229</v>
      </c>
      <c r="B592" s="11">
        <v>0</v>
      </c>
      <c r="C592" s="21">
        <f>$I$7+((B592-$I$6)/($J$6-$I$6))*($J$7-$I$7)</f>
        <v>0</v>
      </c>
      <c r="D592" s="21">
        <v>0</v>
      </c>
      <c r="E592" s="11">
        <v>0.2</v>
      </c>
      <c r="F592" s="11">
        <f t="shared" si="16"/>
        <v>3.2535612535612541</v>
      </c>
      <c r="G592" s="11">
        <f>(F592/1000)/((2*PI()*($V$1/1000)*(E592/1000))*SQRT((2*$V$2)/($V$3)))</f>
        <v>0.7536184001945182</v>
      </c>
    </row>
    <row r="593" spans="1:7" x14ac:dyDescent="0.25">
      <c r="A593" s="11">
        <v>230</v>
      </c>
      <c r="B593" s="11">
        <v>0</v>
      </c>
      <c r="C593" s="21">
        <f>$I$7+((B593-$I$6)/($J$6-$I$6))*($J$7-$I$7)</f>
        <v>0</v>
      </c>
      <c r="D593" s="21">
        <v>0</v>
      </c>
      <c r="E593" s="11">
        <v>0.2</v>
      </c>
      <c r="F593" s="11">
        <f t="shared" si="16"/>
        <v>3.2535612535612541</v>
      </c>
      <c r="G593" s="11">
        <f>(F593/1000)/((2*PI()*($V$1/1000)*(E593/1000))*SQRT((2*$V$2)/($V$3)))</f>
        <v>0.7536184001945182</v>
      </c>
    </row>
    <row r="594" spans="1:7" x14ac:dyDescent="0.25">
      <c r="A594" s="11">
        <v>231</v>
      </c>
      <c r="B594" s="11">
        <v>0</v>
      </c>
      <c r="C594" s="21">
        <f>$I$7+((B594-$I$6)/($J$6-$I$6))*($J$7-$I$7)</f>
        <v>0</v>
      </c>
      <c r="D594" s="21">
        <v>0</v>
      </c>
      <c r="E594" s="11">
        <v>0.19</v>
      </c>
      <c r="F594" s="11">
        <f t="shared" si="16"/>
        <v>3.0908831908831913</v>
      </c>
      <c r="G594" s="11">
        <f>(F594/1000)/((2*PI()*($V$1/1000)*(E594/1000))*SQRT((2*$V$2)/($V$3)))</f>
        <v>0.75361840019451809</v>
      </c>
    </row>
    <row r="595" spans="1:7" x14ac:dyDescent="0.25">
      <c r="A595" s="11">
        <v>232</v>
      </c>
      <c r="B595" s="11">
        <v>0</v>
      </c>
      <c r="C595" s="21">
        <f>$I$7+((B595-$I$6)/($J$6-$I$6))*($J$7-$I$7)</f>
        <v>0</v>
      </c>
      <c r="D595" s="21">
        <v>0</v>
      </c>
      <c r="E595" s="11">
        <v>0.18</v>
      </c>
      <c r="F595" s="11">
        <f t="shared" si="16"/>
        <v>2.928205128205128</v>
      </c>
      <c r="G595" s="11">
        <f>(F595/1000)/((2*PI()*($V$1/1000)*(E595/1000))*SQRT((2*$V$2)/($V$3)))</f>
        <v>0.7536184001945182</v>
      </c>
    </row>
    <row r="596" spans="1:7" x14ac:dyDescent="0.25">
      <c r="A596" s="11">
        <v>233</v>
      </c>
      <c r="B596" s="11">
        <v>0</v>
      </c>
      <c r="C596" s="21">
        <f>$I$7+((B596-$I$6)/($J$6-$I$6))*($J$7-$I$7)</f>
        <v>0</v>
      </c>
      <c r="D596" s="21">
        <v>0</v>
      </c>
      <c r="E596" s="11">
        <v>0.17</v>
      </c>
      <c r="F596" s="11">
        <f t="shared" si="16"/>
        <v>2.7655270655270656</v>
      </c>
      <c r="G596" s="11">
        <f>(F596/1000)/((2*PI()*($V$1/1000)*(E596/1000))*SQRT((2*$V$2)/($V$3)))</f>
        <v>0.7536184001945182</v>
      </c>
    </row>
    <row r="597" spans="1:7" x14ac:dyDescent="0.25">
      <c r="A597" s="11">
        <v>234</v>
      </c>
      <c r="B597" s="11">
        <v>0</v>
      </c>
      <c r="C597" s="21">
        <f>$I$7+((B597-$I$6)/($J$6-$I$6))*($J$7-$I$7)</f>
        <v>0</v>
      </c>
      <c r="D597" s="21">
        <v>0</v>
      </c>
      <c r="E597" s="11">
        <v>0.16</v>
      </c>
      <c r="F597" s="11">
        <f t="shared" si="16"/>
        <v>2.6028490028490032</v>
      </c>
      <c r="G597" s="11">
        <f>(F597/1000)/((2*PI()*($V$1/1000)*(E597/1000))*SQRT((2*$V$2)/($V$3)))</f>
        <v>0.7536184001945182</v>
      </c>
    </row>
    <row r="598" spans="1:7" x14ac:dyDescent="0.25">
      <c r="A598" s="11">
        <v>235</v>
      </c>
      <c r="B598" s="11">
        <v>0</v>
      </c>
      <c r="C598" s="21">
        <f>$I$7+((B598-$I$6)/($J$6-$I$6))*($J$7-$I$7)</f>
        <v>0</v>
      </c>
      <c r="D598" s="21">
        <v>0</v>
      </c>
      <c r="E598" s="11">
        <v>0.15</v>
      </c>
      <c r="F598" s="11">
        <f t="shared" si="16"/>
        <v>2.4401709401709404</v>
      </c>
      <c r="G598" s="11">
        <f>(F598/1000)/((2*PI()*($V$1/1000)*(E598/1000))*SQRT((2*$V$2)/($V$3)))</f>
        <v>0.75361840019451831</v>
      </c>
    </row>
    <row r="599" spans="1:7" x14ac:dyDescent="0.25">
      <c r="A599" s="11">
        <v>236</v>
      </c>
      <c r="B599" s="11">
        <v>0</v>
      </c>
      <c r="C599" s="21">
        <f>$I$7+((B599-$I$6)/($J$6-$I$6))*($J$7-$I$7)</f>
        <v>0</v>
      </c>
      <c r="D599" s="21">
        <v>0</v>
      </c>
      <c r="E599" s="11">
        <v>0.14000000000000001</v>
      </c>
      <c r="F599" s="11">
        <f t="shared" si="16"/>
        <v>2.277492877492878</v>
      </c>
      <c r="G599" s="11">
        <f>(F599/1000)/((2*PI()*($V$1/1000)*(E599/1000))*SQRT((2*$V$2)/($V$3)))</f>
        <v>0.75361840019451831</v>
      </c>
    </row>
    <row r="600" spans="1:7" x14ac:dyDescent="0.25">
      <c r="A600" s="11">
        <v>237</v>
      </c>
      <c r="B600" s="11">
        <v>0</v>
      </c>
      <c r="C600" s="21">
        <f>$I$7+((B600-$I$6)/($J$6-$I$6))*($J$7-$I$7)</f>
        <v>0</v>
      </c>
      <c r="D600" s="21">
        <v>0</v>
      </c>
      <c r="E600" s="11">
        <v>0.13</v>
      </c>
      <c r="F600" s="11">
        <f t="shared" si="16"/>
        <v>2.1148148148148151</v>
      </c>
      <c r="G600" s="11">
        <f>(F600/1000)/((2*PI()*($V$1/1000)*(E600/1000))*SQRT((2*$V$2)/($V$3)))</f>
        <v>0.75361840019451809</v>
      </c>
    </row>
    <row r="601" spans="1:7" x14ac:dyDescent="0.25">
      <c r="A601" s="11">
        <v>238</v>
      </c>
      <c r="B601" s="11">
        <v>0</v>
      </c>
      <c r="C601" s="21">
        <f>$I$7+((B601-$I$6)/($J$6-$I$6))*($J$7-$I$7)</f>
        <v>0</v>
      </c>
      <c r="D601" s="21">
        <v>0</v>
      </c>
      <c r="E601" s="11">
        <v>0.12</v>
      </c>
      <c r="F601" s="11">
        <f t="shared" si="16"/>
        <v>1.9521367521367523</v>
      </c>
      <c r="G601" s="11">
        <f>(F601/1000)/((2*PI()*($V$1/1000)*(E601/1000))*SQRT((2*$V$2)/($V$3)))</f>
        <v>0.7536184001945182</v>
      </c>
    </row>
    <row r="602" spans="1:7" x14ac:dyDescent="0.25">
      <c r="A602" s="11">
        <v>239</v>
      </c>
      <c r="B602" s="11">
        <v>0</v>
      </c>
      <c r="C602" s="21">
        <f>$I$7+((B602-$I$6)/($J$6-$I$6))*($J$7-$I$7)</f>
        <v>0</v>
      </c>
      <c r="D602" s="21">
        <v>0</v>
      </c>
      <c r="E602" s="11">
        <v>0.11</v>
      </c>
      <c r="F602" s="11">
        <f t="shared" si="16"/>
        <v>1.7894586894586897</v>
      </c>
      <c r="G602" s="11">
        <f>(F602/1000)/((2*PI()*($V$1/1000)*(E602/1000))*SQRT((2*$V$2)/($V$3)))</f>
        <v>0.7536184001945182</v>
      </c>
    </row>
    <row r="603" spans="1:7" x14ac:dyDescent="0.25">
      <c r="A603" s="11">
        <v>240</v>
      </c>
      <c r="B603" s="11">
        <v>0</v>
      </c>
      <c r="C603" s="21">
        <f>$I$7+((B603-$I$6)/($J$6-$I$6))*($J$7-$I$7)</f>
        <v>0</v>
      </c>
      <c r="D603" s="21">
        <v>0</v>
      </c>
      <c r="E603" s="11">
        <v>0.1</v>
      </c>
      <c r="F603" s="11">
        <f t="shared" si="16"/>
        <v>1.6267806267806271</v>
      </c>
      <c r="G603" s="11">
        <f>(F603/1000)/((2*PI()*($V$1/1000)*(E603/1000))*SQRT((2*$V$2)/($V$3)))</f>
        <v>0.7536184001945182</v>
      </c>
    </row>
    <row r="604" spans="1:7" x14ac:dyDescent="0.25">
      <c r="A604" s="11">
        <v>241</v>
      </c>
      <c r="B604" s="11">
        <v>0</v>
      </c>
      <c r="C604" s="21">
        <f>$I$7+((B604-$I$6)/($J$6-$I$6))*($J$7-$I$7)</f>
        <v>0</v>
      </c>
      <c r="D604" s="21">
        <v>0</v>
      </c>
      <c r="E604" s="11">
        <v>0.09</v>
      </c>
      <c r="F604" s="11">
        <f t="shared" si="16"/>
        <v>1.464102564102564</v>
      </c>
      <c r="G604" s="11">
        <f>(F604/1000)/((2*PI()*($V$1/1000)*(E604/1000))*SQRT((2*$V$2)/($V$3)))</f>
        <v>0.7536184001945182</v>
      </c>
    </row>
    <row r="605" spans="1:7" x14ac:dyDescent="0.25">
      <c r="A605" s="11">
        <v>242</v>
      </c>
      <c r="B605" s="11">
        <v>0</v>
      </c>
      <c r="C605" s="21">
        <f>$I$7+((B605-$I$6)/($J$6-$I$6))*($J$7-$I$7)</f>
        <v>0</v>
      </c>
      <c r="D605" s="21">
        <v>0</v>
      </c>
      <c r="E605" s="11">
        <v>0.09</v>
      </c>
      <c r="F605" s="11">
        <f t="shared" si="16"/>
        <v>1.464102564102564</v>
      </c>
      <c r="G605" s="11">
        <f>(F605/1000)/((2*PI()*($V$1/1000)*(E605/1000))*SQRT((2*$V$2)/($V$3)))</f>
        <v>0.7536184001945182</v>
      </c>
    </row>
    <row r="606" spans="1:7" x14ac:dyDescent="0.25">
      <c r="A606" s="11">
        <v>243</v>
      </c>
      <c r="B606" s="11">
        <v>0</v>
      </c>
      <c r="C606" s="21">
        <f>$I$7+((B606-$I$6)/($J$6-$I$6))*($J$7-$I$7)</f>
        <v>0</v>
      </c>
      <c r="D606" s="21">
        <v>0</v>
      </c>
      <c r="E606" s="11">
        <v>0.08</v>
      </c>
      <c r="F606" s="11">
        <f t="shared" si="16"/>
        <v>1.3014245014245016</v>
      </c>
      <c r="G606" s="11">
        <f>(F606/1000)/((2*PI()*($V$1/1000)*(E606/1000))*SQRT((2*$V$2)/($V$3)))</f>
        <v>0.7536184001945182</v>
      </c>
    </row>
    <row r="607" spans="1:7" x14ac:dyDescent="0.25">
      <c r="A607" s="11">
        <v>244</v>
      </c>
      <c r="B607" s="11">
        <v>0.01</v>
      </c>
      <c r="C607" s="21">
        <f>$I$7+((B607-$I$6)/($J$6-$I$6))*($J$7-$I$7)</f>
        <v>0.11706666666666667</v>
      </c>
      <c r="D607" s="21">
        <f>(C607/1000)/((2*PI()*($V$4/1000)*(B607/1000))*SQRT((2*$V$2)/($V$3)))</f>
        <v>0.63240657298118008</v>
      </c>
      <c r="E607" s="11">
        <v>7.0000000000000007E-2</v>
      </c>
      <c r="F607" s="11">
        <f t="shared" si="16"/>
        <v>1.138746438746439</v>
      </c>
      <c r="G607" s="11">
        <f>(F607/1000)/((2*PI()*($V$1/1000)*(E607/1000))*SQRT((2*$V$2)/($V$3)))</f>
        <v>0.75361840019451831</v>
      </c>
    </row>
    <row r="608" spans="1:7" x14ac:dyDescent="0.25">
      <c r="A608" s="11">
        <v>245</v>
      </c>
      <c r="B608" s="11">
        <v>0.01</v>
      </c>
      <c r="C608" s="21">
        <f>$I$7+((B608-$I$6)/($J$6-$I$6))*($J$7-$I$7)</f>
        <v>0.11706666666666667</v>
      </c>
      <c r="D608" s="21">
        <f>(C608/1000)/((2*PI()*($V$4/1000)*(B608/1000))*SQRT((2*$V$2)/($V$3)))</f>
        <v>0.63240657298118008</v>
      </c>
      <c r="E608" s="11">
        <v>0.06</v>
      </c>
      <c r="F608" s="11">
        <f t="shared" si="16"/>
        <v>0.97606837606837615</v>
      </c>
      <c r="G608" s="11">
        <f>(F608/1000)/((2*PI()*($V$1/1000)*(E608/1000))*SQRT((2*$V$2)/($V$3)))</f>
        <v>0.7536184001945182</v>
      </c>
    </row>
    <row r="609" spans="1:7" x14ac:dyDescent="0.25">
      <c r="A609" s="11">
        <v>246</v>
      </c>
      <c r="B609" s="11">
        <v>0.01</v>
      </c>
      <c r="C609" s="21">
        <f>$I$7+((B609-$I$6)/($J$6-$I$6))*($J$7-$I$7)</f>
        <v>0.11706666666666667</v>
      </c>
      <c r="D609" s="21">
        <f>(C609/1000)/((2*PI()*($V$4/1000)*(B609/1000))*SQRT((2*$V$2)/($V$3)))</f>
        <v>0.63240657298118008</v>
      </c>
      <c r="E609" s="11">
        <v>0.05</v>
      </c>
      <c r="F609" s="11">
        <f t="shared" si="16"/>
        <v>0.81339031339031354</v>
      </c>
      <c r="G609" s="11">
        <f>(F609/1000)/((2*PI()*($V$1/1000)*(E609/1000))*SQRT((2*$V$2)/($V$3)))</f>
        <v>0.7536184001945182</v>
      </c>
    </row>
    <row r="610" spans="1:7" x14ac:dyDescent="0.25">
      <c r="A610" s="11">
        <v>247</v>
      </c>
      <c r="B610" s="11">
        <v>0.01</v>
      </c>
      <c r="C610" s="21">
        <f>$I$7+((B610-$I$6)/($J$6-$I$6))*($J$7-$I$7)</f>
        <v>0.11706666666666667</v>
      </c>
      <c r="D610" s="21">
        <f>(C610/1000)/((2*PI()*($V$4/1000)*(B610/1000))*SQRT((2*$V$2)/($V$3)))</f>
        <v>0.63240657298118008</v>
      </c>
      <c r="E610" s="11">
        <v>0.04</v>
      </c>
      <c r="F610" s="11">
        <f t="shared" si="16"/>
        <v>0.65071225071225081</v>
      </c>
      <c r="G610" s="11">
        <f>(F610/1000)/((2*PI()*($V$1/1000)*(E610/1000))*SQRT((2*$V$2)/($V$3)))</f>
        <v>0.7536184001945182</v>
      </c>
    </row>
    <row r="611" spans="1:7" x14ac:dyDescent="0.25">
      <c r="A611" s="11">
        <v>248</v>
      </c>
      <c r="B611" s="11">
        <v>0.01</v>
      </c>
      <c r="C611" s="21">
        <f>$I$7+((B611-$I$6)/($J$6-$I$6))*($J$7-$I$7)</f>
        <v>0.11706666666666667</v>
      </c>
      <c r="D611" s="21">
        <f>(C611/1000)/((2*PI()*($V$4/1000)*(B611/1000))*SQRT((2*$V$2)/($V$3)))</f>
        <v>0.63240657298118008</v>
      </c>
      <c r="E611" s="11">
        <v>0.03</v>
      </c>
      <c r="F611" s="11">
        <f t="shared" si="16"/>
        <v>0.48803418803418808</v>
      </c>
      <c r="G611" s="11">
        <f>(F611/1000)/((2*PI()*($V$1/1000)*(E611/1000))*SQRT((2*$V$2)/($V$3)))</f>
        <v>0.7536184001945182</v>
      </c>
    </row>
    <row r="612" spans="1:7" x14ac:dyDescent="0.25">
      <c r="A612" s="11">
        <v>249</v>
      </c>
      <c r="B612" s="11">
        <v>0.01</v>
      </c>
      <c r="C612" s="21">
        <f>$I$7+((B612-$I$6)/($J$6-$I$6))*($J$7-$I$7)</f>
        <v>0.11706666666666667</v>
      </c>
      <c r="D612" s="21">
        <f>(C612/1000)/((2*PI()*($V$4/1000)*(B612/1000))*SQRT((2*$V$2)/($V$3)))</f>
        <v>0.63240657298118008</v>
      </c>
      <c r="E612" s="11">
        <v>0.02</v>
      </c>
      <c r="F612" s="11">
        <f t="shared" ref="F612:F675" si="17">$I$3+((E612-$I$2)/($J$2-$I$2))*($J$3-$I$3)</f>
        <v>0.3253561253561254</v>
      </c>
      <c r="G612" s="11">
        <f>(F612/1000)/((2*PI()*($V$1/1000)*(E612/1000))*SQRT((2*$V$2)/($V$3)))</f>
        <v>0.7536184001945182</v>
      </c>
    </row>
    <row r="613" spans="1:7" x14ac:dyDescent="0.25">
      <c r="A613" s="11">
        <v>250</v>
      </c>
      <c r="B613" s="11">
        <v>0.01</v>
      </c>
      <c r="C613" s="21">
        <f>$I$7+((B613-$I$6)/($J$6-$I$6))*($J$7-$I$7)</f>
        <v>0.11706666666666667</v>
      </c>
      <c r="D613" s="21">
        <f>(C613/1000)/((2*PI()*($V$4/1000)*(B613/1000))*SQRT((2*$V$2)/($V$3)))</f>
        <v>0.63240657298118008</v>
      </c>
      <c r="E613" s="11">
        <v>0.02</v>
      </c>
      <c r="F613" s="11">
        <f t="shared" si="17"/>
        <v>0.3253561253561254</v>
      </c>
      <c r="G613" s="11">
        <f>(F613/1000)/((2*PI()*($V$1/1000)*(E613/1000))*SQRT((2*$V$2)/($V$3)))</f>
        <v>0.7536184001945182</v>
      </c>
    </row>
    <row r="614" spans="1:7" x14ac:dyDescent="0.25">
      <c r="A614" s="11">
        <v>251</v>
      </c>
      <c r="B614" s="11">
        <v>0.01</v>
      </c>
      <c r="C614" s="21">
        <f>$I$7+((B614-$I$6)/($J$6-$I$6))*($J$7-$I$7)</f>
        <v>0.11706666666666667</v>
      </c>
      <c r="D614" s="21">
        <f>(C614/1000)/((2*PI()*($V$4/1000)*(B614/1000))*SQRT((2*$V$2)/($V$3)))</f>
        <v>0.63240657298118008</v>
      </c>
      <c r="E614" s="11">
        <v>0.01</v>
      </c>
      <c r="F614" s="11">
        <f t="shared" si="17"/>
        <v>0.1626780626780627</v>
      </c>
      <c r="G614" s="11">
        <f>(F614/1000)/((2*PI()*($V$1/1000)*(E614/1000))*SQRT((2*$V$2)/($V$3)))</f>
        <v>0.7536184001945182</v>
      </c>
    </row>
    <row r="615" spans="1:7" x14ac:dyDescent="0.25">
      <c r="A615" s="11">
        <v>252</v>
      </c>
      <c r="B615" s="11">
        <v>0.01</v>
      </c>
      <c r="C615" s="21">
        <f>$I$7+((B615-$I$6)/($J$6-$I$6))*($J$7-$I$7)</f>
        <v>0.11706666666666667</v>
      </c>
      <c r="D615" s="21">
        <f>(C615/1000)/((2*PI()*($V$4/1000)*(B615/1000))*SQRT((2*$V$2)/($V$3)))</f>
        <v>0.63240657298118008</v>
      </c>
      <c r="E615" s="11">
        <v>0</v>
      </c>
      <c r="F615" s="11">
        <f t="shared" si="17"/>
        <v>0</v>
      </c>
      <c r="G615" s="11">
        <v>0</v>
      </c>
    </row>
    <row r="616" spans="1:7" x14ac:dyDescent="0.25">
      <c r="A616" s="11">
        <v>253</v>
      </c>
      <c r="B616" s="11">
        <v>0.01</v>
      </c>
      <c r="C616" s="21">
        <f>$I$7+((B616-$I$6)/($J$6-$I$6))*($J$7-$I$7)</f>
        <v>0.11706666666666667</v>
      </c>
      <c r="D616" s="21">
        <f>(C616/1000)/((2*PI()*($V$4/1000)*(B616/1000))*SQRT((2*$V$2)/($V$3)))</f>
        <v>0.63240657298118008</v>
      </c>
      <c r="E616" s="11">
        <v>0</v>
      </c>
      <c r="F616" s="11">
        <f t="shared" si="17"/>
        <v>0</v>
      </c>
      <c r="G616" s="11">
        <v>0</v>
      </c>
    </row>
    <row r="617" spans="1:7" x14ac:dyDescent="0.25">
      <c r="A617" s="11">
        <v>254</v>
      </c>
      <c r="B617" s="11">
        <v>0.01</v>
      </c>
      <c r="C617" s="21">
        <f>$I$7+((B617-$I$6)/($J$6-$I$6))*($J$7-$I$7)</f>
        <v>0.11706666666666667</v>
      </c>
      <c r="D617" s="21">
        <f>(C617/1000)/((2*PI()*($V$4/1000)*(B617/1000))*SQRT((2*$V$2)/($V$3)))</f>
        <v>0.63240657298118008</v>
      </c>
      <c r="E617" s="11">
        <v>0</v>
      </c>
      <c r="F617" s="11">
        <f t="shared" si="17"/>
        <v>0</v>
      </c>
      <c r="G617" s="11">
        <v>0</v>
      </c>
    </row>
    <row r="618" spans="1:7" x14ac:dyDescent="0.25">
      <c r="A618" s="11">
        <v>255</v>
      </c>
      <c r="B618" s="11">
        <v>0.01</v>
      </c>
      <c r="C618" s="21">
        <f>$I$7+((B618-$I$6)/($J$6-$I$6))*($J$7-$I$7)</f>
        <v>0.11706666666666667</v>
      </c>
      <c r="D618" s="21">
        <f>(C618/1000)/((2*PI()*($V$4/1000)*(B618/1000))*SQRT((2*$V$2)/($V$3)))</f>
        <v>0.63240657298118008</v>
      </c>
      <c r="E618" s="11">
        <v>0</v>
      </c>
      <c r="F618" s="11">
        <f t="shared" si="17"/>
        <v>0</v>
      </c>
      <c r="G618" s="11">
        <v>0</v>
      </c>
    </row>
    <row r="619" spans="1:7" x14ac:dyDescent="0.25">
      <c r="A619" s="11">
        <v>256</v>
      </c>
      <c r="B619" s="21">
        <v>0.02</v>
      </c>
      <c r="C619" s="21">
        <f>$I$7+((B619-$I$6)/($J$6-$I$6))*($J$7-$I$7)</f>
        <v>0.23413333333333333</v>
      </c>
      <c r="D619" s="21">
        <f>(C619/1000)/((2*PI()*($V$4/1000)*(B619/1000))*SQRT((2*$V$2)/($V$3)))</f>
        <v>0.63240657298118008</v>
      </c>
      <c r="E619" s="11">
        <v>0</v>
      </c>
      <c r="F619" s="11">
        <f t="shared" si="17"/>
        <v>0</v>
      </c>
      <c r="G619" s="11">
        <v>0</v>
      </c>
    </row>
    <row r="620" spans="1:7" x14ac:dyDescent="0.25">
      <c r="A620" s="11">
        <v>257</v>
      </c>
      <c r="B620" s="21">
        <v>0.02</v>
      </c>
      <c r="C620" s="21">
        <f>$I$7+((B620-$I$6)/($J$6-$I$6))*($J$7-$I$7)</f>
        <v>0.23413333333333333</v>
      </c>
      <c r="D620" s="21">
        <f>(C620/1000)/((2*PI()*($V$4/1000)*(B620/1000))*SQRT((2*$V$2)/($V$3)))</f>
        <v>0.63240657298118008</v>
      </c>
      <c r="E620" s="11">
        <v>0</v>
      </c>
      <c r="F620" s="11">
        <f t="shared" si="17"/>
        <v>0</v>
      </c>
      <c r="G620" s="11">
        <v>0</v>
      </c>
    </row>
    <row r="621" spans="1:7" x14ac:dyDescent="0.25">
      <c r="A621" s="11">
        <v>258</v>
      </c>
      <c r="B621" s="21">
        <v>0.02</v>
      </c>
      <c r="C621" s="21">
        <f>$I$7+((B621-$I$6)/($J$6-$I$6))*($J$7-$I$7)</f>
        <v>0.23413333333333333</v>
      </c>
      <c r="D621" s="21">
        <f>(C621/1000)/((2*PI()*($V$4/1000)*(B621/1000))*SQRT((2*$V$2)/($V$3)))</f>
        <v>0.63240657298118008</v>
      </c>
      <c r="E621" s="11">
        <v>0</v>
      </c>
      <c r="F621" s="11">
        <f t="shared" si="17"/>
        <v>0</v>
      </c>
      <c r="G621" s="11">
        <v>0</v>
      </c>
    </row>
    <row r="622" spans="1:7" x14ac:dyDescent="0.25">
      <c r="A622" s="11">
        <v>259</v>
      </c>
      <c r="B622" s="21">
        <v>0.02</v>
      </c>
      <c r="C622" s="21">
        <f>$I$7+((B622-$I$6)/($J$6-$I$6))*($J$7-$I$7)</f>
        <v>0.23413333333333333</v>
      </c>
      <c r="D622" s="21">
        <f>(C622/1000)/((2*PI()*($V$4/1000)*(B622/1000))*SQRT((2*$V$2)/($V$3)))</f>
        <v>0.63240657298118008</v>
      </c>
      <c r="E622" s="11">
        <v>0</v>
      </c>
      <c r="F622" s="11">
        <f t="shared" si="17"/>
        <v>0</v>
      </c>
      <c r="G622" s="11">
        <v>0</v>
      </c>
    </row>
    <row r="623" spans="1:7" x14ac:dyDescent="0.25">
      <c r="A623" s="11">
        <v>260</v>
      </c>
      <c r="B623" s="21">
        <v>0.02</v>
      </c>
      <c r="C623" s="21">
        <f>$I$7+((B623-$I$6)/($J$6-$I$6))*($J$7-$I$7)</f>
        <v>0.23413333333333333</v>
      </c>
      <c r="D623" s="21">
        <f>(C623/1000)/((2*PI()*($V$4/1000)*(B623/1000))*SQRT((2*$V$2)/($V$3)))</f>
        <v>0.63240657298118008</v>
      </c>
      <c r="E623" s="11">
        <v>0</v>
      </c>
      <c r="F623" s="11">
        <f t="shared" si="17"/>
        <v>0</v>
      </c>
      <c r="G623" s="11">
        <v>0</v>
      </c>
    </row>
    <row r="624" spans="1:7" x14ac:dyDescent="0.25">
      <c r="A624" s="11">
        <v>261</v>
      </c>
      <c r="B624" s="21">
        <v>0.02</v>
      </c>
      <c r="C624" s="21">
        <f>$I$7+((B624-$I$6)/($J$6-$I$6))*($J$7-$I$7)</f>
        <v>0.23413333333333333</v>
      </c>
      <c r="D624" s="21">
        <f>(C624/1000)/((2*PI()*($V$4/1000)*(B624/1000))*SQRT((2*$V$2)/($V$3)))</f>
        <v>0.63240657298118008</v>
      </c>
      <c r="E624" s="11">
        <v>0</v>
      </c>
      <c r="F624" s="11">
        <f t="shared" si="17"/>
        <v>0</v>
      </c>
      <c r="G624" s="11">
        <v>0</v>
      </c>
    </row>
    <row r="625" spans="1:7" x14ac:dyDescent="0.25">
      <c r="A625" s="11">
        <v>262</v>
      </c>
      <c r="B625" s="21">
        <v>0.02</v>
      </c>
      <c r="C625" s="21">
        <f>$I$7+((B625-$I$6)/($J$6-$I$6))*($J$7-$I$7)</f>
        <v>0.23413333333333333</v>
      </c>
      <c r="D625" s="21">
        <f>(C625/1000)/((2*PI()*($V$4/1000)*(B625/1000))*SQRT((2*$V$2)/($V$3)))</f>
        <v>0.63240657298118008</v>
      </c>
      <c r="E625" s="11">
        <v>0</v>
      </c>
      <c r="F625" s="11">
        <f t="shared" si="17"/>
        <v>0</v>
      </c>
      <c r="G625" s="11">
        <v>0</v>
      </c>
    </row>
    <row r="626" spans="1:7" x14ac:dyDescent="0.25">
      <c r="A626" s="11">
        <v>263</v>
      </c>
      <c r="B626" s="21">
        <v>0.02</v>
      </c>
      <c r="C626" s="21">
        <f>$I$7+((B626-$I$6)/($J$6-$I$6))*($J$7-$I$7)</f>
        <v>0.23413333333333333</v>
      </c>
      <c r="D626" s="21">
        <f>(C626/1000)/((2*PI()*($V$4/1000)*(B626/1000))*SQRT((2*$V$2)/($V$3)))</f>
        <v>0.63240657298118008</v>
      </c>
      <c r="E626" s="11">
        <v>0</v>
      </c>
      <c r="F626" s="11">
        <f t="shared" si="17"/>
        <v>0</v>
      </c>
      <c r="G626" s="11">
        <v>0</v>
      </c>
    </row>
    <row r="627" spans="1:7" x14ac:dyDescent="0.25">
      <c r="A627" s="11">
        <v>264</v>
      </c>
      <c r="B627" s="21">
        <v>0.02</v>
      </c>
      <c r="C627" s="21">
        <f>$I$7+((B627-$I$6)/($J$6-$I$6))*($J$7-$I$7)</f>
        <v>0.23413333333333333</v>
      </c>
      <c r="D627" s="21">
        <f>(C627/1000)/((2*PI()*($V$4/1000)*(B627/1000))*SQRT((2*$V$2)/($V$3)))</f>
        <v>0.63240657298118008</v>
      </c>
      <c r="E627" s="11">
        <v>0</v>
      </c>
      <c r="F627" s="11">
        <f t="shared" si="17"/>
        <v>0</v>
      </c>
      <c r="G627" s="11">
        <v>0</v>
      </c>
    </row>
    <row r="628" spans="1:7" x14ac:dyDescent="0.25">
      <c r="A628" s="11">
        <v>265</v>
      </c>
      <c r="B628" s="21">
        <v>0.02</v>
      </c>
      <c r="C628" s="21">
        <f>$I$7+((B628-$I$6)/($J$6-$I$6))*($J$7-$I$7)</f>
        <v>0.23413333333333333</v>
      </c>
      <c r="D628" s="21">
        <f>(C628/1000)/((2*PI()*($V$4/1000)*(B628/1000))*SQRT((2*$V$2)/($V$3)))</f>
        <v>0.63240657298118008</v>
      </c>
      <c r="E628" s="11">
        <v>0</v>
      </c>
      <c r="F628" s="11">
        <f t="shared" si="17"/>
        <v>0</v>
      </c>
      <c r="G628" s="11">
        <v>0</v>
      </c>
    </row>
    <row r="629" spans="1:7" x14ac:dyDescent="0.25">
      <c r="A629" s="11">
        <v>266</v>
      </c>
      <c r="B629" s="21">
        <v>0.02</v>
      </c>
      <c r="C629" s="21">
        <f>$I$7+((B629-$I$6)/($J$6-$I$6))*($J$7-$I$7)</f>
        <v>0.23413333333333333</v>
      </c>
      <c r="D629" s="21">
        <f>(C629/1000)/((2*PI()*($V$4/1000)*(B629/1000))*SQRT((2*$V$2)/($V$3)))</f>
        <v>0.63240657298118008</v>
      </c>
      <c r="E629" s="11">
        <v>0</v>
      </c>
      <c r="F629" s="11">
        <f t="shared" si="17"/>
        <v>0</v>
      </c>
      <c r="G629" s="11">
        <v>0</v>
      </c>
    </row>
    <row r="630" spans="1:7" x14ac:dyDescent="0.25">
      <c r="A630" s="11">
        <v>267</v>
      </c>
      <c r="B630" s="21">
        <v>0.02</v>
      </c>
      <c r="C630" s="21">
        <f>$I$7+((B630-$I$6)/($J$6-$I$6))*($J$7-$I$7)</f>
        <v>0.23413333333333333</v>
      </c>
      <c r="D630" s="21">
        <f>(C630/1000)/((2*PI()*($V$4/1000)*(B630/1000))*SQRT((2*$V$2)/($V$3)))</f>
        <v>0.63240657298118008</v>
      </c>
      <c r="E630" s="11">
        <v>0</v>
      </c>
      <c r="F630" s="11">
        <f t="shared" si="17"/>
        <v>0</v>
      </c>
      <c r="G630" s="11">
        <v>0</v>
      </c>
    </row>
    <row r="631" spans="1:7" x14ac:dyDescent="0.25">
      <c r="A631" s="11">
        <v>268</v>
      </c>
      <c r="B631" s="21">
        <v>0.03</v>
      </c>
      <c r="C631" s="21">
        <f>$I$7+((B631-$I$6)/($J$6-$I$6))*($J$7-$I$7)</f>
        <v>0.35119999999999996</v>
      </c>
      <c r="D631" s="21">
        <f>(C631/1000)/((2*PI()*($V$4/1000)*(B631/1000))*SQRT((2*$V$2)/($V$3)))</f>
        <v>0.63240657298118019</v>
      </c>
      <c r="E631" s="11">
        <v>0</v>
      </c>
      <c r="F631" s="11">
        <f t="shared" si="17"/>
        <v>0</v>
      </c>
      <c r="G631" s="11">
        <v>0</v>
      </c>
    </row>
    <row r="632" spans="1:7" x14ac:dyDescent="0.25">
      <c r="A632" s="11">
        <v>269</v>
      </c>
      <c r="B632" s="21">
        <v>0.03</v>
      </c>
      <c r="C632" s="21">
        <f>$I$7+((B632-$I$6)/($J$6-$I$6))*($J$7-$I$7)</f>
        <v>0.35119999999999996</v>
      </c>
      <c r="D632" s="21">
        <f>(C632/1000)/((2*PI()*($V$4/1000)*(B632/1000))*SQRT((2*$V$2)/($V$3)))</f>
        <v>0.63240657298118019</v>
      </c>
      <c r="E632" s="11">
        <v>0</v>
      </c>
      <c r="F632" s="11">
        <f t="shared" si="17"/>
        <v>0</v>
      </c>
      <c r="G632" s="11">
        <v>0</v>
      </c>
    </row>
    <row r="633" spans="1:7" x14ac:dyDescent="0.25">
      <c r="A633" s="11">
        <v>270</v>
      </c>
      <c r="B633" s="21">
        <v>0.03</v>
      </c>
      <c r="C633" s="21">
        <f>$I$7+((B633-$I$6)/($J$6-$I$6))*($J$7-$I$7)</f>
        <v>0.35119999999999996</v>
      </c>
      <c r="D633" s="21">
        <f>(C633/1000)/((2*PI()*($V$4/1000)*(B633/1000))*SQRT((2*$V$2)/($V$3)))</f>
        <v>0.63240657298118019</v>
      </c>
      <c r="E633" s="11">
        <v>0</v>
      </c>
      <c r="F633" s="11">
        <f t="shared" si="17"/>
        <v>0</v>
      </c>
      <c r="G633" s="11">
        <v>0</v>
      </c>
    </row>
    <row r="634" spans="1:7" x14ac:dyDescent="0.25">
      <c r="A634" s="11">
        <v>271</v>
      </c>
      <c r="B634" s="21">
        <v>0.03</v>
      </c>
      <c r="C634" s="21">
        <f>$I$7+((B634-$I$6)/($J$6-$I$6))*($J$7-$I$7)</f>
        <v>0.35119999999999996</v>
      </c>
      <c r="D634" s="21">
        <f>(C634/1000)/((2*PI()*($V$4/1000)*(B634/1000))*SQRT((2*$V$2)/($V$3)))</f>
        <v>0.63240657298118019</v>
      </c>
      <c r="E634" s="11">
        <v>0</v>
      </c>
      <c r="F634" s="11">
        <f t="shared" si="17"/>
        <v>0</v>
      </c>
      <c r="G634" s="11">
        <v>0</v>
      </c>
    </row>
    <row r="635" spans="1:7" x14ac:dyDescent="0.25">
      <c r="A635" s="11">
        <v>272</v>
      </c>
      <c r="B635" s="21">
        <v>0.03</v>
      </c>
      <c r="C635" s="21">
        <f>$I$7+((B635-$I$6)/($J$6-$I$6))*($J$7-$I$7)</f>
        <v>0.35119999999999996</v>
      </c>
      <c r="D635" s="21">
        <f>(C635/1000)/((2*PI()*($V$4/1000)*(B635/1000))*SQRT((2*$V$2)/($V$3)))</f>
        <v>0.63240657298118019</v>
      </c>
      <c r="E635" s="11">
        <v>0</v>
      </c>
      <c r="F635" s="11">
        <f t="shared" si="17"/>
        <v>0</v>
      </c>
      <c r="G635" s="11">
        <v>0</v>
      </c>
    </row>
    <row r="636" spans="1:7" x14ac:dyDescent="0.25">
      <c r="A636" s="11">
        <v>273</v>
      </c>
      <c r="B636" s="21">
        <v>0.03</v>
      </c>
      <c r="C636" s="21">
        <f>$I$7+((B636-$I$6)/($J$6-$I$6))*($J$7-$I$7)</f>
        <v>0.35119999999999996</v>
      </c>
      <c r="D636" s="21">
        <f>(C636/1000)/((2*PI()*($V$4/1000)*(B636/1000))*SQRT((2*$V$2)/($V$3)))</f>
        <v>0.63240657298118019</v>
      </c>
      <c r="E636" s="11">
        <v>0</v>
      </c>
      <c r="F636" s="11">
        <f t="shared" si="17"/>
        <v>0</v>
      </c>
      <c r="G636" s="11">
        <v>0</v>
      </c>
    </row>
    <row r="637" spans="1:7" x14ac:dyDescent="0.25">
      <c r="A637" s="11">
        <v>274</v>
      </c>
      <c r="B637" s="21">
        <v>0.03</v>
      </c>
      <c r="C637" s="21">
        <f>$I$7+((B637-$I$6)/($J$6-$I$6))*($J$7-$I$7)</f>
        <v>0.35119999999999996</v>
      </c>
      <c r="D637" s="21">
        <f>(C637/1000)/((2*PI()*($V$4/1000)*(B637/1000))*SQRT((2*$V$2)/($V$3)))</f>
        <v>0.63240657298118019</v>
      </c>
      <c r="E637" s="11">
        <v>0</v>
      </c>
      <c r="F637" s="11">
        <f t="shared" si="17"/>
        <v>0</v>
      </c>
      <c r="G637" s="11">
        <v>0</v>
      </c>
    </row>
    <row r="638" spans="1:7" x14ac:dyDescent="0.25">
      <c r="A638" s="11">
        <v>275</v>
      </c>
      <c r="B638" s="21">
        <v>0.03</v>
      </c>
      <c r="C638" s="21">
        <f>$I$7+((B638-$I$6)/($J$6-$I$6))*($J$7-$I$7)</f>
        <v>0.35119999999999996</v>
      </c>
      <c r="D638" s="21">
        <f>(C638/1000)/((2*PI()*($V$4/1000)*(B638/1000))*SQRT((2*$V$2)/($V$3)))</f>
        <v>0.63240657298118019</v>
      </c>
      <c r="E638" s="11">
        <v>0</v>
      </c>
      <c r="F638" s="11">
        <f t="shared" si="17"/>
        <v>0</v>
      </c>
      <c r="G638" s="11">
        <v>0</v>
      </c>
    </row>
    <row r="639" spans="1:7" x14ac:dyDescent="0.25">
      <c r="A639" s="11">
        <v>276</v>
      </c>
      <c r="B639" s="21">
        <v>0.03</v>
      </c>
      <c r="C639" s="21">
        <f>$I$7+((B639-$I$6)/($J$6-$I$6))*($J$7-$I$7)</f>
        <v>0.35119999999999996</v>
      </c>
      <c r="D639" s="21">
        <f>(C639/1000)/((2*PI()*($V$4/1000)*(B639/1000))*SQRT((2*$V$2)/($V$3)))</f>
        <v>0.63240657298118019</v>
      </c>
      <c r="E639" s="11">
        <v>0</v>
      </c>
      <c r="F639" s="11">
        <f t="shared" si="17"/>
        <v>0</v>
      </c>
      <c r="G639" s="11">
        <v>0</v>
      </c>
    </row>
    <row r="640" spans="1:7" x14ac:dyDescent="0.25">
      <c r="A640" s="11">
        <v>277</v>
      </c>
      <c r="B640" s="21">
        <v>0.03</v>
      </c>
      <c r="C640" s="21">
        <f>$I$7+((B640-$I$6)/($J$6-$I$6))*($J$7-$I$7)</f>
        <v>0.35119999999999996</v>
      </c>
      <c r="D640" s="21">
        <f>(C640/1000)/((2*PI()*($V$4/1000)*(B640/1000))*SQRT((2*$V$2)/($V$3)))</f>
        <v>0.63240657298118019</v>
      </c>
      <c r="E640" s="11">
        <v>0</v>
      </c>
      <c r="F640" s="11">
        <f t="shared" si="17"/>
        <v>0</v>
      </c>
      <c r="G640" s="11">
        <v>0</v>
      </c>
    </row>
    <row r="641" spans="1:7" x14ac:dyDescent="0.25">
      <c r="A641" s="11">
        <v>278</v>
      </c>
      <c r="B641" s="21">
        <v>0.03</v>
      </c>
      <c r="C641" s="21">
        <f>$I$7+((B641-$I$6)/($J$6-$I$6))*($J$7-$I$7)</f>
        <v>0.35119999999999996</v>
      </c>
      <c r="D641" s="21">
        <f>(C641/1000)/((2*PI()*($V$4/1000)*(B641/1000))*SQRT((2*$V$2)/($V$3)))</f>
        <v>0.63240657298118019</v>
      </c>
      <c r="E641" s="11">
        <v>0</v>
      </c>
      <c r="F641" s="11">
        <f t="shared" si="17"/>
        <v>0</v>
      </c>
      <c r="G641" s="11">
        <v>0</v>
      </c>
    </row>
    <row r="642" spans="1:7" x14ac:dyDescent="0.25">
      <c r="A642" s="11">
        <v>279</v>
      </c>
      <c r="B642" s="21">
        <v>0.03</v>
      </c>
      <c r="C642" s="21">
        <f>$I$7+((B642-$I$6)/($J$6-$I$6))*($J$7-$I$7)</f>
        <v>0.35119999999999996</v>
      </c>
      <c r="D642" s="21">
        <f>(C642/1000)/((2*PI()*($V$4/1000)*(B642/1000))*SQRT((2*$V$2)/($V$3)))</f>
        <v>0.63240657298118019</v>
      </c>
      <c r="E642" s="11">
        <v>0</v>
      </c>
      <c r="F642" s="11">
        <f t="shared" si="17"/>
        <v>0</v>
      </c>
      <c r="G642" s="11">
        <v>0</v>
      </c>
    </row>
    <row r="643" spans="1:7" x14ac:dyDescent="0.25">
      <c r="A643" s="11">
        <v>280</v>
      </c>
      <c r="B643" s="21">
        <v>0.04</v>
      </c>
      <c r="C643" s="21">
        <f>$I$7+((B643-$I$6)/($J$6-$I$6))*($J$7-$I$7)</f>
        <v>0.46826666666666666</v>
      </c>
      <c r="D643" s="21">
        <f>(C643/1000)/((2*PI()*($V$4/1000)*(B643/1000))*SQRT((2*$V$2)/($V$3)))</f>
        <v>0.63240657298118008</v>
      </c>
      <c r="E643" s="11">
        <v>0</v>
      </c>
      <c r="F643" s="11">
        <f t="shared" si="17"/>
        <v>0</v>
      </c>
      <c r="G643" s="11">
        <v>0</v>
      </c>
    </row>
    <row r="644" spans="1:7" x14ac:dyDescent="0.25">
      <c r="A644" s="11">
        <v>281</v>
      </c>
      <c r="B644" s="21">
        <v>0.04</v>
      </c>
      <c r="C644" s="21">
        <f>$I$7+((B644-$I$6)/($J$6-$I$6))*($J$7-$I$7)</f>
        <v>0.46826666666666666</v>
      </c>
      <c r="D644" s="21">
        <f>(C644/1000)/((2*PI()*($V$4/1000)*(B644/1000))*SQRT((2*$V$2)/($V$3)))</f>
        <v>0.63240657298118008</v>
      </c>
      <c r="E644" s="11">
        <v>0</v>
      </c>
      <c r="F644" s="11">
        <f t="shared" si="17"/>
        <v>0</v>
      </c>
      <c r="G644" s="11">
        <v>0</v>
      </c>
    </row>
    <row r="645" spans="1:7" x14ac:dyDescent="0.25">
      <c r="A645" s="11">
        <v>282</v>
      </c>
      <c r="B645" s="21">
        <v>0.04</v>
      </c>
      <c r="C645" s="21">
        <f>$I$7+((B645-$I$6)/($J$6-$I$6))*($J$7-$I$7)</f>
        <v>0.46826666666666666</v>
      </c>
      <c r="D645" s="21">
        <f>(C645/1000)/((2*PI()*($V$4/1000)*(B645/1000))*SQRT((2*$V$2)/($V$3)))</f>
        <v>0.63240657298118008</v>
      </c>
      <c r="E645" s="11">
        <v>0</v>
      </c>
      <c r="F645" s="11">
        <f t="shared" si="17"/>
        <v>0</v>
      </c>
      <c r="G645" s="11">
        <v>0</v>
      </c>
    </row>
    <row r="646" spans="1:7" x14ac:dyDescent="0.25">
      <c r="A646" s="11">
        <v>283</v>
      </c>
      <c r="B646" s="21">
        <v>0.04</v>
      </c>
      <c r="C646" s="21">
        <f>$I$7+((B646-$I$6)/($J$6-$I$6))*($J$7-$I$7)</f>
        <v>0.46826666666666666</v>
      </c>
      <c r="D646" s="21">
        <f>(C646/1000)/((2*PI()*($V$4/1000)*(B646/1000))*SQRT((2*$V$2)/($V$3)))</f>
        <v>0.63240657298118008</v>
      </c>
      <c r="E646" s="11">
        <v>0</v>
      </c>
      <c r="F646" s="11">
        <f t="shared" si="17"/>
        <v>0</v>
      </c>
      <c r="G646" s="11">
        <v>0</v>
      </c>
    </row>
    <row r="647" spans="1:7" x14ac:dyDescent="0.25">
      <c r="A647" s="11">
        <v>284</v>
      </c>
      <c r="B647" s="21">
        <v>0.04</v>
      </c>
      <c r="C647" s="21">
        <f>$I$7+((B647-$I$6)/($J$6-$I$6))*($J$7-$I$7)</f>
        <v>0.46826666666666666</v>
      </c>
      <c r="D647" s="21">
        <f>(C647/1000)/((2*PI()*($V$4/1000)*(B647/1000))*SQRT((2*$V$2)/($V$3)))</f>
        <v>0.63240657298118008</v>
      </c>
      <c r="E647" s="11">
        <v>0</v>
      </c>
      <c r="F647" s="11">
        <f t="shared" si="17"/>
        <v>0</v>
      </c>
      <c r="G647" s="11">
        <v>0</v>
      </c>
    </row>
    <row r="648" spans="1:7" x14ac:dyDescent="0.25">
      <c r="A648" s="11">
        <v>285</v>
      </c>
      <c r="B648" s="21">
        <v>0.04</v>
      </c>
      <c r="C648" s="21">
        <f>$I$7+((B648-$I$6)/($J$6-$I$6))*($J$7-$I$7)</f>
        <v>0.46826666666666666</v>
      </c>
      <c r="D648" s="21">
        <f>(C648/1000)/((2*PI()*($V$4/1000)*(B648/1000))*SQRT((2*$V$2)/($V$3)))</f>
        <v>0.63240657298118008</v>
      </c>
      <c r="E648" s="11">
        <v>0</v>
      </c>
      <c r="F648" s="11">
        <f t="shared" si="17"/>
        <v>0</v>
      </c>
      <c r="G648" s="11">
        <v>0</v>
      </c>
    </row>
    <row r="649" spans="1:7" x14ac:dyDescent="0.25">
      <c r="A649" s="11">
        <v>286</v>
      </c>
      <c r="B649" s="21">
        <v>0.04</v>
      </c>
      <c r="C649" s="21">
        <f>$I$7+((B649-$I$6)/($J$6-$I$6))*($J$7-$I$7)</f>
        <v>0.46826666666666666</v>
      </c>
      <c r="D649" s="21">
        <f>(C649/1000)/((2*PI()*($V$4/1000)*(B649/1000))*SQRT((2*$V$2)/($V$3)))</f>
        <v>0.63240657298118008</v>
      </c>
      <c r="E649" s="11">
        <v>0</v>
      </c>
      <c r="F649" s="11">
        <f t="shared" si="17"/>
        <v>0</v>
      </c>
      <c r="G649" s="11">
        <v>0</v>
      </c>
    </row>
    <row r="650" spans="1:7" x14ac:dyDescent="0.25">
      <c r="A650" s="11">
        <v>287</v>
      </c>
      <c r="B650" s="21">
        <v>0.04</v>
      </c>
      <c r="C650" s="21">
        <f>$I$7+((B650-$I$6)/($J$6-$I$6))*($J$7-$I$7)</f>
        <v>0.46826666666666666</v>
      </c>
      <c r="D650" s="21">
        <f>(C650/1000)/((2*PI()*($V$4/1000)*(B650/1000))*SQRT((2*$V$2)/($V$3)))</f>
        <v>0.63240657298118008</v>
      </c>
      <c r="E650" s="11">
        <v>0</v>
      </c>
      <c r="F650" s="11">
        <f t="shared" si="17"/>
        <v>0</v>
      </c>
      <c r="G650" s="11">
        <v>0</v>
      </c>
    </row>
    <row r="651" spans="1:7" x14ac:dyDescent="0.25">
      <c r="A651" s="11">
        <v>288</v>
      </c>
      <c r="B651" s="21">
        <v>0.04</v>
      </c>
      <c r="C651" s="21">
        <f>$I$7+((B651-$I$6)/($J$6-$I$6))*($J$7-$I$7)</f>
        <v>0.46826666666666666</v>
      </c>
      <c r="D651" s="21">
        <f>(C651/1000)/((2*PI()*($V$4/1000)*(B651/1000))*SQRT((2*$V$2)/($V$3)))</f>
        <v>0.63240657298118008</v>
      </c>
      <c r="E651" s="11">
        <v>0</v>
      </c>
      <c r="F651" s="11">
        <f t="shared" si="17"/>
        <v>0</v>
      </c>
      <c r="G651" s="11">
        <v>0</v>
      </c>
    </row>
    <row r="652" spans="1:7" x14ac:dyDescent="0.25">
      <c r="A652" s="11">
        <v>289</v>
      </c>
      <c r="B652" s="21">
        <v>0.04</v>
      </c>
      <c r="C652" s="21">
        <f>$I$7+((B652-$I$6)/($J$6-$I$6))*($J$7-$I$7)</f>
        <v>0.46826666666666666</v>
      </c>
      <c r="D652" s="21">
        <f>(C652/1000)/((2*PI()*($V$4/1000)*(B652/1000))*SQRT((2*$V$2)/($V$3)))</f>
        <v>0.63240657298118008</v>
      </c>
      <c r="E652" s="11">
        <v>0</v>
      </c>
      <c r="F652" s="11">
        <f t="shared" si="17"/>
        <v>0</v>
      </c>
      <c r="G652" s="11">
        <v>0</v>
      </c>
    </row>
    <row r="653" spans="1:7" x14ac:dyDescent="0.25">
      <c r="A653" s="11">
        <v>290</v>
      </c>
      <c r="B653" s="21">
        <v>0.04</v>
      </c>
      <c r="C653" s="21">
        <f>$I$7+((B653-$I$6)/($J$6-$I$6))*($J$7-$I$7)</f>
        <v>0.46826666666666666</v>
      </c>
      <c r="D653" s="21">
        <f>(C653/1000)/((2*PI()*($V$4/1000)*(B653/1000))*SQRT((2*$V$2)/($V$3)))</f>
        <v>0.63240657298118008</v>
      </c>
      <c r="E653" s="11">
        <v>0</v>
      </c>
      <c r="F653" s="11">
        <f t="shared" si="17"/>
        <v>0</v>
      </c>
      <c r="G653" s="11">
        <v>0</v>
      </c>
    </row>
    <row r="654" spans="1:7" x14ac:dyDescent="0.25">
      <c r="A654" s="11">
        <v>291</v>
      </c>
      <c r="B654" s="21">
        <v>0.04</v>
      </c>
      <c r="C654" s="21">
        <f>$I$7+((B654-$I$6)/($J$6-$I$6))*($J$7-$I$7)</f>
        <v>0.46826666666666666</v>
      </c>
      <c r="D654" s="21">
        <f>(C654/1000)/((2*PI()*($V$4/1000)*(B654/1000))*SQRT((2*$V$2)/($V$3)))</f>
        <v>0.63240657298118008</v>
      </c>
      <c r="E654" s="11">
        <v>0</v>
      </c>
      <c r="F654" s="11">
        <f t="shared" si="17"/>
        <v>0</v>
      </c>
      <c r="G654" s="11">
        <v>0</v>
      </c>
    </row>
    <row r="655" spans="1:7" x14ac:dyDescent="0.25">
      <c r="A655" s="11">
        <v>292</v>
      </c>
      <c r="B655" s="21">
        <v>0.05</v>
      </c>
      <c r="C655" s="21">
        <f>$I$7+((B655-$I$6)/($J$6-$I$6))*($J$7-$I$7)</f>
        <v>0.58533333333333326</v>
      </c>
      <c r="D655" s="21">
        <f>(C655/1000)/((2*PI()*($V$4/1000)*(B655/1000))*SQRT((2*$V$2)/($V$3)))</f>
        <v>0.63240657298118008</v>
      </c>
      <c r="E655" s="11">
        <v>0</v>
      </c>
      <c r="F655" s="11">
        <f t="shared" si="17"/>
        <v>0</v>
      </c>
      <c r="G655" s="11">
        <v>0</v>
      </c>
    </row>
    <row r="656" spans="1:7" x14ac:dyDescent="0.25">
      <c r="A656" s="11">
        <v>293</v>
      </c>
      <c r="B656" s="21">
        <v>0.05</v>
      </c>
      <c r="C656" s="21">
        <f>$I$7+((B656-$I$6)/($J$6-$I$6))*($J$7-$I$7)</f>
        <v>0.58533333333333326</v>
      </c>
      <c r="D656" s="21">
        <f>(C656/1000)/((2*PI()*($V$4/1000)*(B656/1000))*SQRT((2*$V$2)/($V$3)))</f>
        <v>0.63240657298118008</v>
      </c>
      <c r="E656" s="11">
        <v>0</v>
      </c>
      <c r="F656" s="11">
        <f t="shared" si="17"/>
        <v>0</v>
      </c>
      <c r="G656" s="11">
        <v>0</v>
      </c>
    </row>
    <row r="657" spans="1:7" x14ac:dyDescent="0.25">
      <c r="A657" s="11">
        <v>294</v>
      </c>
      <c r="B657" s="21">
        <v>0.05</v>
      </c>
      <c r="C657" s="21">
        <f>$I$7+((B657-$I$6)/($J$6-$I$6))*($J$7-$I$7)</f>
        <v>0.58533333333333326</v>
      </c>
      <c r="D657" s="21">
        <f>(C657/1000)/((2*PI()*($V$4/1000)*(B657/1000))*SQRT((2*$V$2)/($V$3)))</f>
        <v>0.63240657298118008</v>
      </c>
      <c r="E657" s="11">
        <v>0</v>
      </c>
      <c r="F657" s="11">
        <f t="shared" si="17"/>
        <v>0</v>
      </c>
      <c r="G657" s="11">
        <v>0</v>
      </c>
    </row>
    <row r="658" spans="1:7" x14ac:dyDescent="0.25">
      <c r="A658" s="11">
        <v>295</v>
      </c>
      <c r="B658" s="21">
        <v>0.05</v>
      </c>
      <c r="C658" s="21">
        <f>$I$7+((B658-$I$6)/($J$6-$I$6))*($J$7-$I$7)</f>
        <v>0.58533333333333326</v>
      </c>
      <c r="D658" s="21">
        <f>(C658/1000)/((2*PI()*($V$4/1000)*(B658/1000))*SQRT((2*$V$2)/($V$3)))</f>
        <v>0.63240657298118008</v>
      </c>
      <c r="E658" s="11">
        <v>0</v>
      </c>
      <c r="F658" s="11">
        <f t="shared" si="17"/>
        <v>0</v>
      </c>
      <c r="G658" s="11">
        <v>0</v>
      </c>
    </row>
    <row r="659" spans="1:7" x14ac:dyDescent="0.25">
      <c r="A659" s="11">
        <v>296</v>
      </c>
      <c r="B659" s="21">
        <v>0.05</v>
      </c>
      <c r="C659" s="21">
        <f>$I$7+((B659-$I$6)/($J$6-$I$6))*($J$7-$I$7)</f>
        <v>0.58533333333333326</v>
      </c>
      <c r="D659" s="21">
        <f>(C659/1000)/((2*PI()*($V$4/1000)*(B659/1000))*SQRT((2*$V$2)/($V$3)))</f>
        <v>0.63240657298118008</v>
      </c>
      <c r="E659" s="11">
        <v>0</v>
      </c>
      <c r="F659" s="11">
        <f t="shared" si="17"/>
        <v>0</v>
      </c>
      <c r="G659" s="11">
        <v>0</v>
      </c>
    </row>
    <row r="660" spans="1:7" x14ac:dyDescent="0.25">
      <c r="A660" s="11">
        <v>297</v>
      </c>
      <c r="B660" s="21">
        <v>0.05</v>
      </c>
      <c r="C660" s="21">
        <f>$I$7+((B660-$I$6)/($J$6-$I$6))*($J$7-$I$7)</f>
        <v>0.58533333333333326</v>
      </c>
      <c r="D660" s="21">
        <f>(C660/1000)/((2*PI()*($V$4/1000)*(B660/1000))*SQRT((2*$V$2)/($V$3)))</f>
        <v>0.63240657298118008</v>
      </c>
      <c r="E660" s="11">
        <v>0</v>
      </c>
      <c r="F660" s="11">
        <f t="shared" si="17"/>
        <v>0</v>
      </c>
      <c r="G660" s="11">
        <v>0</v>
      </c>
    </row>
    <row r="661" spans="1:7" x14ac:dyDescent="0.25">
      <c r="A661" s="11">
        <v>298</v>
      </c>
      <c r="B661" s="21">
        <v>0.05</v>
      </c>
      <c r="C661" s="21">
        <f>$I$7+((B661-$I$6)/($J$6-$I$6))*($J$7-$I$7)</f>
        <v>0.58533333333333326</v>
      </c>
      <c r="D661" s="21">
        <f>(C661/1000)/((2*PI()*($V$4/1000)*(B661/1000))*SQRT((2*$V$2)/($V$3)))</f>
        <v>0.63240657298118008</v>
      </c>
      <c r="E661" s="11">
        <v>0</v>
      </c>
      <c r="F661" s="11">
        <f t="shared" si="17"/>
        <v>0</v>
      </c>
      <c r="G661" s="11">
        <v>0</v>
      </c>
    </row>
    <row r="662" spans="1:7" x14ac:dyDescent="0.25">
      <c r="A662" s="11">
        <v>299</v>
      </c>
      <c r="B662" s="21">
        <v>0.05</v>
      </c>
      <c r="C662" s="21">
        <f>$I$7+((B662-$I$6)/($J$6-$I$6))*($J$7-$I$7)</f>
        <v>0.58533333333333326</v>
      </c>
      <c r="D662" s="21">
        <f>(C662/1000)/((2*PI()*($V$4/1000)*(B662/1000))*SQRT((2*$V$2)/($V$3)))</f>
        <v>0.63240657298118008</v>
      </c>
      <c r="E662" s="11">
        <v>0</v>
      </c>
      <c r="F662" s="11">
        <f t="shared" si="17"/>
        <v>0</v>
      </c>
      <c r="G662" s="11">
        <v>0</v>
      </c>
    </row>
    <row r="663" spans="1:7" x14ac:dyDescent="0.25">
      <c r="A663" s="11">
        <v>300</v>
      </c>
      <c r="B663" s="21">
        <v>0.05</v>
      </c>
      <c r="C663" s="21">
        <f>$I$7+((B663-$I$6)/($J$6-$I$6))*($J$7-$I$7)</f>
        <v>0.58533333333333326</v>
      </c>
      <c r="D663" s="21">
        <f>(C663/1000)/((2*PI()*($V$4/1000)*(B663/1000))*SQRT((2*$V$2)/($V$3)))</f>
        <v>0.63240657298118008</v>
      </c>
      <c r="E663" s="11">
        <v>0</v>
      </c>
      <c r="F663" s="11">
        <f t="shared" si="17"/>
        <v>0</v>
      </c>
      <c r="G663" s="11">
        <v>0</v>
      </c>
    </row>
    <row r="664" spans="1:7" x14ac:dyDescent="0.25">
      <c r="A664" s="11">
        <v>301</v>
      </c>
      <c r="B664" s="21">
        <v>0.05</v>
      </c>
      <c r="C664" s="21">
        <f>$I$7+((B664-$I$6)/($J$6-$I$6))*($J$7-$I$7)</f>
        <v>0.58533333333333326</v>
      </c>
      <c r="D664" s="21">
        <f>(C664/1000)/((2*PI()*($V$4/1000)*(B664/1000))*SQRT((2*$V$2)/($V$3)))</f>
        <v>0.63240657298118008</v>
      </c>
      <c r="E664" s="11">
        <v>0</v>
      </c>
      <c r="F664" s="11">
        <f t="shared" si="17"/>
        <v>0</v>
      </c>
      <c r="G664" s="11">
        <v>0</v>
      </c>
    </row>
    <row r="665" spans="1:7" x14ac:dyDescent="0.25">
      <c r="A665" s="11">
        <v>302</v>
      </c>
      <c r="B665" s="21">
        <v>0.05</v>
      </c>
      <c r="C665" s="21">
        <f>$I$7+((B665-$I$6)/($J$6-$I$6))*($J$7-$I$7)</f>
        <v>0.58533333333333326</v>
      </c>
      <c r="D665" s="21">
        <f>(C665/1000)/((2*PI()*($V$4/1000)*(B665/1000))*SQRT((2*$V$2)/($V$3)))</f>
        <v>0.63240657298118008</v>
      </c>
      <c r="E665" s="11">
        <v>0</v>
      </c>
      <c r="F665" s="11">
        <f t="shared" si="17"/>
        <v>0</v>
      </c>
      <c r="G665" s="11">
        <v>0</v>
      </c>
    </row>
    <row r="666" spans="1:7" x14ac:dyDescent="0.25">
      <c r="A666" s="11">
        <v>303</v>
      </c>
      <c r="B666" s="21">
        <v>0.05</v>
      </c>
      <c r="C666" s="21">
        <f>$I$7+((B666-$I$6)/($J$6-$I$6))*($J$7-$I$7)</f>
        <v>0.58533333333333326</v>
      </c>
      <c r="D666" s="21">
        <f>(C666/1000)/((2*PI()*($V$4/1000)*(B666/1000))*SQRT((2*$V$2)/($V$3)))</f>
        <v>0.63240657298118008</v>
      </c>
      <c r="E666" s="11">
        <v>0</v>
      </c>
      <c r="F666" s="11">
        <f t="shared" si="17"/>
        <v>0</v>
      </c>
      <c r="G666" s="11">
        <v>0</v>
      </c>
    </row>
    <row r="667" spans="1:7" x14ac:dyDescent="0.25">
      <c r="A667" s="11">
        <v>304</v>
      </c>
      <c r="B667" s="21">
        <v>0.06</v>
      </c>
      <c r="C667" s="21">
        <f>$I$7+((B667-$I$6)/($J$6-$I$6))*($J$7-$I$7)</f>
        <v>0.70239999999999991</v>
      </c>
      <c r="D667" s="21">
        <f>(C667/1000)/((2*PI()*($V$4/1000)*(B667/1000))*SQRT((2*$V$2)/($V$3)))</f>
        <v>0.63240657298118019</v>
      </c>
      <c r="E667" s="11">
        <v>0</v>
      </c>
      <c r="F667" s="11">
        <f t="shared" si="17"/>
        <v>0</v>
      </c>
      <c r="G667" s="11">
        <v>0</v>
      </c>
    </row>
    <row r="668" spans="1:7" x14ac:dyDescent="0.25">
      <c r="A668" s="11">
        <v>305</v>
      </c>
      <c r="B668" s="21">
        <v>0.06</v>
      </c>
      <c r="C668" s="21">
        <f>$I$7+((B668-$I$6)/($J$6-$I$6))*($J$7-$I$7)</f>
        <v>0.70239999999999991</v>
      </c>
      <c r="D668" s="21">
        <f>(C668/1000)/((2*PI()*($V$4/1000)*(B668/1000))*SQRT((2*$V$2)/($V$3)))</f>
        <v>0.63240657298118019</v>
      </c>
      <c r="E668" s="11">
        <v>0</v>
      </c>
      <c r="F668" s="11">
        <f t="shared" si="17"/>
        <v>0</v>
      </c>
      <c r="G668" s="11">
        <v>0</v>
      </c>
    </row>
    <row r="669" spans="1:7" x14ac:dyDescent="0.25">
      <c r="A669" s="11">
        <v>306</v>
      </c>
      <c r="B669" s="21">
        <v>0.06</v>
      </c>
      <c r="C669" s="21">
        <f>$I$7+((B669-$I$6)/($J$6-$I$6))*($J$7-$I$7)</f>
        <v>0.70239999999999991</v>
      </c>
      <c r="D669" s="21">
        <f>(C669/1000)/((2*PI()*($V$4/1000)*(B669/1000))*SQRT((2*$V$2)/($V$3)))</f>
        <v>0.63240657298118019</v>
      </c>
      <c r="E669" s="11">
        <v>0</v>
      </c>
      <c r="F669" s="11">
        <f t="shared" si="17"/>
        <v>0</v>
      </c>
      <c r="G669" s="11">
        <v>0</v>
      </c>
    </row>
    <row r="670" spans="1:7" x14ac:dyDescent="0.25">
      <c r="A670" s="11">
        <v>307</v>
      </c>
      <c r="B670" s="21">
        <v>0.06</v>
      </c>
      <c r="C670" s="21">
        <f>$I$7+((B670-$I$6)/($J$6-$I$6))*($J$7-$I$7)</f>
        <v>0.70239999999999991</v>
      </c>
      <c r="D670" s="21">
        <f>(C670/1000)/((2*PI()*($V$4/1000)*(B670/1000))*SQRT((2*$V$2)/($V$3)))</f>
        <v>0.63240657298118019</v>
      </c>
      <c r="E670" s="11">
        <v>0</v>
      </c>
      <c r="F670" s="11">
        <f t="shared" si="17"/>
        <v>0</v>
      </c>
      <c r="G670" s="11">
        <v>0</v>
      </c>
    </row>
    <row r="671" spans="1:7" x14ac:dyDescent="0.25">
      <c r="A671" s="11">
        <v>308</v>
      </c>
      <c r="B671" s="21">
        <v>0.06</v>
      </c>
      <c r="C671" s="21">
        <f>$I$7+((B671-$I$6)/($J$6-$I$6))*($J$7-$I$7)</f>
        <v>0.70239999999999991</v>
      </c>
      <c r="D671" s="21">
        <f>(C671/1000)/((2*PI()*($V$4/1000)*(B671/1000))*SQRT((2*$V$2)/($V$3)))</f>
        <v>0.63240657298118019</v>
      </c>
      <c r="E671" s="11">
        <v>0</v>
      </c>
      <c r="F671" s="11">
        <f t="shared" si="17"/>
        <v>0</v>
      </c>
      <c r="G671" s="11">
        <v>0</v>
      </c>
    </row>
    <row r="672" spans="1:7" x14ac:dyDescent="0.25">
      <c r="A672" s="11">
        <v>309</v>
      </c>
      <c r="B672" s="21">
        <v>0.06</v>
      </c>
      <c r="C672" s="21">
        <f>$I$7+((B672-$I$6)/($J$6-$I$6))*($J$7-$I$7)</f>
        <v>0.70239999999999991</v>
      </c>
      <c r="D672" s="21">
        <f>(C672/1000)/((2*PI()*($V$4/1000)*(B672/1000))*SQRT((2*$V$2)/($V$3)))</f>
        <v>0.63240657298118019</v>
      </c>
      <c r="E672" s="11">
        <v>0</v>
      </c>
      <c r="F672" s="11">
        <f t="shared" si="17"/>
        <v>0</v>
      </c>
      <c r="G672" s="11">
        <v>0</v>
      </c>
    </row>
    <row r="673" spans="1:7" x14ac:dyDescent="0.25">
      <c r="A673" s="11">
        <v>310</v>
      </c>
      <c r="B673" s="21">
        <v>0.06</v>
      </c>
      <c r="C673" s="21">
        <f>$I$7+((B673-$I$6)/($J$6-$I$6))*($J$7-$I$7)</f>
        <v>0.70239999999999991</v>
      </c>
      <c r="D673" s="21">
        <f>(C673/1000)/((2*PI()*($V$4/1000)*(B673/1000))*SQRT((2*$V$2)/($V$3)))</f>
        <v>0.63240657298118019</v>
      </c>
      <c r="E673" s="11">
        <v>0</v>
      </c>
      <c r="F673" s="11">
        <f t="shared" si="17"/>
        <v>0</v>
      </c>
      <c r="G673" s="11">
        <v>0</v>
      </c>
    </row>
    <row r="674" spans="1:7" x14ac:dyDescent="0.25">
      <c r="A674" s="11">
        <v>311</v>
      </c>
      <c r="B674" s="21">
        <v>0.06</v>
      </c>
      <c r="C674" s="21">
        <f>$I$7+((B674-$I$6)/($J$6-$I$6))*($J$7-$I$7)</f>
        <v>0.70239999999999991</v>
      </c>
      <c r="D674" s="21">
        <f>(C674/1000)/((2*PI()*($V$4/1000)*(B674/1000))*SQRT((2*$V$2)/($V$3)))</f>
        <v>0.63240657298118019</v>
      </c>
      <c r="E674" s="11">
        <v>0</v>
      </c>
      <c r="F674" s="11">
        <f t="shared" si="17"/>
        <v>0</v>
      </c>
      <c r="G674" s="11">
        <v>0</v>
      </c>
    </row>
    <row r="675" spans="1:7" x14ac:dyDescent="0.25">
      <c r="A675" s="11">
        <v>312</v>
      </c>
      <c r="B675" s="21">
        <v>0.06</v>
      </c>
      <c r="C675" s="21">
        <f>$I$7+((B675-$I$6)/($J$6-$I$6))*($J$7-$I$7)</f>
        <v>0.70239999999999991</v>
      </c>
      <c r="D675" s="21">
        <f>(C675/1000)/((2*PI()*($V$4/1000)*(B675/1000))*SQRT((2*$V$2)/($V$3)))</f>
        <v>0.63240657298118019</v>
      </c>
      <c r="E675" s="11">
        <v>0</v>
      </c>
      <c r="F675" s="11">
        <f t="shared" si="17"/>
        <v>0</v>
      </c>
      <c r="G675" s="11">
        <v>0</v>
      </c>
    </row>
    <row r="676" spans="1:7" x14ac:dyDescent="0.25">
      <c r="A676" s="11">
        <v>313</v>
      </c>
      <c r="B676" s="21">
        <v>0.06</v>
      </c>
      <c r="C676" s="21">
        <f>$I$7+((B676-$I$6)/($J$6-$I$6))*($J$7-$I$7)</f>
        <v>0.70239999999999991</v>
      </c>
      <c r="D676" s="21">
        <f>(C676/1000)/((2*PI()*($V$4/1000)*(B676/1000))*SQRT((2*$V$2)/($V$3)))</f>
        <v>0.63240657298118019</v>
      </c>
      <c r="E676" s="11">
        <v>0</v>
      </c>
      <c r="F676" s="11">
        <f t="shared" ref="F676:F723" si="18">$I$3+((E676-$I$2)/($J$2-$I$2))*($J$3-$I$3)</f>
        <v>0</v>
      </c>
      <c r="G676" s="11">
        <v>0</v>
      </c>
    </row>
    <row r="677" spans="1:7" x14ac:dyDescent="0.25">
      <c r="A677" s="11">
        <v>314</v>
      </c>
      <c r="B677" s="21">
        <v>0.06</v>
      </c>
      <c r="C677" s="21">
        <f>$I$7+((B677-$I$6)/($J$6-$I$6))*($J$7-$I$7)</f>
        <v>0.70239999999999991</v>
      </c>
      <c r="D677" s="21">
        <f>(C677/1000)/((2*PI()*($V$4/1000)*(B677/1000))*SQRT((2*$V$2)/($V$3)))</f>
        <v>0.63240657298118019</v>
      </c>
      <c r="E677" s="11">
        <v>0</v>
      </c>
      <c r="F677" s="11">
        <f t="shared" si="18"/>
        <v>0</v>
      </c>
      <c r="G677" s="11">
        <v>0</v>
      </c>
    </row>
    <row r="678" spans="1:7" x14ac:dyDescent="0.25">
      <c r="A678" s="11">
        <v>315</v>
      </c>
      <c r="B678" s="21">
        <v>0.06</v>
      </c>
      <c r="C678" s="21">
        <f>$I$7+((B678-$I$6)/($J$6-$I$6))*($J$7-$I$7)</f>
        <v>0.70239999999999991</v>
      </c>
      <c r="D678" s="21">
        <f>(C678/1000)/((2*PI()*($V$4/1000)*(B678/1000))*SQRT((2*$V$2)/($V$3)))</f>
        <v>0.63240657298118019</v>
      </c>
      <c r="E678" s="11">
        <v>0</v>
      </c>
      <c r="F678" s="11">
        <f t="shared" si="18"/>
        <v>0</v>
      </c>
      <c r="G678" s="11">
        <v>0</v>
      </c>
    </row>
    <row r="679" spans="1:7" x14ac:dyDescent="0.25">
      <c r="A679" s="11">
        <v>316</v>
      </c>
      <c r="B679" s="21">
        <v>7.0000000000000007E-2</v>
      </c>
      <c r="C679" s="21">
        <f>$I$7+((B679-$I$6)/($J$6-$I$6))*($J$7-$I$7)</f>
        <v>0.81946666666666668</v>
      </c>
      <c r="D679" s="21">
        <f>(C679/1000)/((2*PI()*($V$4/1000)*(B679/1000))*SQRT((2*$V$2)/($V$3)))</f>
        <v>0.63240657298118019</v>
      </c>
      <c r="E679" s="11">
        <v>0</v>
      </c>
      <c r="F679" s="11">
        <f t="shared" si="18"/>
        <v>0</v>
      </c>
      <c r="G679" s="11">
        <v>0</v>
      </c>
    </row>
    <row r="680" spans="1:7" x14ac:dyDescent="0.25">
      <c r="A680" s="11">
        <v>317</v>
      </c>
      <c r="B680" s="21">
        <v>7.0000000000000007E-2</v>
      </c>
      <c r="C680" s="21">
        <f>$I$7+((B680-$I$6)/($J$6-$I$6))*($J$7-$I$7)</f>
        <v>0.81946666666666668</v>
      </c>
      <c r="D680" s="21">
        <f>(C680/1000)/((2*PI()*($V$4/1000)*(B680/1000))*SQRT((2*$V$2)/($V$3)))</f>
        <v>0.63240657298118019</v>
      </c>
      <c r="E680" s="11">
        <v>0</v>
      </c>
      <c r="F680" s="11">
        <f t="shared" si="18"/>
        <v>0</v>
      </c>
      <c r="G680" s="11">
        <v>0</v>
      </c>
    </row>
    <row r="681" spans="1:7" x14ac:dyDescent="0.25">
      <c r="A681" s="11">
        <v>318</v>
      </c>
      <c r="B681" s="21">
        <v>7.0000000000000007E-2</v>
      </c>
      <c r="C681" s="21">
        <f>$I$7+((B681-$I$6)/($J$6-$I$6))*($J$7-$I$7)</f>
        <v>0.81946666666666668</v>
      </c>
      <c r="D681" s="21">
        <f>(C681/1000)/((2*PI()*($V$4/1000)*(B681/1000))*SQRT((2*$V$2)/($V$3)))</f>
        <v>0.63240657298118019</v>
      </c>
      <c r="E681" s="11">
        <v>0</v>
      </c>
      <c r="F681" s="11">
        <f t="shared" si="18"/>
        <v>0</v>
      </c>
      <c r="G681" s="11">
        <v>0</v>
      </c>
    </row>
    <row r="682" spans="1:7" x14ac:dyDescent="0.25">
      <c r="A682" s="11">
        <v>319</v>
      </c>
      <c r="B682" s="21">
        <v>7.0000000000000007E-2</v>
      </c>
      <c r="C682" s="21">
        <f>$I$7+((B682-$I$6)/($J$6-$I$6))*($J$7-$I$7)</f>
        <v>0.81946666666666668</v>
      </c>
      <c r="D682" s="21">
        <f>(C682/1000)/((2*PI()*($V$4/1000)*(B682/1000))*SQRT((2*$V$2)/($V$3)))</f>
        <v>0.63240657298118019</v>
      </c>
      <c r="E682" s="11">
        <v>0</v>
      </c>
      <c r="F682" s="11">
        <f t="shared" si="18"/>
        <v>0</v>
      </c>
      <c r="G682" s="11">
        <v>0</v>
      </c>
    </row>
    <row r="683" spans="1:7" x14ac:dyDescent="0.25">
      <c r="A683" s="11">
        <v>320</v>
      </c>
      <c r="B683" s="21">
        <v>7.0000000000000007E-2</v>
      </c>
      <c r="C683" s="21">
        <f>$I$7+((B683-$I$6)/($J$6-$I$6))*($J$7-$I$7)</f>
        <v>0.81946666666666668</v>
      </c>
      <c r="D683" s="21">
        <f>(C683/1000)/((2*PI()*($V$4/1000)*(B683/1000))*SQRT((2*$V$2)/($V$3)))</f>
        <v>0.63240657298118019</v>
      </c>
      <c r="E683" s="11">
        <v>0</v>
      </c>
      <c r="F683" s="11">
        <f t="shared" si="18"/>
        <v>0</v>
      </c>
      <c r="G683" s="11">
        <v>0</v>
      </c>
    </row>
    <row r="684" spans="1:7" x14ac:dyDescent="0.25">
      <c r="A684" s="11">
        <v>321</v>
      </c>
      <c r="B684" s="21">
        <v>7.0000000000000007E-2</v>
      </c>
      <c r="C684" s="21">
        <f>$I$7+((B684-$I$6)/($J$6-$I$6))*($J$7-$I$7)</f>
        <v>0.81946666666666668</v>
      </c>
      <c r="D684" s="21">
        <f>(C684/1000)/((2*PI()*($V$4/1000)*(B684/1000))*SQRT((2*$V$2)/($V$3)))</f>
        <v>0.63240657298118019</v>
      </c>
      <c r="E684" s="11">
        <v>0</v>
      </c>
      <c r="F684" s="11">
        <f t="shared" si="18"/>
        <v>0</v>
      </c>
      <c r="G684" s="11">
        <v>0</v>
      </c>
    </row>
    <row r="685" spans="1:7" x14ac:dyDescent="0.25">
      <c r="A685" s="11">
        <v>322</v>
      </c>
      <c r="B685" s="21">
        <v>7.0000000000000007E-2</v>
      </c>
      <c r="C685" s="21">
        <f>$I$7+((B685-$I$6)/($J$6-$I$6))*($J$7-$I$7)</f>
        <v>0.81946666666666668</v>
      </c>
      <c r="D685" s="21">
        <f>(C685/1000)/((2*PI()*($V$4/1000)*(B685/1000))*SQRT((2*$V$2)/($V$3)))</f>
        <v>0.63240657298118019</v>
      </c>
      <c r="E685" s="11">
        <v>0</v>
      </c>
      <c r="F685" s="11">
        <f t="shared" si="18"/>
        <v>0</v>
      </c>
      <c r="G685" s="11">
        <v>0</v>
      </c>
    </row>
    <row r="686" spans="1:7" x14ac:dyDescent="0.25">
      <c r="A686" s="11">
        <v>323</v>
      </c>
      <c r="B686" s="21">
        <v>7.0000000000000007E-2</v>
      </c>
      <c r="C686" s="21">
        <f>$I$7+((B686-$I$6)/($J$6-$I$6))*($J$7-$I$7)</f>
        <v>0.81946666666666668</v>
      </c>
      <c r="D686" s="21">
        <f>(C686/1000)/((2*PI()*($V$4/1000)*(B686/1000))*SQRT((2*$V$2)/($V$3)))</f>
        <v>0.63240657298118019</v>
      </c>
      <c r="E686" s="11">
        <v>0</v>
      </c>
      <c r="F686" s="11">
        <f t="shared" si="18"/>
        <v>0</v>
      </c>
      <c r="G686" s="11">
        <v>0</v>
      </c>
    </row>
    <row r="687" spans="1:7" x14ac:dyDescent="0.25">
      <c r="A687" s="11">
        <v>324</v>
      </c>
      <c r="B687" s="21">
        <v>7.0000000000000007E-2</v>
      </c>
      <c r="C687" s="21">
        <f>$I$7+((B687-$I$6)/($J$6-$I$6))*($J$7-$I$7)</f>
        <v>0.81946666666666668</v>
      </c>
      <c r="D687" s="21">
        <f>(C687/1000)/((2*PI()*($V$4/1000)*(B687/1000))*SQRT((2*$V$2)/($V$3)))</f>
        <v>0.63240657298118019</v>
      </c>
      <c r="E687" s="11">
        <v>0</v>
      </c>
      <c r="F687" s="11">
        <f t="shared" si="18"/>
        <v>0</v>
      </c>
      <c r="G687" s="11">
        <v>0</v>
      </c>
    </row>
    <row r="688" spans="1:7" x14ac:dyDescent="0.25">
      <c r="A688" s="11">
        <v>325</v>
      </c>
      <c r="B688" s="21">
        <v>7.0000000000000007E-2</v>
      </c>
      <c r="C688" s="21">
        <f>$I$7+((B688-$I$6)/($J$6-$I$6))*($J$7-$I$7)</f>
        <v>0.81946666666666668</v>
      </c>
      <c r="D688" s="21">
        <f>(C688/1000)/((2*PI()*($V$4/1000)*(B688/1000))*SQRT((2*$V$2)/($V$3)))</f>
        <v>0.63240657298118019</v>
      </c>
      <c r="E688" s="11">
        <v>0</v>
      </c>
      <c r="F688" s="11">
        <f t="shared" si="18"/>
        <v>0</v>
      </c>
      <c r="G688" s="11">
        <v>0</v>
      </c>
    </row>
    <row r="689" spans="1:7" x14ac:dyDescent="0.25">
      <c r="A689" s="11">
        <v>326</v>
      </c>
      <c r="B689" s="21">
        <v>7.0000000000000007E-2</v>
      </c>
      <c r="C689" s="21">
        <f>$I$7+((B689-$I$6)/($J$6-$I$6))*($J$7-$I$7)</f>
        <v>0.81946666666666668</v>
      </c>
      <c r="D689" s="21">
        <f>(C689/1000)/((2*PI()*($V$4/1000)*(B689/1000))*SQRT((2*$V$2)/($V$3)))</f>
        <v>0.63240657298118019</v>
      </c>
      <c r="E689" s="11">
        <v>0</v>
      </c>
      <c r="F689" s="11">
        <f t="shared" si="18"/>
        <v>0</v>
      </c>
      <c r="G689" s="11">
        <v>0</v>
      </c>
    </row>
    <row r="690" spans="1:7" x14ac:dyDescent="0.25">
      <c r="A690" s="11">
        <v>327</v>
      </c>
      <c r="B690" s="21">
        <v>7.0000000000000007E-2</v>
      </c>
      <c r="C690" s="21">
        <f>$I$7+((B690-$I$6)/($J$6-$I$6))*($J$7-$I$7)</f>
        <v>0.81946666666666668</v>
      </c>
      <c r="D690" s="21">
        <f>(C690/1000)/((2*PI()*($V$4/1000)*(B690/1000))*SQRT((2*$V$2)/($V$3)))</f>
        <v>0.63240657298118019</v>
      </c>
      <c r="E690" s="11">
        <v>0</v>
      </c>
      <c r="F690" s="11">
        <f t="shared" si="18"/>
        <v>0</v>
      </c>
      <c r="G690" s="11">
        <v>0</v>
      </c>
    </row>
    <row r="691" spans="1:7" x14ac:dyDescent="0.25">
      <c r="A691" s="11">
        <v>328</v>
      </c>
      <c r="B691" s="21">
        <v>0.08</v>
      </c>
      <c r="C691" s="21">
        <f>$I$7+((B691-$I$6)/($J$6-$I$6))*($J$7-$I$7)</f>
        <v>0.93653333333333333</v>
      </c>
      <c r="D691" s="21">
        <f>(C691/1000)/((2*PI()*($V$4/1000)*(B691/1000))*SQRT((2*$V$2)/($V$3)))</f>
        <v>0.63240657298118008</v>
      </c>
      <c r="E691" s="11">
        <v>0</v>
      </c>
      <c r="F691" s="11">
        <f t="shared" si="18"/>
        <v>0</v>
      </c>
      <c r="G691" s="11">
        <v>0</v>
      </c>
    </row>
    <row r="692" spans="1:7" x14ac:dyDescent="0.25">
      <c r="A692" s="11">
        <v>329</v>
      </c>
      <c r="B692" s="21">
        <v>0.08</v>
      </c>
      <c r="C692" s="21">
        <f>$I$7+((B692-$I$6)/($J$6-$I$6))*($J$7-$I$7)</f>
        <v>0.93653333333333333</v>
      </c>
      <c r="D692" s="21">
        <f>(C692/1000)/((2*PI()*($V$4/1000)*(B692/1000))*SQRT((2*$V$2)/($V$3)))</f>
        <v>0.63240657298118008</v>
      </c>
      <c r="E692" s="11">
        <v>0</v>
      </c>
      <c r="F692" s="11">
        <f t="shared" si="18"/>
        <v>0</v>
      </c>
      <c r="G692" s="11">
        <v>0</v>
      </c>
    </row>
    <row r="693" spans="1:7" x14ac:dyDescent="0.25">
      <c r="A693" s="11">
        <v>330</v>
      </c>
      <c r="B693" s="21">
        <v>0.08</v>
      </c>
      <c r="C693" s="21">
        <f>$I$7+((B693-$I$6)/($J$6-$I$6))*($J$7-$I$7)</f>
        <v>0.93653333333333333</v>
      </c>
      <c r="D693" s="21">
        <f>(C693/1000)/((2*PI()*($V$4/1000)*(B693/1000))*SQRT((2*$V$2)/($V$3)))</f>
        <v>0.63240657298118008</v>
      </c>
      <c r="E693" s="11">
        <v>0</v>
      </c>
      <c r="F693" s="11">
        <f t="shared" si="18"/>
        <v>0</v>
      </c>
      <c r="G693" s="11">
        <v>0</v>
      </c>
    </row>
    <row r="694" spans="1:7" x14ac:dyDescent="0.25">
      <c r="A694" s="11">
        <v>331</v>
      </c>
      <c r="B694" s="21">
        <v>0.08</v>
      </c>
      <c r="C694" s="21">
        <f>$I$7+((B694-$I$6)/($J$6-$I$6))*($J$7-$I$7)</f>
        <v>0.93653333333333333</v>
      </c>
      <c r="D694" s="21">
        <f>(C694/1000)/((2*PI()*($V$4/1000)*(B694/1000))*SQRT((2*$V$2)/($V$3)))</f>
        <v>0.63240657298118008</v>
      </c>
      <c r="E694" s="11">
        <v>0</v>
      </c>
      <c r="F694" s="11">
        <f t="shared" si="18"/>
        <v>0</v>
      </c>
      <c r="G694" s="11">
        <v>0</v>
      </c>
    </row>
    <row r="695" spans="1:7" x14ac:dyDescent="0.25">
      <c r="A695" s="11">
        <v>332</v>
      </c>
      <c r="B695" s="21">
        <v>0.08</v>
      </c>
      <c r="C695" s="21">
        <f>$I$7+((B695-$I$6)/($J$6-$I$6))*($J$7-$I$7)</f>
        <v>0.93653333333333333</v>
      </c>
      <c r="D695" s="21">
        <f>(C695/1000)/((2*PI()*($V$4/1000)*(B695/1000))*SQRT((2*$V$2)/($V$3)))</f>
        <v>0.63240657298118008</v>
      </c>
      <c r="E695" s="11">
        <v>0</v>
      </c>
      <c r="F695" s="11">
        <f t="shared" si="18"/>
        <v>0</v>
      </c>
      <c r="G695" s="11">
        <v>0</v>
      </c>
    </row>
    <row r="696" spans="1:7" x14ac:dyDescent="0.25">
      <c r="A696" s="11">
        <v>333</v>
      </c>
      <c r="B696" s="21">
        <v>0.08</v>
      </c>
      <c r="C696" s="21">
        <f>$I$7+((B696-$I$6)/($J$6-$I$6))*($J$7-$I$7)</f>
        <v>0.93653333333333333</v>
      </c>
      <c r="D696" s="21">
        <f>(C696/1000)/((2*PI()*($V$4/1000)*(B696/1000))*SQRT((2*$V$2)/($V$3)))</f>
        <v>0.63240657298118008</v>
      </c>
      <c r="E696" s="11">
        <v>0</v>
      </c>
      <c r="F696" s="11">
        <f t="shared" si="18"/>
        <v>0</v>
      </c>
      <c r="G696" s="11">
        <v>0</v>
      </c>
    </row>
    <row r="697" spans="1:7" x14ac:dyDescent="0.25">
      <c r="A697" s="11">
        <v>334</v>
      </c>
      <c r="B697" s="21">
        <v>0.08</v>
      </c>
      <c r="C697" s="21">
        <f>$I$7+((B697-$I$6)/($J$6-$I$6))*($J$7-$I$7)</f>
        <v>0.93653333333333333</v>
      </c>
      <c r="D697" s="21">
        <f>(C697/1000)/((2*PI()*($V$4/1000)*(B697/1000))*SQRT((2*$V$2)/($V$3)))</f>
        <v>0.63240657298118008</v>
      </c>
      <c r="E697" s="11">
        <v>0</v>
      </c>
      <c r="F697" s="11">
        <f t="shared" si="18"/>
        <v>0</v>
      </c>
      <c r="G697" s="11">
        <v>0</v>
      </c>
    </row>
    <row r="698" spans="1:7" x14ac:dyDescent="0.25">
      <c r="A698" s="11">
        <v>335</v>
      </c>
      <c r="B698" s="21">
        <v>0.08</v>
      </c>
      <c r="C698" s="21">
        <f>$I$7+((B698-$I$6)/($J$6-$I$6))*($J$7-$I$7)</f>
        <v>0.93653333333333333</v>
      </c>
      <c r="D698" s="21">
        <f>(C698/1000)/((2*PI()*($V$4/1000)*(B698/1000))*SQRT((2*$V$2)/($V$3)))</f>
        <v>0.63240657298118008</v>
      </c>
      <c r="E698" s="11">
        <v>0</v>
      </c>
      <c r="F698" s="11">
        <f t="shared" si="18"/>
        <v>0</v>
      </c>
      <c r="G698" s="11">
        <v>0</v>
      </c>
    </row>
    <row r="699" spans="1:7" x14ac:dyDescent="0.25">
      <c r="A699" s="11">
        <v>336</v>
      </c>
      <c r="B699" s="21">
        <v>0.08</v>
      </c>
      <c r="C699" s="21">
        <f>$I$7+((B699-$I$6)/($J$6-$I$6))*($J$7-$I$7)</f>
        <v>0.93653333333333333</v>
      </c>
      <c r="D699" s="21">
        <f>(C699/1000)/((2*PI()*($V$4/1000)*(B699/1000))*SQRT((2*$V$2)/($V$3)))</f>
        <v>0.63240657298118008</v>
      </c>
      <c r="E699" s="11">
        <v>0</v>
      </c>
      <c r="F699" s="11">
        <f t="shared" si="18"/>
        <v>0</v>
      </c>
      <c r="G699" s="11">
        <v>0</v>
      </c>
    </row>
    <row r="700" spans="1:7" x14ac:dyDescent="0.25">
      <c r="A700" s="11">
        <v>337</v>
      </c>
      <c r="B700" s="21">
        <v>0.08</v>
      </c>
      <c r="C700" s="21">
        <f>$I$7+((B700-$I$6)/($J$6-$I$6))*($J$7-$I$7)</f>
        <v>0.93653333333333333</v>
      </c>
      <c r="D700" s="21">
        <f>(C700/1000)/((2*PI()*($V$4/1000)*(B700/1000))*SQRT((2*$V$2)/($V$3)))</f>
        <v>0.63240657298118008</v>
      </c>
      <c r="E700" s="11">
        <v>0</v>
      </c>
      <c r="F700" s="11">
        <f t="shared" si="18"/>
        <v>0</v>
      </c>
      <c r="G700" s="11">
        <v>0</v>
      </c>
    </row>
    <row r="701" spans="1:7" x14ac:dyDescent="0.25">
      <c r="A701" s="11">
        <v>338</v>
      </c>
      <c r="B701" s="21">
        <v>0.08</v>
      </c>
      <c r="C701" s="21">
        <f>$I$7+((B701-$I$6)/($J$6-$I$6))*($J$7-$I$7)</f>
        <v>0.93653333333333333</v>
      </c>
      <c r="D701" s="21">
        <f>(C701/1000)/((2*PI()*($V$4/1000)*(B701/1000))*SQRT((2*$V$2)/($V$3)))</f>
        <v>0.63240657298118008</v>
      </c>
      <c r="E701" s="11">
        <v>0</v>
      </c>
      <c r="F701" s="11">
        <f t="shared" si="18"/>
        <v>0</v>
      </c>
      <c r="G701" s="11">
        <v>0</v>
      </c>
    </row>
    <row r="702" spans="1:7" x14ac:dyDescent="0.25">
      <c r="A702" s="11">
        <v>339</v>
      </c>
      <c r="B702" s="21">
        <v>0.08</v>
      </c>
      <c r="C702" s="21">
        <f>$I$7+((B702-$I$6)/($J$6-$I$6))*($J$7-$I$7)</f>
        <v>0.93653333333333333</v>
      </c>
      <c r="D702" s="21">
        <f>(C702/1000)/((2*PI()*($V$4/1000)*(B702/1000))*SQRT((2*$V$2)/($V$3)))</f>
        <v>0.63240657298118008</v>
      </c>
      <c r="E702" s="11">
        <v>0</v>
      </c>
      <c r="F702" s="11">
        <f t="shared" si="18"/>
        <v>0</v>
      </c>
      <c r="G702" s="11">
        <v>0</v>
      </c>
    </row>
    <row r="703" spans="1:7" x14ac:dyDescent="0.25">
      <c r="A703" s="11">
        <v>340</v>
      </c>
      <c r="B703" s="21">
        <v>0.08</v>
      </c>
      <c r="C703" s="21">
        <f>$I$7+((B703-$I$6)/($J$6-$I$6))*($J$7-$I$7)</f>
        <v>0.93653333333333333</v>
      </c>
      <c r="D703" s="21">
        <f>(C703/1000)/((2*PI()*($V$4/1000)*(B703/1000))*SQRT((2*$V$2)/($V$3)))</f>
        <v>0.63240657298118008</v>
      </c>
      <c r="E703" s="11">
        <v>0</v>
      </c>
      <c r="F703" s="11">
        <f t="shared" si="18"/>
        <v>0</v>
      </c>
      <c r="G703" s="11">
        <v>0</v>
      </c>
    </row>
    <row r="704" spans="1:7" x14ac:dyDescent="0.25">
      <c r="A704" s="11">
        <v>341</v>
      </c>
      <c r="B704" s="21">
        <v>0.08</v>
      </c>
      <c r="C704" s="21">
        <f>$I$7+((B704-$I$6)/($J$6-$I$6))*($J$7-$I$7)</f>
        <v>0.93653333333333333</v>
      </c>
      <c r="D704" s="21">
        <f>(C704/1000)/((2*PI()*($V$4/1000)*(B704/1000))*SQRT((2*$V$2)/($V$3)))</f>
        <v>0.63240657298118008</v>
      </c>
      <c r="E704" s="11">
        <v>0</v>
      </c>
      <c r="F704" s="11">
        <f t="shared" si="18"/>
        <v>0</v>
      </c>
      <c r="G704" s="11">
        <v>0</v>
      </c>
    </row>
    <row r="705" spans="1:7" x14ac:dyDescent="0.25">
      <c r="A705" s="11">
        <v>342</v>
      </c>
      <c r="B705" s="21">
        <v>0.08</v>
      </c>
      <c r="C705" s="21">
        <f>$I$7+((B705-$I$6)/($J$6-$I$6))*($J$7-$I$7)</f>
        <v>0.93653333333333333</v>
      </c>
      <c r="D705" s="21">
        <f>(C705/1000)/((2*PI()*($V$4/1000)*(B705/1000))*SQRT((2*$V$2)/($V$3)))</f>
        <v>0.63240657298118008</v>
      </c>
      <c r="E705" s="11">
        <v>0</v>
      </c>
      <c r="F705" s="11">
        <f t="shared" si="18"/>
        <v>0</v>
      </c>
      <c r="G705" s="11">
        <v>0</v>
      </c>
    </row>
    <row r="706" spans="1:7" x14ac:dyDescent="0.25">
      <c r="A706" s="11">
        <v>343</v>
      </c>
      <c r="B706" s="21">
        <v>0.08</v>
      </c>
      <c r="C706" s="21">
        <f>$I$7+((B706-$I$6)/($J$6-$I$6))*($J$7-$I$7)</f>
        <v>0.93653333333333333</v>
      </c>
      <c r="D706" s="21">
        <f>(C706/1000)/((2*PI()*($V$4/1000)*(B706/1000))*SQRT((2*$V$2)/($V$3)))</f>
        <v>0.63240657298118008</v>
      </c>
      <c r="E706" s="11">
        <v>0</v>
      </c>
      <c r="F706" s="11">
        <f t="shared" si="18"/>
        <v>0</v>
      </c>
      <c r="G706" s="11">
        <v>0</v>
      </c>
    </row>
    <row r="707" spans="1:7" x14ac:dyDescent="0.25">
      <c r="A707" s="11">
        <v>344</v>
      </c>
      <c r="B707" s="21">
        <v>0.08</v>
      </c>
      <c r="C707" s="21">
        <f>$I$7+((B707-$I$6)/($J$6-$I$6))*($J$7-$I$7)</f>
        <v>0.93653333333333333</v>
      </c>
      <c r="D707" s="21">
        <f>(C707/1000)/((2*PI()*($V$4/1000)*(B707/1000))*SQRT((2*$V$2)/($V$3)))</f>
        <v>0.63240657298118008</v>
      </c>
      <c r="E707" s="11">
        <v>0</v>
      </c>
      <c r="F707" s="11">
        <f t="shared" si="18"/>
        <v>0</v>
      </c>
      <c r="G707" s="11">
        <v>0</v>
      </c>
    </row>
    <row r="708" spans="1:7" x14ac:dyDescent="0.25">
      <c r="A708" s="11">
        <v>345</v>
      </c>
      <c r="B708" s="21">
        <v>0.08</v>
      </c>
      <c r="C708" s="21">
        <f>$I$7+((B708-$I$6)/($J$6-$I$6))*($J$7-$I$7)</f>
        <v>0.93653333333333333</v>
      </c>
      <c r="D708" s="21">
        <f>(C708/1000)/((2*PI()*($V$4/1000)*(B708/1000))*SQRT((2*$V$2)/($V$3)))</f>
        <v>0.63240657298118008</v>
      </c>
      <c r="E708" s="11">
        <v>0</v>
      </c>
      <c r="F708" s="11">
        <f t="shared" si="18"/>
        <v>0</v>
      </c>
      <c r="G708" s="11">
        <v>0</v>
      </c>
    </row>
    <row r="709" spans="1:7" x14ac:dyDescent="0.25">
      <c r="A709" s="11">
        <v>346</v>
      </c>
      <c r="B709" s="21">
        <v>0.09</v>
      </c>
      <c r="C709" s="21">
        <f>$I$7+((B709-$I$6)/($J$6-$I$6))*($J$7-$I$7)</f>
        <v>1.0535999999999999</v>
      </c>
      <c r="D709" s="21">
        <f>(C709/1000)/((2*PI()*($V$4/1000)*(B709/1000))*SQRT((2*$V$2)/($V$3)))</f>
        <v>0.63240657298118008</v>
      </c>
      <c r="E709" s="11">
        <v>0</v>
      </c>
      <c r="F709" s="11">
        <f t="shared" si="18"/>
        <v>0</v>
      </c>
      <c r="G709" s="11">
        <v>0</v>
      </c>
    </row>
    <row r="710" spans="1:7" x14ac:dyDescent="0.25">
      <c r="A710" s="11">
        <v>347</v>
      </c>
      <c r="B710" s="21">
        <v>0.09</v>
      </c>
      <c r="C710" s="21">
        <f>$I$7+((B710-$I$6)/($J$6-$I$6))*($J$7-$I$7)</f>
        <v>1.0535999999999999</v>
      </c>
      <c r="D710" s="21">
        <f>(C710/1000)/((2*PI()*($V$4/1000)*(B710/1000))*SQRT((2*$V$2)/($V$3)))</f>
        <v>0.63240657298118008</v>
      </c>
      <c r="E710" s="11">
        <v>0</v>
      </c>
      <c r="F710" s="11">
        <f t="shared" si="18"/>
        <v>0</v>
      </c>
      <c r="G710" s="11">
        <v>0</v>
      </c>
    </row>
    <row r="711" spans="1:7" x14ac:dyDescent="0.25">
      <c r="A711" s="11">
        <v>348</v>
      </c>
      <c r="B711" s="21">
        <v>0.09</v>
      </c>
      <c r="C711" s="21">
        <f>$I$7+((B711-$I$6)/($J$6-$I$6))*($J$7-$I$7)</f>
        <v>1.0535999999999999</v>
      </c>
      <c r="D711" s="21">
        <f>(C711/1000)/((2*PI()*($V$4/1000)*(B711/1000))*SQRT((2*$V$2)/($V$3)))</f>
        <v>0.63240657298118008</v>
      </c>
      <c r="E711" s="11">
        <v>0</v>
      </c>
      <c r="F711" s="11">
        <f t="shared" si="18"/>
        <v>0</v>
      </c>
      <c r="G711" s="11">
        <v>0</v>
      </c>
    </row>
    <row r="712" spans="1:7" x14ac:dyDescent="0.25">
      <c r="A712" s="11">
        <v>349</v>
      </c>
      <c r="B712" s="21">
        <v>0.09</v>
      </c>
      <c r="C712" s="21">
        <f>$I$7+((B712-$I$6)/($J$6-$I$6))*($J$7-$I$7)</f>
        <v>1.0535999999999999</v>
      </c>
      <c r="D712" s="21">
        <f>(C712/1000)/((2*PI()*($V$4/1000)*(B712/1000))*SQRT((2*$V$2)/($V$3)))</f>
        <v>0.63240657298118008</v>
      </c>
      <c r="E712" s="11">
        <v>0</v>
      </c>
      <c r="F712" s="11">
        <f t="shared" si="18"/>
        <v>0</v>
      </c>
      <c r="G712" s="11">
        <v>0</v>
      </c>
    </row>
    <row r="713" spans="1:7" x14ac:dyDescent="0.25">
      <c r="A713" s="11">
        <v>350</v>
      </c>
      <c r="B713" s="21">
        <v>0.09</v>
      </c>
      <c r="C713" s="21">
        <f>$I$7+((B713-$I$6)/($J$6-$I$6))*($J$7-$I$7)</f>
        <v>1.0535999999999999</v>
      </c>
      <c r="D713" s="21">
        <f>(C713/1000)/((2*PI()*($V$4/1000)*(B713/1000))*SQRT((2*$V$2)/($V$3)))</f>
        <v>0.63240657298118008</v>
      </c>
      <c r="E713" s="11">
        <v>0</v>
      </c>
      <c r="F713" s="11">
        <f t="shared" si="18"/>
        <v>0</v>
      </c>
      <c r="G713" s="11">
        <v>0</v>
      </c>
    </row>
    <row r="714" spans="1:7" x14ac:dyDescent="0.25">
      <c r="A714" s="11">
        <v>351</v>
      </c>
      <c r="B714" s="21">
        <v>0.09</v>
      </c>
      <c r="C714" s="21">
        <f>$I$7+((B714-$I$6)/($J$6-$I$6))*($J$7-$I$7)</f>
        <v>1.0535999999999999</v>
      </c>
      <c r="D714" s="21">
        <f>(C714/1000)/((2*PI()*($V$4/1000)*(B714/1000))*SQRT((2*$V$2)/($V$3)))</f>
        <v>0.63240657298118008</v>
      </c>
      <c r="E714" s="11">
        <v>0</v>
      </c>
      <c r="F714" s="11">
        <f t="shared" si="18"/>
        <v>0</v>
      </c>
      <c r="G714" s="11">
        <v>0</v>
      </c>
    </row>
    <row r="715" spans="1:7" x14ac:dyDescent="0.25">
      <c r="A715" s="11">
        <v>352</v>
      </c>
      <c r="B715" s="21">
        <v>0.09</v>
      </c>
      <c r="C715" s="21">
        <f>$I$7+((B715-$I$6)/($J$6-$I$6))*($J$7-$I$7)</f>
        <v>1.0535999999999999</v>
      </c>
      <c r="D715" s="21">
        <f>(C715/1000)/((2*PI()*($V$4/1000)*(B715/1000))*SQRT((2*$V$2)/($V$3)))</f>
        <v>0.63240657298118008</v>
      </c>
      <c r="E715" s="11">
        <v>0</v>
      </c>
      <c r="F715" s="11">
        <f t="shared" si="18"/>
        <v>0</v>
      </c>
      <c r="G715" s="11">
        <v>0</v>
      </c>
    </row>
    <row r="716" spans="1:7" x14ac:dyDescent="0.25">
      <c r="A716" s="11">
        <v>353</v>
      </c>
      <c r="B716" s="21">
        <v>0.09</v>
      </c>
      <c r="C716" s="21">
        <f>$I$7+((B716-$I$6)/($J$6-$I$6))*($J$7-$I$7)</f>
        <v>1.0535999999999999</v>
      </c>
      <c r="D716" s="21">
        <f>(C716/1000)/((2*PI()*($V$4/1000)*(B716/1000))*SQRT((2*$V$2)/($V$3)))</f>
        <v>0.63240657298118008</v>
      </c>
      <c r="E716" s="11">
        <v>0</v>
      </c>
      <c r="F716" s="11">
        <f t="shared" si="18"/>
        <v>0</v>
      </c>
      <c r="G716" s="11">
        <v>0</v>
      </c>
    </row>
    <row r="717" spans="1:7" x14ac:dyDescent="0.25">
      <c r="A717" s="11">
        <v>354</v>
      </c>
      <c r="B717" s="21">
        <v>0.09</v>
      </c>
      <c r="C717" s="21">
        <f>$I$7+((B717-$I$6)/($J$6-$I$6))*($J$7-$I$7)</f>
        <v>1.0535999999999999</v>
      </c>
      <c r="D717" s="21">
        <f>(C717/1000)/((2*PI()*($V$4/1000)*(B717/1000))*SQRT((2*$V$2)/($V$3)))</f>
        <v>0.63240657298118008</v>
      </c>
      <c r="E717" s="11">
        <v>0</v>
      </c>
      <c r="F717" s="11">
        <f t="shared" si="18"/>
        <v>0</v>
      </c>
      <c r="G717" s="11">
        <v>0</v>
      </c>
    </row>
    <row r="718" spans="1:7" x14ac:dyDescent="0.25">
      <c r="A718" s="11">
        <v>355</v>
      </c>
      <c r="B718" s="21">
        <v>0.09</v>
      </c>
      <c r="C718" s="21">
        <f>$I$7+((B718-$I$6)/($J$6-$I$6))*($J$7-$I$7)</f>
        <v>1.0535999999999999</v>
      </c>
      <c r="D718" s="21">
        <f>(C718/1000)/((2*PI()*($V$4/1000)*(B718/1000))*SQRT((2*$V$2)/($V$3)))</f>
        <v>0.63240657298118008</v>
      </c>
      <c r="E718" s="11">
        <v>0</v>
      </c>
      <c r="F718" s="11">
        <f t="shared" si="18"/>
        <v>0</v>
      </c>
      <c r="G718" s="11">
        <v>0</v>
      </c>
    </row>
    <row r="719" spans="1:7" x14ac:dyDescent="0.25">
      <c r="A719" s="11">
        <v>356</v>
      </c>
      <c r="B719" s="21">
        <v>0.09</v>
      </c>
      <c r="C719" s="21">
        <f>$I$7+((B719-$I$6)/($J$6-$I$6))*($J$7-$I$7)</f>
        <v>1.0535999999999999</v>
      </c>
      <c r="D719" s="21">
        <f>(C719/1000)/((2*PI()*($V$4/1000)*(B719/1000))*SQRT((2*$V$2)/($V$3)))</f>
        <v>0.63240657298118008</v>
      </c>
      <c r="E719" s="11">
        <v>0</v>
      </c>
      <c r="F719" s="11">
        <f t="shared" si="18"/>
        <v>0</v>
      </c>
      <c r="G719" s="11">
        <v>0</v>
      </c>
    </row>
    <row r="720" spans="1:7" x14ac:dyDescent="0.25">
      <c r="A720" s="11">
        <v>357</v>
      </c>
      <c r="B720" s="21">
        <v>0.09</v>
      </c>
      <c r="C720" s="21">
        <f>$I$7+((B720-$I$6)/($J$6-$I$6))*($J$7-$I$7)</f>
        <v>1.0535999999999999</v>
      </c>
      <c r="D720" s="21">
        <f>(C720/1000)/((2*PI()*($V$4/1000)*(B720/1000))*SQRT((2*$V$2)/($V$3)))</f>
        <v>0.63240657298118008</v>
      </c>
      <c r="E720" s="11">
        <v>0</v>
      </c>
      <c r="F720" s="11">
        <f t="shared" si="18"/>
        <v>0</v>
      </c>
      <c r="G720" s="11">
        <v>0</v>
      </c>
    </row>
    <row r="721" spans="1:7" x14ac:dyDescent="0.25">
      <c r="A721" s="11">
        <v>358</v>
      </c>
      <c r="B721" s="21">
        <v>0.1</v>
      </c>
      <c r="C721" s="21">
        <f>$I$7+((B721-$I$6)/($J$6-$I$6))*($J$7-$I$7)</f>
        <v>1.1706666666666665</v>
      </c>
      <c r="D721" s="21">
        <f>(C721/1000)/((2*PI()*($V$4/1000)*(B721/1000))*SQRT((2*$V$2)/($V$3)))</f>
        <v>0.63240657298118008</v>
      </c>
      <c r="E721" s="11">
        <v>0</v>
      </c>
      <c r="F721" s="11">
        <f t="shared" si="18"/>
        <v>0</v>
      </c>
      <c r="G721" s="11">
        <v>0</v>
      </c>
    </row>
    <row r="722" spans="1:7" x14ac:dyDescent="0.25">
      <c r="A722" s="11">
        <v>359</v>
      </c>
      <c r="B722" s="21">
        <v>0.1</v>
      </c>
      <c r="C722" s="21">
        <f>$I$7+((B722-$I$6)/($J$6-$I$6))*($J$7-$I$7)</f>
        <v>1.1706666666666665</v>
      </c>
      <c r="D722" s="21">
        <f>(C722/1000)/((2*PI()*($V$4/1000)*(B722/1000))*SQRT((2*$V$2)/($V$3)))</f>
        <v>0.63240657298118008</v>
      </c>
      <c r="E722" s="11">
        <v>0</v>
      </c>
      <c r="F722" s="11">
        <f t="shared" si="18"/>
        <v>0</v>
      </c>
      <c r="G722" s="11">
        <v>0</v>
      </c>
    </row>
    <row r="723" spans="1:7" x14ac:dyDescent="0.25">
      <c r="A723" s="11">
        <v>360</v>
      </c>
      <c r="B723" s="21">
        <v>0.1</v>
      </c>
      <c r="C723" s="21">
        <f>$I$7+((B723-$I$6)/($J$6-$I$6))*($J$7-$I$7)</f>
        <v>1.1706666666666665</v>
      </c>
      <c r="D723" s="21">
        <f>(C723/1000)/((2*PI()*($V$4/1000)*(B723/1000))*SQRT((2*$V$2)/($V$3)))</f>
        <v>0.63240657298118008</v>
      </c>
      <c r="E723" s="11">
        <v>0</v>
      </c>
      <c r="F723" s="11">
        <f t="shared" si="18"/>
        <v>0</v>
      </c>
      <c r="G723" s="11">
        <v>0</v>
      </c>
    </row>
  </sheetData>
  <mergeCells count="2">
    <mergeCell ref="I1:S1"/>
    <mergeCell ref="I5:S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85433-5E1F-4D0C-B362-FCD39458DB80}">
  <dimension ref="A1"/>
  <sheetViews>
    <sheetView tabSelected="1" workbookViewId="0">
      <selection activeCell="AC22" sqref="AC22"/>
    </sheetView>
  </sheetViews>
  <sheetFormatPr defaultRowHeight="15" x14ac:dyDescent="0.25"/>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51ABA-5773-43A2-B6D5-6F23EEF8C695}">
  <dimension ref="A1"/>
  <sheetViews>
    <sheetView workbookViewId="0">
      <selection activeCell="V21" sqref="V21"/>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Charts</vt:lpstr>
      </vt:variant>
      <vt:variant>
        <vt:i4>12</vt:i4>
      </vt:variant>
    </vt:vector>
  </HeadingPairs>
  <TitlesOfParts>
    <vt:vector size="22" baseType="lpstr">
      <vt:lpstr>Cover Page</vt:lpstr>
      <vt:lpstr>Measurements</vt:lpstr>
      <vt:lpstr>Calculations</vt:lpstr>
      <vt:lpstr>Graph Explenations 1</vt:lpstr>
      <vt:lpstr>Camshaft Data</vt:lpstr>
      <vt:lpstr>Graph Explenations 2</vt:lpstr>
      <vt:lpstr>Flow Bench Data</vt:lpstr>
      <vt:lpstr>Flow Bench Calculations</vt:lpstr>
      <vt:lpstr>Graph Explenations 3</vt:lpstr>
      <vt:lpstr>Flow Potential and Tuning</vt:lpstr>
      <vt:lpstr>Piston Position (PP)</vt:lpstr>
      <vt:lpstr>PP + Velocity</vt:lpstr>
      <vt:lpstr>PP + Acceleration</vt:lpstr>
      <vt:lpstr>Cylinder Volume</vt:lpstr>
      <vt:lpstr>Valve Lift vs Crank Angle</vt:lpstr>
      <vt:lpstr>Valve Velocity vs Crank Angle</vt:lpstr>
      <vt:lpstr>Valve Acc vs Crank Angle</vt:lpstr>
      <vt:lpstr>Valve Jerk vs Crank Angle</vt:lpstr>
      <vt:lpstr>In vs Ex Flow Rate</vt:lpstr>
      <vt:lpstr>In vs Ex Flow Rate Per Unit</vt:lpstr>
      <vt:lpstr>In vs Ex Flow Coefficient</vt:lpstr>
      <vt:lpstr>CF vs Crank Angle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Robbie Sandford</dc:creator>
  <cp:lastModifiedBy>Robbie Sandford</cp:lastModifiedBy>
  <dcterms:created xsi:type="dcterms:W3CDTF">2025-12-04T13:41:47Z</dcterms:created>
  <dcterms:modified xsi:type="dcterms:W3CDTF">2025-12-07T21:13:36Z</dcterms:modified>
</cp:coreProperties>
</file>