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2"/>
  <workbookPr filterPrivacy="1" defaultThemeVersion="124226"/>
  <xr:revisionPtr revIDLastSave="0" documentId="8_{064EF340-0876-4781-AA57-44E07221D984}" xr6:coauthVersionLast="47" xr6:coauthVersionMax="47" xr10:uidLastSave="{00000000-0000-0000-0000-000000000000}"/>
  <bookViews>
    <workbookView xWindow="-98" yWindow="-98" windowWidth="20715" windowHeight="13276" tabRatio="840" firstSheet="3" activeTab="3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4" i="61" l="1"/>
  <c r="X5" i="61"/>
  <c r="X6" i="61"/>
  <c r="X7" i="61"/>
  <c r="X8" i="61"/>
  <c r="X9" i="61"/>
  <c r="X10" i="61"/>
  <c r="X11" i="61"/>
  <c r="X12" i="61"/>
  <c r="X13" i="61"/>
  <c r="X14" i="61"/>
  <c r="X15" i="61"/>
  <c r="X16" i="61"/>
  <c r="W4" i="61"/>
  <c r="Y4" i="61" s="1"/>
  <c r="W5" i="61"/>
  <c r="Y5" i="61" s="1"/>
  <c r="W6" i="61"/>
  <c r="Y6" i="61" s="1"/>
  <c r="W7" i="61"/>
  <c r="Y7" i="61" s="1"/>
  <c r="W8" i="61"/>
  <c r="Y8" i="61" s="1"/>
  <c r="W9" i="61"/>
  <c r="Y9" i="61" s="1"/>
  <c r="W10" i="61"/>
  <c r="Y10" i="61" s="1"/>
  <c r="W11" i="61"/>
  <c r="Y11" i="61" s="1"/>
  <c r="W12" i="61"/>
  <c r="Y12" i="61" s="1"/>
  <c r="W13" i="61"/>
  <c r="Y13" i="61" s="1"/>
  <c r="W14" i="61"/>
  <c r="Y14" i="61" s="1"/>
  <c r="W15" i="61"/>
  <c r="Y15" i="61" s="1"/>
  <c r="W16" i="61"/>
  <c r="Y16" i="61" s="1"/>
  <c r="U4" i="61"/>
  <c r="U5" i="61"/>
  <c r="U6" i="61"/>
  <c r="U7" i="61"/>
  <c r="U8" i="61"/>
  <c r="U9" i="61"/>
  <c r="U10" i="61"/>
  <c r="U11" i="61"/>
  <c r="U12" i="61"/>
  <c r="U13" i="61"/>
  <c r="U14" i="61"/>
  <c r="U15" i="61"/>
  <c r="U16" i="61"/>
  <c r="V4" i="61"/>
  <c r="V5" i="61"/>
  <c r="V6" i="61"/>
  <c r="V7" i="61"/>
  <c r="V8" i="61"/>
  <c r="V9" i="61"/>
  <c r="V10" i="61"/>
  <c r="V11" i="61"/>
  <c r="V12" i="61"/>
  <c r="V13" i="61"/>
  <c r="V14" i="61"/>
  <c r="V15" i="61"/>
  <c r="V16" i="61"/>
  <c r="T4" i="61"/>
  <c r="T5" i="61"/>
  <c r="T6" i="61"/>
  <c r="T7" i="61"/>
  <c r="T8" i="61"/>
  <c r="T9" i="61"/>
  <c r="T10" i="61"/>
  <c r="T11" i="61"/>
  <c r="T12" i="61"/>
  <c r="T13" i="61"/>
  <c r="T14" i="61"/>
  <c r="T15" i="61"/>
  <c r="T16" i="61"/>
  <c r="S4" i="61"/>
  <c r="S5" i="61"/>
  <c r="S6" i="61"/>
  <c r="S7" i="61"/>
  <c r="S8" i="61"/>
  <c r="S9" i="61"/>
  <c r="S10" i="61"/>
  <c r="S11" i="61"/>
  <c r="S12" i="61"/>
  <c r="S13" i="61"/>
  <c r="S14" i="61"/>
  <c r="S15" i="61"/>
  <c r="S16" i="61"/>
</calcChain>
</file>

<file path=xl/sharedStrings.xml><?xml version="1.0" encoding="utf-8"?>
<sst xmlns="http://schemas.openxmlformats.org/spreadsheetml/2006/main" count="118" uniqueCount="112">
  <si>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</si>
  <si>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</si>
  <si>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</si>
  <si>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</si>
  <si>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</si>
  <si>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</si>
  <si>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</si>
  <si>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</si>
  <si>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</si>
  <si>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</si>
  <si>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</si>
  <si>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</si>
  <si>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</si>
  <si>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</si>
  <si>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</si>
  <si>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</si>
  <si>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</si>
  <si>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</si>
  <si>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</si>
  <si>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</si>
  <si>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</si>
  <si>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</si>
  <si>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</si>
  <si>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</si>
  <si>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</si>
  <si>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</si>
  <si>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</si>
  <si>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</si>
  <si>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</si>
  <si>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</si>
  <si>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</si>
  <si>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</si>
  <si>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</si>
  <si>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</si>
  <si>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</si>
  <si>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</si>
  <si>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</si>
  <si>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</si>
  <si>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</si>
  <si>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</si>
  <si>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</si>
  <si>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</si>
  <si>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</si>
  <si>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</si>
  <si>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</si>
  <si>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</si>
  <si>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</si>
  <si>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</si>
  <si>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</si>
  <si>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</si>
  <si>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</si>
  <si>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</si>
  <si>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</si>
  <si>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</si>
  <si>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</si>
  <si>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</si>
  <si>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</si>
  <si>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</si>
  <si>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</si>
  <si>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</si>
  <si>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</si>
  <si>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</si>
  <si>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</si>
  <si>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</si>
  <si>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</si>
  <si>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</si>
  <si>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</si>
  <si>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</si>
  <si>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</si>
  <si>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</si>
  <si>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</si>
  <si>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</si>
  <si>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</si>
  <si>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</si>
  <si>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</si>
  <si>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</si>
  <si>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</si>
  <si>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</si>
  <si>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</si>
  <si>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</si>
  <si>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</si>
  <si>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</si>
  <si>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</si>
  <si>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</si>
  <si>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</si>
  <si>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</si>
  <si>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</si>
  <si>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</si>
  <si>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</si>
  <si>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</si>
  <si>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</si>
  <si>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</si>
  <si>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</si>
  <si>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Mean</t>
  </si>
  <si>
    <t xml:space="preserve"> Median</t>
  </si>
  <si>
    <t>Mode</t>
  </si>
  <si>
    <t>Standard deviation</t>
  </si>
  <si>
    <t>Max</t>
  </si>
  <si>
    <t>Min</t>
  </si>
  <si>
    <t>Range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</si>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</sst>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General_)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  <font>
      <sz val="10"/>
      <color rgb="FF000000"/>
      <name val="Arial"/>
      <charset val="1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5" fontId="5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164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164" fontId="29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8">
    <xf numFmtId="0" fontId="0" fillId="0" borderId="0" xfId="0"/>
    <xf numFmtId="165" fontId="1" fillId="0" borderId="0" xfId="0" applyNumberFormat="1" applyFont="1" applyAlignment="1">
      <alignment horizontal="left" vertical="center" wrapText="1"/>
    </xf>
    <xf numFmtId="165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5" fontId="8" fillId="0" borderId="6" xfId="11" applyFont="1" applyBorder="1" applyAlignment="1">
      <alignment horizontal="left" wrapText="1"/>
    </xf>
    <xf numFmtId="165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165" fontId="7" fillId="0" borderId="1" xfId="11" applyFont="1" applyBorder="1" applyAlignment="1">
      <alignment horizontal="right"/>
    </xf>
    <xf numFmtId="3" fontId="12" fillId="0" borderId="0" xfId="0" applyNumberFormat="1" applyFont="1" applyAlignment="1">
      <alignment horizontal="right" wrapText="1"/>
    </xf>
    <xf numFmtId="37" fontId="7" fillId="0" borderId="2" xfId="0" applyNumberFormat="1" applyFont="1" applyBorder="1" applyAlignment="1">
      <alignment horizontal="left" wrapText="1"/>
    </xf>
    <xf numFmtId="0" fontId="36" fillId="0" borderId="0" xfId="0" applyFont="1"/>
    <xf numFmtId="3" fontId="36" fillId="0" borderId="0" xfId="0" applyNumberFormat="1" applyFont="1"/>
    <xf numFmtId="0" fontId="0" fillId="0" borderId="0" xfId="0" applyAlignment="1">
      <alignment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6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_);\(#,##0\)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Sector Construction – Bar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'No. of Firms - Turnover'!$B$3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637CEF"/>
            </a:solidFill>
            <a:ln>
              <a:noFill/>
            </a:ln>
            <a:effectLst/>
          </c:spPr>
          <c:invertIfNegative val="0"/>
          <c:val>
            <c:numRef>
              <c:f>'No. of Firms - Turnover'!#REF!</c:f>
              <c:numCache>
                <c:formatCode>#,##0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6B-4878-A748-8EAB6357C91F}"/>
            </c:ext>
          </c:extLst>
        </c:ser>
        <c:ser>
          <c:idx val="1"/>
          <c:order val="1"/>
          <c:tx>
            <c:strRef>
              <c:f>'No. of Firms - Turnover'!$C$3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E3008C"/>
            </a:solidFill>
            <a:ln>
              <a:noFill/>
            </a:ln>
            <a:effectLst/>
          </c:spPr>
          <c:invertIfNegative val="0"/>
          <c:val>
            <c:numRef>
              <c:f>'No. of Firms - Turnover'!$B$4:$B$15</c:f>
              <c:numCache>
                <c:formatCode>#,##0</c:formatCode>
                <c:ptCount val="12"/>
                <c:pt idx="0">
                  <c:v>226445</c:v>
                </c:pt>
                <c:pt idx="1">
                  <c:v>24697</c:v>
                </c:pt>
                <c:pt idx="2">
                  <c:v>21412</c:v>
                </c:pt>
                <c:pt idx="3">
                  <c:v>2552</c:v>
                </c:pt>
                <c:pt idx="4">
                  <c:v>1104</c:v>
                </c:pt>
                <c:pt idx="5" formatCode="General">
                  <c:v>390</c:v>
                </c:pt>
                <c:pt idx="6" formatCode="General">
                  <c:v>160</c:v>
                </c:pt>
                <c:pt idx="7" formatCode="General">
                  <c:v>114</c:v>
                </c:pt>
                <c:pt idx="8" formatCode="General">
                  <c:v>203</c:v>
                </c:pt>
                <c:pt idx="9" formatCode="General">
                  <c:v>179</c:v>
                </c:pt>
                <c:pt idx="10" formatCode="General">
                  <c:v>14</c:v>
                </c:pt>
                <c:pt idx="11" formatCode="General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96B-4878-A748-8EAB6357C91F}"/>
            </c:ext>
          </c:extLst>
        </c:ser>
        <c:ser>
          <c:idx val="2"/>
          <c:order val="2"/>
          <c:tx>
            <c:strRef>
              <c:f>'No. of Firms - Turnover'!$D$3</c:f>
              <c:strCache>
                <c:ptCount val="1"/>
                <c:pt idx="0">
                  <c:v>2009 </c:v>
                </c:pt>
              </c:strCache>
            </c:strRef>
          </c:tx>
          <c:spPr>
            <a:solidFill>
              <a:srgbClr val="2AA0A4"/>
            </a:solidFill>
            <a:ln>
              <a:noFill/>
            </a:ln>
            <a:effectLst/>
          </c:spPr>
          <c:invertIfNegative val="0"/>
          <c:val>
            <c:numRef>
              <c:f>'No. of Firms - Turnover'!$C$4:$C$15</c:f>
              <c:numCache>
                <c:formatCode>#,##0</c:formatCode>
                <c:ptCount val="12"/>
                <c:pt idx="0">
                  <c:v>225231</c:v>
                </c:pt>
                <c:pt idx="1">
                  <c:v>26126</c:v>
                </c:pt>
                <c:pt idx="2">
                  <c:v>22848</c:v>
                </c:pt>
                <c:pt idx="3">
                  <c:v>2744</c:v>
                </c:pt>
                <c:pt idx="4">
                  <c:v>1262</c:v>
                </c:pt>
                <c:pt idx="5" formatCode="General">
                  <c:v>400</c:v>
                </c:pt>
                <c:pt idx="6" formatCode="General">
                  <c:v>174</c:v>
                </c:pt>
                <c:pt idx="7" formatCode="General">
                  <c:v>117</c:v>
                </c:pt>
                <c:pt idx="8" formatCode="General">
                  <c:v>224</c:v>
                </c:pt>
                <c:pt idx="9" formatCode="General">
                  <c:v>200</c:v>
                </c:pt>
                <c:pt idx="10" formatCode="General">
                  <c:v>20</c:v>
                </c:pt>
                <c:pt idx="11" formatCode="General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96B-4878-A748-8EAB6357C91F}"/>
            </c:ext>
          </c:extLst>
        </c:ser>
        <c:ser>
          <c:idx val="3"/>
          <c:order val="3"/>
          <c:tx>
            <c:strRef>
              <c:f>'No. of Firms - Turnover'!$E$3</c:f>
              <c:strCache>
                <c:ptCount val="1"/>
                <c:pt idx="0">
                  <c:v>2010 </c:v>
                </c:pt>
              </c:strCache>
            </c:strRef>
          </c:tx>
          <c:spPr>
            <a:solidFill>
              <a:srgbClr val="9373C0"/>
            </a:solidFill>
            <a:ln>
              <a:noFill/>
            </a:ln>
            <a:effectLst/>
          </c:spPr>
          <c:invertIfNegative val="0"/>
          <c:val>
            <c:numRef>
              <c:f>'No. of Firms - Turnover'!$D$4:$D$15</c:f>
              <c:numCache>
                <c:formatCode>#,##0</c:formatCode>
                <c:ptCount val="12"/>
                <c:pt idx="0">
                  <c:v>214342</c:v>
                </c:pt>
                <c:pt idx="1">
                  <c:v>24657</c:v>
                </c:pt>
                <c:pt idx="2">
                  <c:v>20762</c:v>
                </c:pt>
                <c:pt idx="3">
                  <c:v>2545</c:v>
                </c:pt>
                <c:pt idx="4">
                  <c:v>1258</c:v>
                </c:pt>
                <c:pt idx="5" formatCode="General">
                  <c:v>381</c:v>
                </c:pt>
                <c:pt idx="6" formatCode="General">
                  <c:v>162</c:v>
                </c:pt>
                <c:pt idx="7" formatCode="General">
                  <c:v>112</c:v>
                </c:pt>
                <c:pt idx="8" formatCode="General">
                  <c:v>227</c:v>
                </c:pt>
                <c:pt idx="9" formatCode="General">
                  <c:v>201</c:v>
                </c:pt>
                <c:pt idx="10" formatCode="General">
                  <c:v>18</c:v>
                </c:pt>
                <c:pt idx="11" formatCode="General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96B-4878-A748-8EAB6357C91F}"/>
            </c:ext>
          </c:extLst>
        </c:ser>
        <c:ser>
          <c:idx val="4"/>
          <c:order val="4"/>
          <c:tx>
            <c:strRef>
              <c:f>'No. of Firms - Turnover'!$F$3</c:f>
              <c:strCache>
                <c:ptCount val="1"/>
                <c:pt idx="0">
                  <c:v>2011 </c:v>
                </c:pt>
              </c:strCache>
            </c:strRef>
          </c:tx>
          <c:spPr>
            <a:solidFill>
              <a:srgbClr val="13A10E"/>
            </a:solidFill>
            <a:ln>
              <a:noFill/>
            </a:ln>
            <a:effectLst/>
          </c:spPr>
          <c:invertIfNegative val="0"/>
          <c:val>
            <c:numRef>
              <c:f>'No. of Firms - Turnover'!$E$4:$E$15</c:f>
              <c:numCache>
                <c:formatCode>#,##0</c:formatCode>
                <c:ptCount val="12"/>
                <c:pt idx="0">
                  <c:v>210528</c:v>
                </c:pt>
                <c:pt idx="1">
                  <c:v>21714</c:v>
                </c:pt>
                <c:pt idx="2">
                  <c:v>17907</c:v>
                </c:pt>
                <c:pt idx="3">
                  <c:v>2120</c:v>
                </c:pt>
                <c:pt idx="4">
                  <c:v>1039</c:v>
                </c:pt>
                <c:pt idx="5" formatCode="General">
                  <c:v>336</c:v>
                </c:pt>
                <c:pt idx="6" formatCode="General">
                  <c:v>143</c:v>
                </c:pt>
                <c:pt idx="7" formatCode="General">
                  <c:v>98</c:v>
                </c:pt>
                <c:pt idx="8" formatCode="General">
                  <c:v>195</c:v>
                </c:pt>
                <c:pt idx="9" formatCode="General">
                  <c:v>163</c:v>
                </c:pt>
                <c:pt idx="10" formatCode="General">
                  <c:v>19</c:v>
                </c:pt>
                <c:pt idx="11" formatCode="General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96B-4878-A748-8EAB6357C91F}"/>
            </c:ext>
          </c:extLst>
        </c:ser>
        <c:ser>
          <c:idx val="5"/>
          <c:order val="5"/>
          <c:tx>
            <c:strRef>
              <c:f>'No. of Firms - Turnover'!$G$3</c:f>
              <c:strCache>
                <c:ptCount val="1"/>
                <c:pt idx="0">
                  <c:v>2012 </c:v>
                </c:pt>
              </c:strCache>
            </c:strRef>
          </c:tx>
          <c:spPr>
            <a:solidFill>
              <a:srgbClr val="3A96DD"/>
            </a:solidFill>
            <a:ln>
              <a:noFill/>
            </a:ln>
            <a:effectLst/>
          </c:spPr>
          <c:invertIfNegative val="0"/>
          <c:val>
            <c:numRef>
              <c:f>'No. of Firms - Turnover'!$G$4:$G$15</c:f>
              <c:numCache>
                <c:formatCode>#,##0</c:formatCode>
                <c:ptCount val="12"/>
                <c:pt idx="0">
                  <c:v>206874</c:v>
                </c:pt>
                <c:pt idx="1">
                  <c:v>19138</c:v>
                </c:pt>
                <c:pt idx="2">
                  <c:v>17320</c:v>
                </c:pt>
                <c:pt idx="3">
                  <c:v>2007</c:v>
                </c:pt>
                <c:pt idx="4">
                  <c:v>881</c:v>
                </c:pt>
                <c:pt idx="5">
                  <c:v>294</c:v>
                </c:pt>
                <c:pt idx="6">
                  <c:v>142</c:v>
                </c:pt>
                <c:pt idx="7">
                  <c:v>78</c:v>
                </c:pt>
                <c:pt idx="8">
                  <c:v>189</c:v>
                </c:pt>
                <c:pt idx="9">
                  <c:v>156</c:v>
                </c:pt>
                <c:pt idx="10">
                  <c:v>20</c:v>
                </c:pt>
                <c:pt idx="1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6B-4878-A748-8EAB6357C91F}"/>
            </c:ext>
          </c:extLst>
        </c:ser>
        <c:ser>
          <c:idx val="6"/>
          <c:order val="6"/>
          <c:tx>
            <c:strRef>
              <c:f>'No. of Firms - Turnover'!$H$3</c:f>
              <c:strCache>
                <c:ptCount val="1"/>
                <c:pt idx="0">
                  <c:v>2013 </c:v>
                </c:pt>
              </c:strCache>
            </c:strRef>
          </c:tx>
          <c:spPr>
            <a:solidFill>
              <a:srgbClr val="CA5010"/>
            </a:solidFill>
            <a:ln>
              <a:noFill/>
            </a:ln>
            <a:effectLst/>
          </c:spPr>
          <c:invertIfNegative val="0"/>
          <c:val>
            <c:numRef>
              <c:f>'No. of Firms - Turnover'!$H$4:$H$15</c:f>
              <c:numCache>
                <c:formatCode>#,##0</c:formatCode>
                <c:ptCount val="12"/>
                <c:pt idx="0">
                  <c:v>210552</c:v>
                </c:pt>
                <c:pt idx="1">
                  <c:v>19334</c:v>
                </c:pt>
                <c:pt idx="2">
                  <c:v>17776</c:v>
                </c:pt>
                <c:pt idx="3">
                  <c:v>2235</c:v>
                </c:pt>
                <c:pt idx="4">
                  <c:v>930</c:v>
                </c:pt>
                <c:pt idx="5">
                  <c:v>284</c:v>
                </c:pt>
                <c:pt idx="6">
                  <c:v>155</c:v>
                </c:pt>
                <c:pt idx="7">
                  <c:v>84</c:v>
                </c:pt>
                <c:pt idx="8">
                  <c:v>194</c:v>
                </c:pt>
                <c:pt idx="9">
                  <c:v>174</c:v>
                </c:pt>
                <c:pt idx="10">
                  <c:v>21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96B-4878-A748-8EAB6357C91F}"/>
            </c:ext>
          </c:extLst>
        </c:ser>
        <c:ser>
          <c:idx val="7"/>
          <c:order val="7"/>
          <c:tx>
            <c:strRef>
              <c:f>'No. of Firms - Turnover'!$I$3</c:f>
              <c:strCache>
                <c:ptCount val="1"/>
                <c:pt idx="0">
                  <c:v>2014 </c:v>
                </c:pt>
              </c:strCache>
            </c:strRef>
          </c:tx>
          <c:spPr>
            <a:solidFill>
              <a:srgbClr val="57811B"/>
            </a:solidFill>
            <a:ln>
              <a:noFill/>
            </a:ln>
            <a:effectLst/>
          </c:spPr>
          <c:invertIfNegative val="0"/>
          <c:val>
            <c:numRef>
              <c:f>'No. of Firms - Turnover'!$I$4:$I$15</c:f>
              <c:numCache>
                <c:formatCode>#,##0</c:formatCode>
                <c:ptCount val="12"/>
                <c:pt idx="0">
                  <c:v>218249</c:v>
                </c:pt>
                <c:pt idx="1">
                  <c:v>19728</c:v>
                </c:pt>
                <c:pt idx="2">
                  <c:v>18222</c:v>
                </c:pt>
                <c:pt idx="3">
                  <c:v>2290</c:v>
                </c:pt>
                <c:pt idx="4">
                  <c:v>954</c:v>
                </c:pt>
                <c:pt idx="5">
                  <c:v>312</c:v>
                </c:pt>
                <c:pt idx="6">
                  <c:v>134</c:v>
                </c:pt>
                <c:pt idx="7">
                  <c:v>98</c:v>
                </c:pt>
                <c:pt idx="8">
                  <c:v>197</c:v>
                </c:pt>
                <c:pt idx="9">
                  <c:v>190</c:v>
                </c:pt>
                <c:pt idx="10">
                  <c:v>21</c:v>
                </c:pt>
                <c:pt idx="1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6B-4878-A748-8EAB6357C91F}"/>
            </c:ext>
          </c:extLst>
        </c:ser>
        <c:ser>
          <c:idx val="8"/>
          <c:order val="8"/>
          <c:tx>
            <c:strRef>
              <c:f>'No. of Firms - Turnover'!$J$3</c:f>
              <c:strCache>
                <c:ptCount val="1"/>
                <c:pt idx="0">
                  <c:v>2015 </c:v>
                </c:pt>
              </c:strCache>
            </c:strRef>
          </c:tx>
          <c:spPr>
            <a:solidFill>
              <a:srgbClr val="B146C2"/>
            </a:solidFill>
            <a:ln>
              <a:noFill/>
            </a:ln>
            <a:effectLst/>
          </c:spPr>
          <c:invertIfNegative val="0"/>
          <c:val>
            <c:numRef>
              <c:f>'No. of Firms - Turnover'!$J$4:$J$15</c:f>
              <c:numCache>
                <c:formatCode>#,##0</c:formatCode>
                <c:ptCount val="12"/>
                <c:pt idx="0">
                  <c:v>228603</c:v>
                </c:pt>
                <c:pt idx="1">
                  <c:v>21170</c:v>
                </c:pt>
                <c:pt idx="2">
                  <c:v>19391</c:v>
                </c:pt>
                <c:pt idx="3">
                  <c:v>2526</c:v>
                </c:pt>
                <c:pt idx="4">
                  <c:v>1029</c:v>
                </c:pt>
                <c:pt idx="5">
                  <c:v>324</c:v>
                </c:pt>
                <c:pt idx="6">
                  <c:v>180</c:v>
                </c:pt>
                <c:pt idx="7">
                  <c:v>123</c:v>
                </c:pt>
                <c:pt idx="8">
                  <c:v>201</c:v>
                </c:pt>
                <c:pt idx="9">
                  <c:v>205</c:v>
                </c:pt>
                <c:pt idx="10">
                  <c:v>15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96B-4878-A748-8EAB6357C91F}"/>
            </c:ext>
          </c:extLst>
        </c:ser>
        <c:ser>
          <c:idx val="9"/>
          <c:order val="9"/>
          <c:tx>
            <c:strRef>
              <c:f>'No. of Firms - Turnover'!$K$3</c:f>
              <c:strCache>
                <c:ptCount val="1"/>
                <c:pt idx="0">
                  <c:v>2016 </c:v>
                </c:pt>
              </c:strCache>
            </c:strRef>
          </c:tx>
          <c:spPr>
            <a:solidFill>
              <a:srgbClr val="AE8C00"/>
            </a:solidFill>
            <a:ln>
              <a:noFill/>
            </a:ln>
            <a:effectLst/>
          </c:spPr>
          <c:invertIfNegative val="0"/>
          <c:val>
            <c:numRef>
              <c:f>'No. of Firms - Turnover'!$K$4:$K$15</c:f>
              <c:numCache>
                <c:formatCode>#,##0</c:formatCode>
                <c:ptCount val="12"/>
                <c:pt idx="0">
                  <c:v>246341</c:v>
                </c:pt>
                <c:pt idx="1">
                  <c:v>22939</c:v>
                </c:pt>
                <c:pt idx="2">
                  <c:v>21478</c:v>
                </c:pt>
                <c:pt idx="3">
                  <c:v>2897</c:v>
                </c:pt>
                <c:pt idx="4">
                  <c:v>1262</c:v>
                </c:pt>
                <c:pt idx="5">
                  <c:v>377</c:v>
                </c:pt>
                <c:pt idx="6">
                  <c:v>186</c:v>
                </c:pt>
                <c:pt idx="7">
                  <c:v>113</c:v>
                </c:pt>
                <c:pt idx="8">
                  <c:v>262</c:v>
                </c:pt>
                <c:pt idx="9">
                  <c:v>208</c:v>
                </c:pt>
                <c:pt idx="10">
                  <c:v>20</c:v>
                </c:pt>
                <c:pt idx="1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96B-4878-A748-8EAB6357C91F}"/>
            </c:ext>
          </c:extLst>
        </c:ser>
        <c:ser>
          <c:idx val="10"/>
          <c:order val="10"/>
          <c:tx>
            <c:strRef>
              <c:f>'No. of Firms - Turnover'!$L$3</c:f>
              <c:strCache>
                <c:ptCount val="1"/>
                <c:pt idx="0">
                  <c:v>2017 </c:v>
                </c:pt>
              </c:strCache>
            </c:strRef>
          </c:tx>
          <c:spPr>
            <a:solidFill>
              <a:srgbClr val="AE8C00"/>
            </a:solidFill>
            <a:ln>
              <a:noFill/>
            </a:ln>
            <a:effectLst/>
          </c:spPr>
          <c:invertIfNegative val="0"/>
          <c:val>
            <c:numRef>
              <c:f>'No. of Firms - Turnover'!$L$4:$L$15</c:f>
              <c:numCache>
                <c:formatCode>#,##0</c:formatCode>
                <c:ptCount val="12"/>
                <c:pt idx="0">
                  <c:v>261028</c:v>
                </c:pt>
                <c:pt idx="1">
                  <c:v>24412</c:v>
                </c:pt>
                <c:pt idx="2">
                  <c:v>23292</c:v>
                </c:pt>
                <c:pt idx="3">
                  <c:v>3200</c:v>
                </c:pt>
                <c:pt idx="4">
                  <c:v>1348</c:v>
                </c:pt>
                <c:pt idx="5">
                  <c:v>430</c:v>
                </c:pt>
                <c:pt idx="6">
                  <c:v>216</c:v>
                </c:pt>
                <c:pt idx="7">
                  <c:v>129</c:v>
                </c:pt>
                <c:pt idx="8">
                  <c:v>273</c:v>
                </c:pt>
                <c:pt idx="9">
                  <c:v>229</c:v>
                </c:pt>
                <c:pt idx="10">
                  <c:v>20</c:v>
                </c:pt>
                <c:pt idx="1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96B-4878-A748-8EAB6357C91F}"/>
            </c:ext>
          </c:extLst>
        </c:ser>
        <c:ser>
          <c:idx val="11"/>
          <c:order val="11"/>
          <c:tx>
            <c:strRef>
              <c:f>'No. of Firms - Turnover'!$M$3</c:f>
              <c:strCache>
                <c:ptCount val="1"/>
                <c:pt idx="0">
                  <c:v>2018 </c:v>
                </c:pt>
              </c:strCache>
            </c:strRef>
          </c:tx>
          <c:spPr>
            <a:solidFill>
              <a:srgbClr val="637CEF"/>
            </a:solidFill>
            <a:ln>
              <a:noFill/>
            </a:ln>
            <a:effectLst/>
          </c:spPr>
          <c:invertIfNegative val="0"/>
          <c:val>
            <c:numRef>
              <c:f>'No. of Firms - Turnover'!$M$4:$M$15</c:f>
              <c:numCache>
                <c:formatCode>#,##0</c:formatCode>
                <c:ptCount val="12"/>
                <c:pt idx="0">
                  <c:v>269345</c:v>
                </c:pt>
                <c:pt idx="1">
                  <c:v>25917</c:v>
                </c:pt>
                <c:pt idx="2">
                  <c:v>24147</c:v>
                </c:pt>
                <c:pt idx="3">
                  <c:v>3378</c:v>
                </c:pt>
                <c:pt idx="4">
                  <c:v>1515</c:v>
                </c:pt>
                <c:pt idx="5">
                  <c:v>477</c:v>
                </c:pt>
                <c:pt idx="6">
                  <c:v>243</c:v>
                </c:pt>
                <c:pt idx="7">
                  <c:v>152</c:v>
                </c:pt>
                <c:pt idx="8">
                  <c:v>283</c:v>
                </c:pt>
                <c:pt idx="9">
                  <c:v>241</c:v>
                </c:pt>
                <c:pt idx="10">
                  <c:v>19</c:v>
                </c:pt>
                <c:pt idx="11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96B-4878-A748-8EAB6357C91F}"/>
            </c:ext>
          </c:extLst>
        </c:ser>
        <c:ser>
          <c:idx val="12"/>
          <c:order val="12"/>
          <c:tx>
            <c:strRef>
              <c:f>'No. of Firms - Turnover'!$N$3</c:f>
              <c:strCache>
                <c:ptCount val="1"/>
                <c:pt idx="0">
                  <c:v>2019 </c:v>
                </c:pt>
              </c:strCache>
            </c:strRef>
          </c:tx>
          <c:spPr>
            <a:solidFill>
              <a:srgbClr val="EE5FB7"/>
            </a:solidFill>
            <a:ln>
              <a:noFill/>
            </a:ln>
            <a:effectLst/>
          </c:spPr>
          <c:invertIfNegative val="0"/>
          <c:val>
            <c:numRef>
              <c:f>'No. of Firms - Turnover'!$N$4:$N$15</c:f>
              <c:numCache>
                <c:formatCode>#,##0</c:formatCode>
                <c:ptCount val="12"/>
                <c:pt idx="0">
                  <c:v>276931</c:v>
                </c:pt>
                <c:pt idx="1">
                  <c:v>27039</c:v>
                </c:pt>
                <c:pt idx="2">
                  <c:v>25161</c:v>
                </c:pt>
                <c:pt idx="3">
                  <c:v>3494</c:v>
                </c:pt>
                <c:pt idx="4">
                  <c:v>1597</c:v>
                </c:pt>
                <c:pt idx="5">
                  <c:v>490</c:v>
                </c:pt>
                <c:pt idx="6">
                  <c:v>287</c:v>
                </c:pt>
                <c:pt idx="7">
                  <c:v>141</c:v>
                </c:pt>
                <c:pt idx="8">
                  <c:v>306</c:v>
                </c:pt>
                <c:pt idx="9">
                  <c:v>244</c:v>
                </c:pt>
                <c:pt idx="10">
                  <c:v>21</c:v>
                </c:pt>
                <c:pt idx="1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396B-4878-A748-8EAB6357C91F}"/>
            </c:ext>
          </c:extLst>
        </c:ser>
        <c:ser>
          <c:idx val="13"/>
          <c:order val="13"/>
          <c:tx>
            <c:strRef>
              <c:f>'No. of Firms - Turnover'!$O$3</c:f>
              <c:strCache>
                <c:ptCount val="1"/>
                <c:pt idx="0">
                  <c:v>2020 </c:v>
                </c:pt>
              </c:strCache>
            </c:strRef>
          </c:tx>
          <c:spPr>
            <a:solidFill>
              <a:srgbClr val="008B94"/>
            </a:solidFill>
            <a:ln>
              <a:noFill/>
            </a:ln>
            <a:effectLst/>
          </c:spPr>
          <c:invertIfNegative val="0"/>
          <c:val>
            <c:numRef>
              <c:f>'No. of Firms - Turnover'!$O$4:$O$15</c:f>
              <c:numCache>
                <c:formatCode>#,##0</c:formatCode>
                <c:ptCount val="12"/>
                <c:pt idx="0">
                  <c:v>280865</c:v>
                </c:pt>
                <c:pt idx="1">
                  <c:v>29377</c:v>
                </c:pt>
                <c:pt idx="2">
                  <c:v>25572</c:v>
                </c:pt>
                <c:pt idx="3">
                  <c:v>3413</c:v>
                </c:pt>
                <c:pt idx="4">
                  <c:v>1653</c:v>
                </c:pt>
                <c:pt idx="5">
                  <c:v>499</c:v>
                </c:pt>
                <c:pt idx="6">
                  <c:v>278</c:v>
                </c:pt>
                <c:pt idx="7">
                  <c:v>149</c:v>
                </c:pt>
                <c:pt idx="8">
                  <c:v>353</c:v>
                </c:pt>
                <c:pt idx="9">
                  <c:v>254</c:v>
                </c:pt>
                <c:pt idx="10">
                  <c:v>23</c:v>
                </c:pt>
                <c:pt idx="1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396B-4878-A748-8EAB6357C91F}"/>
            </c:ext>
          </c:extLst>
        </c:ser>
        <c:ser>
          <c:idx val="14"/>
          <c:order val="14"/>
          <c:tx>
            <c:strRef>
              <c:f>'No. of Firms - Turnover'!$P$3</c:f>
              <c:strCache>
                <c:ptCount val="1"/>
                <c:pt idx="0">
                  <c:v>2021 </c:v>
                </c:pt>
              </c:strCache>
            </c:strRef>
          </c:tx>
          <c:spPr>
            <a:solidFill>
              <a:srgbClr val="D77440"/>
            </a:solidFill>
            <a:ln>
              <a:noFill/>
            </a:ln>
            <a:effectLst/>
          </c:spPr>
          <c:invertIfNegative val="0"/>
          <c:val>
            <c:numRef>
              <c:f>'No. of Firms - Turnover'!$P$4:$P$15</c:f>
              <c:numCache>
                <c:formatCode>#,##0</c:formatCode>
                <c:ptCount val="12"/>
                <c:pt idx="0">
                  <c:v>289655</c:v>
                </c:pt>
                <c:pt idx="1">
                  <c:v>30320</c:v>
                </c:pt>
                <c:pt idx="2">
                  <c:v>26675</c:v>
                </c:pt>
                <c:pt idx="3">
                  <c:v>3551</c:v>
                </c:pt>
                <c:pt idx="4">
                  <c:v>1668</c:v>
                </c:pt>
                <c:pt idx="5">
                  <c:v>468</c:v>
                </c:pt>
                <c:pt idx="6">
                  <c:v>256</c:v>
                </c:pt>
                <c:pt idx="7">
                  <c:v>176</c:v>
                </c:pt>
                <c:pt idx="8">
                  <c:v>292</c:v>
                </c:pt>
                <c:pt idx="9">
                  <c:v>258</c:v>
                </c:pt>
                <c:pt idx="10">
                  <c:v>26</c:v>
                </c:pt>
                <c:pt idx="1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396B-4878-A748-8EAB6357C91F}"/>
            </c:ext>
          </c:extLst>
        </c:ser>
        <c:ser>
          <c:idx val="15"/>
          <c:order val="15"/>
          <c:tx>
            <c:strRef>
              <c:f>'No. of Firms - Turnover'!$Q$3</c:f>
              <c:strCache>
                <c:ptCount val="1"/>
                <c:pt idx="0">
                  <c:v>2022 </c:v>
                </c:pt>
              </c:strCache>
            </c:strRef>
          </c:tx>
          <c:spPr>
            <a:solidFill>
              <a:srgbClr val="BA58C9"/>
            </a:solidFill>
            <a:ln>
              <a:noFill/>
            </a:ln>
            <a:effectLst/>
          </c:spPr>
          <c:invertIfNegative val="0"/>
          <c:val>
            <c:numRef>
              <c:f>'No. of Firms - Turnover'!$Q$4:$Q$15</c:f>
              <c:numCache>
                <c:formatCode>#,##0</c:formatCode>
                <c:ptCount val="12"/>
                <c:pt idx="0">
                  <c:v>312232</c:v>
                </c:pt>
                <c:pt idx="1">
                  <c:v>31107</c:v>
                </c:pt>
                <c:pt idx="2">
                  <c:v>25059</c:v>
                </c:pt>
                <c:pt idx="3">
                  <c:v>3079</c:v>
                </c:pt>
                <c:pt idx="4">
                  <c:v>1458</c:v>
                </c:pt>
                <c:pt idx="5">
                  <c:v>432</c:v>
                </c:pt>
                <c:pt idx="6">
                  <c:v>243</c:v>
                </c:pt>
                <c:pt idx="7">
                  <c:v>170</c:v>
                </c:pt>
                <c:pt idx="8">
                  <c:v>276</c:v>
                </c:pt>
                <c:pt idx="9">
                  <c:v>230</c:v>
                </c:pt>
                <c:pt idx="10">
                  <c:v>30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396B-4878-A748-8EAB6357C91F}"/>
            </c:ext>
          </c:extLst>
        </c:ser>
        <c:ser>
          <c:idx val="16"/>
          <c:order val="16"/>
          <c:tx>
            <c:strRef>
              <c:f>'No. of Firms - Turnover'!$R$3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3A96DD"/>
            </a:solidFill>
            <a:ln>
              <a:noFill/>
            </a:ln>
            <a:effectLst/>
          </c:spPr>
          <c:invertIfNegative val="0"/>
          <c:val>
            <c:numRef>
              <c:f>'No. of Firms - Turnover'!$R$4:$R$15</c:f>
              <c:numCache>
                <c:formatCode>#,##0</c:formatCode>
                <c:ptCount val="12"/>
                <c:pt idx="0">
                  <c:v>295172</c:v>
                </c:pt>
                <c:pt idx="1">
                  <c:v>33857</c:v>
                </c:pt>
                <c:pt idx="2">
                  <c:v>28512</c:v>
                </c:pt>
                <c:pt idx="3">
                  <c:v>3686</c:v>
                </c:pt>
                <c:pt idx="4">
                  <c:v>1718</c:v>
                </c:pt>
                <c:pt idx="5">
                  <c:v>518</c:v>
                </c:pt>
                <c:pt idx="6">
                  <c:v>254</c:v>
                </c:pt>
                <c:pt idx="7">
                  <c:v>179</c:v>
                </c:pt>
                <c:pt idx="8">
                  <c:v>330</c:v>
                </c:pt>
                <c:pt idx="9">
                  <c:v>235</c:v>
                </c:pt>
                <c:pt idx="10">
                  <c:v>30</c:v>
                </c:pt>
                <c:pt idx="11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396B-4878-A748-8EAB6357C9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-27"/>
        <c:axId val="431642119"/>
        <c:axId val="431644167"/>
      </c:barChart>
      <c:catAx>
        <c:axId val="431642119"/>
        <c:scaling>
          <c:orientation val="minMax"/>
        </c:scaling>
        <c:delete val="0"/>
        <c:axPos val="b"/>
        <c:majorTickMark val="out"/>
        <c:minorTickMark val="out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644167"/>
        <c:crosses val="autoZero"/>
        <c:auto val="1"/>
        <c:lblAlgn val="ctr"/>
        <c:lblOffset val="100"/>
        <c:noMultiLvlLbl val="0"/>
      </c:catAx>
      <c:valAx>
        <c:axId val="431644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6421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Trend Over Years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'No. of Firms - Turnover'!$B$3</c:f>
              <c:strCache>
                <c:ptCount val="1"/>
                <c:pt idx="0">
                  <c:v>2007</c:v>
                </c:pt>
              </c:strCache>
            </c:strRef>
          </c:tx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Turnover'!#REF!</c:f>
              <c:numCache>
                <c:formatCode>#,##0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89-4047-9D66-7D4445060CC7}"/>
            </c:ext>
          </c:extLst>
        </c:ser>
        <c:ser>
          <c:idx val="1"/>
          <c:order val="1"/>
          <c:tx>
            <c:strRef>
              <c:f>'No. of Firms - Turnover'!$C$3</c:f>
              <c:strCache>
                <c:ptCount val="1"/>
                <c:pt idx="0">
                  <c:v>2008</c:v>
                </c:pt>
              </c:strCache>
            </c:strRef>
          </c:tx>
          <c:spPr>
            <a:ln w="28575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Turnover'!$B$4:$B$15</c:f>
              <c:numCache>
                <c:formatCode>#,##0</c:formatCode>
                <c:ptCount val="12"/>
                <c:pt idx="0">
                  <c:v>226445</c:v>
                </c:pt>
                <c:pt idx="1">
                  <c:v>24697</c:v>
                </c:pt>
                <c:pt idx="2">
                  <c:v>21412</c:v>
                </c:pt>
                <c:pt idx="3">
                  <c:v>2552</c:v>
                </c:pt>
                <c:pt idx="4">
                  <c:v>1104</c:v>
                </c:pt>
                <c:pt idx="5" formatCode="General">
                  <c:v>390</c:v>
                </c:pt>
                <c:pt idx="6" formatCode="General">
                  <c:v>160</c:v>
                </c:pt>
                <c:pt idx="7" formatCode="General">
                  <c:v>114</c:v>
                </c:pt>
                <c:pt idx="8" formatCode="General">
                  <c:v>203</c:v>
                </c:pt>
                <c:pt idx="9" formatCode="General">
                  <c:v>179</c:v>
                </c:pt>
                <c:pt idx="10" formatCode="General">
                  <c:v>14</c:v>
                </c:pt>
                <c:pt idx="11" formatCode="General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89-4047-9D66-7D4445060CC7}"/>
            </c:ext>
          </c:extLst>
        </c:ser>
        <c:ser>
          <c:idx val="2"/>
          <c:order val="2"/>
          <c:tx>
            <c:strRef>
              <c:f>'No. of Firms - Turnover'!$D$3</c:f>
              <c:strCache>
                <c:ptCount val="1"/>
                <c:pt idx="0">
                  <c:v>2009 </c:v>
                </c:pt>
              </c:strCache>
            </c:strRef>
          </c:tx>
          <c:spPr>
            <a:ln w="28575" cap="rnd">
              <a:solidFill>
                <a:srgbClr val="2AA0A4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Turnover'!$C$4:$C$15</c:f>
              <c:numCache>
                <c:formatCode>#,##0</c:formatCode>
                <c:ptCount val="12"/>
                <c:pt idx="0">
                  <c:v>225231</c:v>
                </c:pt>
                <c:pt idx="1">
                  <c:v>26126</c:v>
                </c:pt>
                <c:pt idx="2">
                  <c:v>22848</c:v>
                </c:pt>
                <c:pt idx="3">
                  <c:v>2744</c:v>
                </c:pt>
                <c:pt idx="4">
                  <c:v>1262</c:v>
                </c:pt>
                <c:pt idx="5" formatCode="General">
                  <c:v>400</c:v>
                </c:pt>
                <c:pt idx="6" formatCode="General">
                  <c:v>174</c:v>
                </c:pt>
                <c:pt idx="7" formatCode="General">
                  <c:v>117</c:v>
                </c:pt>
                <c:pt idx="8" formatCode="General">
                  <c:v>224</c:v>
                </c:pt>
                <c:pt idx="9" formatCode="General">
                  <c:v>200</c:v>
                </c:pt>
                <c:pt idx="10" formatCode="General">
                  <c:v>20</c:v>
                </c:pt>
                <c:pt idx="11" formatCode="General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489-4047-9D66-7D4445060CC7}"/>
            </c:ext>
          </c:extLst>
        </c:ser>
        <c:ser>
          <c:idx val="3"/>
          <c:order val="3"/>
          <c:tx>
            <c:strRef>
              <c:f>'No. of Firms - Turnover'!$E$3</c:f>
              <c:strCache>
                <c:ptCount val="1"/>
                <c:pt idx="0">
                  <c:v>2010 </c:v>
                </c:pt>
              </c:strCache>
            </c:strRef>
          </c:tx>
          <c:spPr>
            <a:ln w="28575" cap="rnd">
              <a:solidFill>
                <a:srgbClr val="9373C0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Turnover'!$D$4:$D$15</c:f>
              <c:numCache>
                <c:formatCode>#,##0</c:formatCode>
                <c:ptCount val="12"/>
                <c:pt idx="0">
                  <c:v>214342</c:v>
                </c:pt>
                <c:pt idx="1">
                  <c:v>24657</c:v>
                </c:pt>
                <c:pt idx="2">
                  <c:v>20762</c:v>
                </c:pt>
                <c:pt idx="3">
                  <c:v>2545</c:v>
                </c:pt>
                <c:pt idx="4">
                  <c:v>1258</c:v>
                </c:pt>
                <c:pt idx="5" formatCode="General">
                  <c:v>381</c:v>
                </c:pt>
                <c:pt idx="6" formatCode="General">
                  <c:v>162</c:v>
                </c:pt>
                <c:pt idx="7" formatCode="General">
                  <c:v>112</c:v>
                </c:pt>
                <c:pt idx="8" formatCode="General">
                  <c:v>227</c:v>
                </c:pt>
                <c:pt idx="9" formatCode="General">
                  <c:v>201</c:v>
                </c:pt>
                <c:pt idx="10" formatCode="General">
                  <c:v>18</c:v>
                </c:pt>
                <c:pt idx="11" formatCode="General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489-4047-9D66-7D4445060CC7}"/>
            </c:ext>
          </c:extLst>
        </c:ser>
        <c:ser>
          <c:idx val="4"/>
          <c:order val="4"/>
          <c:tx>
            <c:strRef>
              <c:f>'No. of Firms - Turnover'!$F$3</c:f>
              <c:strCache>
                <c:ptCount val="1"/>
                <c:pt idx="0">
                  <c:v>2011 </c:v>
                </c:pt>
              </c:strCache>
            </c:strRef>
          </c:tx>
          <c:spPr>
            <a:ln w="28575" cap="rnd">
              <a:solidFill>
                <a:srgbClr val="13A10E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Turnover'!$E$4:$E$15</c:f>
              <c:numCache>
                <c:formatCode>#,##0</c:formatCode>
                <c:ptCount val="12"/>
                <c:pt idx="0">
                  <c:v>210528</c:v>
                </c:pt>
                <c:pt idx="1">
                  <c:v>21714</c:v>
                </c:pt>
                <c:pt idx="2">
                  <c:v>17907</c:v>
                </c:pt>
                <c:pt idx="3">
                  <c:v>2120</c:v>
                </c:pt>
                <c:pt idx="4">
                  <c:v>1039</c:v>
                </c:pt>
                <c:pt idx="5" formatCode="General">
                  <c:v>336</c:v>
                </c:pt>
                <c:pt idx="6" formatCode="General">
                  <c:v>143</c:v>
                </c:pt>
                <c:pt idx="7" formatCode="General">
                  <c:v>98</c:v>
                </c:pt>
                <c:pt idx="8" formatCode="General">
                  <c:v>195</c:v>
                </c:pt>
                <c:pt idx="9" formatCode="General">
                  <c:v>163</c:v>
                </c:pt>
                <c:pt idx="10" formatCode="General">
                  <c:v>19</c:v>
                </c:pt>
                <c:pt idx="11" formatCode="General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3489-4047-9D66-7D4445060CC7}"/>
            </c:ext>
          </c:extLst>
        </c:ser>
        <c:ser>
          <c:idx val="5"/>
          <c:order val="5"/>
          <c:tx>
            <c:strRef>
              <c:f>'No. of Firms - Turnover'!$G$3</c:f>
              <c:strCache>
                <c:ptCount val="1"/>
                <c:pt idx="0">
                  <c:v>2012 </c:v>
                </c:pt>
              </c:strCache>
            </c:strRef>
          </c:tx>
          <c:spPr>
            <a:ln w="28575" cap="rnd">
              <a:solidFill>
                <a:srgbClr val="3A96DD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Turnover'!$G$4:$G$15</c:f>
              <c:numCache>
                <c:formatCode>#,##0</c:formatCode>
                <c:ptCount val="12"/>
                <c:pt idx="0">
                  <c:v>206874</c:v>
                </c:pt>
                <c:pt idx="1">
                  <c:v>19138</c:v>
                </c:pt>
                <c:pt idx="2">
                  <c:v>17320</c:v>
                </c:pt>
                <c:pt idx="3">
                  <c:v>2007</c:v>
                </c:pt>
                <c:pt idx="4">
                  <c:v>881</c:v>
                </c:pt>
                <c:pt idx="5">
                  <c:v>294</c:v>
                </c:pt>
                <c:pt idx="6">
                  <c:v>142</c:v>
                </c:pt>
                <c:pt idx="7">
                  <c:v>78</c:v>
                </c:pt>
                <c:pt idx="8">
                  <c:v>189</c:v>
                </c:pt>
                <c:pt idx="9">
                  <c:v>156</c:v>
                </c:pt>
                <c:pt idx="10">
                  <c:v>20</c:v>
                </c:pt>
                <c:pt idx="11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3489-4047-9D66-7D4445060CC7}"/>
            </c:ext>
          </c:extLst>
        </c:ser>
        <c:ser>
          <c:idx val="6"/>
          <c:order val="6"/>
          <c:tx>
            <c:strRef>
              <c:f>'No. of Firms - Turnover'!$H$3</c:f>
              <c:strCache>
                <c:ptCount val="1"/>
                <c:pt idx="0">
                  <c:v>2013 </c:v>
                </c:pt>
              </c:strCache>
            </c:strRef>
          </c:tx>
          <c:spPr>
            <a:ln w="28575" cap="rnd">
              <a:solidFill>
                <a:srgbClr val="CA5010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Turnover'!$H$4:$H$15</c:f>
              <c:numCache>
                <c:formatCode>#,##0</c:formatCode>
                <c:ptCount val="12"/>
                <c:pt idx="0">
                  <c:v>210552</c:v>
                </c:pt>
                <c:pt idx="1">
                  <c:v>19334</c:v>
                </c:pt>
                <c:pt idx="2">
                  <c:v>17776</c:v>
                </c:pt>
                <c:pt idx="3">
                  <c:v>2235</c:v>
                </c:pt>
                <c:pt idx="4">
                  <c:v>930</c:v>
                </c:pt>
                <c:pt idx="5">
                  <c:v>284</c:v>
                </c:pt>
                <c:pt idx="6">
                  <c:v>155</c:v>
                </c:pt>
                <c:pt idx="7">
                  <c:v>84</c:v>
                </c:pt>
                <c:pt idx="8">
                  <c:v>194</c:v>
                </c:pt>
                <c:pt idx="9">
                  <c:v>174</c:v>
                </c:pt>
                <c:pt idx="10">
                  <c:v>21</c:v>
                </c:pt>
                <c:pt idx="11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3489-4047-9D66-7D4445060CC7}"/>
            </c:ext>
          </c:extLst>
        </c:ser>
        <c:ser>
          <c:idx val="7"/>
          <c:order val="7"/>
          <c:tx>
            <c:strRef>
              <c:f>'No. of Firms - Turnover'!$I$3</c:f>
              <c:strCache>
                <c:ptCount val="1"/>
                <c:pt idx="0">
                  <c:v>2014 </c:v>
                </c:pt>
              </c:strCache>
            </c:strRef>
          </c:tx>
          <c:spPr>
            <a:ln w="28575" cap="rnd">
              <a:solidFill>
                <a:srgbClr val="57811B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Turnover'!$I$4:$I$15</c:f>
              <c:numCache>
                <c:formatCode>#,##0</c:formatCode>
                <c:ptCount val="12"/>
                <c:pt idx="0">
                  <c:v>218249</c:v>
                </c:pt>
                <c:pt idx="1">
                  <c:v>19728</c:v>
                </c:pt>
                <c:pt idx="2">
                  <c:v>18222</c:v>
                </c:pt>
                <c:pt idx="3">
                  <c:v>2290</c:v>
                </c:pt>
                <c:pt idx="4">
                  <c:v>954</c:v>
                </c:pt>
                <c:pt idx="5">
                  <c:v>312</c:v>
                </c:pt>
                <c:pt idx="6">
                  <c:v>134</c:v>
                </c:pt>
                <c:pt idx="7">
                  <c:v>98</c:v>
                </c:pt>
                <c:pt idx="8">
                  <c:v>197</c:v>
                </c:pt>
                <c:pt idx="9">
                  <c:v>190</c:v>
                </c:pt>
                <c:pt idx="10">
                  <c:v>21</c:v>
                </c:pt>
                <c:pt idx="11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3489-4047-9D66-7D4445060CC7}"/>
            </c:ext>
          </c:extLst>
        </c:ser>
        <c:ser>
          <c:idx val="8"/>
          <c:order val="8"/>
          <c:tx>
            <c:strRef>
              <c:f>'No. of Firms - Turnover'!$J$3</c:f>
              <c:strCache>
                <c:ptCount val="1"/>
                <c:pt idx="0">
                  <c:v>2015 </c:v>
                </c:pt>
              </c:strCache>
            </c:strRef>
          </c:tx>
          <c:spPr>
            <a:ln w="28575" cap="rnd">
              <a:solidFill>
                <a:srgbClr val="B146C2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Turnover'!$J$4:$J$15</c:f>
              <c:numCache>
                <c:formatCode>#,##0</c:formatCode>
                <c:ptCount val="12"/>
                <c:pt idx="0">
                  <c:v>228603</c:v>
                </c:pt>
                <c:pt idx="1">
                  <c:v>21170</c:v>
                </c:pt>
                <c:pt idx="2">
                  <c:v>19391</c:v>
                </c:pt>
                <c:pt idx="3">
                  <c:v>2526</c:v>
                </c:pt>
                <c:pt idx="4">
                  <c:v>1029</c:v>
                </c:pt>
                <c:pt idx="5">
                  <c:v>324</c:v>
                </c:pt>
                <c:pt idx="6">
                  <c:v>180</c:v>
                </c:pt>
                <c:pt idx="7">
                  <c:v>123</c:v>
                </c:pt>
                <c:pt idx="8">
                  <c:v>201</c:v>
                </c:pt>
                <c:pt idx="9">
                  <c:v>205</c:v>
                </c:pt>
                <c:pt idx="10">
                  <c:v>15</c:v>
                </c:pt>
                <c:pt idx="11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3489-4047-9D66-7D4445060CC7}"/>
            </c:ext>
          </c:extLst>
        </c:ser>
        <c:ser>
          <c:idx val="9"/>
          <c:order val="9"/>
          <c:tx>
            <c:strRef>
              <c:f>'No. of Firms - Turnover'!$K$3</c:f>
              <c:strCache>
                <c:ptCount val="1"/>
                <c:pt idx="0">
                  <c:v>2016 </c:v>
                </c:pt>
              </c:strCache>
            </c:strRef>
          </c:tx>
          <c:spPr>
            <a:ln w="28575" cap="rnd">
              <a:solidFill>
                <a:srgbClr val="AE8C00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Turnover'!$K$4:$K$15</c:f>
              <c:numCache>
                <c:formatCode>#,##0</c:formatCode>
                <c:ptCount val="12"/>
                <c:pt idx="0">
                  <c:v>246341</c:v>
                </c:pt>
                <c:pt idx="1">
                  <c:v>22939</c:v>
                </c:pt>
                <c:pt idx="2">
                  <c:v>21478</c:v>
                </c:pt>
                <c:pt idx="3">
                  <c:v>2897</c:v>
                </c:pt>
                <c:pt idx="4">
                  <c:v>1262</c:v>
                </c:pt>
                <c:pt idx="5">
                  <c:v>377</c:v>
                </c:pt>
                <c:pt idx="6">
                  <c:v>186</c:v>
                </c:pt>
                <c:pt idx="7">
                  <c:v>113</c:v>
                </c:pt>
                <c:pt idx="8">
                  <c:v>262</c:v>
                </c:pt>
                <c:pt idx="9">
                  <c:v>208</c:v>
                </c:pt>
                <c:pt idx="10">
                  <c:v>20</c:v>
                </c:pt>
                <c:pt idx="1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3489-4047-9D66-7D4445060CC7}"/>
            </c:ext>
          </c:extLst>
        </c:ser>
        <c:ser>
          <c:idx val="10"/>
          <c:order val="10"/>
          <c:tx>
            <c:strRef>
              <c:f>'No. of Firms - Turnover'!$L$3</c:f>
              <c:strCache>
                <c:ptCount val="1"/>
                <c:pt idx="0">
                  <c:v>2017 </c:v>
                </c:pt>
              </c:strCache>
            </c:strRef>
          </c:tx>
          <c:spPr>
            <a:ln w="28575" cap="rnd">
              <a:solidFill>
                <a:srgbClr val="AE8C00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Turnover'!$L$4:$L$15</c:f>
              <c:numCache>
                <c:formatCode>#,##0</c:formatCode>
                <c:ptCount val="12"/>
                <c:pt idx="0">
                  <c:v>261028</c:v>
                </c:pt>
                <c:pt idx="1">
                  <c:v>24412</c:v>
                </c:pt>
                <c:pt idx="2">
                  <c:v>23292</c:v>
                </c:pt>
                <c:pt idx="3">
                  <c:v>3200</c:v>
                </c:pt>
                <c:pt idx="4">
                  <c:v>1348</c:v>
                </c:pt>
                <c:pt idx="5">
                  <c:v>430</c:v>
                </c:pt>
                <c:pt idx="6">
                  <c:v>216</c:v>
                </c:pt>
                <c:pt idx="7">
                  <c:v>129</c:v>
                </c:pt>
                <c:pt idx="8">
                  <c:v>273</c:v>
                </c:pt>
                <c:pt idx="9">
                  <c:v>229</c:v>
                </c:pt>
                <c:pt idx="10">
                  <c:v>20</c:v>
                </c:pt>
                <c:pt idx="11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3489-4047-9D66-7D4445060CC7}"/>
            </c:ext>
          </c:extLst>
        </c:ser>
        <c:ser>
          <c:idx val="11"/>
          <c:order val="11"/>
          <c:tx>
            <c:strRef>
              <c:f>'No. of Firms - Turnover'!$M$3</c:f>
              <c:strCache>
                <c:ptCount val="1"/>
                <c:pt idx="0">
                  <c:v>2018 </c:v>
                </c:pt>
              </c:strCache>
            </c:strRef>
          </c:tx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Turnover'!$M$4:$M$15</c:f>
              <c:numCache>
                <c:formatCode>#,##0</c:formatCode>
                <c:ptCount val="12"/>
                <c:pt idx="0">
                  <c:v>269345</c:v>
                </c:pt>
                <c:pt idx="1">
                  <c:v>25917</c:v>
                </c:pt>
                <c:pt idx="2">
                  <c:v>24147</c:v>
                </c:pt>
                <c:pt idx="3">
                  <c:v>3378</c:v>
                </c:pt>
                <c:pt idx="4">
                  <c:v>1515</c:v>
                </c:pt>
                <c:pt idx="5">
                  <c:v>477</c:v>
                </c:pt>
                <c:pt idx="6">
                  <c:v>243</c:v>
                </c:pt>
                <c:pt idx="7">
                  <c:v>152</c:v>
                </c:pt>
                <c:pt idx="8">
                  <c:v>283</c:v>
                </c:pt>
                <c:pt idx="9">
                  <c:v>241</c:v>
                </c:pt>
                <c:pt idx="10">
                  <c:v>19</c:v>
                </c:pt>
                <c:pt idx="11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3489-4047-9D66-7D4445060CC7}"/>
            </c:ext>
          </c:extLst>
        </c:ser>
        <c:ser>
          <c:idx val="12"/>
          <c:order val="12"/>
          <c:tx>
            <c:strRef>
              <c:f>'No. of Firms - Turnover'!$N$3</c:f>
              <c:strCache>
                <c:ptCount val="1"/>
                <c:pt idx="0">
                  <c:v>2019 </c:v>
                </c:pt>
              </c:strCache>
            </c:strRef>
          </c:tx>
          <c:spPr>
            <a:ln w="28575" cap="rnd">
              <a:solidFill>
                <a:srgbClr val="EE5FB7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Turnover'!$N$4:$N$15</c:f>
              <c:numCache>
                <c:formatCode>#,##0</c:formatCode>
                <c:ptCount val="12"/>
                <c:pt idx="0">
                  <c:v>276931</c:v>
                </c:pt>
                <c:pt idx="1">
                  <c:v>27039</c:v>
                </c:pt>
                <c:pt idx="2">
                  <c:v>25161</c:v>
                </c:pt>
                <c:pt idx="3">
                  <c:v>3494</c:v>
                </c:pt>
                <c:pt idx="4">
                  <c:v>1597</c:v>
                </c:pt>
                <c:pt idx="5">
                  <c:v>490</c:v>
                </c:pt>
                <c:pt idx="6">
                  <c:v>287</c:v>
                </c:pt>
                <c:pt idx="7">
                  <c:v>141</c:v>
                </c:pt>
                <c:pt idx="8">
                  <c:v>306</c:v>
                </c:pt>
                <c:pt idx="9">
                  <c:v>244</c:v>
                </c:pt>
                <c:pt idx="10">
                  <c:v>21</c:v>
                </c:pt>
                <c:pt idx="11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3489-4047-9D66-7D4445060CC7}"/>
            </c:ext>
          </c:extLst>
        </c:ser>
        <c:ser>
          <c:idx val="13"/>
          <c:order val="13"/>
          <c:tx>
            <c:strRef>
              <c:f>'No. of Firms - Turnover'!$O$3</c:f>
              <c:strCache>
                <c:ptCount val="1"/>
                <c:pt idx="0">
                  <c:v>2020 </c:v>
                </c:pt>
              </c:strCache>
            </c:strRef>
          </c:tx>
          <c:spPr>
            <a:ln w="28575" cap="rnd">
              <a:solidFill>
                <a:srgbClr val="008B94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Turnover'!$O$4:$O$15</c:f>
              <c:numCache>
                <c:formatCode>#,##0</c:formatCode>
                <c:ptCount val="12"/>
                <c:pt idx="0">
                  <c:v>280865</c:v>
                </c:pt>
                <c:pt idx="1">
                  <c:v>29377</c:v>
                </c:pt>
                <c:pt idx="2">
                  <c:v>25572</c:v>
                </c:pt>
                <c:pt idx="3">
                  <c:v>3413</c:v>
                </c:pt>
                <c:pt idx="4">
                  <c:v>1653</c:v>
                </c:pt>
                <c:pt idx="5">
                  <c:v>499</c:v>
                </c:pt>
                <c:pt idx="6">
                  <c:v>278</c:v>
                </c:pt>
                <c:pt idx="7">
                  <c:v>149</c:v>
                </c:pt>
                <c:pt idx="8">
                  <c:v>353</c:v>
                </c:pt>
                <c:pt idx="9">
                  <c:v>254</c:v>
                </c:pt>
                <c:pt idx="10">
                  <c:v>23</c:v>
                </c:pt>
                <c:pt idx="11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3489-4047-9D66-7D4445060CC7}"/>
            </c:ext>
          </c:extLst>
        </c:ser>
        <c:ser>
          <c:idx val="14"/>
          <c:order val="14"/>
          <c:tx>
            <c:strRef>
              <c:f>'No. of Firms - Turnover'!$P$3</c:f>
              <c:strCache>
                <c:ptCount val="1"/>
                <c:pt idx="0">
                  <c:v>2021 </c:v>
                </c:pt>
              </c:strCache>
            </c:strRef>
          </c:tx>
          <c:spPr>
            <a:ln w="28575" cap="rnd">
              <a:solidFill>
                <a:srgbClr val="D77440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Turnover'!$P$4:$P$15</c:f>
              <c:numCache>
                <c:formatCode>#,##0</c:formatCode>
                <c:ptCount val="12"/>
                <c:pt idx="0">
                  <c:v>289655</c:v>
                </c:pt>
                <c:pt idx="1">
                  <c:v>30320</c:v>
                </c:pt>
                <c:pt idx="2">
                  <c:v>26675</c:v>
                </c:pt>
                <c:pt idx="3">
                  <c:v>3551</c:v>
                </c:pt>
                <c:pt idx="4">
                  <c:v>1668</c:v>
                </c:pt>
                <c:pt idx="5">
                  <c:v>468</c:v>
                </c:pt>
                <c:pt idx="6">
                  <c:v>256</c:v>
                </c:pt>
                <c:pt idx="7">
                  <c:v>176</c:v>
                </c:pt>
                <c:pt idx="8">
                  <c:v>292</c:v>
                </c:pt>
                <c:pt idx="9">
                  <c:v>258</c:v>
                </c:pt>
                <c:pt idx="10">
                  <c:v>26</c:v>
                </c:pt>
                <c:pt idx="11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3489-4047-9D66-7D4445060CC7}"/>
            </c:ext>
          </c:extLst>
        </c:ser>
        <c:ser>
          <c:idx val="15"/>
          <c:order val="15"/>
          <c:tx>
            <c:strRef>
              <c:f>'No. of Firms - Turnover'!$Q$3</c:f>
              <c:strCache>
                <c:ptCount val="1"/>
                <c:pt idx="0">
                  <c:v>2022 </c:v>
                </c:pt>
              </c:strCache>
            </c:strRef>
          </c:tx>
          <c:spPr>
            <a:ln w="28575" cap="rnd">
              <a:solidFill>
                <a:srgbClr val="BA58C9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Turnover'!$Q$4:$Q$15</c:f>
              <c:numCache>
                <c:formatCode>#,##0</c:formatCode>
                <c:ptCount val="12"/>
                <c:pt idx="0">
                  <c:v>312232</c:v>
                </c:pt>
                <c:pt idx="1">
                  <c:v>31107</c:v>
                </c:pt>
                <c:pt idx="2">
                  <c:v>25059</c:v>
                </c:pt>
                <c:pt idx="3">
                  <c:v>3079</c:v>
                </c:pt>
                <c:pt idx="4">
                  <c:v>1458</c:v>
                </c:pt>
                <c:pt idx="5">
                  <c:v>432</c:v>
                </c:pt>
                <c:pt idx="6">
                  <c:v>243</c:v>
                </c:pt>
                <c:pt idx="7">
                  <c:v>170</c:v>
                </c:pt>
                <c:pt idx="8">
                  <c:v>276</c:v>
                </c:pt>
                <c:pt idx="9">
                  <c:v>230</c:v>
                </c:pt>
                <c:pt idx="10">
                  <c:v>30</c:v>
                </c:pt>
                <c:pt idx="11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3489-4047-9D66-7D4445060CC7}"/>
            </c:ext>
          </c:extLst>
        </c:ser>
        <c:ser>
          <c:idx val="16"/>
          <c:order val="16"/>
          <c:tx>
            <c:strRef>
              <c:f>'No. of Firms - Turnover'!$R$3</c:f>
              <c:strCache>
                <c:ptCount val="1"/>
                <c:pt idx="0">
                  <c:v>2023</c:v>
                </c:pt>
              </c:strCache>
            </c:strRef>
          </c:tx>
          <c:spPr>
            <a:ln w="28575" cap="rnd">
              <a:solidFill>
                <a:srgbClr val="3A96DD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Turnover'!$R$4:$R$15</c:f>
              <c:numCache>
                <c:formatCode>#,##0</c:formatCode>
                <c:ptCount val="12"/>
                <c:pt idx="0">
                  <c:v>295172</c:v>
                </c:pt>
                <c:pt idx="1">
                  <c:v>33857</c:v>
                </c:pt>
                <c:pt idx="2">
                  <c:v>28512</c:v>
                </c:pt>
                <c:pt idx="3">
                  <c:v>3686</c:v>
                </c:pt>
                <c:pt idx="4">
                  <c:v>1718</c:v>
                </c:pt>
                <c:pt idx="5">
                  <c:v>518</c:v>
                </c:pt>
                <c:pt idx="6">
                  <c:v>254</c:v>
                </c:pt>
                <c:pt idx="7">
                  <c:v>179</c:v>
                </c:pt>
                <c:pt idx="8">
                  <c:v>330</c:v>
                </c:pt>
                <c:pt idx="9">
                  <c:v>235</c:v>
                </c:pt>
                <c:pt idx="10">
                  <c:v>30</c:v>
                </c:pt>
                <c:pt idx="11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3489-4047-9D66-7D4445060C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7753863"/>
        <c:axId val="597755911"/>
      </c:lineChart>
      <c:catAx>
        <c:axId val="597753863"/>
        <c:scaling>
          <c:orientation val="minMax"/>
        </c:scaling>
        <c:delete val="0"/>
        <c:axPos val="b"/>
        <c:majorTickMark val="out"/>
        <c:minorTickMark val="out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7755911"/>
        <c:crosses val="autoZero"/>
        <c:auto val="1"/>
        <c:lblAlgn val="ctr"/>
        <c:lblOffset val="100"/>
        <c:noMultiLvlLbl val="0"/>
      </c:catAx>
      <c:valAx>
        <c:axId val="597755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out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7753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Top 5 Values In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spPr>
            <a:solidFill>
              <a:srgbClr val="92D050"/>
            </a:solidFill>
            <a:ln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E26B0A"/>
              </a:solidFill>
              <a:ln w="19050">
                <a:solidFill>
                  <a:srgbClr val="000000"/>
                </a:solidFill>
                <a:prstDash val="solid"/>
              </a:ln>
              <a:effectLst/>
            </c:spPr>
            <c:extLst>
              <c:ext xmlns:c16="http://schemas.microsoft.com/office/drawing/2014/chart" uri="{C3380CC4-5D6E-409C-BE32-E72D297353CC}">
                <c16:uniqueId val="{00000001-1BDB-4BD9-B360-54FC3AB97D4C}"/>
              </c:ext>
            </c:extLst>
          </c:dPt>
          <c:dPt>
            <c:idx val="1"/>
            <c:bubble3D val="0"/>
            <c:spPr>
              <a:solidFill>
                <a:srgbClr val="4F81BD"/>
              </a:solidFill>
              <a:ln w="19050">
                <a:solidFill>
                  <a:srgbClr val="000000"/>
                </a:solidFill>
                <a:prstDash val="solid"/>
              </a:ln>
              <a:effectLst/>
            </c:spPr>
            <c:extLst>
              <c:ext xmlns:c16="http://schemas.microsoft.com/office/drawing/2014/chart" uri="{C3380CC4-5D6E-409C-BE32-E72D297353CC}">
                <c16:uniqueId val="{00000003-1BDB-4BD9-B360-54FC3AB97D4C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rgbClr val="000000"/>
                </a:solidFill>
                <a:prstDash val="solid"/>
              </a:ln>
              <a:effectLst/>
            </c:spPr>
            <c:extLst>
              <c:ext xmlns:c16="http://schemas.microsoft.com/office/drawing/2014/chart" uri="{C3380CC4-5D6E-409C-BE32-E72D297353CC}">
                <c16:uniqueId val="{00000005-1BDB-4BD9-B360-54FC3AB97D4C}"/>
              </c:ext>
            </c:extLst>
          </c:dPt>
          <c:dPt>
            <c:idx val="3"/>
            <c:bubble3D val="0"/>
            <c:spPr>
              <a:solidFill>
                <a:srgbClr val="92D050"/>
              </a:solidFill>
              <a:ln w="19050">
                <a:solidFill>
                  <a:srgbClr val="000000"/>
                </a:solidFill>
                <a:prstDash val="solid"/>
              </a:ln>
              <a:effectLst/>
            </c:spPr>
            <c:extLst>
              <c:ext xmlns:c16="http://schemas.microsoft.com/office/drawing/2014/chart" uri="{C3380CC4-5D6E-409C-BE32-E72D297353CC}">
                <c16:uniqueId val="{00000007-1BDB-4BD9-B360-54FC3AB97D4C}"/>
              </c:ext>
            </c:extLst>
          </c:dPt>
          <c:dPt>
            <c:idx val="4"/>
            <c:bubble3D val="0"/>
            <c:spPr>
              <a:solidFill>
                <a:srgbClr val="92D050"/>
              </a:solidFill>
              <a:ln w="19050">
                <a:solidFill>
                  <a:srgbClr val="000000"/>
                </a:solidFill>
                <a:prstDash val="solid"/>
              </a:ln>
              <a:effectLst/>
            </c:spPr>
            <c:extLst>
              <c:ext xmlns:c16="http://schemas.microsoft.com/office/drawing/2014/chart" uri="{C3380CC4-5D6E-409C-BE32-E72D297353CC}">
                <c16:uniqueId val="{00000009-1BDB-4BD9-B360-54FC3AB97D4C}"/>
              </c:ext>
            </c:extLst>
          </c:dPt>
          <c:val>
            <c:numRef>
              <c:f>'No. of Firms - Turnover'!$R$4:$R$8</c:f>
              <c:numCache>
                <c:formatCode>#,##0</c:formatCode>
                <c:ptCount val="5"/>
                <c:pt idx="0">
                  <c:v>295172</c:v>
                </c:pt>
                <c:pt idx="1">
                  <c:v>33857</c:v>
                </c:pt>
                <c:pt idx="2">
                  <c:v>28512</c:v>
                </c:pt>
                <c:pt idx="3">
                  <c:v>3686</c:v>
                </c:pt>
                <c:pt idx="4">
                  <c:v>1718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21-4CB8-AD53-C0F48661DB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3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0</xdr:rowOff>
    </xdr:from>
    <xdr:to>
      <xdr:col>8</xdr:col>
      <xdr:colOff>9525</xdr:colOff>
      <xdr:row>43</xdr:row>
      <xdr:rowOff>0</xdr:rowOff>
    </xdr:to>
    <xdr:graphicFrame macro="">
      <xdr:nvGraphicFramePr>
        <xdr:cNvPr id="4" name="Chart 5">
          <a:extLst>
            <a:ext uri="{FF2B5EF4-FFF2-40B4-BE49-F238E27FC236}">
              <a16:creationId xmlns:a16="http://schemas.microsoft.com/office/drawing/2014/main" id="{63711D4F-DB20-4856-A985-F0214AEC87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7</xdr:col>
      <xdr:colOff>600075</xdr:colOff>
      <xdr:row>65</xdr:row>
      <xdr:rowOff>123825</xdr:rowOff>
    </xdr:to>
    <xdr:graphicFrame macro="">
      <xdr:nvGraphicFramePr>
        <xdr:cNvPr id="8" name="Chart 6">
          <a:extLst>
            <a:ext uri="{FF2B5EF4-FFF2-40B4-BE49-F238E27FC236}">
              <a16:creationId xmlns:a16="http://schemas.microsoft.com/office/drawing/2014/main" id="{360B6231-A2D1-3B72-0855-E0372DAB0954}"/>
            </a:ext>
            <a:ext uri="{147F2762-F138-4A5C-976F-8EAC2B608ADB}">
              <a16:predDERef xmlns:a16="http://schemas.microsoft.com/office/drawing/2014/main" pred="{63711D4F-DB20-4856-A985-F0214AEC87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600075</xdr:colOff>
      <xdr:row>25</xdr:row>
      <xdr:rowOff>0</xdr:rowOff>
    </xdr:from>
    <xdr:to>
      <xdr:col>21</xdr:col>
      <xdr:colOff>9525</xdr:colOff>
      <xdr:row>42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043FA3-8119-683A-B42D-23F38D9CAAFF}"/>
            </a:ext>
            <a:ext uri="{147F2762-F138-4A5C-976F-8EAC2B608ADB}">
              <a16:predDERef xmlns:a16="http://schemas.microsoft.com/office/drawing/2014/main" pred="{360B6231-A2D1-3B72-0855-E0372DAB09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50" headerRowBorderDxfId="148" tableBorderDxfId="149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47"/>
    <tableColumn id="2" xr3:uid="{2CEB802E-2C8B-438B-9945-35DD738C0281}" name="Total public new housing" dataDxfId="146"/>
    <tableColumn id="3" xr3:uid="{3C3BF752-4FFF-484B-B71F-F58604720080}" name="Total public infrastructure" dataDxfId="145"/>
    <tableColumn id="4" xr3:uid="{DEEA3593-9A6C-4595-A7F4-F7A1FF50902E}" name="Public other new work: factories" dataDxfId="144"/>
    <tableColumn id="5" xr3:uid="{701866BA-69BA-48CD-9D0D-81FD69DF739B}" name="Public other new work: warehouses" dataDxfId="143"/>
    <tableColumn id="6" xr3:uid="{50F5A838-140D-46C1-8047-15EFD622290F}" name="Public other new work: oil, steel &amp; coal" dataDxfId="142"/>
    <tableColumn id="7" xr3:uid="{6E0EFBDD-3A47-49CD-BF91-D293A5E27967}" name="Public other new work: schools &amp; colleges" dataDxfId="141"/>
    <tableColumn id="8" xr3:uid="{052798D4-9B72-4634-83FD-B570A0A4EF5E}" name="Public other new work: universities" dataDxfId="140"/>
    <tableColumn id="9" xr3:uid="{571F73C0-8F8D-4744-9CDA-7B688B842FEF}" name="Public other new work: health" dataDxfId="139"/>
    <tableColumn id="10" xr3:uid="{F2EE5416-E865-4168-999D-36C183FDD80C}" name="Public other new work: offices" dataDxfId="138"/>
    <tableColumn id="11" xr3:uid="{A7B4FAA5-F556-43C6-B0B4-B26DEC3A6BC2}" name="Public other new work: entertainment" dataDxfId="137"/>
    <tableColumn id="12" xr3:uid="{29535A53-8586-4C43-85ED-4497C85F3F49}" name="Public other new work: garages &amp; shops" dataDxfId="136"/>
    <tableColumn id="13" xr3:uid="{46E5855B-008E-4046-9A54-C371E654CFE7}" name="Public other new work: agriculture &amp; miscellaneous" dataDxfId="135"/>
    <tableColumn id="14" xr3:uid="{50113204-1E01-42B5-B32F-CB7AFABA9D95}" name="Total other new work" dataDxfId="134"/>
    <tableColumn id="15" xr3:uid="{DA379AB0-7BAB-4EF3-B6D5-77E85678C85D}" name="All Public Sector" dataDxfId="13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32" headerRowBorderDxfId="130" tableBorderDxfId="131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29"/>
    <tableColumn id="2" xr3:uid="{C23D8177-BE6A-461F-BDF0-6062E9A9C563}" name="Total private new housing" dataDxfId="128"/>
    <tableColumn id="3" xr3:uid="{A0112703-164B-4D8F-8127-1F9BC5377D92}" name="Total private Infrastructure" dataDxfId="127"/>
    <tableColumn id="4" xr3:uid="{5C3BDA6B-FFA2-4485-B69E-D43CA1A73A6D}" name="Private industrial: factories" dataDxfId="126"/>
    <tableColumn id="5" xr3:uid="{1A9A4962-83F1-4697-B041-646210503394}" name="Private industrial: warehouses" dataDxfId="125"/>
    <tableColumn id="6" xr3:uid="{B08A9504-9136-4E95-8379-17E65179B983}" name="Private industrial: oil, steel &amp; coal" dataDxfId="124"/>
    <tableColumn id="7" xr3:uid="{F0A3B3E8-2CD4-4411-B00D-94698CE6322C}" name="All private industrial" dataDxfId="123"/>
    <tableColumn id="8" xr3:uid="{184046F4-C3BE-4FCC-ACB7-18CDAFDF611E}" name="Private commercial: schools &amp; universities" dataDxfId="122"/>
    <tableColumn id="9" xr3:uid="{ECA96A0B-B560-45E2-8624-7571F89E8974}" name="Private commercial: health" dataDxfId="121"/>
    <tableColumn id="10" xr3:uid="{4F34749D-2332-4677-9A18-C2E983F4F1AA}" name="Private commercial: offices" dataDxfId="120"/>
    <tableColumn id="11" xr3:uid="{C563F708-AF4F-42F9-B9CC-B21C0F3DCD0F}" name="Private commercial: entertainment" dataDxfId="119"/>
    <tableColumn id="12" xr3:uid="{247D2649-72BC-4671-8FED-3BBD36116AAA}" name="Private commercial: garages" dataDxfId="118"/>
    <tableColumn id="13" xr3:uid="{26D1EE28-82B9-4E14-B03B-F99E6123F7F9}" name="Private commercial: shops" dataDxfId="117"/>
    <tableColumn id="14" xr3:uid="{305BAB87-4138-4069-96F6-BCD89AE70315}" name="Private commercial: agriculture &amp; miscellaneous" dataDxfId="116"/>
    <tableColumn id="15" xr3:uid="{2416E7D6-1E53-4B44-B96F-D447BA7D8C97}" name="All private commercial" dataDxfId="115"/>
    <tableColumn id="16" xr3:uid="{0B15AE04-565B-4968-A2E1-2333D8AF492C}" name="All Private Sector" dataDxfId="114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113" dataDxfId="112" headerRowBorderDxfId="110" tableBorderDxfId="111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108" totalsRowDxfId="109"/>
    <tableColumn id="2" xr3:uid="{B0F2A6A6-3283-4150-BE0B-7C2080238572}" name="1997" dataDxfId="106" totalsRowDxfId="107"/>
    <tableColumn id="3" xr3:uid="{7A412100-EA83-45B6-B94C-0CC26E44A30F}" name="1998" dataDxfId="104" totalsRowDxfId="105"/>
    <tableColumn id="4" xr3:uid="{930012D9-E799-426D-A875-B2326DBD55F4}" name="1999" dataDxfId="102" totalsRowDxfId="103"/>
    <tableColumn id="5" xr3:uid="{360ADF1A-3595-4433-8269-ECF0960327F1}" name="2000" dataDxfId="100" totalsRowDxfId="101"/>
    <tableColumn id="6" xr3:uid="{B8A820A4-B668-44EF-8933-1D96A2FADF03}" name="2001" dataDxfId="98" totalsRowDxfId="99"/>
    <tableColumn id="7" xr3:uid="{11F83E27-4927-45F5-A9CC-43237E2CADF0}" name="2002" dataDxfId="96" totalsRowDxfId="97"/>
    <tableColumn id="8" xr3:uid="{5E4AAD45-DCF0-42E8-851F-4D7FE4C75994}" name="2003" dataDxfId="94" totalsRowDxfId="95"/>
    <tableColumn id="9" xr3:uid="{CC5CDAF9-2908-403E-8524-8E458561A86C}" name="2004" dataDxfId="92" totalsRowDxfId="93"/>
    <tableColumn id="10" xr3:uid="{F8F10E6C-4C24-4987-86B9-2BC4604AA6FF}" name="2005" dataDxfId="90" totalsRowDxfId="91"/>
    <tableColumn id="11" xr3:uid="{634D9AB2-2F7D-42C4-861A-A48218543D52}" name="2006" dataDxfId="88" totalsRowDxfId="89"/>
    <tableColumn id="12" xr3:uid="{7A730D35-593C-410E-9351-5DCF7AEA046F}" name="2007" dataDxfId="86" totalsRowDxfId="87"/>
    <tableColumn id="13" xr3:uid="{E8E41471-48B0-4831-A7E6-07A1E35E2ACC}" name="2008" dataDxfId="84" totalsRowDxfId="85"/>
    <tableColumn id="14" xr3:uid="{6B01846A-0DD0-4E86-A5D2-F829644186A4}" name="2009" dataDxfId="82" totalsRowDxfId="83"/>
    <tableColumn id="15" xr3:uid="{D8AFF6A5-5D5A-4766-8F96-57E79DF3663F}" name="2010" dataDxfId="80" totalsRowDxfId="81"/>
    <tableColumn id="16" xr3:uid="{1D6E8742-788F-4B2E-9697-60AC14F35D18}" name="2011" dataDxfId="78" totalsRowDxfId="79"/>
    <tableColumn id="17" xr3:uid="{69C049AB-9C9F-4ADE-BECC-623E5690EC71}" name="2012" dataDxfId="76" totalsRowDxfId="77"/>
    <tableColumn id="18" xr3:uid="{D43A8FDC-D054-4128-AB18-089395291A62}" name="2013" dataDxfId="74" totalsRowDxfId="75"/>
    <tableColumn id="19" xr3:uid="{6A5E7EBF-7006-4A2D-93DE-FA3490C64C59}" name="2014" dataDxfId="72" totalsRowDxfId="73"/>
    <tableColumn id="20" xr3:uid="{7205CD9A-2C31-4724-97CB-C762076DBBAF}" name="2015" dataDxfId="70" totalsRowDxfId="71"/>
    <tableColumn id="21" xr3:uid="{23F28E5D-774C-402C-AAC0-BD710762A009}" name="2016" dataDxfId="68" totalsRowDxfId="69"/>
    <tableColumn id="22" xr3:uid="{6B0E8B0D-15FB-452A-B17A-DBF1F9144E49}" name="2017" dataDxfId="66" totalsRowDxfId="67"/>
    <tableColumn id="23" xr3:uid="{2A1FDA69-05A8-446B-AAAA-D031F3BBAD05}" name="2018" dataDxfId="64" totalsRowDxfId="65"/>
    <tableColumn id="24" xr3:uid="{3D10BF88-871C-4682-B0C8-E083CE171D1E}" name="2019" dataDxfId="62" totalsRowDxfId="63"/>
    <tableColumn id="25" xr3:uid="{9D538F5B-3878-417F-8425-2A0D3E354E45}" name="2020" dataDxfId="60" totalsRowDxfId="61"/>
    <tableColumn id="26" xr3:uid="{DD9C5EF2-8ED1-4799-8A41-D3913A1F0044}" name="2021" dataDxfId="58" totalsRowDxfId="59"/>
    <tableColumn id="27" xr3:uid="{5B253DE7-CFE8-406E-A7AA-546E3B30390D}" name="2022" dataDxfId="56" totalsRowDxfId="57"/>
    <tableColumn id="28" xr3:uid="{6E9710FE-6516-471A-802B-84FD325849B6}" name="2023" dataDxfId="54" totalsRowDxfId="55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Y17" totalsRowCount="1" headerRowDxfId="53" dataDxfId="52" headerRowBorderDxfId="50" tableBorderDxfId="51" headerRowCellStyle="Normal_Structure">
  <autoFilter ref="A3:Y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</autoFilter>
  <tableColumns count="25">
    <tableColumn id="1" xr3:uid="{E5CAAB62-7002-408C-ACD3-6916E9C4E796}" name="Size of firm (by turnover size band)" dataDxfId="48" totalsRowDxfId="49" dataCellStyle="Normal_Structure"/>
    <tableColumn id="2" xr3:uid="{2B0ED319-BDF4-462D-BA26-AA1BE0AFD462}" name="2007" dataDxfId="46" totalsRowDxfId="47"/>
    <tableColumn id="3" xr3:uid="{77F2849C-56C7-4DA1-AC0C-D55E7D6D694A}" name="2008" dataDxfId="44" totalsRowDxfId="45"/>
    <tableColumn id="4" xr3:uid="{9A1A21B1-FF17-4614-B44E-2AD012742D9C}" name="2009 " dataDxfId="42" totalsRowDxfId="43"/>
    <tableColumn id="5" xr3:uid="{7265F993-4BEA-4DD6-8F1F-7FD26B6D78D5}" name="2010 " dataDxfId="40" totalsRowDxfId="41"/>
    <tableColumn id="6" xr3:uid="{09518861-0455-459C-88E1-24FF001DA0D0}" name="2011 " dataDxfId="38" totalsRowDxfId="39"/>
    <tableColumn id="7" xr3:uid="{B5D524CF-EE6E-42DE-B6E6-1BA234BEBB35}" name="2012 " dataDxfId="36" totalsRowDxfId="37"/>
    <tableColumn id="8" xr3:uid="{74FB05A5-6EDB-43D0-B674-261380B53C98}" name="2013 " dataDxfId="34" totalsRowDxfId="35"/>
    <tableColumn id="9" xr3:uid="{E3D5D211-E5F3-4D89-9A54-45C89C90CA58}" name="2014 " dataDxfId="32" totalsRowDxfId="33"/>
    <tableColumn id="10" xr3:uid="{6659BB5D-89DB-418A-B6EB-1751E9306736}" name="2015 " dataDxfId="30" totalsRowDxfId="31"/>
    <tableColumn id="11" xr3:uid="{BC0F8EB9-8D5F-49CC-8256-4BA0676A88E1}" name="2016 " dataDxfId="28" totalsRowDxfId="29"/>
    <tableColumn id="12" xr3:uid="{D7445CA1-EFDC-436C-A8A1-28D1078DA8A7}" name="2017 " dataDxfId="26" totalsRowDxfId="27"/>
    <tableColumn id="13" xr3:uid="{C60437E4-5FDB-4BB4-B0A2-04D6F0461900}" name="2018 " dataDxfId="24" totalsRowDxfId="25"/>
    <tableColumn id="14" xr3:uid="{FE58B5FE-FCD9-4E27-A1B2-4BD4BB13404D}" name="2019 " dataDxfId="22" totalsRowDxfId="23"/>
    <tableColumn id="15" xr3:uid="{509EE9E5-9F66-4B95-9B38-BE0E47B10AD8}" name="2020 " dataDxfId="20" totalsRowDxfId="21"/>
    <tableColumn id="16" xr3:uid="{0AB424BA-148E-48AB-9FA9-8CDBE379AE70}" name="2021 " dataDxfId="18" totalsRowDxfId="19"/>
    <tableColumn id="17" xr3:uid="{A4AA9ED1-167B-4667-B809-4713DCB65C7D}" name="2022 " dataDxfId="16" totalsRowDxfId="17"/>
    <tableColumn id="18" xr3:uid="{04AAD7D3-88DF-46C7-8FC7-1AC98D7D5527}" name="2023" dataDxfId="14" totalsRowDxfId="15"/>
    <tableColumn id="19" xr3:uid="{9599656F-CD53-43BD-B523-B4518DB2C0C8}" name="Mean" dataDxfId="12" totalsRowDxfId="13">
      <calculatedColumnFormula>AVERAGE(Table15[[#This Row],[2007]:[2023]])</calculatedColumnFormula>
    </tableColumn>
    <tableColumn id="20" xr3:uid="{65A80F4F-ED1A-4818-8007-556A0D13CBB4}" name=" Median" dataDxfId="10" totalsRowDxfId="11">
      <calculatedColumnFormula>MEDIAN(Table15[[#This Row],[2007]:[2023]])</calculatedColumnFormula>
    </tableColumn>
    <tableColumn id="21" xr3:uid="{8A0E329D-5562-4E0C-BE21-19B1F61440D1}" name="Mode" dataDxfId="8" totalsRowDxfId="9">
      <calculatedColumnFormula>_xlfn.MODE.SNGL(Table15[[#This Row],[2007]:[2023]])</calculatedColumnFormula>
    </tableColumn>
    <tableColumn id="22" xr3:uid="{5D580E80-E7E2-43D3-98B3-1A0C2A453B06}" name="Standard deviation" dataDxfId="6" totalsRowDxfId="7">
      <calculatedColumnFormula>_xlfn.STDEV.S(Table15[[#This Row],[2007]:[2023]])</calculatedColumnFormula>
    </tableColumn>
    <tableColumn id="23" xr3:uid="{1B236B95-21C8-4E97-87BE-6E9166A51CA1}" name="Max" dataDxfId="4" totalsRowDxfId="5">
      <calculatedColumnFormula>MAX(Table15[[#This Row],[2007]:[2023]])</calculatedColumnFormula>
    </tableColumn>
    <tableColumn id="24" xr3:uid="{5B6EB75A-640A-48DD-88B8-B2B39CB94111}" name="Min" dataDxfId="2" totalsRowDxfId="3">
      <calculatedColumnFormula>MIN(Table15[[#This Row],[2007]:[2023]])</calculatedColumnFormula>
    </tableColumn>
    <tableColumn id="25" xr3:uid="{8136710E-D991-4FF3-A229-014850C5ACD5}" name="Range" dataDxfId="0" totalsRowDxfId="1">
      <calculatedColumnFormula>Table15[[#This Row],[Max]]-Table15[[#This Row],[Min]]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selection activeCell="A2" sqref="A2"/>
    </sheetView>
  </sheetViews>
  <sheetFormatPr defaultColWidth="8.7109375" defaultRowHeight="14.25"/>
  <cols>
    <col min="1" max="1" width="13" customWidth="1"/>
    <col min="2" max="2" width="12" customWidth="1"/>
    <col min="3" max="3" width="16" customWidth="1"/>
    <col min="4" max="4" width="12.28515625" customWidth="1"/>
    <col min="5" max="5" width="12.5703125" customWidth="1"/>
    <col min="6" max="6" width="12.28515625" customWidth="1"/>
    <col min="7" max="7" width="12.7109375" customWidth="1"/>
    <col min="8" max="8" width="12.28515625" customWidth="1"/>
    <col min="9" max="9" width="11.7109375" customWidth="1"/>
    <col min="10" max="10" width="11.42578125" customWidth="1"/>
    <col min="11" max="11" width="13.42578125" customWidth="1"/>
    <col min="12" max="12" width="12.7109375" customWidth="1"/>
    <col min="13" max="13" width="14.7109375" customWidth="1"/>
    <col min="14" max="14" width="13.7109375" customWidth="1"/>
    <col min="15" max="15" width="16.85546875" customWidth="1"/>
  </cols>
  <sheetData>
    <row r="1" spans="1:17" ht="18.75">
      <c r="A1" s="4" t="s">
        <v>0</v>
      </c>
    </row>
    <row r="2" spans="1:17">
      <c r="A2" s="5" t="s">
        <v>1</v>
      </c>
    </row>
    <row r="3" spans="1:17">
      <c r="A3" s="5"/>
    </row>
    <row r="4" spans="1:17" ht="58.15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F32" s="18"/>
    </row>
    <row r="33" spans="6:6">
      <c r="F33" s="18"/>
    </row>
    <row r="34" spans="6:6">
      <c r="F34" s="18"/>
    </row>
    <row r="35" spans="6:6">
      <c r="F35" s="18"/>
    </row>
    <row r="36" spans="6:6">
      <c r="F36" s="18"/>
    </row>
    <row r="37" spans="6:6">
      <c r="F37" s="18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workbookViewId="0"/>
  </sheetViews>
  <sheetFormatPr defaultColWidth="8.7109375" defaultRowHeight="14.25"/>
  <cols>
    <col min="1" max="1" width="13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8.75">
      <c r="A1" s="7" t="s">
        <v>18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19</v>
      </c>
      <c r="C4" s="10" t="s">
        <v>20</v>
      </c>
      <c r="D4" s="11" t="s">
        <v>21</v>
      </c>
      <c r="E4" s="11" t="s">
        <v>22</v>
      </c>
      <c r="F4" s="12" t="s">
        <v>23</v>
      </c>
      <c r="G4" s="12" t="s">
        <v>24</v>
      </c>
      <c r="H4" s="11" t="s">
        <v>25</v>
      </c>
      <c r="I4" s="11" t="s">
        <v>26</v>
      </c>
      <c r="J4" s="11" t="s">
        <v>27</v>
      </c>
      <c r="K4" s="11" t="s">
        <v>28</v>
      </c>
      <c r="L4" s="11" t="s">
        <v>29</v>
      </c>
      <c r="M4" s="11" t="s">
        <v>30</v>
      </c>
      <c r="N4" s="12" t="s">
        <v>31</v>
      </c>
      <c r="O4" s="13" t="s">
        <v>32</v>
      </c>
      <c r="P4" s="14" t="s">
        <v>33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18"/>
  <sheetViews>
    <sheetView workbookViewId="0">
      <selection activeCell="C21" sqref="C21"/>
    </sheetView>
  </sheetViews>
  <sheetFormatPr defaultColWidth="8.7109375" defaultRowHeight="14.25"/>
  <cols>
    <col min="1" max="1" width="17.42578125" customWidth="1"/>
    <col min="2" max="27" width="8.85546875" customWidth="1"/>
  </cols>
  <sheetData>
    <row r="1" spans="1:28" ht="18.75">
      <c r="A1" s="3" t="s">
        <v>34</v>
      </c>
    </row>
    <row r="2" spans="1:28" ht="18.75">
      <c r="A2" s="3"/>
    </row>
    <row r="3" spans="1:28">
      <c r="A3" s="25" t="s">
        <v>35</v>
      </c>
      <c r="B3" s="15" t="s">
        <v>36</v>
      </c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8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</row>
    <row r="4" spans="1:28">
      <c r="A4" s="6" t="s">
        <v>63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64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65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66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67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68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69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70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71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72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73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74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75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76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Y19"/>
  <sheetViews>
    <sheetView tabSelected="1" topLeftCell="K1" workbookViewId="0">
      <selection activeCell="S23" sqref="S23"/>
    </sheetView>
  </sheetViews>
  <sheetFormatPr defaultRowHeight="14.25"/>
  <cols>
    <col min="1" max="1" width="35.28515625" customWidth="1"/>
    <col min="2" max="2" width="10.85546875" customWidth="1"/>
    <col min="20" max="20" width="10.7109375" bestFit="1" customWidth="1"/>
    <col min="22" max="22" width="21.140625" customWidth="1"/>
    <col min="23" max="23" width="16" customWidth="1"/>
    <col min="25" max="25" width="9.42578125" bestFit="1" customWidth="1"/>
  </cols>
  <sheetData>
    <row r="1" spans="1:25" ht="18.75">
      <c r="A1" s="7" t="s">
        <v>77</v>
      </c>
    </row>
    <row r="2" spans="1:25" ht="18.75">
      <c r="A2" s="7"/>
    </row>
    <row r="3" spans="1:25" ht="28.5">
      <c r="A3" s="25" t="s">
        <v>78</v>
      </c>
      <c r="B3" s="29" t="s">
        <v>46</v>
      </c>
      <c r="C3" s="30" t="s">
        <v>47</v>
      </c>
      <c r="D3" s="26" t="s">
        <v>79</v>
      </c>
      <c r="E3" s="26" t="s">
        <v>80</v>
      </c>
      <c r="F3" s="26" t="s">
        <v>81</v>
      </c>
      <c r="G3" s="26" t="s">
        <v>82</v>
      </c>
      <c r="H3" s="26" t="s">
        <v>83</v>
      </c>
      <c r="I3" s="26" t="s">
        <v>84</v>
      </c>
      <c r="J3" s="26" t="s">
        <v>85</v>
      </c>
      <c r="K3" s="26" t="s">
        <v>86</v>
      </c>
      <c r="L3" s="26" t="s">
        <v>87</v>
      </c>
      <c r="M3" s="26" t="s">
        <v>88</v>
      </c>
      <c r="N3" s="26" t="s">
        <v>89</v>
      </c>
      <c r="O3" s="26" t="s">
        <v>90</v>
      </c>
      <c r="P3" s="26" t="s">
        <v>91</v>
      </c>
      <c r="Q3" s="26" t="s">
        <v>92</v>
      </c>
      <c r="R3" s="26" t="s">
        <v>62</v>
      </c>
      <c r="S3" s="32" t="s">
        <v>93</v>
      </c>
      <c r="T3" s="32" t="s">
        <v>94</v>
      </c>
      <c r="U3" s="32" t="s">
        <v>95</v>
      </c>
      <c r="V3" s="32" t="s">
        <v>96</v>
      </c>
      <c r="W3" s="32" t="s">
        <v>97</v>
      </c>
      <c r="X3" s="32" t="s">
        <v>98</v>
      </c>
      <c r="Y3" s="32" t="s">
        <v>99</v>
      </c>
    </row>
    <row r="4" spans="1:25" ht="15">
      <c r="A4" s="27" t="s">
        <v>100</v>
      </c>
      <c r="B4" s="36">
        <v>226445</v>
      </c>
      <c r="C4" s="36">
        <v>225231</v>
      </c>
      <c r="D4" s="36">
        <v>214342</v>
      </c>
      <c r="E4" s="36">
        <v>210528</v>
      </c>
      <c r="F4" s="36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S4" s="18">
        <f>AVERAGE(Table15[[#This Row],[2007]:[2023]])</f>
        <v>246081.64705882352</v>
      </c>
      <c r="T4" s="18">
        <f>MEDIAN(Table15[[#This Row],[2007]:[2023]])</f>
        <v>228603</v>
      </c>
      <c r="U4" s="18" t="e">
        <f>_xlfn.MODE.SNGL(Table15[[#This Row],[2007]:[2023]])</f>
        <v>#N/A</v>
      </c>
      <c r="V4" s="18">
        <f>_xlfn.STDEV.S(Table15[[#This Row],[2007]:[2023]])</f>
        <v>35189.859629481973</v>
      </c>
      <c r="W4" s="33">
        <f>MAX(Table15[[#This Row],[2007]:[2023]])</f>
        <v>312232</v>
      </c>
      <c r="X4" s="18">
        <f>MIN(Table15[[#This Row],[2007]:[2023]])</f>
        <v>206874</v>
      </c>
      <c r="Y4" s="18">
        <f>Table15[[#This Row],[Max]]-Table15[[#This Row],[Min]]</f>
        <v>105358</v>
      </c>
    </row>
    <row r="5" spans="1:25" ht="15">
      <c r="A5" s="24" t="s">
        <v>101</v>
      </c>
      <c r="B5" s="36">
        <v>24697</v>
      </c>
      <c r="C5" s="36">
        <v>26126</v>
      </c>
      <c r="D5" s="36">
        <v>24657</v>
      </c>
      <c r="E5" s="36">
        <v>21714</v>
      </c>
      <c r="F5" s="36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  <c r="S5" s="18">
        <f>AVERAGE(Table15[[#This Row],[2007]:[2023]])</f>
        <v>24842.411764705881</v>
      </c>
      <c r="T5" s="18">
        <f>MEDIAN(Table15[[#This Row],[2007]:[2023]])</f>
        <v>24657</v>
      </c>
      <c r="U5" s="18" t="e">
        <f>_xlfn.MODE.SNGL(Table15[[#This Row],[2007]:[2023]])</f>
        <v>#N/A</v>
      </c>
      <c r="V5" s="18">
        <f>_xlfn.STDEV.S(Table15[[#This Row],[2007]:[2023]])</f>
        <v>4410.9895298394158</v>
      </c>
      <c r="W5" s="18">
        <f>MAX(Table15[[#This Row],[2007]:[2023]])</f>
        <v>33857</v>
      </c>
      <c r="X5" s="18">
        <f>MIN(Table15[[#This Row],[2007]:[2023]])</f>
        <v>19138</v>
      </c>
      <c r="Y5" s="18">
        <f>Table15[[#This Row],[Max]]-Table15[[#This Row],[Min]]</f>
        <v>14719</v>
      </c>
    </row>
    <row r="6" spans="1:25" ht="15">
      <c r="A6" s="24" t="s">
        <v>102</v>
      </c>
      <c r="B6" s="36">
        <v>21412</v>
      </c>
      <c r="C6" s="36">
        <v>22848</v>
      </c>
      <c r="D6" s="36">
        <v>20762</v>
      </c>
      <c r="E6" s="36">
        <v>17907</v>
      </c>
      <c r="F6" s="36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  <c r="S6" s="18">
        <f>AVERAGE(Table15[[#This Row],[2007]:[2023]])</f>
        <v>21935.294117647059</v>
      </c>
      <c r="T6" s="18">
        <f>MEDIAN(Table15[[#This Row],[2007]:[2023]])</f>
        <v>21478</v>
      </c>
      <c r="U6" s="18" t="e">
        <f>_xlfn.MODE.SNGL(Table15[[#This Row],[2007]:[2023]])</f>
        <v>#N/A</v>
      </c>
      <c r="V6" s="18">
        <f>_xlfn.STDEV.S(Table15[[#This Row],[2007]:[2023]])</f>
        <v>3575.0819355069621</v>
      </c>
      <c r="W6" s="18">
        <f>MAX(Table15[[#This Row],[2007]:[2023]])</f>
        <v>28512</v>
      </c>
      <c r="X6" s="18">
        <f>MIN(Table15[[#This Row],[2007]:[2023]])</f>
        <v>17320</v>
      </c>
      <c r="Y6" s="18">
        <f>Table15[[#This Row],[Max]]-Table15[[#This Row],[Min]]</f>
        <v>11192</v>
      </c>
    </row>
    <row r="7" spans="1:25" ht="15">
      <c r="A7" s="24" t="s">
        <v>103</v>
      </c>
      <c r="B7" s="36">
        <v>2552</v>
      </c>
      <c r="C7" s="36">
        <v>2744</v>
      </c>
      <c r="D7" s="36">
        <v>2545</v>
      </c>
      <c r="E7" s="36">
        <v>2120</v>
      </c>
      <c r="F7" s="36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  <c r="S7" s="18">
        <f>AVERAGE(Table15[[#This Row],[2007]:[2023]])</f>
        <v>2810.7647058823532</v>
      </c>
      <c r="T7" s="18">
        <f>MEDIAN(Table15[[#This Row],[2007]:[2023]])</f>
        <v>2744</v>
      </c>
      <c r="U7" s="18" t="e">
        <f>_xlfn.MODE.SNGL(Table15[[#This Row],[2007]:[2023]])</f>
        <v>#N/A</v>
      </c>
      <c r="V7" s="18">
        <f>_xlfn.STDEV.S(Table15[[#This Row],[2007]:[2023]])</f>
        <v>570.07878067550485</v>
      </c>
      <c r="W7" s="18">
        <f>MAX(Table15[[#This Row],[2007]:[2023]])</f>
        <v>3686</v>
      </c>
      <c r="X7" s="18">
        <f>MIN(Table15[[#This Row],[2007]:[2023]])</f>
        <v>2007</v>
      </c>
      <c r="Y7" s="18">
        <f>Table15[[#This Row],[Max]]-Table15[[#This Row],[Min]]</f>
        <v>1679</v>
      </c>
    </row>
    <row r="8" spans="1:25" ht="15">
      <c r="A8" s="24" t="s">
        <v>104</v>
      </c>
      <c r="B8" s="36">
        <v>1104</v>
      </c>
      <c r="C8" s="36">
        <v>1262</v>
      </c>
      <c r="D8" s="36">
        <v>1258</v>
      </c>
      <c r="E8" s="36">
        <v>1039</v>
      </c>
      <c r="F8" s="35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  <c r="S8" s="18">
        <f>AVERAGE(Table15[[#This Row],[2007]:[2023]])</f>
        <v>1274.4117647058824</v>
      </c>
      <c r="T8" s="18">
        <f>MEDIAN(Table15[[#This Row],[2007]:[2023]])</f>
        <v>1262</v>
      </c>
      <c r="U8" s="18">
        <f>_xlfn.MODE.SNGL(Table15[[#This Row],[2007]:[2023]])</f>
        <v>1262</v>
      </c>
      <c r="V8" s="18">
        <f>_xlfn.STDEV.S(Table15[[#This Row],[2007]:[2023]])</f>
        <v>284.91842227722168</v>
      </c>
      <c r="W8" s="18">
        <f>MAX(Table15[[#This Row],[2007]:[2023]])</f>
        <v>1718</v>
      </c>
      <c r="X8" s="18">
        <f>MIN(Table15[[#This Row],[2007]:[2023]])</f>
        <v>881</v>
      </c>
      <c r="Y8" s="18">
        <f>Table15[[#This Row],[Max]]-Table15[[#This Row],[Min]]</f>
        <v>837</v>
      </c>
    </row>
    <row r="9" spans="1:25" ht="15">
      <c r="A9" s="24" t="s">
        <v>105</v>
      </c>
      <c r="B9" s="35">
        <v>390</v>
      </c>
      <c r="C9" s="35">
        <v>400</v>
      </c>
      <c r="D9" s="35">
        <v>381</v>
      </c>
      <c r="E9" s="35">
        <v>336</v>
      </c>
      <c r="F9" s="35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  <c r="S9" s="18">
        <f>AVERAGE(Table15[[#This Row],[2007]:[2023]])</f>
        <v>395.94117647058823</v>
      </c>
      <c r="T9" s="18">
        <f>MEDIAN(Table15[[#This Row],[2007]:[2023]])</f>
        <v>390</v>
      </c>
      <c r="U9" s="18" t="e">
        <f>_xlfn.MODE.SNGL(Table15[[#This Row],[2007]:[2023]])</f>
        <v>#N/A</v>
      </c>
      <c r="V9" s="18">
        <f>_xlfn.STDEV.S(Table15[[#This Row],[2007]:[2023]])</f>
        <v>76.599992320687591</v>
      </c>
      <c r="W9" s="18">
        <f>MAX(Table15[[#This Row],[2007]:[2023]])</f>
        <v>518</v>
      </c>
      <c r="X9" s="18">
        <f>MIN(Table15[[#This Row],[2007]:[2023]])</f>
        <v>284</v>
      </c>
      <c r="Y9" s="18">
        <f>Table15[[#This Row],[Max]]-Table15[[#This Row],[Min]]</f>
        <v>234</v>
      </c>
    </row>
    <row r="10" spans="1:25" ht="15">
      <c r="A10" s="24" t="s">
        <v>106</v>
      </c>
      <c r="B10" s="35">
        <v>160</v>
      </c>
      <c r="C10" s="35">
        <v>174</v>
      </c>
      <c r="D10" s="35">
        <v>162</v>
      </c>
      <c r="E10" s="35">
        <v>143</v>
      </c>
      <c r="F10" s="35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  <c r="S10" s="18">
        <f>AVERAGE(Table15[[#This Row],[2007]:[2023]])</f>
        <v>196.94117647058823</v>
      </c>
      <c r="T10" s="18">
        <f>MEDIAN(Table15[[#This Row],[2007]:[2023]])</f>
        <v>180</v>
      </c>
      <c r="U10" s="18">
        <f>_xlfn.MODE.SNGL(Table15[[#This Row],[2007]:[2023]])</f>
        <v>243</v>
      </c>
      <c r="V10" s="18">
        <f>_xlfn.STDEV.S(Table15[[#This Row],[2007]:[2023]])</f>
        <v>53.053593879485796</v>
      </c>
      <c r="W10" s="18">
        <f>MAX(Table15[[#This Row],[2007]:[2023]])</f>
        <v>287</v>
      </c>
      <c r="X10" s="18">
        <f>MIN(Table15[[#This Row],[2007]:[2023]])</f>
        <v>134</v>
      </c>
      <c r="Y10" s="18">
        <f>Table15[[#This Row],[Max]]-Table15[[#This Row],[Min]]</f>
        <v>153</v>
      </c>
    </row>
    <row r="11" spans="1:25" ht="15">
      <c r="A11" s="24" t="s">
        <v>107</v>
      </c>
      <c r="B11" s="35">
        <v>114</v>
      </c>
      <c r="C11" s="35">
        <v>117</v>
      </c>
      <c r="D11" s="35">
        <v>112</v>
      </c>
      <c r="E11" s="35">
        <v>98</v>
      </c>
      <c r="F11" s="35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  <c r="S11" s="18">
        <f>AVERAGE(Table15[[#This Row],[2007]:[2023]])</f>
        <v>124.94117647058823</v>
      </c>
      <c r="T11" s="18">
        <f>MEDIAN(Table15[[#This Row],[2007]:[2023]])</f>
        <v>117</v>
      </c>
      <c r="U11" s="18">
        <f>_xlfn.MODE.SNGL(Table15[[#This Row],[2007]:[2023]])</f>
        <v>98</v>
      </c>
      <c r="V11" s="18">
        <f>_xlfn.STDEV.S(Table15[[#This Row],[2007]:[2023]])</f>
        <v>31.746004843592722</v>
      </c>
      <c r="W11" s="18">
        <f>MAX(Table15[[#This Row],[2007]:[2023]])</f>
        <v>179</v>
      </c>
      <c r="X11" s="18">
        <f>MIN(Table15[[#This Row],[2007]:[2023]])</f>
        <v>78</v>
      </c>
      <c r="Y11" s="18">
        <f>Table15[[#This Row],[Max]]-Table15[[#This Row],[Min]]</f>
        <v>101</v>
      </c>
    </row>
    <row r="12" spans="1:25" ht="15">
      <c r="A12" s="24" t="s">
        <v>108</v>
      </c>
      <c r="B12" s="35">
        <v>203</v>
      </c>
      <c r="C12" s="35">
        <v>224</v>
      </c>
      <c r="D12" s="35">
        <v>227</v>
      </c>
      <c r="E12" s="35">
        <v>195</v>
      </c>
      <c r="F12" s="35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  <c r="S12" s="18">
        <f>AVERAGE(Table15[[#This Row],[2007]:[2023]])</f>
        <v>246.52941176470588</v>
      </c>
      <c r="T12" s="18">
        <f>MEDIAN(Table15[[#This Row],[2007]:[2023]])</f>
        <v>227</v>
      </c>
      <c r="U12" s="18" t="e">
        <f>_xlfn.MODE.SNGL(Table15[[#This Row],[2007]:[2023]])</f>
        <v>#N/A</v>
      </c>
      <c r="V12" s="18">
        <f>_xlfn.STDEV.S(Table15[[#This Row],[2007]:[2023]])</f>
        <v>54.051037972293827</v>
      </c>
      <c r="W12" s="18">
        <f>MAX(Table15[[#This Row],[2007]:[2023]])</f>
        <v>353</v>
      </c>
      <c r="X12" s="18">
        <f>MIN(Table15[[#This Row],[2007]:[2023]])</f>
        <v>186</v>
      </c>
      <c r="Y12" s="18">
        <f>Table15[[#This Row],[Max]]-Table15[[#This Row],[Min]]</f>
        <v>167</v>
      </c>
    </row>
    <row r="13" spans="1:25" ht="15">
      <c r="A13" s="24" t="s">
        <v>109</v>
      </c>
      <c r="B13" s="35">
        <v>179</v>
      </c>
      <c r="C13" s="35">
        <v>200</v>
      </c>
      <c r="D13" s="35">
        <v>201</v>
      </c>
      <c r="E13" s="35">
        <v>163</v>
      </c>
      <c r="F13" s="35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  <c r="S13" s="18">
        <f>AVERAGE(Table15[[#This Row],[2007]:[2023]])</f>
        <v>207.52941176470588</v>
      </c>
      <c r="T13" s="18">
        <f>MEDIAN(Table15[[#This Row],[2007]:[2023]])</f>
        <v>205</v>
      </c>
      <c r="U13" s="18" t="e">
        <f>_xlfn.MODE.SNGL(Table15[[#This Row],[2007]:[2023]])</f>
        <v>#N/A</v>
      </c>
      <c r="V13" s="18">
        <f>_xlfn.STDEV.S(Table15[[#This Row],[2007]:[2023]])</f>
        <v>33.571039690220339</v>
      </c>
      <c r="W13" s="18">
        <f>MAX(Table15[[#This Row],[2007]:[2023]])</f>
        <v>258</v>
      </c>
      <c r="X13" s="18">
        <f>MIN(Table15[[#This Row],[2007]:[2023]])</f>
        <v>156</v>
      </c>
      <c r="Y13" s="18">
        <f>Table15[[#This Row],[Max]]-Table15[[#This Row],[Min]]</f>
        <v>102</v>
      </c>
    </row>
    <row r="14" spans="1:25" ht="15">
      <c r="A14" s="24" t="s">
        <v>110</v>
      </c>
      <c r="B14" s="35">
        <v>14</v>
      </c>
      <c r="C14" s="35">
        <v>20</v>
      </c>
      <c r="D14" s="35">
        <v>18</v>
      </c>
      <c r="E14" s="35">
        <v>19</v>
      </c>
      <c r="F14" s="35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  <c r="S14" s="18">
        <f>AVERAGE(Table15[[#This Row],[2007]:[2023]])</f>
        <v>20.823529411764707</v>
      </c>
      <c r="T14" s="18">
        <f>MEDIAN(Table15[[#This Row],[2007]:[2023]])</f>
        <v>20</v>
      </c>
      <c r="U14" s="18">
        <f>_xlfn.MODE.SNGL(Table15[[#This Row],[2007]:[2023]])</f>
        <v>20</v>
      </c>
      <c r="V14" s="18">
        <f>_xlfn.STDEV.S(Table15[[#This Row],[2007]:[2023]])</f>
        <v>4.4192094049395143</v>
      </c>
      <c r="W14" s="18">
        <f>MAX(Table15[[#This Row],[2007]:[2023]])</f>
        <v>30</v>
      </c>
      <c r="X14" s="18">
        <f>MIN(Table15[[#This Row],[2007]:[2023]])</f>
        <v>14</v>
      </c>
      <c r="Y14" s="18">
        <f>Table15[[#This Row],[Max]]-Table15[[#This Row],[Min]]</f>
        <v>16</v>
      </c>
    </row>
    <row r="15" spans="1:25" ht="15">
      <c r="A15" s="24" t="s">
        <v>111</v>
      </c>
      <c r="B15" s="35">
        <v>10</v>
      </c>
      <c r="C15" s="35">
        <v>10</v>
      </c>
      <c r="D15" s="35">
        <v>14</v>
      </c>
      <c r="E15" s="35">
        <v>8</v>
      </c>
      <c r="F15" s="35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  <c r="S15" s="18">
        <f>AVERAGE(Table15[[#This Row],[2007]:[2023]])</f>
        <v>13</v>
      </c>
      <c r="T15" s="18">
        <f>MEDIAN(Table15[[#This Row],[2007]:[2023]])</f>
        <v>10</v>
      </c>
      <c r="U15" s="18">
        <f>_xlfn.MODE.SNGL(Table15[[#This Row],[2007]:[2023]])</f>
        <v>10</v>
      </c>
      <c r="V15" s="18">
        <f>_xlfn.STDEV.S(Table15[[#This Row],[2007]:[2023]])</f>
        <v>5.5677643628300215</v>
      </c>
      <c r="W15" s="18">
        <f>MAX(Table15[[#This Row],[2007]:[2023]])</f>
        <v>23</v>
      </c>
      <c r="X15" s="18">
        <f>MIN(Table15[[#This Row],[2007]:[2023]])</f>
        <v>6</v>
      </c>
      <c r="Y15" s="18">
        <f>Table15[[#This Row],[Max]]-Table15[[#This Row],[Min]]</f>
        <v>17</v>
      </c>
    </row>
    <row r="16" spans="1:25" ht="15">
      <c r="A16" s="28" t="s">
        <v>76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  <c r="S16" s="18">
        <f>AVERAGE(Table15[[#This Row],[2007]:[2023]])</f>
        <v>298150.23529411765</v>
      </c>
      <c r="T16" s="18">
        <f>MEDIAN(Table15[[#This Row],[2007]:[2023]])</f>
        <v>279356</v>
      </c>
      <c r="U16" s="18" t="e">
        <f>_xlfn.MODE.SNGL(Table15[[#This Row],[2007]:[2023]])</f>
        <v>#N/A</v>
      </c>
      <c r="V16" s="18">
        <f>_xlfn.STDEV.S(Table15[[#This Row],[2007]:[2023]])</f>
        <v>43522.476433920638</v>
      </c>
      <c r="W16" s="18">
        <f>MAX(Table15[[#This Row],[2007]:[2023]])</f>
        <v>374332</v>
      </c>
      <c r="X16" s="18">
        <f>MIN(Table15[[#This Row],[2007]:[2023]])</f>
        <v>247105</v>
      </c>
      <c r="Y16" s="18">
        <f>Table15[[#This Row],[Max]]-Table15[[#This Row],[Min]]</f>
        <v>127227</v>
      </c>
    </row>
    <row r="17" spans="1:25" ht="15">
      <c r="A17" s="3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31"/>
      <c r="T17" s="31"/>
      <c r="U17" s="31"/>
      <c r="V17" s="31"/>
      <c r="W17" s="31"/>
      <c r="X17" s="31"/>
      <c r="Y17" s="31"/>
    </row>
    <row r="19" spans="1:25" ht="15">
      <c r="B19" s="37"/>
    </row>
  </sheetData>
  <phoneticPr fontId="33" type="noConversion"/>
  <pageMargins left="0.7" right="0.7" top="0.75" bottom="0.75" header="0.3" footer="0.3"/>
  <pageSetup paperSize="9" orientation="portrait" horizontalDpi="1200" verticalDpi="1200" r:id="rId1"/>
  <ignoredErrors>
    <ignoredError xmlns:x16r3="http://schemas.microsoft.com/office/spreadsheetml/2018/08/main" xmlns:x16r5="http://schemas.microsoft.com/office/spreadsheetml/2020/10/main" sqref="A3:R3 A17:W17 A4:V4 A5:V16" evalError="1" twoDigitTextYear="1" numberStoredAsText="1" formula="1" formulaRange="1" unlockedFormula="1" emptyCellReference="1" listDataValidation="1" calculatedColumn="1" x16r3:misleadingFormat="1" x16r5:outdatedDataTypes="1"/>
  </ignoredError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BCEDCB0A13E24B9F084ADC54387FAB" ma:contentTypeVersion="3" ma:contentTypeDescription="Create a new document." ma:contentTypeScope="" ma:versionID="70e7583d5cbf7f9cc6cb2c1c5de33bd5">
  <xsd:schema xmlns:xsd="http://www.w3.org/2001/XMLSchema" xmlns:xs="http://www.w3.org/2001/XMLSchema" xmlns:p="http://schemas.microsoft.com/office/2006/metadata/properties" xmlns:ns2="89e56c63-a953-42dc-a043-e059f94b1806" targetNamespace="http://schemas.microsoft.com/office/2006/metadata/properties" ma:root="true" ma:fieldsID="f9f065b326b2de9d65d98178f034dc9d" ns2:_="">
    <xsd:import namespace="89e56c63-a953-42dc-a043-e059f94b18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e56c63-a953-42dc-a043-e059f94b1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54E46F-ACDA-47CF-95BF-CBDEE2E92163}"/>
</file>

<file path=customXml/itemProps2.xml><?xml version="1.0" encoding="utf-8"?>
<ds:datastoreItem xmlns:ds="http://schemas.openxmlformats.org/officeDocument/2006/customXml" ds:itemID="{5CFDA11B-9985-4C5D-9982-CC5BC344E1FC}"/>
</file>

<file path=customXml/itemProps3.xml><?xml version="1.0" encoding="utf-8"?>
<ds:datastoreItem xmlns:ds="http://schemas.openxmlformats.org/officeDocument/2006/customXml" ds:itemID="{0B05B952-053F-4824-A0EB-A1E3CE24D74A}"/>
</file>

<file path=customXml/itemProps4.xml><?xml version="1.0" encoding="utf-8"?>
<ds:datastoreItem xmlns:ds="http://schemas.openxmlformats.org/officeDocument/2006/customXml" ds:itemID="{C997A326-E008-416A-AF2D-E617052E0220}"/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2025-12-11T00:00:22Z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0x01010089BCEDCB0A13E24B9F084ADC54387FAB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