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d.docs.live.net/c59be3da11653f91/Documents/"/>
    </mc:Choice>
  </mc:AlternateContent>
  <xr:revisionPtr revIDLastSave="68" documentId="8_{0DA6ECEE-5E0F-4BB5-B36E-2586E45196A7}" xr6:coauthVersionLast="47" xr6:coauthVersionMax="47" xr10:uidLastSave="{68A4AD0A-5309-4B36-B705-830FE9301D26}"/>
  <bookViews>
    <workbookView xWindow="-110" yWindow="-110" windowWidth="19420" windowHeight="11500" xr2:uid="{00000000-000D-0000-FFFF-FFFF00000000}"/>
  </bookViews>
  <sheets>
    <sheet name="GrE HnD BsC" sheetId="1" r:id="rId1"/>
    <sheet name="Sheet1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" i="1" l="1"/>
  <c r="I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6" i="1"/>
  <c r="L22" i="1"/>
  <c r="L35" i="1"/>
  <c r="L57" i="1"/>
  <c r="G6" i="1"/>
  <c r="F7" i="1"/>
  <c r="L7" i="1" s="1"/>
  <c r="F8" i="1"/>
  <c r="L8" i="1" s="1"/>
  <c r="F9" i="1"/>
  <c r="L9" i="1" s="1"/>
  <c r="F10" i="1"/>
  <c r="L10" i="1" s="1"/>
  <c r="F11" i="1"/>
  <c r="F12" i="1"/>
  <c r="F13" i="1"/>
  <c r="L13" i="1" s="1"/>
  <c r="F14" i="1"/>
  <c r="L14" i="1" s="1"/>
  <c r="F15" i="1"/>
  <c r="F16" i="1"/>
  <c r="F17" i="1"/>
  <c r="F18" i="1"/>
  <c r="F19" i="1"/>
  <c r="L19" i="1" s="1"/>
  <c r="F20" i="1"/>
  <c r="L20" i="1" s="1"/>
  <c r="F21" i="1"/>
  <c r="L21" i="1" s="1"/>
  <c r="F22" i="1"/>
  <c r="F23" i="1"/>
  <c r="L23" i="1" s="1"/>
  <c r="F24" i="1"/>
  <c r="L24" i="1" s="1"/>
  <c r="F25" i="1"/>
  <c r="L25" i="1" s="1"/>
  <c r="F26" i="1"/>
  <c r="L26" i="1" s="1"/>
  <c r="F27" i="1"/>
  <c r="F28" i="1"/>
  <c r="L28" i="1" s="1"/>
  <c r="F29" i="1"/>
  <c r="F30" i="1"/>
  <c r="F31" i="1"/>
  <c r="L31" i="1" s="1"/>
  <c r="F32" i="1"/>
  <c r="L32" i="1" s="1"/>
  <c r="F33" i="1"/>
  <c r="L33" i="1" s="1"/>
  <c r="F34" i="1"/>
  <c r="L34" i="1" s="1"/>
  <c r="F35" i="1"/>
  <c r="F36" i="1"/>
  <c r="L36" i="1" s="1"/>
  <c r="F37" i="1"/>
  <c r="F38" i="1"/>
  <c r="L38" i="1" s="1"/>
  <c r="F39" i="1"/>
  <c r="F40" i="1"/>
  <c r="F41" i="1"/>
  <c r="F42" i="1"/>
  <c r="F43" i="1"/>
  <c r="L43" i="1" s="1"/>
  <c r="F44" i="1"/>
  <c r="L44" i="1" s="1"/>
  <c r="F45" i="1"/>
  <c r="L45" i="1" s="1"/>
  <c r="F46" i="1"/>
  <c r="L46" i="1" s="1"/>
  <c r="F47" i="1"/>
  <c r="L47" i="1" s="1"/>
  <c r="F48" i="1"/>
  <c r="L48" i="1" s="1"/>
  <c r="F49" i="1"/>
  <c r="L49" i="1" s="1"/>
  <c r="F50" i="1"/>
  <c r="L50" i="1" s="1"/>
  <c r="F51" i="1"/>
  <c r="F52" i="1"/>
  <c r="F53" i="1"/>
  <c r="F54" i="1"/>
  <c r="F55" i="1"/>
  <c r="L55" i="1" s="1"/>
  <c r="F56" i="1"/>
  <c r="L56" i="1" s="1"/>
  <c r="F57" i="1"/>
  <c r="F58" i="1"/>
  <c r="L58" i="1" s="1"/>
  <c r="F59" i="1"/>
  <c r="L59" i="1" s="1"/>
  <c r="F60" i="1"/>
  <c r="L60" i="1" s="1"/>
  <c r="F61" i="1"/>
  <c r="L61" i="1" s="1"/>
  <c r="F62" i="1"/>
  <c r="L62" i="1" s="1"/>
  <c r="F63" i="1"/>
  <c r="L63" i="1" s="1"/>
  <c r="F64" i="1"/>
  <c r="F65" i="1"/>
  <c r="F66" i="1"/>
  <c r="F67" i="1"/>
  <c r="L67" i="1" s="1"/>
  <c r="F68" i="1"/>
  <c r="L68" i="1" s="1"/>
  <c r="F69" i="1"/>
  <c r="L69" i="1" s="1"/>
  <c r="F70" i="1"/>
  <c r="L70" i="1" s="1"/>
  <c r="F71" i="1"/>
  <c r="L71" i="1" s="1"/>
  <c r="F72" i="1"/>
  <c r="L72" i="1" s="1"/>
  <c r="F73" i="1"/>
  <c r="L73" i="1" s="1"/>
  <c r="F74" i="1"/>
  <c r="L74" i="1" s="1"/>
  <c r="F75" i="1"/>
  <c r="F76" i="1"/>
  <c r="L76" i="1" s="1"/>
  <c r="F77" i="1"/>
  <c r="F78" i="1"/>
  <c r="F79" i="1"/>
  <c r="L79" i="1" s="1"/>
  <c r="F80" i="1"/>
  <c r="L80" i="1" s="1"/>
  <c r="F81" i="1"/>
  <c r="L81" i="1" s="1"/>
  <c r="F82" i="1"/>
  <c r="L82" i="1" s="1"/>
  <c r="F83" i="1"/>
  <c r="L83" i="1" s="1"/>
  <c r="F84" i="1"/>
  <c r="L84" i="1" s="1"/>
  <c r="F85" i="1"/>
  <c r="L85" i="1" s="1"/>
  <c r="F86" i="1"/>
  <c r="L86" i="1" s="1"/>
  <c r="F87" i="1"/>
  <c r="F88" i="1"/>
  <c r="F89" i="1"/>
  <c r="F90" i="1"/>
  <c r="F91" i="1"/>
  <c r="L91" i="1" s="1"/>
  <c r="F92" i="1"/>
  <c r="L92" i="1" s="1"/>
  <c r="F93" i="1"/>
  <c r="L93" i="1" s="1"/>
  <c r="F94" i="1"/>
  <c r="L94" i="1" s="1"/>
  <c r="F95" i="1"/>
  <c r="F96" i="1"/>
  <c r="L96" i="1" s="1"/>
  <c r="F6" i="1"/>
  <c r="L6" i="1" s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G13" i="1" l="1"/>
  <c r="K13" i="1" s="1"/>
  <c r="G96" i="1"/>
  <c r="I96" i="1" s="1"/>
  <c r="G12" i="1"/>
  <c r="K12" i="1" s="1"/>
  <c r="G95" i="1"/>
  <c r="G35" i="1"/>
  <c r="I35" i="1" s="1"/>
  <c r="G10" i="1"/>
  <c r="I10" i="1" s="1"/>
  <c r="G36" i="1"/>
  <c r="H36" i="1" s="1"/>
  <c r="G11" i="1"/>
  <c r="K11" i="1" s="1"/>
  <c r="G37" i="1"/>
  <c r="H37" i="1" s="1"/>
  <c r="J37" i="1" s="1"/>
  <c r="G9" i="1"/>
  <c r="H9" i="1" s="1"/>
  <c r="J9" i="1" s="1"/>
  <c r="G67" i="1"/>
  <c r="L37" i="1"/>
  <c r="G40" i="1"/>
  <c r="I40" i="1" s="1"/>
  <c r="L95" i="1"/>
  <c r="L12" i="1"/>
  <c r="L11" i="1"/>
  <c r="H13" i="1"/>
  <c r="J13" i="1" s="1"/>
  <c r="H95" i="1"/>
  <c r="J95" i="1" s="1"/>
  <c r="K95" i="1"/>
  <c r="K10" i="1"/>
  <c r="K40" i="1"/>
  <c r="I67" i="1"/>
  <c r="K67" i="1"/>
  <c r="G88" i="1"/>
  <c r="I88" i="1" s="1"/>
  <c r="G64" i="1"/>
  <c r="I64" i="1" s="1"/>
  <c r="G52" i="1"/>
  <c r="I52" i="1" s="1"/>
  <c r="G16" i="1"/>
  <c r="K16" i="1" s="1"/>
  <c r="G94" i="1"/>
  <c r="G25" i="1"/>
  <c r="G87" i="1"/>
  <c r="G75" i="1"/>
  <c r="G39" i="1"/>
  <c r="H39" i="1" s="1"/>
  <c r="G27" i="1"/>
  <c r="G83" i="1"/>
  <c r="G73" i="1"/>
  <c r="H73" i="1" s="1"/>
  <c r="G61" i="1"/>
  <c r="I61" i="1" s="1"/>
  <c r="G81" i="1"/>
  <c r="I81" i="1" s="1"/>
  <c r="G22" i="1"/>
  <c r="I22" i="1" s="1"/>
  <c r="G60" i="1"/>
  <c r="I60" i="1" s="1"/>
  <c r="G80" i="1"/>
  <c r="G21" i="1"/>
  <c r="G59" i="1"/>
  <c r="G69" i="1"/>
  <c r="G70" i="1"/>
  <c r="I70" i="1" s="1"/>
  <c r="G58" i="1"/>
  <c r="I58" i="1" s="1"/>
  <c r="G46" i="1"/>
  <c r="H46" i="1" s="1"/>
  <c r="G34" i="1"/>
  <c r="I34" i="1" s="1"/>
  <c r="G68" i="1"/>
  <c r="H68" i="1" s="1"/>
  <c r="G91" i="1"/>
  <c r="G79" i="1"/>
  <c r="I79" i="1" s="1"/>
  <c r="G55" i="1"/>
  <c r="I55" i="1" s="1"/>
  <c r="G43" i="1"/>
  <c r="H43" i="1" s="1"/>
  <c r="G31" i="1"/>
  <c r="G19" i="1"/>
  <c r="G7" i="1"/>
  <c r="L88" i="1"/>
  <c r="L64" i="1"/>
  <c r="L52" i="1"/>
  <c r="L40" i="1"/>
  <c r="L16" i="1"/>
  <c r="G28" i="1"/>
  <c r="H28" i="1" s="1"/>
  <c r="G51" i="1"/>
  <c r="H51" i="1" s="1"/>
  <c r="G15" i="1"/>
  <c r="H15" i="1" s="1"/>
  <c r="G24" i="1"/>
  <c r="G23" i="1"/>
  <c r="G90" i="1"/>
  <c r="G78" i="1"/>
  <c r="I78" i="1" s="1"/>
  <c r="G66" i="1"/>
  <c r="H66" i="1" s="1"/>
  <c r="G54" i="1"/>
  <c r="I54" i="1" s="1"/>
  <c r="G42" i="1"/>
  <c r="G30" i="1"/>
  <c r="I30" i="1" s="1"/>
  <c r="G18" i="1"/>
  <c r="H18" i="1" s="1"/>
  <c r="G8" i="1"/>
  <c r="L87" i="1"/>
  <c r="L75" i="1"/>
  <c r="L51" i="1"/>
  <c r="L39" i="1"/>
  <c r="L27" i="1"/>
  <c r="L15" i="1"/>
  <c r="G82" i="1"/>
  <c r="H82" i="1" s="1"/>
  <c r="G89" i="1"/>
  <c r="G77" i="1"/>
  <c r="G65" i="1"/>
  <c r="G53" i="1"/>
  <c r="I53" i="1" s="1"/>
  <c r="G41" i="1"/>
  <c r="G29" i="1"/>
  <c r="H29" i="1" s="1"/>
  <c r="G17" i="1"/>
  <c r="H17" i="1" s="1"/>
  <c r="G76" i="1"/>
  <c r="G63" i="1"/>
  <c r="L90" i="1"/>
  <c r="L78" i="1"/>
  <c r="L66" i="1"/>
  <c r="L54" i="1"/>
  <c r="L42" i="1"/>
  <c r="L30" i="1"/>
  <c r="L18" i="1"/>
  <c r="L89" i="1"/>
  <c r="L77" i="1"/>
  <c r="L65" i="1"/>
  <c r="L53" i="1"/>
  <c r="L41" i="1"/>
  <c r="L29" i="1"/>
  <c r="L17" i="1"/>
  <c r="H70" i="1"/>
  <c r="I59" i="1"/>
  <c r="H59" i="1"/>
  <c r="H58" i="1"/>
  <c r="I91" i="1"/>
  <c r="H91" i="1"/>
  <c r="I43" i="1"/>
  <c r="I31" i="1"/>
  <c r="H31" i="1"/>
  <c r="I66" i="1"/>
  <c r="H54" i="1"/>
  <c r="I77" i="1"/>
  <c r="H65" i="1"/>
  <c r="I65" i="1"/>
  <c r="H41" i="1"/>
  <c r="I41" i="1"/>
  <c r="I76" i="1"/>
  <c r="H80" i="1"/>
  <c r="I80" i="1"/>
  <c r="H25" i="1"/>
  <c r="G72" i="1"/>
  <c r="G44" i="1"/>
  <c r="G85" i="1"/>
  <c r="G71" i="1"/>
  <c r="G57" i="1"/>
  <c r="G93" i="1"/>
  <c r="G49" i="1"/>
  <c r="H67" i="1"/>
  <c r="I94" i="1"/>
  <c r="G84" i="1"/>
  <c r="G56" i="1"/>
  <c r="I12" i="1"/>
  <c r="H6" i="1"/>
  <c r="H8" i="1"/>
  <c r="I8" i="1"/>
  <c r="H40" i="1"/>
  <c r="G86" i="1"/>
  <c r="K86" i="1" s="1"/>
  <c r="G74" i="1"/>
  <c r="K74" i="1" s="1"/>
  <c r="G62" i="1"/>
  <c r="K62" i="1" s="1"/>
  <c r="G50" i="1"/>
  <c r="K50" i="1" s="1"/>
  <c r="G38" i="1"/>
  <c r="K38" i="1" s="1"/>
  <c r="G26" i="1"/>
  <c r="K26" i="1" s="1"/>
  <c r="G14" i="1"/>
  <c r="K14" i="1" s="1"/>
  <c r="G92" i="1"/>
  <c r="G48" i="1"/>
  <c r="G20" i="1"/>
  <c r="H24" i="1"/>
  <c r="I21" i="1"/>
  <c r="G47" i="1"/>
  <c r="G33" i="1"/>
  <c r="H23" i="1"/>
  <c r="G32" i="1"/>
  <c r="I13" i="1"/>
  <c r="G45" i="1"/>
  <c r="H63" i="1"/>
  <c r="H52" i="1" l="1"/>
  <c r="H64" i="1"/>
  <c r="H11" i="1"/>
  <c r="J11" i="1" s="1"/>
  <c r="H88" i="1"/>
  <c r="J88" i="1" s="1"/>
  <c r="H12" i="1"/>
  <c r="J12" i="1" s="1"/>
  <c r="I36" i="1"/>
  <c r="K36" i="1"/>
  <c r="I95" i="1"/>
  <c r="I29" i="1"/>
  <c r="I28" i="1"/>
  <c r="H10" i="1"/>
  <c r="J10" i="1" s="1"/>
  <c r="I11" i="1"/>
  <c r="I73" i="1"/>
  <c r="I17" i="1"/>
  <c r="I16" i="1"/>
  <c r="H78" i="1"/>
  <c r="J78" i="1" s="1"/>
  <c r="I46" i="1"/>
  <c r="H16" i="1"/>
  <c r="I37" i="1"/>
  <c r="K96" i="1"/>
  <c r="H35" i="1"/>
  <c r="H96" i="1"/>
  <c r="H60" i="1"/>
  <c r="K9" i="1"/>
  <c r="I9" i="1"/>
  <c r="H55" i="1"/>
  <c r="J55" i="1" s="1"/>
  <c r="H79" i="1"/>
  <c r="K35" i="1"/>
  <c r="K37" i="1"/>
  <c r="K77" i="1"/>
  <c r="K54" i="1"/>
  <c r="K7" i="1"/>
  <c r="K19" i="1"/>
  <c r="K59" i="1"/>
  <c r="K44" i="1"/>
  <c r="I18" i="1"/>
  <c r="H7" i="1"/>
  <c r="H61" i="1"/>
  <c r="J61" i="1" s="1"/>
  <c r="I63" i="1"/>
  <c r="K63" i="1"/>
  <c r="I23" i="1"/>
  <c r="K23" i="1"/>
  <c r="K31" i="1"/>
  <c r="H21" i="1"/>
  <c r="J21" i="1" s="1"/>
  <c r="K21" i="1"/>
  <c r="I25" i="1"/>
  <c r="K25" i="1"/>
  <c r="K57" i="1"/>
  <c r="K56" i="1"/>
  <c r="K90" i="1"/>
  <c r="I87" i="1"/>
  <c r="K87" i="1"/>
  <c r="I68" i="1"/>
  <c r="K72" i="1"/>
  <c r="H30" i="1"/>
  <c r="J30" i="1" s="1"/>
  <c r="I7" i="1"/>
  <c r="K76" i="1"/>
  <c r="I24" i="1"/>
  <c r="K24" i="1"/>
  <c r="K43" i="1"/>
  <c r="K80" i="1"/>
  <c r="H94" i="1"/>
  <c r="J94" i="1" s="1"/>
  <c r="K94" i="1"/>
  <c r="K71" i="1"/>
  <c r="I83" i="1"/>
  <c r="K83" i="1"/>
  <c r="H77" i="1"/>
  <c r="J77" i="1" s="1"/>
  <c r="K58" i="1"/>
  <c r="H69" i="1"/>
  <c r="J69" i="1" s="1"/>
  <c r="K69" i="1"/>
  <c r="K45" i="1"/>
  <c r="H90" i="1"/>
  <c r="K60" i="1"/>
  <c r="K32" i="1"/>
  <c r="K42" i="1"/>
  <c r="K85" i="1"/>
  <c r="K89" i="1"/>
  <c r="I27" i="1"/>
  <c r="K27" i="1"/>
  <c r="H27" i="1"/>
  <c r="J27" i="1" s="1"/>
  <c r="K33" i="1"/>
  <c r="K47" i="1"/>
  <c r="K84" i="1"/>
  <c r="I89" i="1"/>
  <c r="K78" i="1"/>
  <c r="H87" i="1"/>
  <c r="J87" i="1" s="1"/>
  <c r="H34" i="1"/>
  <c r="J34" i="1" s="1"/>
  <c r="K17" i="1"/>
  <c r="I15" i="1"/>
  <c r="K15" i="1"/>
  <c r="K55" i="1"/>
  <c r="K93" i="1"/>
  <c r="H53" i="1"/>
  <c r="J53" i="1" s="1"/>
  <c r="H42" i="1"/>
  <c r="J42" i="1" s="1"/>
  <c r="I19" i="1"/>
  <c r="I90" i="1"/>
  <c r="K29" i="1"/>
  <c r="I51" i="1"/>
  <c r="K51" i="1"/>
  <c r="K79" i="1"/>
  <c r="H22" i="1"/>
  <c r="J22" i="1" s="1"/>
  <c r="K22" i="1"/>
  <c r="K52" i="1"/>
  <c r="I75" i="1"/>
  <c r="K75" i="1"/>
  <c r="I69" i="1"/>
  <c r="K49" i="1"/>
  <c r="H19" i="1"/>
  <c r="J19" i="1" s="1"/>
  <c r="K20" i="1"/>
  <c r="K48" i="1"/>
  <c r="H75" i="1"/>
  <c r="J75" i="1" s="1"/>
  <c r="H83" i="1"/>
  <c r="J83" i="1" s="1"/>
  <c r="H76" i="1"/>
  <c r="J76" i="1" s="1"/>
  <c r="I42" i="1"/>
  <c r="K41" i="1"/>
  <c r="K8" i="1"/>
  <c r="K28" i="1"/>
  <c r="K91" i="1"/>
  <c r="H81" i="1"/>
  <c r="J81" i="1" s="1"/>
  <c r="K81" i="1"/>
  <c r="K64" i="1"/>
  <c r="K92" i="1"/>
  <c r="K53" i="1"/>
  <c r="K18" i="1"/>
  <c r="K68" i="1"/>
  <c r="K61" i="1"/>
  <c r="K88" i="1"/>
  <c r="K65" i="1"/>
  <c r="K30" i="1"/>
  <c r="K34" i="1"/>
  <c r="K73" i="1"/>
  <c r="K46" i="1"/>
  <c r="H89" i="1"/>
  <c r="I82" i="1"/>
  <c r="K82" i="1"/>
  <c r="K66" i="1"/>
  <c r="K70" i="1"/>
  <c r="I39" i="1"/>
  <c r="K39" i="1"/>
  <c r="H32" i="1"/>
  <c r="I32" i="1"/>
  <c r="I26" i="1"/>
  <c r="H26" i="1"/>
  <c r="J8" i="1"/>
  <c r="J80" i="1"/>
  <c r="H20" i="1"/>
  <c r="I20" i="1"/>
  <c r="H49" i="1"/>
  <c r="I49" i="1"/>
  <c r="I72" i="1"/>
  <c r="H72" i="1"/>
  <c r="J52" i="1"/>
  <c r="J29" i="1"/>
  <c r="J18" i="1"/>
  <c r="J79" i="1"/>
  <c r="J60" i="1"/>
  <c r="J23" i="1"/>
  <c r="J15" i="1"/>
  <c r="J90" i="1"/>
  <c r="H33" i="1"/>
  <c r="I33" i="1"/>
  <c r="I48" i="1"/>
  <c r="H48" i="1"/>
  <c r="H93" i="1"/>
  <c r="I93" i="1"/>
  <c r="I71" i="1"/>
  <c r="H71" i="1"/>
  <c r="J36" i="1"/>
  <c r="H92" i="1"/>
  <c r="I92" i="1"/>
  <c r="J40" i="1"/>
  <c r="J25" i="1"/>
  <c r="J64" i="1"/>
  <c r="J7" i="1"/>
  <c r="J91" i="1"/>
  <c r="J51" i="1"/>
  <c r="H57" i="1"/>
  <c r="I57" i="1"/>
  <c r="I50" i="1"/>
  <c r="H50" i="1"/>
  <c r="J46" i="1"/>
  <c r="H56" i="1"/>
  <c r="I56" i="1"/>
  <c r="J65" i="1"/>
  <c r="I84" i="1"/>
  <c r="H84" i="1"/>
  <c r="J58" i="1"/>
  <c r="I14" i="1"/>
  <c r="H14" i="1"/>
  <c r="J41" i="1"/>
  <c r="I38" i="1"/>
  <c r="H38" i="1"/>
  <c r="J6" i="1"/>
  <c r="J54" i="1"/>
  <c r="J31" i="1"/>
  <c r="I47" i="1"/>
  <c r="H47" i="1"/>
  <c r="I62" i="1"/>
  <c r="H62" i="1"/>
  <c r="I85" i="1"/>
  <c r="H85" i="1"/>
  <c r="J70" i="1"/>
  <c r="I74" i="1"/>
  <c r="H74" i="1"/>
  <c r="J16" i="1"/>
  <c r="J66" i="1"/>
  <c r="J43" i="1"/>
  <c r="J35" i="1"/>
  <c r="J24" i="1"/>
  <c r="I86" i="1"/>
  <c r="H86" i="1"/>
  <c r="J63" i="1"/>
  <c r="J82" i="1"/>
  <c r="J39" i="1"/>
  <c r="J28" i="1"/>
  <c r="J89" i="1"/>
  <c r="J59" i="1"/>
  <c r="H45" i="1"/>
  <c r="I45" i="1"/>
  <c r="J96" i="1"/>
  <c r="J68" i="1"/>
  <c r="J67" i="1"/>
  <c r="H44" i="1"/>
  <c r="I44" i="1"/>
  <c r="J17" i="1"/>
  <c r="J73" i="1"/>
  <c r="J47" i="1" l="1"/>
  <c r="J50" i="1"/>
  <c r="J93" i="1"/>
  <c r="J86" i="1"/>
  <c r="J14" i="1"/>
  <c r="J48" i="1"/>
  <c r="J72" i="1"/>
  <c r="J49" i="1"/>
  <c r="J74" i="1"/>
  <c r="J33" i="1"/>
  <c r="J84" i="1"/>
  <c r="J45" i="1"/>
  <c r="J57" i="1"/>
  <c r="J92" i="1"/>
  <c r="J85" i="1"/>
  <c r="J38" i="1"/>
  <c r="J26" i="1"/>
  <c r="J20" i="1"/>
  <c r="J62" i="1"/>
  <c r="J71" i="1"/>
  <c r="J44" i="1"/>
  <c r="J56" i="1"/>
  <c r="J32" i="1"/>
</calcChain>
</file>

<file path=xl/sharedStrings.xml><?xml version="1.0" encoding="utf-8"?>
<sst xmlns="http://schemas.openxmlformats.org/spreadsheetml/2006/main" count="32" uniqueCount="26">
  <si>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</si>
  <si>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</si>
  <si>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</si>
  <si>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</si>
  <si>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</si>
  <si>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</si>
  <si>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</si>
  <si>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</si>
  <si>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</si>
  <si>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</si>
  <si>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</si>
  <si>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</si>
  <si>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</si>
  <si>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Nm</t>
  </si>
  <si>
    <t>KW</t>
  </si>
  <si>
    <t>HP</t>
  </si>
  <si>
    <t>(KG/S)</t>
  </si>
  <si>
    <t>(KPa)</t>
  </si>
  <si>
    <t>(Kg/Wh)</t>
  </si>
  <si>
    <t>Torque</t>
  </si>
  <si>
    <t>Power</t>
  </si>
  <si>
    <t>Corrected Power</t>
  </si>
  <si>
    <t>SFC</t>
  </si>
  <si>
    <t>BMEP</t>
  </si>
  <si>
    <t>Fuel Flow</t>
  </si>
  <si>
    <t xml:space="preserve">Overall Thermal Effeciency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</si>
</sst>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SFC against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BsC'!$K$6:$K$96</c:f>
              <c:numCache>
                <c:formatCode>General</c:formatCode>
                <c:ptCount val="91"/>
                <c:pt idx="0">
                  <c:v>0.36259026726403709</c:v>
                </c:pt>
                <c:pt idx="1">
                  <c:v>0.35347202552110374</c:v>
                </c:pt>
                <c:pt idx="2">
                  <c:v>0.34037298876228228</c:v>
                </c:pt>
                <c:pt idx="3">
                  <c:v>0.31999359243958109</c:v>
                </c:pt>
                <c:pt idx="4">
                  <c:v>0.30865537349541733</c:v>
                </c:pt>
                <c:pt idx="5">
                  <c:v>0.30946121832120271</c:v>
                </c:pt>
                <c:pt idx="6">
                  <c:v>0.29236823626761421</c:v>
                </c:pt>
                <c:pt idx="7">
                  <c:v>0.27781911341973303</c:v>
                </c:pt>
                <c:pt idx="8">
                  <c:v>0.27494560709643073</c:v>
                </c:pt>
                <c:pt idx="9">
                  <c:v>0.26575630780182197</c:v>
                </c:pt>
                <c:pt idx="10">
                  <c:v>0.26611556253324253</c:v>
                </c:pt>
                <c:pt idx="11">
                  <c:v>0.2689033037576497</c:v>
                </c:pt>
                <c:pt idx="12">
                  <c:v>0.26650142877454003</c:v>
                </c:pt>
                <c:pt idx="13">
                  <c:v>0.26543125591411398</c:v>
                </c:pt>
                <c:pt idx="14">
                  <c:v>0.26127113944830166</c:v>
                </c:pt>
                <c:pt idx="15">
                  <c:v>0.26096576583284559</c:v>
                </c:pt>
                <c:pt idx="16">
                  <c:v>0.26747768279903716</c:v>
                </c:pt>
                <c:pt idx="17">
                  <c:v>0.27100346302788758</c:v>
                </c:pt>
                <c:pt idx="18">
                  <c:v>0.27095342620242702</c:v>
                </c:pt>
                <c:pt idx="19">
                  <c:v>0.26924452672655946</c:v>
                </c:pt>
                <c:pt idx="20">
                  <c:v>0.27069568585087356</c:v>
                </c:pt>
                <c:pt idx="21">
                  <c:v>0.26742521778731948</c:v>
                </c:pt>
                <c:pt idx="22">
                  <c:v>0.26523248299929059</c:v>
                </c:pt>
                <c:pt idx="23">
                  <c:v>0.26376579576546422</c:v>
                </c:pt>
                <c:pt idx="24">
                  <c:v>0.26347444104030193</c:v>
                </c:pt>
                <c:pt idx="25">
                  <c:v>0.26202124122047382</c:v>
                </c:pt>
                <c:pt idx="26">
                  <c:v>0.26209809928512201</c:v>
                </c:pt>
                <c:pt idx="27">
                  <c:v>0.26485444055868851</c:v>
                </c:pt>
                <c:pt idx="28">
                  <c:v>0.26627675830941794</c:v>
                </c:pt>
                <c:pt idx="29">
                  <c:v>0.26443990904827491</c:v>
                </c:pt>
                <c:pt idx="30">
                  <c:v>0.26596729252474671</c:v>
                </c:pt>
                <c:pt idx="31">
                  <c:v>0.26607237530528854</c:v>
                </c:pt>
                <c:pt idx="32">
                  <c:v>0.26986901109017625</c:v>
                </c:pt>
                <c:pt idx="33">
                  <c:v>0.27080814350291837</c:v>
                </c:pt>
                <c:pt idx="34">
                  <c:v>0.27278288115130367</c:v>
                </c:pt>
                <c:pt idx="35">
                  <c:v>0.27574598093264829</c:v>
                </c:pt>
                <c:pt idx="36">
                  <c:v>0.27385267502024346</c:v>
                </c:pt>
                <c:pt idx="37">
                  <c:v>0.27427107660453853</c:v>
                </c:pt>
                <c:pt idx="38">
                  <c:v>0.2785725439780441</c:v>
                </c:pt>
                <c:pt idx="39">
                  <c:v>0.28219887734068311</c:v>
                </c:pt>
                <c:pt idx="40">
                  <c:v>0.28709266653130933</c:v>
                </c:pt>
                <c:pt idx="41">
                  <c:v>0.29380496594028327</c:v>
                </c:pt>
                <c:pt idx="42">
                  <c:v>0.29467531673409858</c:v>
                </c:pt>
                <c:pt idx="43">
                  <c:v>0.29895542583246981</c:v>
                </c:pt>
                <c:pt idx="44">
                  <c:v>0.29749999545884059</c:v>
                </c:pt>
                <c:pt idx="45">
                  <c:v>0.29917212175418101</c:v>
                </c:pt>
                <c:pt idx="46">
                  <c:v>0.29593351963364056</c:v>
                </c:pt>
                <c:pt idx="47">
                  <c:v>0.29406998103739307</c:v>
                </c:pt>
                <c:pt idx="48">
                  <c:v>0.29515657702783121</c:v>
                </c:pt>
                <c:pt idx="49">
                  <c:v>0.29188975120663663</c:v>
                </c:pt>
                <c:pt idx="50">
                  <c:v>0.29502367038830624</c:v>
                </c:pt>
                <c:pt idx="51">
                  <c:v>0.29323011839286961</c:v>
                </c:pt>
                <c:pt idx="52">
                  <c:v>0.30080359213006491</c:v>
                </c:pt>
                <c:pt idx="53">
                  <c:v>0.29983033490414185</c:v>
                </c:pt>
                <c:pt idx="54">
                  <c:v>0.30407558910629873</c:v>
                </c:pt>
                <c:pt idx="55">
                  <c:v>0.30087532149952068</c:v>
                </c:pt>
                <c:pt idx="56">
                  <c:v>0.30225056604626255</c:v>
                </c:pt>
                <c:pt idx="57">
                  <c:v>0.30532398633705321</c:v>
                </c:pt>
                <c:pt idx="58">
                  <c:v>0.30505749972431451</c:v>
                </c:pt>
                <c:pt idx="59">
                  <c:v>0.3112624815207875</c:v>
                </c:pt>
                <c:pt idx="60">
                  <c:v>0.31225963507624382</c:v>
                </c:pt>
                <c:pt idx="61">
                  <c:v>0.31449666316106339</c:v>
                </c:pt>
                <c:pt idx="62">
                  <c:v>0.31610282348979968</c:v>
                </c:pt>
                <c:pt idx="63">
                  <c:v>0.31928658746036714</c:v>
                </c:pt>
                <c:pt idx="64">
                  <c:v>0.31903539766046196</c:v>
                </c:pt>
                <c:pt idx="65">
                  <c:v>0.32016477947699751</c:v>
                </c:pt>
                <c:pt idx="66">
                  <c:v>0.32362876754601994</c:v>
                </c:pt>
                <c:pt idx="67">
                  <c:v>0.3250500953086794</c:v>
                </c:pt>
                <c:pt idx="68">
                  <c:v>0.3250773012833546</c:v>
                </c:pt>
                <c:pt idx="69">
                  <c:v>0.32183022820858276</c:v>
                </c:pt>
                <c:pt idx="70">
                  <c:v>0.32486217579869919</c:v>
                </c:pt>
                <c:pt idx="71">
                  <c:v>0.32466469239407586</c:v>
                </c:pt>
                <c:pt idx="72">
                  <c:v>0.32599921081791516</c:v>
                </c:pt>
                <c:pt idx="73">
                  <c:v>0.32695969551958659</c:v>
                </c:pt>
                <c:pt idx="74">
                  <c:v>0.32683458085412886</c:v>
                </c:pt>
                <c:pt idx="75">
                  <c:v>0.33155571168345804</c:v>
                </c:pt>
                <c:pt idx="76">
                  <c:v>0.332629841276188</c:v>
                </c:pt>
                <c:pt idx="77">
                  <c:v>0.33613067842990768</c:v>
                </c:pt>
                <c:pt idx="78">
                  <c:v>0.33993779508429817</c:v>
                </c:pt>
                <c:pt idx="79">
                  <c:v>0.34154886374644911</c:v>
                </c:pt>
                <c:pt idx="80">
                  <c:v>0.34250407446488262</c:v>
                </c:pt>
                <c:pt idx="81">
                  <c:v>0.34643652379044337</c:v>
                </c:pt>
                <c:pt idx="82">
                  <c:v>0.34897494931708029</c:v>
                </c:pt>
                <c:pt idx="83">
                  <c:v>0.3531688198277142</c:v>
                </c:pt>
                <c:pt idx="84">
                  <c:v>0.35667486480148036</c:v>
                </c:pt>
                <c:pt idx="85">
                  <c:v>0.35705623292584165</c:v>
                </c:pt>
                <c:pt idx="86">
                  <c:v>0.35992281029205808</c:v>
                </c:pt>
                <c:pt idx="87">
                  <c:v>0.35952261474745661</c:v>
                </c:pt>
                <c:pt idx="88">
                  <c:v>0.36870019078525013</c:v>
                </c:pt>
                <c:pt idx="89">
                  <c:v>0.37367628567617994</c:v>
                </c:pt>
                <c:pt idx="90">
                  <c:v>0.37684326323627759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A67-4A8B-983B-CBE15DEC01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4258623"/>
        <c:axId val="624259103"/>
      </c:scatterChart>
      <c:valAx>
        <c:axId val="6242586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4259103"/>
        <c:crosses val="autoZero"/>
        <c:crossBetween val="midCat"/>
      </c:valAx>
      <c:valAx>
        <c:axId val="6242591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Specific</a:t>
                </a:r>
                <a:r>
                  <a:rPr lang="en-GB" baseline="0"/>
                  <a:t> fuel consumption (Kg/Wh)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425862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Torque against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BsC'!$F$6:$F$96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B92-4356-BF93-E3D4B2B53D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4244223"/>
        <c:axId val="624261503"/>
      </c:scatterChart>
      <c:valAx>
        <c:axId val="6242442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4261503"/>
        <c:crosses val="autoZero"/>
        <c:crossBetween val="midCat"/>
      </c:valAx>
      <c:valAx>
        <c:axId val="6242615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424422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Brake Power against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BsC'!$H$6:$H$96</c:f>
              <c:numCache>
                <c:formatCode>General</c:formatCode>
                <c:ptCount val="91"/>
                <c:pt idx="0">
                  <c:v>11.716688592552611</c:v>
                </c:pt>
                <c:pt idx="1">
                  <c:v>12.360381869148405</c:v>
                </c:pt>
                <c:pt idx="2">
                  <c:v>13.066545058132551</c:v>
                </c:pt>
                <c:pt idx="3">
                  <c:v>13.728986182082744</c:v>
                </c:pt>
                <c:pt idx="4">
                  <c:v>14.546129982888306</c:v>
                </c:pt>
                <c:pt idx="5">
                  <c:v>15.395516873445752</c:v>
                </c:pt>
                <c:pt idx="6">
                  <c:v>16.305918756370772</c:v>
                </c:pt>
                <c:pt idx="7">
                  <c:v>17.290172150429392</c:v>
                </c:pt>
                <c:pt idx="8">
                  <c:v>18.326859945551924</c:v>
                </c:pt>
                <c:pt idx="9">
                  <c:v>19.233051725267195</c:v>
                </c:pt>
                <c:pt idx="10">
                  <c:v>20.102813224147166</c:v>
                </c:pt>
                <c:pt idx="11">
                  <c:v>20.915494888353557</c:v>
                </c:pt>
                <c:pt idx="12">
                  <c:v>21.715380130014967</c:v>
                </c:pt>
                <c:pt idx="13">
                  <c:v>22.450882296741018</c:v>
                </c:pt>
                <c:pt idx="14">
                  <c:v>23.108620706765766</c:v>
                </c:pt>
                <c:pt idx="15">
                  <c:v>23.82938464824193</c:v>
                </c:pt>
                <c:pt idx="16">
                  <c:v>24.659313415529315</c:v>
                </c:pt>
                <c:pt idx="17">
                  <c:v>25.418472352672005</c:v>
                </c:pt>
                <c:pt idx="18">
                  <c:v>26.158133070323593</c:v>
                </c:pt>
                <c:pt idx="19">
                  <c:v>27.018964567973644</c:v>
                </c:pt>
                <c:pt idx="20">
                  <c:v>27.988766138361267</c:v>
                </c:pt>
                <c:pt idx="21">
                  <c:v>28.850061606569128</c:v>
                </c:pt>
                <c:pt idx="22">
                  <c:v>29.782510683037408</c:v>
                </c:pt>
                <c:pt idx="23">
                  <c:v>30.737430827385705</c:v>
                </c:pt>
                <c:pt idx="24">
                  <c:v>31.538702252688967</c:v>
                </c:pt>
                <c:pt idx="25">
                  <c:v>32.48515636636516</c:v>
                </c:pt>
                <c:pt idx="26">
                  <c:v>33.373574064094271</c:v>
                </c:pt>
                <c:pt idx="27">
                  <c:v>34.142699776182475</c:v>
                </c:pt>
                <c:pt idx="28">
                  <c:v>34.832847388874868</c:v>
                </c:pt>
                <c:pt idx="29">
                  <c:v>35.519798759946809</c:v>
                </c:pt>
                <c:pt idx="30">
                  <c:v>36.212042832196701</c:v>
                </c:pt>
                <c:pt idx="31">
                  <c:v>36.878149896356739</c:v>
                </c:pt>
                <c:pt idx="32">
                  <c:v>37.578017978636794</c:v>
                </c:pt>
                <c:pt idx="33">
                  <c:v>38.205346269014584</c:v>
                </c:pt>
                <c:pt idx="34">
                  <c:v>38.636684230923649</c:v>
                </c:pt>
                <c:pt idx="35">
                  <c:v>39.042177314353324</c:v>
                </c:pt>
                <c:pt idx="36">
                  <c:v>39.675691878835217</c:v>
                </c:pt>
                <c:pt idx="37">
                  <c:v>40.286237036689826</c:v>
                </c:pt>
                <c:pt idx="38">
                  <c:v>40.703976651632999</c:v>
                </c:pt>
                <c:pt idx="39">
                  <c:v>41.175284817892518</c:v>
                </c:pt>
                <c:pt idx="40">
                  <c:v>41.829179718728504</c:v>
                </c:pt>
                <c:pt idx="41">
                  <c:v>42.321578497257761</c:v>
                </c:pt>
                <c:pt idx="42">
                  <c:v>43.015730004023098</c:v>
                </c:pt>
                <c:pt idx="43">
                  <c:v>43.611015685754225</c:v>
                </c:pt>
                <c:pt idx="44">
                  <c:v>44.209772554621559</c:v>
                </c:pt>
                <c:pt idx="45">
                  <c:v>44.991396831612697</c:v>
                </c:pt>
                <c:pt idx="46">
                  <c:v>45.983365884206719</c:v>
                </c:pt>
                <c:pt idx="47">
                  <c:v>46.890393956532364</c:v>
                </c:pt>
                <c:pt idx="48">
                  <c:v>47.88315920551571</c:v>
                </c:pt>
                <c:pt idx="49">
                  <c:v>48.801540236428714</c:v>
                </c:pt>
                <c:pt idx="50">
                  <c:v>49.48996371161617</c:v>
                </c:pt>
                <c:pt idx="51">
                  <c:v>50.512961511267569</c:v>
                </c:pt>
                <c:pt idx="52">
                  <c:v>51.167085533366674</c:v>
                </c:pt>
                <c:pt idx="53">
                  <c:v>51.836343014894553</c:v>
                </c:pt>
                <c:pt idx="54">
                  <c:v>52.482001006321546</c:v>
                </c:pt>
                <c:pt idx="55">
                  <c:v>53.170596322456333</c:v>
                </c:pt>
                <c:pt idx="56">
                  <c:v>53.767222363576693</c:v>
                </c:pt>
                <c:pt idx="57">
                  <c:v>54.105519908566265</c:v>
                </c:pt>
                <c:pt idx="58">
                  <c:v>54.57809396980447</c:v>
                </c:pt>
                <c:pt idx="59">
                  <c:v>54.837516519966648</c:v>
                </c:pt>
                <c:pt idx="60">
                  <c:v>54.990936117748575</c:v>
                </c:pt>
                <c:pt idx="61">
                  <c:v>55.089080210803964</c:v>
                </c:pt>
                <c:pt idx="62">
                  <c:v>55.162341734685029</c:v>
                </c:pt>
                <c:pt idx="63">
                  <c:v>55.387201342306277</c:v>
                </c:pt>
                <c:pt idx="64">
                  <c:v>55.780740023832905</c:v>
                </c:pt>
                <c:pt idx="65">
                  <c:v>56.008062685032641</c:v>
                </c:pt>
                <c:pt idx="66">
                  <c:v>56.350232379368862</c:v>
                </c:pt>
                <c:pt idx="67">
                  <c:v>56.818590609365756</c:v>
                </c:pt>
                <c:pt idx="68">
                  <c:v>57.398588174815529</c:v>
                </c:pt>
                <c:pt idx="69">
                  <c:v>58.108961467009401</c:v>
                </c:pt>
                <c:pt idx="70">
                  <c:v>58.411831136689798</c:v>
                </c:pt>
                <c:pt idx="71">
                  <c:v>58.939921279980823</c:v>
                </c:pt>
                <c:pt idx="72">
                  <c:v>59.124398264977998</c:v>
                </c:pt>
                <c:pt idx="73">
                  <c:v>59.162965101591872</c:v>
                </c:pt>
                <c:pt idx="74">
                  <c:v>59.213308771129846</c:v>
                </c:pt>
                <c:pt idx="75">
                  <c:v>59.1254865909778</c:v>
                </c:pt>
                <c:pt idx="76">
                  <c:v>58.880132086370907</c:v>
                </c:pt>
                <c:pt idx="77">
                  <c:v>58.473350195836218</c:v>
                </c:pt>
                <c:pt idx="78">
                  <c:v>58.173522110923692</c:v>
                </c:pt>
                <c:pt idx="79">
                  <c:v>58.031633040708037</c:v>
                </c:pt>
                <c:pt idx="80">
                  <c:v>57.913836071308943</c:v>
                </c:pt>
                <c:pt idx="81">
                  <c:v>57.456767218748894</c:v>
                </c:pt>
                <c:pt idx="82">
                  <c:v>57.012891168519005</c:v>
                </c:pt>
                <c:pt idx="83">
                  <c:v>56.549452172041185</c:v>
                </c:pt>
                <c:pt idx="84">
                  <c:v>56.475774793067551</c:v>
                </c:pt>
                <c:pt idx="85">
                  <c:v>55.992929225603888</c:v>
                </c:pt>
                <c:pt idx="86">
                  <c:v>55.731407924671586</c:v>
                </c:pt>
                <c:pt idx="87">
                  <c:v>55.524883746131138</c:v>
                </c:pt>
                <c:pt idx="88">
                  <c:v>55.452152637974166</c:v>
                </c:pt>
                <c:pt idx="89">
                  <c:v>55.521182292125516</c:v>
                </c:pt>
                <c:pt idx="90">
                  <c:v>55.855261714661125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B66-4CA0-8F80-D388BCD7A5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4288383"/>
        <c:axId val="624288863"/>
      </c:scatterChart>
      <c:valAx>
        <c:axId val="6242883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4288863"/>
        <c:crosses val="autoZero"/>
        <c:crossBetween val="midCat"/>
      </c:valAx>
      <c:valAx>
        <c:axId val="624288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Power(Hp)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42883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598772</xdr:colOff>
      <xdr:row>4</xdr:row>
      <xdr:rowOff>176661</xdr:rowOff>
    </xdr:from>
    <xdr:to>
      <xdr:col>22</xdr:col>
      <xdr:colOff>292995</xdr:colOff>
      <xdr:row>19</xdr:row>
      <xdr:rowOff>157611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DC3BC13-E7A5-56CA-9D33-41B3BA1E213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608134</xdr:colOff>
      <xdr:row>19</xdr:row>
      <xdr:rowOff>175196</xdr:rowOff>
    </xdr:from>
    <xdr:to>
      <xdr:col>22</xdr:col>
      <xdr:colOff>295519</xdr:colOff>
      <xdr:row>34</xdr:row>
      <xdr:rowOff>109742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D59EAD1-0168-957D-5758-55E715B137A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5698</xdr:colOff>
      <xdr:row>34</xdr:row>
      <xdr:rowOff>158913</xdr:rowOff>
    </xdr:from>
    <xdr:to>
      <xdr:col>22</xdr:col>
      <xdr:colOff>303660</xdr:colOff>
      <xdr:row>49</xdr:row>
      <xdr:rowOff>93459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2714A17-C397-0553-848C-68D01F80FF0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6"/>
  <sheetViews>
    <sheetView tabSelected="1" zoomScale="70" workbookViewId="0">
      <selection activeCell="N13" sqref="N13"/>
    </sheetView>
  </sheetViews>
  <sheetFormatPr defaultRowHeight="14.5" x14ac:dyDescent="0.35"/>
  <cols>
    <col min="1" max="1" width="9.1796875" style="1"/>
    <col min="2" max="2" width="13.453125" style="1" customWidth="1"/>
    <col min="3" max="3" width="14.54296875" customWidth="1"/>
    <col min="4" max="4" width="10.54296875" style="1" customWidth="1"/>
    <col min="5" max="5" width="6.08984375" customWidth="1"/>
    <col min="6" max="6" width="11.54296875" customWidth="1"/>
    <col min="7" max="7" width="10.54296875" style="1" customWidth="1"/>
    <col min="8" max="8" width="11.08984375" style="1" customWidth="1"/>
    <col min="9" max="9" width="14.453125" style="1" customWidth="1"/>
    <col min="10" max="10" width="15.453125" customWidth="1"/>
    <col min="11" max="11" width="11.1796875" customWidth="1"/>
    <col min="12" max="12" width="11.08984375" customWidth="1"/>
    <col min="13" max="13" width="11.90625" customWidth="1"/>
    <col min="14" max="14" width="24.26953125" customWidth="1"/>
  </cols>
  <sheetData>
    <row r="1" spans="1:14" x14ac:dyDescent="0.35">
      <c r="A1"/>
      <c r="B1"/>
      <c r="G1" s="2" t="s">
        <v>0</v>
      </c>
      <c r="H1" s="2" t="s">
        <v>1</v>
      </c>
      <c r="I1" s="2" t="s">
        <v>2</v>
      </c>
    </row>
    <row r="2" spans="1:14" x14ac:dyDescent="0.35">
      <c r="C2" s="1"/>
      <c r="G2" s="2" t="s">
        <v>3</v>
      </c>
      <c r="H2" s="2" t="s">
        <v>4</v>
      </c>
      <c r="I2" s="2" t="s">
        <v>5</v>
      </c>
    </row>
    <row r="3" spans="1:14" x14ac:dyDescent="0.35">
      <c r="C3" s="1"/>
      <c r="G3" s="3">
        <v>1018.9</v>
      </c>
      <c r="H3" s="3">
        <v>46</v>
      </c>
      <c r="I3" s="3">
        <v>27</v>
      </c>
    </row>
    <row r="4" spans="1:14" x14ac:dyDescent="0.35">
      <c r="A4" s="2" t="s">
        <v>6</v>
      </c>
      <c r="B4" s="2" t="s">
        <v>7</v>
      </c>
      <c r="C4" s="2" t="s">
        <v>8</v>
      </c>
      <c r="D4" s="2" t="s">
        <v>9</v>
      </c>
      <c r="F4" s="2" t="s">
        <v>19</v>
      </c>
      <c r="G4" s="2" t="s">
        <v>20</v>
      </c>
      <c r="H4" s="2" t="s">
        <v>20</v>
      </c>
      <c r="I4" s="2" t="s">
        <v>21</v>
      </c>
      <c r="J4" s="2" t="s">
        <v>21</v>
      </c>
      <c r="K4" s="2" t="s">
        <v>22</v>
      </c>
      <c r="L4" s="2" t="s">
        <v>23</v>
      </c>
      <c r="M4" s="2" t="s">
        <v>24</v>
      </c>
      <c r="N4" s="2" t="s">
        <v>25</v>
      </c>
    </row>
    <row r="5" spans="1:14" x14ac:dyDescent="0.35">
      <c r="A5" s="2" t="s">
        <v>10</v>
      </c>
      <c r="B5" s="2" t="s">
        <v>11</v>
      </c>
      <c r="C5" s="2" t="s">
        <v>12</v>
      </c>
      <c r="D5" s="2" t="s">
        <v>9</v>
      </c>
      <c r="F5" s="2" t="s">
        <v>13</v>
      </c>
      <c r="G5" s="2" t="s">
        <v>14</v>
      </c>
      <c r="H5" s="2" t="s">
        <v>15</v>
      </c>
      <c r="I5" s="2" t="s">
        <v>14</v>
      </c>
      <c r="J5" s="2" t="s">
        <v>15</v>
      </c>
      <c r="K5" s="2" t="s">
        <v>18</v>
      </c>
      <c r="L5" s="2" t="s">
        <v>17</v>
      </c>
      <c r="M5" s="2" t="s">
        <v>16</v>
      </c>
      <c r="N5" s="2" t="s">
        <v>4</v>
      </c>
    </row>
    <row r="6" spans="1:14" x14ac:dyDescent="0.35">
      <c r="A6" s="1">
        <v>102.27500000000001</v>
      </c>
      <c r="B6" s="1">
        <v>1000</v>
      </c>
      <c r="C6" s="1">
        <v>7.0400000000000004E-2</v>
      </c>
      <c r="D6" s="1">
        <v>1.2658</v>
      </c>
      <c r="F6">
        <f>A6*0.815776</f>
        <v>83.433490399999997</v>
      </c>
      <c r="G6" s="1">
        <f>F6*B6*(2*PI())/60000</f>
        <v>8.7371346834664827</v>
      </c>
      <c r="H6" s="1">
        <f>G6/0.7457</f>
        <v>11.716688592552611</v>
      </c>
      <c r="I6" s="1">
        <f>G6*((1.01325/($G$3*10^-3))*(SQRT(($I$3+273)/293)))</f>
        <v>8.7918627117276706</v>
      </c>
      <c r="J6" s="4">
        <f>H6*((1.01325/($G$3*10^-3))*(SQRT(($I$3+273)/293)))</f>
        <v>11.790080074732025</v>
      </c>
      <c r="K6">
        <f>((C6)*0.75*3600)/(60*G6)</f>
        <v>0.36259026726403709</v>
      </c>
      <c r="L6">
        <f>2*PI()*F6*2/(1600/1000)</f>
        <v>655.28510125998628</v>
      </c>
      <c r="M6" s="1">
        <f>(C6*0.75)/60</f>
        <v>8.8000000000000003E-4</v>
      </c>
      <c r="N6" s="1">
        <f>G6/(M6*44000)*100</f>
        <v>22.564913955233685</v>
      </c>
    </row>
    <row r="7" spans="1:14" x14ac:dyDescent="0.35">
      <c r="A7" s="1">
        <v>102.756</v>
      </c>
      <c r="B7" s="1">
        <f t="shared" ref="B7:B38" si="0">B6+50</f>
        <v>1050</v>
      </c>
      <c r="C7" s="1">
        <v>7.2400000000000006E-2</v>
      </c>
      <c r="D7" s="1">
        <v>1.26783</v>
      </c>
      <c r="F7">
        <f t="shared" ref="F7:F70" si="1">A7*0.815776</f>
        <v>83.825878656</v>
      </c>
      <c r="G7" s="1">
        <f t="shared" ref="G7:G70" si="2">F7*B7*(2*PI())/60000</f>
        <v>9.2171367598239655</v>
      </c>
      <c r="H7" s="1">
        <f t="shared" ref="H7:H70" si="3">G7/0.7457</f>
        <v>12.360381869148405</v>
      </c>
      <c r="I7" s="1">
        <f t="shared" ref="I7:I70" si="4">G7*((1.01325/($G$3*10^-3))*(SQRT(($I$3+273)/293)))</f>
        <v>9.2748714450902288</v>
      </c>
      <c r="J7" s="4">
        <f t="shared" ref="J7:J70" si="5">H7*((1.01325/($G$3*10^-3))*(SQRT(($I$3+273)/293)))</f>
        <v>12.437805344093105</v>
      </c>
      <c r="K7">
        <f t="shared" ref="K7:K70" si="6">((C7)*0.75*3600)/(60*G7)</f>
        <v>0.35347202552110374</v>
      </c>
      <c r="L7">
        <f t="shared" ref="L7:L70" si="7">2*PI()*F7*2/(1600/1000)</f>
        <v>658.36691141599749</v>
      </c>
      <c r="M7" s="1">
        <f t="shared" ref="M7:M70" si="8">(C7*0.75)/60</f>
        <v>9.0499999999999999E-4</v>
      </c>
      <c r="N7" s="1">
        <f t="shared" ref="N7:N70" si="9">G7/(M7*44000)*100</f>
        <v>23.147003414927088</v>
      </c>
    </row>
    <row r="8" spans="1:14" x14ac:dyDescent="0.35">
      <c r="A8" s="1">
        <v>103.68899999999999</v>
      </c>
      <c r="B8" s="1">
        <f t="shared" si="0"/>
        <v>1100</v>
      </c>
      <c r="C8" s="1">
        <v>7.3700000000000002E-2</v>
      </c>
      <c r="D8" s="1">
        <v>1.2734399999999999</v>
      </c>
      <c r="F8">
        <f t="shared" si="1"/>
        <v>84.586997663999995</v>
      </c>
      <c r="G8" s="1">
        <f t="shared" si="2"/>
        <v>9.7437226498494436</v>
      </c>
      <c r="H8" s="1">
        <f t="shared" si="3"/>
        <v>13.066545058132551</v>
      </c>
      <c r="I8" s="1">
        <f t="shared" si="4"/>
        <v>9.8047557857537395</v>
      </c>
      <c r="J8" s="4">
        <f t="shared" si="5"/>
        <v>13.148391827482552</v>
      </c>
      <c r="K8">
        <f t="shared" si="6"/>
        <v>0.34037298876228228</v>
      </c>
      <c r="L8">
        <f t="shared" si="7"/>
        <v>664.34472612609829</v>
      </c>
      <c r="M8" s="1">
        <f t="shared" si="8"/>
        <v>9.2125000000000009E-4</v>
      </c>
      <c r="N8" s="1">
        <f t="shared" si="9"/>
        <v>24.037801035770183</v>
      </c>
    </row>
    <row r="9" spans="1:14" x14ac:dyDescent="0.35">
      <c r="A9" s="1">
        <v>104.209</v>
      </c>
      <c r="B9" s="1">
        <f t="shared" si="0"/>
        <v>1150</v>
      </c>
      <c r="C9" s="1">
        <v>7.2800000000000004E-2</v>
      </c>
      <c r="D9" s="1">
        <v>1.2847599999999999</v>
      </c>
      <c r="F9">
        <f t="shared" si="1"/>
        <v>85.011201184000001</v>
      </c>
      <c r="G9" s="1">
        <f t="shared" si="2"/>
        <v>10.237704995979103</v>
      </c>
      <c r="H9" s="1">
        <f t="shared" si="3"/>
        <v>13.728986182082744</v>
      </c>
      <c r="I9" s="1">
        <f t="shared" si="4"/>
        <v>10.301832359084756</v>
      </c>
      <c r="J9" s="4">
        <f t="shared" si="5"/>
        <v>13.814982377745416</v>
      </c>
      <c r="K9">
        <f t="shared" si="6"/>
        <v>0.31999359243958109</v>
      </c>
      <c r="L9">
        <f t="shared" si="7"/>
        <v>667.67641278124586</v>
      </c>
      <c r="M9" s="1">
        <f t="shared" si="8"/>
        <v>9.1E-4</v>
      </c>
      <c r="N9" s="1">
        <f t="shared" si="9"/>
        <v>25.568693796151603</v>
      </c>
    </row>
    <row r="10" spans="1:14" x14ac:dyDescent="0.35">
      <c r="A10" s="1">
        <v>105.81100000000001</v>
      </c>
      <c r="B10" s="1">
        <f t="shared" si="0"/>
        <v>1200</v>
      </c>
      <c r="C10" s="1">
        <v>7.4399999999999994E-2</v>
      </c>
      <c r="D10" s="1">
        <v>1.2918099999999999</v>
      </c>
      <c r="F10">
        <f t="shared" si="1"/>
        <v>86.318074335999995</v>
      </c>
      <c r="G10" s="1">
        <f t="shared" si="2"/>
        <v>10.84704912823981</v>
      </c>
      <c r="H10" s="1">
        <f t="shared" si="3"/>
        <v>14.546129982888306</v>
      </c>
      <c r="I10" s="1">
        <f t="shared" si="4"/>
        <v>10.914993326509315</v>
      </c>
      <c r="J10" s="4">
        <f t="shared" si="5"/>
        <v>14.63724463793659</v>
      </c>
      <c r="K10">
        <f t="shared" si="6"/>
        <v>0.30865537349541733</v>
      </c>
      <c r="L10">
        <f t="shared" si="7"/>
        <v>677.94057051498805</v>
      </c>
      <c r="M10" s="1">
        <f t="shared" si="8"/>
        <v>9.2999999999999995E-4</v>
      </c>
      <c r="N10" s="1">
        <f t="shared" si="9"/>
        <v>26.507940196089468</v>
      </c>
    </row>
    <row r="11" spans="1:14" x14ac:dyDescent="0.35">
      <c r="A11" s="1">
        <v>107.51</v>
      </c>
      <c r="B11" s="1">
        <f t="shared" si="0"/>
        <v>1250</v>
      </c>
      <c r="C11" s="1">
        <v>7.8950000000000006E-2</v>
      </c>
      <c r="D11" s="1">
        <v>1.2972900000000001</v>
      </c>
      <c r="F11">
        <f t="shared" si="1"/>
        <v>87.704077760000004</v>
      </c>
      <c r="G11" s="1">
        <f t="shared" si="2"/>
        <v>11.480436932528498</v>
      </c>
      <c r="H11" s="1">
        <f t="shared" si="3"/>
        <v>15.395516873445752</v>
      </c>
      <c r="I11" s="1">
        <f t="shared" si="4"/>
        <v>11.552348571716477</v>
      </c>
      <c r="J11" s="4">
        <f t="shared" si="5"/>
        <v>15.491951953488636</v>
      </c>
      <c r="K11">
        <f t="shared" si="6"/>
        <v>0.30946121832120271</v>
      </c>
      <c r="L11">
        <f t="shared" si="7"/>
        <v>688.82621595170986</v>
      </c>
      <c r="M11" s="1">
        <f t="shared" si="8"/>
        <v>9.8687500000000012E-4</v>
      </c>
      <c r="N11" s="1">
        <f t="shared" si="9"/>
        <v>26.43891285054637</v>
      </c>
    </row>
    <row r="12" spans="1:14" x14ac:dyDescent="0.35">
      <c r="A12" s="1">
        <v>109.488</v>
      </c>
      <c r="B12" s="1">
        <f t="shared" si="0"/>
        <v>1300</v>
      </c>
      <c r="C12" s="1">
        <v>7.9000000000000001E-2</v>
      </c>
      <c r="D12" s="1">
        <v>1.29895</v>
      </c>
      <c r="F12">
        <f t="shared" si="1"/>
        <v>89.317682687999991</v>
      </c>
      <c r="G12" s="1">
        <f t="shared" si="2"/>
        <v>12.159323616625684</v>
      </c>
      <c r="H12" s="1">
        <f t="shared" si="3"/>
        <v>16.305918756370772</v>
      </c>
      <c r="I12" s="1">
        <f t="shared" si="4"/>
        <v>12.235487694511184</v>
      </c>
      <c r="J12" s="4">
        <f t="shared" si="5"/>
        <v>16.408056449659625</v>
      </c>
      <c r="K12">
        <f t="shared" si="6"/>
        <v>0.29236823626761421</v>
      </c>
      <c r="L12">
        <f t="shared" si="7"/>
        <v>701.49943942071252</v>
      </c>
      <c r="M12" s="1">
        <f t="shared" si="8"/>
        <v>9.8749999999999988E-4</v>
      </c>
      <c r="N12" s="1">
        <f t="shared" si="9"/>
        <v>27.984634330553938</v>
      </c>
    </row>
    <row r="13" spans="1:14" x14ac:dyDescent="0.35">
      <c r="A13" s="1">
        <v>111.797</v>
      </c>
      <c r="B13" s="1">
        <f t="shared" si="0"/>
        <v>1350</v>
      </c>
      <c r="C13" s="1">
        <v>7.9600000000000004E-2</v>
      </c>
      <c r="D13" s="1">
        <v>1.2946899999999999</v>
      </c>
      <c r="F13">
        <f t="shared" si="1"/>
        <v>91.201309471999991</v>
      </c>
      <c r="G13" s="1">
        <f t="shared" si="2"/>
        <v>12.893281372575197</v>
      </c>
      <c r="H13" s="1">
        <f t="shared" si="3"/>
        <v>17.290172150429392</v>
      </c>
      <c r="I13" s="1">
        <f t="shared" si="4"/>
        <v>12.974042845632608</v>
      </c>
      <c r="J13" s="4">
        <f t="shared" si="5"/>
        <v>17.398475051136661</v>
      </c>
      <c r="K13">
        <f t="shared" si="6"/>
        <v>0.27781911341973303</v>
      </c>
      <c r="L13">
        <f t="shared" si="7"/>
        <v>716.29340958751095</v>
      </c>
      <c r="M13" s="1">
        <f t="shared" si="8"/>
        <v>9.9500000000000001E-4</v>
      </c>
      <c r="N13" s="1">
        <f t="shared" si="9"/>
        <v>29.450163025525804</v>
      </c>
    </row>
    <row r="14" spans="1:14" x14ac:dyDescent="0.35">
      <c r="A14" s="1">
        <v>114.268</v>
      </c>
      <c r="B14" s="1">
        <f t="shared" si="0"/>
        <v>1400</v>
      </c>
      <c r="C14" s="1">
        <v>8.3500000000000005E-2</v>
      </c>
      <c r="D14" s="1">
        <v>1.2855000000000001</v>
      </c>
      <c r="F14">
        <f t="shared" si="1"/>
        <v>93.217091967999991</v>
      </c>
      <c r="G14" s="1">
        <f t="shared" si="2"/>
        <v>13.666339461398069</v>
      </c>
      <c r="H14" s="1">
        <f t="shared" si="3"/>
        <v>18.326859945551924</v>
      </c>
      <c r="I14" s="1">
        <f t="shared" si="4"/>
        <v>13.751943247921552</v>
      </c>
      <c r="J14" s="4">
        <f t="shared" si="5"/>
        <v>18.441656494463665</v>
      </c>
      <c r="K14">
        <f t="shared" si="6"/>
        <v>0.27494560709643073</v>
      </c>
      <c r="L14">
        <f t="shared" si="7"/>
        <v>732.12532828918211</v>
      </c>
      <c r="M14" s="1">
        <f t="shared" si="8"/>
        <v>1.04375E-3</v>
      </c>
      <c r="N14" s="1">
        <f t="shared" si="9"/>
        <v>29.757952011754096</v>
      </c>
    </row>
    <row r="15" spans="1:14" x14ac:dyDescent="0.35">
      <c r="A15" s="1">
        <v>115.783</v>
      </c>
      <c r="B15" s="1">
        <f t="shared" si="0"/>
        <v>1450</v>
      </c>
      <c r="C15" s="1">
        <v>8.4699999999999998E-2</v>
      </c>
      <c r="D15" s="1">
        <v>1.2781800000000001</v>
      </c>
      <c r="F15">
        <f t="shared" si="1"/>
        <v>94.452992607999988</v>
      </c>
      <c r="G15" s="1">
        <f t="shared" si="2"/>
        <v>14.342086671531749</v>
      </c>
      <c r="H15" s="1">
        <f t="shared" si="3"/>
        <v>19.233051725267195</v>
      </c>
      <c r="I15" s="1">
        <f t="shared" si="4"/>
        <v>14.431923231584936</v>
      </c>
      <c r="J15" s="4">
        <f t="shared" si="5"/>
        <v>19.353524516005006</v>
      </c>
      <c r="K15">
        <f t="shared" si="6"/>
        <v>0.26575630780182197</v>
      </c>
      <c r="L15">
        <f t="shared" si="7"/>
        <v>741.83206921715941</v>
      </c>
      <c r="M15" s="1">
        <f t="shared" si="8"/>
        <v>1.05875E-3</v>
      </c>
      <c r="N15" s="1">
        <f t="shared" si="9"/>
        <v>30.786919977528708</v>
      </c>
    </row>
    <row r="16" spans="1:14" x14ac:dyDescent="0.35">
      <c r="A16" s="1">
        <v>116.985</v>
      </c>
      <c r="B16" s="1">
        <f t="shared" si="0"/>
        <v>1500</v>
      </c>
      <c r="C16" s="1">
        <v>8.8650000000000007E-2</v>
      </c>
      <c r="D16" s="1">
        <v>1.2795000000000001</v>
      </c>
      <c r="F16">
        <f t="shared" si="1"/>
        <v>95.43355536</v>
      </c>
      <c r="G16" s="1">
        <f t="shared" si="2"/>
        <v>14.990667821246541</v>
      </c>
      <c r="H16" s="1">
        <f t="shared" si="3"/>
        <v>20.102813224147166</v>
      </c>
      <c r="I16" s="1">
        <f t="shared" si="4"/>
        <v>15.084566990928309</v>
      </c>
      <c r="J16" s="4">
        <f t="shared" si="5"/>
        <v>20.228734063200093</v>
      </c>
      <c r="K16">
        <f t="shared" si="6"/>
        <v>0.26611556253324253</v>
      </c>
      <c r="L16">
        <f t="shared" si="7"/>
        <v>749.53339106232704</v>
      </c>
      <c r="M16" s="1">
        <f t="shared" si="8"/>
        <v>1.1081250000000002E-3</v>
      </c>
      <c r="N16" s="1">
        <f t="shared" si="9"/>
        <v>30.745357783410839</v>
      </c>
    </row>
    <row r="17" spans="1:14" x14ac:dyDescent="0.35">
      <c r="A17" s="1">
        <v>117.788</v>
      </c>
      <c r="B17" s="1">
        <f t="shared" si="0"/>
        <v>1550</v>
      </c>
      <c r="C17" s="1">
        <v>9.3200000000000005E-2</v>
      </c>
      <c r="D17" s="1">
        <v>1.27766</v>
      </c>
      <c r="F17">
        <f t="shared" si="1"/>
        <v>96.088623487999996</v>
      </c>
      <c r="G17" s="1">
        <f t="shared" si="2"/>
        <v>15.596684538245247</v>
      </c>
      <c r="H17" s="1">
        <f t="shared" si="3"/>
        <v>20.915494888353557</v>
      </c>
      <c r="I17" s="1">
        <f t="shared" si="4"/>
        <v>15.694379700688511</v>
      </c>
      <c r="J17" s="4">
        <f t="shared" si="5"/>
        <v>21.046506236674951</v>
      </c>
      <c r="K17">
        <f t="shared" si="6"/>
        <v>0.2689033037576497</v>
      </c>
      <c r="L17">
        <f t="shared" si="7"/>
        <v>754.67828410864092</v>
      </c>
      <c r="M17" s="1">
        <f t="shared" si="8"/>
        <v>1.165E-3</v>
      </c>
      <c r="N17" s="1">
        <f t="shared" si="9"/>
        <v>30.426618295445273</v>
      </c>
    </row>
    <row r="18" spans="1:14" x14ac:dyDescent="0.35">
      <c r="A18" s="1">
        <v>118.471</v>
      </c>
      <c r="B18" s="1">
        <f t="shared" si="0"/>
        <v>1600</v>
      </c>
      <c r="C18" s="1">
        <v>9.5899999999999999E-2</v>
      </c>
      <c r="D18" s="1">
        <v>1.2823500000000001</v>
      </c>
      <c r="F18">
        <f t="shared" si="1"/>
        <v>96.645798495999998</v>
      </c>
      <c r="G18" s="1">
        <f t="shared" si="2"/>
        <v>16.193158962952161</v>
      </c>
      <c r="H18" s="1">
        <f t="shared" si="3"/>
        <v>21.715380130014967</v>
      </c>
      <c r="I18" s="1">
        <f t="shared" si="4"/>
        <v>16.294590346748887</v>
      </c>
      <c r="J18" s="4">
        <f t="shared" si="5"/>
        <v>21.851401832840132</v>
      </c>
      <c r="K18">
        <f t="shared" si="6"/>
        <v>0.26650142877454003</v>
      </c>
      <c r="L18">
        <f t="shared" si="7"/>
        <v>759.05432638838261</v>
      </c>
      <c r="M18" s="1">
        <f t="shared" si="8"/>
        <v>1.1987499999999999E-3</v>
      </c>
      <c r="N18" s="1">
        <f t="shared" si="9"/>
        <v>30.700841715711746</v>
      </c>
    </row>
    <row r="19" spans="1:14" x14ac:dyDescent="0.35">
      <c r="A19" s="1">
        <v>118.77200000000001</v>
      </c>
      <c r="B19" s="1">
        <f t="shared" si="0"/>
        <v>1650</v>
      </c>
      <c r="C19" s="1">
        <v>9.8750000000000004E-2</v>
      </c>
      <c r="D19" s="1">
        <v>1.2902800000000001</v>
      </c>
      <c r="F19">
        <f t="shared" si="1"/>
        <v>96.891347072000002</v>
      </c>
      <c r="G19" s="1">
        <f t="shared" si="2"/>
        <v>16.741622928679778</v>
      </c>
      <c r="H19" s="1">
        <f t="shared" si="3"/>
        <v>22.450882296741018</v>
      </c>
      <c r="I19" s="1">
        <f t="shared" si="4"/>
        <v>16.846489803916665</v>
      </c>
      <c r="J19" s="4">
        <f t="shared" si="5"/>
        <v>22.591511068682664</v>
      </c>
      <c r="K19">
        <f t="shared" si="6"/>
        <v>0.26543125591411398</v>
      </c>
      <c r="L19">
        <f t="shared" si="7"/>
        <v>760.98286039453524</v>
      </c>
      <c r="M19" s="1">
        <f t="shared" si="8"/>
        <v>1.234375E-3</v>
      </c>
      <c r="N19" s="1">
        <f t="shared" si="9"/>
        <v>30.824622193196372</v>
      </c>
    </row>
    <row r="20" spans="1:14" x14ac:dyDescent="0.35">
      <c r="A20" s="1">
        <v>118.65600000000001</v>
      </c>
      <c r="B20" s="1">
        <f t="shared" si="0"/>
        <v>1700</v>
      </c>
      <c r="C20" s="1">
        <v>0.10005</v>
      </c>
      <c r="D20" s="1">
        <v>1.29942</v>
      </c>
      <c r="F20">
        <f t="shared" si="1"/>
        <v>96.796717055999991</v>
      </c>
      <c r="G20" s="1">
        <f t="shared" si="2"/>
        <v>17.232098461035232</v>
      </c>
      <c r="H20" s="1">
        <f t="shared" si="3"/>
        <v>23.108620706765766</v>
      </c>
      <c r="I20" s="1">
        <f t="shared" si="4"/>
        <v>17.340037597347248</v>
      </c>
      <c r="J20" s="4">
        <f t="shared" si="5"/>
        <v>23.253369447964658</v>
      </c>
      <c r="K20">
        <f t="shared" si="6"/>
        <v>0.26127113944830166</v>
      </c>
      <c r="L20">
        <f t="shared" si="7"/>
        <v>760.23963798684838</v>
      </c>
      <c r="M20" s="1">
        <f t="shared" si="8"/>
        <v>1.2506250000000002E-3</v>
      </c>
      <c r="N20" s="1">
        <f t="shared" si="9"/>
        <v>31.315430395775255</v>
      </c>
    </row>
    <row r="21" spans="1:14" x14ac:dyDescent="0.35">
      <c r="A21" s="1">
        <v>118.861</v>
      </c>
      <c r="B21" s="1">
        <f t="shared" si="0"/>
        <v>1750</v>
      </c>
      <c r="C21" s="1">
        <v>0.10305</v>
      </c>
      <c r="D21" s="1">
        <v>1.31053</v>
      </c>
      <c r="F21">
        <f t="shared" si="1"/>
        <v>96.963951135999991</v>
      </c>
      <c r="G21" s="1">
        <f t="shared" si="2"/>
        <v>17.769572132194007</v>
      </c>
      <c r="H21" s="1">
        <f t="shared" si="3"/>
        <v>23.82938464824193</v>
      </c>
      <c r="I21" s="1">
        <f t="shared" si="4"/>
        <v>17.880877918481154</v>
      </c>
      <c r="J21" s="4">
        <f t="shared" si="5"/>
        <v>23.978648140647923</v>
      </c>
      <c r="K21">
        <f t="shared" si="6"/>
        <v>0.26096576583284559</v>
      </c>
      <c r="L21">
        <f t="shared" si="7"/>
        <v>761.55309137974314</v>
      </c>
      <c r="M21" s="1">
        <f t="shared" si="8"/>
        <v>1.2881250000000002E-3</v>
      </c>
      <c r="N21" s="1">
        <f t="shared" si="9"/>
        <v>31.352074689592879</v>
      </c>
    </row>
    <row r="22" spans="1:14" x14ac:dyDescent="0.35">
      <c r="A22" s="1">
        <v>119.584</v>
      </c>
      <c r="B22" s="1">
        <f t="shared" si="0"/>
        <v>1800</v>
      </c>
      <c r="C22" s="1">
        <v>0.10929999999999999</v>
      </c>
      <c r="D22" s="1">
        <v>1.3149</v>
      </c>
      <c r="F22">
        <f t="shared" si="1"/>
        <v>97.553757183999991</v>
      </c>
      <c r="G22" s="1">
        <f t="shared" si="2"/>
        <v>18.38845001396021</v>
      </c>
      <c r="H22" s="1">
        <f t="shared" si="3"/>
        <v>24.659313415529315</v>
      </c>
      <c r="I22" s="1">
        <f t="shared" si="4"/>
        <v>18.503632353308582</v>
      </c>
      <c r="J22" s="4">
        <f t="shared" si="5"/>
        <v>24.813775450326649</v>
      </c>
      <c r="K22">
        <f t="shared" si="6"/>
        <v>0.26747768279903716</v>
      </c>
      <c r="L22">
        <f t="shared" si="7"/>
        <v>766.18541724834211</v>
      </c>
      <c r="M22" s="1">
        <f t="shared" si="8"/>
        <v>1.3662499999999998E-3</v>
      </c>
      <c r="N22" s="1">
        <f t="shared" si="9"/>
        <v>30.588788179256778</v>
      </c>
    </row>
    <row r="23" spans="1:14" x14ac:dyDescent="0.35">
      <c r="A23" s="1">
        <v>119.934</v>
      </c>
      <c r="B23" s="1">
        <f t="shared" si="0"/>
        <v>1850</v>
      </c>
      <c r="C23" s="1">
        <v>0.11415</v>
      </c>
      <c r="D23" s="1">
        <v>1.3184899999999999</v>
      </c>
      <c r="F23">
        <f t="shared" si="1"/>
        <v>97.839278783999987</v>
      </c>
      <c r="G23" s="1">
        <f t="shared" si="2"/>
        <v>18.954554833387515</v>
      </c>
      <c r="H23" s="1">
        <f t="shared" si="3"/>
        <v>25.418472352672005</v>
      </c>
      <c r="I23" s="1">
        <f t="shared" si="4"/>
        <v>19.073283163690455</v>
      </c>
      <c r="J23" s="4">
        <f t="shared" si="5"/>
        <v>25.577689638850014</v>
      </c>
      <c r="K23">
        <f t="shared" si="6"/>
        <v>0.27100346302788758</v>
      </c>
      <c r="L23">
        <f t="shared" si="7"/>
        <v>768.42789865084512</v>
      </c>
      <c r="M23" s="1">
        <f t="shared" si="8"/>
        <v>1.4268750000000002E-3</v>
      </c>
      <c r="N23" s="1">
        <f t="shared" si="9"/>
        <v>30.1908252035002</v>
      </c>
    </row>
    <row r="24" spans="1:14" x14ac:dyDescent="0.35">
      <c r="A24" s="1">
        <v>120.176</v>
      </c>
      <c r="B24" s="1">
        <f t="shared" si="0"/>
        <v>1900</v>
      </c>
      <c r="C24" s="1">
        <v>0.11745</v>
      </c>
      <c r="D24" s="1">
        <v>1.3189200000000001</v>
      </c>
      <c r="F24">
        <f t="shared" si="1"/>
        <v>98.036696575999997</v>
      </c>
      <c r="G24" s="1">
        <f t="shared" si="2"/>
        <v>19.506119830540303</v>
      </c>
      <c r="H24" s="1">
        <f t="shared" si="3"/>
        <v>26.158133070323593</v>
      </c>
      <c r="I24" s="1">
        <f t="shared" si="4"/>
        <v>19.62830307665325</v>
      </c>
      <c r="J24" s="4">
        <f t="shared" si="5"/>
        <v>26.321983474122636</v>
      </c>
      <c r="K24">
        <f t="shared" si="6"/>
        <v>0.27095342620242702</v>
      </c>
      <c r="L24">
        <f t="shared" si="7"/>
        <v>769.97841436343299</v>
      </c>
      <c r="M24" s="1">
        <f t="shared" si="8"/>
        <v>1.468125E-3</v>
      </c>
      <c r="N24" s="1">
        <f t="shared" si="9"/>
        <v>30.196400527172575</v>
      </c>
    </row>
    <row r="25" spans="1:14" x14ac:dyDescent="0.35">
      <c r="A25" s="1">
        <v>120.94799999999999</v>
      </c>
      <c r="B25" s="1">
        <f t="shared" si="0"/>
        <v>1950</v>
      </c>
      <c r="C25" s="1">
        <v>0.12055</v>
      </c>
      <c r="D25" s="1">
        <v>1.31484</v>
      </c>
      <c r="F25">
        <f t="shared" si="1"/>
        <v>98.666475647999988</v>
      </c>
      <c r="G25" s="1">
        <f t="shared" si="2"/>
        <v>20.148041878337946</v>
      </c>
      <c r="H25" s="1">
        <f t="shared" si="3"/>
        <v>27.018964567973644</v>
      </c>
      <c r="I25" s="1">
        <f t="shared" si="4"/>
        <v>20.274246022519435</v>
      </c>
      <c r="J25" s="4">
        <f t="shared" si="5"/>
        <v>27.188207083974032</v>
      </c>
      <c r="K25">
        <f t="shared" si="6"/>
        <v>0.26924452672655946</v>
      </c>
      <c r="L25">
        <f t="shared" si="7"/>
        <v>774.92468762838234</v>
      </c>
      <c r="M25" s="1">
        <f t="shared" si="8"/>
        <v>1.5068750000000002E-3</v>
      </c>
      <c r="N25" s="1">
        <f t="shared" si="9"/>
        <v>30.388057582048855</v>
      </c>
    </row>
    <row r="26" spans="1:14" x14ac:dyDescent="0.35">
      <c r="A26" s="1">
        <v>122.157</v>
      </c>
      <c r="B26" s="1">
        <f t="shared" si="0"/>
        <v>2000</v>
      </c>
      <c r="C26" s="1">
        <v>0.12554999999999999</v>
      </c>
      <c r="D26" s="1">
        <v>1.31653</v>
      </c>
      <c r="F26">
        <f t="shared" si="1"/>
        <v>99.652748831999986</v>
      </c>
      <c r="G26" s="1">
        <f t="shared" si="2"/>
        <v>20.871222909375998</v>
      </c>
      <c r="H26" s="1">
        <f t="shared" si="3"/>
        <v>27.988766138361267</v>
      </c>
      <c r="I26" s="1">
        <f t="shared" si="4"/>
        <v>21.001956945030891</v>
      </c>
      <c r="J26" s="4">
        <f t="shared" si="5"/>
        <v>28.164083337844829</v>
      </c>
      <c r="K26">
        <f t="shared" si="6"/>
        <v>0.27069568585087356</v>
      </c>
      <c r="L26">
        <f t="shared" si="7"/>
        <v>782.67085910159983</v>
      </c>
      <c r="M26" s="1">
        <f t="shared" si="8"/>
        <v>1.569375E-3</v>
      </c>
      <c r="N26" s="1">
        <f t="shared" si="9"/>
        <v>30.225151745955614</v>
      </c>
    </row>
    <row r="27" spans="1:14" x14ac:dyDescent="0.35">
      <c r="A27" s="1">
        <v>122.845</v>
      </c>
      <c r="B27" s="1">
        <f t="shared" si="0"/>
        <v>2050</v>
      </c>
      <c r="C27" s="1">
        <v>0.12784999999999999</v>
      </c>
      <c r="D27" s="1">
        <v>1.32098</v>
      </c>
      <c r="F27">
        <f t="shared" si="1"/>
        <v>100.21400272</v>
      </c>
      <c r="G27" s="1">
        <f t="shared" si="2"/>
        <v>21.513490940018599</v>
      </c>
      <c r="H27" s="1">
        <f t="shared" si="3"/>
        <v>28.850061606569128</v>
      </c>
      <c r="I27" s="1">
        <f t="shared" si="4"/>
        <v>21.648248040923793</v>
      </c>
      <c r="J27" s="4">
        <f t="shared" si="5"/>
        <v>29.030773824492144</v>
      </c>
      <c r="K27">
        <f t="shared" si="6"/>
        <v>0.26742521778731948</v>
      </c>
      <c r="L27">
        <f t="shared" si="7"/>
        <v>787.0789368299487</v>
      </c>
      <c r="M27" s="1">
        <f t="shared" si="8"/>
        <v>1.5981249999999997E-3</v>
      </c>
      <c r="N27" s="1">
        <f t="shared" si="9"/>
        <v>30.594789263012203</v>
      </c>
    </row>
    <row r="28" spans="1:14" x14ac:dyDescent="0.35">
      <c r="A28" s="1">
        <v>123.79600000000001</v>
      </c>
      <c r="B28" s="1">
        <f t="shared" si="0"/>
        <v>2100</v>
      </c>
      <c r="C28" s="1">
        <v>0.13089999999999999</v>
      </c>
      <c r="D28" s="1">
        <v>1.32287</v>
      </c>
      <c r="F28">
        <f t="shared" si="1"/>
        <v>100.989805696</v>
      </c>
      <c r="G28" s="1">
        <f t="shared" si="2"/>
        <v>22.208818216340998</v>
      </c>
      <c r="H28" s="1">
        <f t="shared" si="3"/>
        <v>29.782510683037408</v>
      </c>
      <c r="I28" s="1">
        <f t="shared" si="4"/>
        <v>22.347930737210287</v>
      </c>
      <c r="J28" s="4">
        <f t="shared" si="5"/>
        <v>29.969063614335905</v>
      </c>
      <c r="K28">
        <f t="shared" si="6"/>
        <v>0.26523248299929059</v>
      </c>
      <c r="L28">
        <f t="shared" si="7"/>
        <v>793.17207915503559</v>
      </c>
      <c r="M28" s="1">
        <f t="shared" si="8"/>
        <v>1.6362499999999997E-3</v>
      </c>
      <c r="N28" s="1">
        <f t="shared" si="9"/>
        <v>30.847723059019376</v>
      </c>
    </row>
    <row r="29" spans="1:14" x14ac:dyDescent="0.35">
      <c r="A29" s="1">
        <v>124.794</v>
      </c>
      <c r="B29" s="1">
        <f t="shared" si="0"/>
        <v>2150</v>
      </c>
      <c r="C29" s="1">
        <v>0.13435</v>
      </c>
      <c r="D29" s="1">
        <v>1.3216399999999999</v>
      </c>
      <c r="F29">
        <f t="shared" si="1"/>
        <v>101.80395014399998</v>
      </c>
      <c r="G29" s="1">
        <f t="shared" si="2"/>
        <v>22.92090216798152</v>
      </c>
      <c r="H29" s="1">
        <f t="shared" si="3"/>
        <v>30.737430827385705</v>
      </c>
      <c r="I29" s="1">
        <f t="shared" si="4"/>
        <v>23.064475069975924</v>
      </c>
      <c r="J29" s="4">
        <f t="shared" si="5"/>
        <v>30.929965227270916</v>
      </c>
      <c r="K29">
        <f t="shared" si="6"/>
        <v>0.26376579576546422</v>
      </c>
      <c r="L29">
        <f t="shared" si="7"/>
        <v>799.56635469702974</v>
      </c>
      <c r="M29" s="1">
        <f t="shared" si="8"/>
        <v>1.6793750000000001E-3</v>
      </c>
      <c r="N29" s="1">
        <f t="shared" si="9"/>
        <v>31.019253872830831</v>
      </c>
    </row>
    <row r="30" spans="1:14" x14ac:dyDescent="0.35">
      <c r="A30" s="1">
        <v>125.137</v>
      </c>
      <c r="B30" s="1">
        <f t="shared" si="0"/>
        <v>2200</v>
      </c>
      <c r="C30" s="1">
        <v>0.13769999999999999</v>
      </c>
      <c r="D30" s="1">
        <v>1.3165199999999999</v>
      </c>
      <c r="F30">
        <f t="shared" si="1"/>
        <v>102.08376131199999</v>
      </c>
      <c r="G30" s="1">
        <f t="shared" si="2"/>
        <v>23.518410269830163</v>
      </c>
      <c r="H30" s="1">
        <f t="shared" si="3"/>
        <v>31.538702252688967</v>
      </c>
      <c r="I30" s="1">
        <f t="shared" si="4"/>
        <v>23.665725867967975</v>
      </c>
      <c r="J30" s="4">
        <f t="shared" si="5"/>
        <v>31.736255689912802</v>
      </c>
      <c r="K30">
        <f t="shared" si="6"/>
        <v>0.26347444104030193</v>
      </c>
      <c r="L30">
        <f t="shared" si="7"/>
        <v>801.76398647148267</v>
      </c>
      <c r="M30" s="1">
        <f t="shared" si="8"/>
        <v>1.7212499999999999E-3</v>
      </c>
      <c r="N30" s="1">
        <f t="shared" si="9"/>
        <v>31.053555515719498</v>
      </c>
    </row>
    <row r="31" spans="1:14" x14ac:dyDescent="0.35">
      <c r="A31" s="1">
        <v>126.02800000000001</v>
      </c>
      <c r="B31" s="1">
        <f t="shared" si="0"/>
        <v>2250</v>
      </c>
      <c r="C31" s="1">
        <v>0.14105000000000001</v>
      </c>
      <c r="D31" s="1">
        <v>1.3046500000000001</v>
      </c>
      <c r="F31">
        <f t="shared" si="1"/>
        <v>102.810617728</v>
      </c>
      <c r="G31" s="1">
        <f t="shared" si="2"/>
        <v>24.2241811023985</v>
      </c>
      <c r="H31" s="1">
        <f t="shared" si="3"/>
        <v>32.48515636636516</v>
      </c>
      <c r="I31" s="1">
        <f t="shared" si="4"/>
        <v>24.375917537283151</v>
      </c>
      <c r="J31" s="4">
        <f t="shared" si="5"/>
        <v>32.688638242300051</v>
      </c>
      <c r="K31">
        <f t="shared" si="6"/>
        <v>0.26202124122047382</v>
      </c>
      <c r="L31">
        <f t="shared" si="7"/>
        <v>807.47270341328328</v>
      </c>
      <c r="M31" s="1">
        <f t="shared" si="8"/>
        <v>1.7631250000000002E-3</v>
      </c>
      <c r="N31" s="1">
        <f t="shared" si="9"/>
        <v>31.225782091970611</v>
      </c>
    </row>
    <row r="32" spans="1:14" x14ac:dyDescent="0.35">
      <c r="A32" s="1">
        <v>126.66</v>
      </c>
      <c r="B32" s="1">
        <f t="shared" si="0"/>
        <v>2300</v>
      </c>
      <c r="C32" s="1">
        <v>0.14495</v>
      </c>
      <c r="D32" s="1">
        <v>1.2964599999999999</v>
      </c>
      <c r="F32">
        <f t="shared" si="1"/>
        <v>103.32618815999999</v>
      </c>
      <c r="G32" s="1">
        <f t="shared" si="2"/>
        <v>24.886674179595101</v>
      </c>
      <c r="H32" s="1">
        <f t="shared" si="3"/>
        <v>33.373574064094271</v>
      </c>
      <c r="I32" s="1">
        <f t="shared" si="4"/>
        <v>25.04256036621933</v>
      </c>
      <c r="J32" s="4">
        <f t="shared" si="5"/>
        <v>33.582620847819939</v>
      </c>
      <c r="K32">
        <f t="shared" si="6"/>
        <v>0.26209809928512201</v>
      </c>
      <c r="L32">
        <f t="shared" si="7"/>
        <v>811.52198411723145</v>
      </c>
      <c r="M32" s="1">
        <f t="shared" si="8"/>
        <v>1.8118749999999999E-3</v>
      </c>
      <c r="N32" s="1">
        <f t="shared" si="9"/>
        <v>31.216625393828721</v>
      </c>
    </row>
    <row r="33" spans="1:14" x14ac:dyDescent="0.35">
      <c r="A33" s="1">
        <v>126.822</v>
      </c>
      <c r="B33" s="1">
        <f t="shared" si="0"/>
        <v>2350</v>
      </c>
      <c r="C33" s="1">
        <v>0.14985000000000001</v>
      </c>
      <c r="D33" s="1">
        <v>1.2822899999999999</v>
      </c>
      <c r="F33">
        <f t="shared" si="1"/>
        <v>103.458343872</v>
      </c>
      <c r="G33" s="1">
        <f t="shared" si="2"/>
        <v>25.460211223099275</v>
      </c>
      <c r="H33" s="1">
        <f t="shared" si="3"/>
        <v>34.142699776182475</v>
      </c>
      <c r="I33" s="1">
        <f t="shared" si="4"/>
        <v>25.619689954952907</v>
      </c>
      <c r="J33" s="4">
        <f t="shared" si="5"/>
        <v>34.356564241588984</v>
      </c>
      <c r="K33">
        <f t="shared" si="6"/>
        <v>0.26485444055868851</v>
      </c>
      <c r="L33">
        <f t="shared" si="7"/>
        <v>812.55993265210441</v>
      </c>
      <c r="M33" s="1">
        <f t="shared" si="8"/>
        <v>1.873125E-3</v>
      </c>
      <c r="N33" s="1">
        <f t="shared" si="9"/>
        <v>30.891753842447628</v>
      </c>
    </row>
    <row r="34" spans="1:14" x14ac:dyDescent="0.35">
      <c r="A34" s="1">
        <v>126.69</v>
      </c>
      <c r="B34" s="1">
        <f t="shared" si="0"/>
        <v>2400</v>
      </c>
      <c r="C34" s="1">
        <v>0.1537</v>
      </c>
      <c r="D34" s="1">
        <v>1.2730399999999999</v>
      </c>
      <c r="F34">
        <f t="shared" si="1"/>
        <v>103.35066144</v>
      </c>
      <c r="G34" s="1">
        <f t="shared" si="2"/>
        <v>25.97485429788399</v>
      </c>
      <c r="H34" s="1">
        <f t="shared" si="3"/>
        <v>34.832847388874868</v>
      </c>
      <c r="I34" s="1">
        <f t="shared" si="4"/>
        <v>26.137556672471955</v>
      </c>
      <c r="J34" s="4">
        <f t="shared" si="5"/>
        <v>35.051034829652615</v>
      </c>
      <c r="K34">
        <f t="shared" si="6"/>
        <v>0.26627675830941794</v>
      </c>
      <c r="L34">
        <f t="shared" si="7"/>
        <v>811.71419680887459</v>
      </c>
      <c r="M34" s="1">
        <f t="shared" si="8"/>
        <v>1.92125E-3</v>
      </c>
      <c r="N34" s="1">
        <f t="shared" si="9"/>
        <v>30.7267454875306</v>
      </c>
    </row>
    <row r="35" spans="1:14" x14ac:dyDescent="0.35">
      <c r="A35" s="1">
        <v>126.55200000000001</v>
      </c>
      <c r="B35" s="1">
        <f t="shared" si="0"/>
        <v>2450</v>
      </c>
      <c r="C35" s="1">
        <v>0.15565000000000001</v>
      </c>
      <c r="D35" s="1">
        <v>1.2698400000000001</v>
      </c>
      <c r="F35">
        <f t="shared" si="1"/>
        <v>103.238084352</v>
      </c>
      <c r="G35" s="1">
        <f t="shared" si="2"/>
        <v>26.487113935292339</v>
      </c>
      <c r="H35" s="1">
        <f t="shared" si="3"/>
        <v>35.519798759946809</v>
      </c>
      <c r="I35" s="1">
        <f t="shared" si="4"/>
        <v>26.653025023140291</v>
      </c>
      <c r="J35" s="4">
        <f t="shared" si="5"/>
        <v>35.742289155344359</v>
      </c>
      <c r="K35">
        <f t="shared" si="6"/>
        <v>0.26443990904827491</v>
      </c>
      <c r="L35">
        <f t="shared" si="7"/>
        <v>810.83001842731642</v>
      </c>
      <c r="M35" s="1">
        <f t="shared" si="8"/>
        <v>1.9456250000000001E-3</v>
      </c>
      <c r="N35" s="1">
        <f t="shared" si="9"/>
        <v>30.940179231133179</v>
      </c>
    </row>
    <row r="36" spans="1:14" x14ac:dyDescent="0.35">
      <c r="A36" s="1">
        <v>126.438</v>
      </c>
      <c r="B36" s="1">
        <f t="shared" si="0"/>
        <v>2500</v>
      </c>
      <c r="C36" s="1">
        <v>0.15959999999999999</v>
      </c>
      <c r="D36" s="1">
        <v>1.2744599999999999</v>
      </c>
      <c r="F36">
        <f t="shared" si="1"/>
        <v>103.145085888</v>
      </c>
      <c r="G36" s="1">
        <f t="shared" si="2"/>
        <v>27.003320339969083</v>
      </c>
      <c r="H36" s="1">
        <f t="shared" si="3"/>
        <v>36.212042832196701</v>
      </c>
      <c r="I36" s="1">
        <f t="shared" si="4"/>
        <v>27.172464863002283</v>
      </c>
      <c r="J36" s="4">
        <f t="shared" si="5"/>
        <v>36.438869334856214</v>
      </c>
      <c r="K36">
        <f t="shared" si="6"/>
        <v>0.26596729252474671</v>
      </c>
      <c r="L36">
        <f t="shared" si="7"/>
        <v>810.09961019907246</v>
      </c>
      <c r="M36" s="1">
        <f t="shared" si="8"/>
        <v>1.9949999999999998E-3</v>
      </c>
      <c r="N36" s="1">
        <f t="shared" si="9"/>
        <v>30.762497539267585</v>
      </c>
    </row>
    <row r="37" spans="1:14" x14ac:dyDescent="0.35">
      <c r="A37" s="1">
        <v>126.239</v>
      </c>
      <c r="B37" s="1">
        <f t="shared" si="0"/>
        <v>2550</v>
      </c>
      <c r="C37" s="1">
        <v>0.16259999999999999</v>
      </c>
      <c r="D37" s="1">
        <v>1.2787599999999999</v>
      </c>
      <c r="F37">
        <f t="shared" si="1"/>
        <v>102.982746464</v>
      </c>
      <c r="G37" s="1">
        <f t="shared" si="2"/>
        <v>27.500036377713222</v>
      </c>
      <c r="H37" s="1">
        <f t="shared" si="3"/>
        <v>36.878149896356739</v>
      </c>
      <c r="I37" s="1">
        <f t="shared" si="4"/>
        <v>27.672292251359213</v>
      </c>
      <c r="J37" s="4">
        <f t="shared" si="5"/>
        <v>37.109148788197949</v>
      </c>
      <c r="K37">
        <f t="shared" si="6"/>
        <v>0.26607237530528854</v>
      </c>
      <c r="L37">
        <f t="shared" si="7"/>
        <v>808.82459934450662</v>
      </c>
      <c r="M37" s="1">
        <f t="shared" si="8"/>
        <v>2.0325E-3</v>
      </c>
      <c r="N37" s="1">
        <f t="shared" si="9"/>
        <v>30.750348180379312</v>
      </c>
    </row>
    <row r="38" spans="1:14" x14ac:dyDescent="0.35">
      <c r="A38" s="1">
        <v>126.161</v>
      </c>
      <c r="B38" s="1">
        <f t="shared" si="0"/>
        <v>2600</v>
      </c>
      <c r="C38" s="1">
        <v>0.16805</v>
      </c>
      <c r="D38" s="1">
        <v>1.27634</v>
      </c>
      <c r="F38">
        <f t="shared" si="1"/>
        <v>102.919115936</v>
      </c>
      <c r="G38" s="1">
        <f t="shared" si="2"/>
        <v>28.021928006669459</v>
      </c>
      <c r="H38" s="1">
        <f t="shared" si="3"/>
        <v>37.578017978636794</v>
      </c>
      <c r="I38" s="1">
        <f t="shared" si="4"/>
        <v>28.197452926845411</v>
      </c>
      <c r="J38" s="4">
        <f t="shared" si="5"/>
        <v>37.813400733331648</v>
      </c>
      <c r="K38">
        <f t="shared" si="6"/>
        <v>0.26986901109017625</v>
      </c>
      <c r="L38">
        <f t="shared" si="7"/>
        <v>808.32484634623449</v>
      </c>
      <c r="M38" s="1">
        <f t="shared" si="8"/>
        <v>2.1006250000000001E-3</v>
      </c>
      <c r="N38" s="1">
        <f t="shared" si="9"/>
        <v>30.317738775439622</v>
      </c>
    </row>
    <row r="39" spans="1:14" x14ac:dyDescent="0.35">
      <c r="A39" s="1">
        <v>125.84699999999999</v>
      </c>
      <c r="B39" s="1">
        <f t="shared" ref="B39:B70" si="10">B38+50</f>
        <v>2650</v>
      </c>
      <c r="C39" s="1">
        <v>0.17144999999999999</v>
      </c>
      <c r="D39" s="1">
        <v>1.28027</v>
      </c>
      <c r="F39">
        <f t="shared" si="1"/>
        <v>102.66296227199999</v>
      </c>
      <c r="G39" s="1">
        <f t="shared" si="2"/>
        <v>28.489726712804174</v>
      </c>
      <c r="H39" s="1">
        <f t="shared" si="3"/>
        <v>38.205346269014584</v>
      </c>
      <c r="I39" s="1">
        <f t="shared" si="4"/>
        <v>28.668181850006349</v>
      </c>
      <c r="J39" s="4">
        <f t="shared" si="5"/>
        <v>38.444658508792209</v>
      </c>
      <c r="K39">
        <f t="shared" si="6"/>
        <v>0.27080814350291837</v>
      </c>
      <c r="L39">
        <f t="shared" si="7"/>
        <v>806.31302017370308</v>
      </c>
      <c r="M39" s="1">
        <f t="shared" si="8"/>
        <v>2.1431250000000001E-3</v>
      </c>
      <c r="N39" s="1">
        <f t="shared" si="9"/>
        <v>30.21260024158029</v>
      </c>
    </row>
    <row r="40" spans="1:14" x14ac:dyDescent="0.35">
      <c r="A40" s="1">
        <v>124.911</v>
      </c>
      <c r="B40" s="1">
        <f t="shared" si="10"/>
        <v>2700</v>
      </c>
      <c r="C40" s="1">
        <v>0.17465</v>
      </c>
      <c r="D40" s="1">
        <v>1.2837099999999999</v>
      </c>
      <c r="F40">
        <f t="shared" si="1"/>
        <v>101.89939593599999</v>
      </c>
      <c r="G40" s="1">
        <f t="shared" si="2"/>
        <v>28.811375430999767</v>
      </c>
      <c r="H40" s="1">
        <f t="shared" si="3"/>
        <v>38.636684230923649</v>
      </c>
      <c r="I40" s="1">
        <f t="shared" si="4"/>
        <v>28.991845324844402</v>
      </c>
      <c r="J40" s="4">
        <f t="shared" si="5"/>
        <v>38.878698303398686</v>
      </c>
      <c r="K40">
        <f t="shared" si="6"/>
        <v>0.27278288115130367</v>
      </c>
      <c r="L40">
        <f t="shared" si="7"/>
        <v>800.31598419443787</v>
      </c>
      <c r="M40" s="1">
        <f t="shared" si="8"/>
        <v>2.1831250000000002E-3</v>
      </c>
      <c r="N40" s="1">
        <f t="shared" si="9"/>
        <v>29.993884320328728</v>
      </c>
    </row>
    <row r="41" spans="1:14" x14ac:dyDescent="0.35">
      <c r="A41" s="1">
        <v>123.92700000000001</v>
      </c>
      <c r="B41" s="1">
        <f t="shared" si="10"/>
        <v>2750</v>
      </c>
      <c r="C41" s="1">
        <v>0.1784</v>
      </c>
      <c r="D41" s="1">
        <v>1.2811999999999999</v>
      </c>
      <c r="F41">
        <f t="shared" si="1"/>
        <v>101.096672352</v>
      </c>
      <c r="G41" s="1">
        <f t="shared" si="2"/>
        <v>29.113751623313274</v>
      </c>
      <c r="H41" s="1">
        <f t="shared" si="3"/>
        <v>39.042177314353324</v>
      </c>
      <c r="I41" s="1">
        <f t="shared" si="4"/>
        <v>29.296115553749765</v>
      </c>
      <c r="J41" s="4">
        <f t="shared" si="5"/>
        <v>39.28673133129913</v>
      </c>
      <c r="K41">
        <f t="shared" si="6"/>
        <v>0.27574598093264829</v>
      </c>
      <c r="L41">
        <f t="shared" si="7"/>
        <v>794.01140790854379</v>
      </c>
      <c r="M41" s="1">
        <f t="shared" si="8"/>
        <v>2.2300000000000002E-3</v>
      </c>
      <c r="N41" s="1">
        <f t="shared" si="9"/>
        <v>29.671577276104028</v>
      </c>
    </row>
    <row r="42" spans="1:14" x14ac:dyDescent="0.35">
      <c r="A42" s="1">
        <v>123.68899999999999</v>
      </c>
      <c r="B42" s="1">
        <f t="shared" si="10"/>
        <v>2800</v>
      </c>
      <c r="C42" s="1">
        <v>0.18004999999999999</v>
      </c>
      <c r="D42" s="1">
        <v>1.2744800000000001</v>
      </c>
      <c r="F42">
        <f t="shared" si="1"/>
        <v>100.90251766399999</v>
      </c>
      <c r="G42" s="1">
        <f t="shared" si="2"/>
        <v>29.586163434047421</v>
      </c>
      <c r="H42" s="1">
        <f t="shared" si="3"/>
        <v>39.675691878835217</v>
      </c>
      <c r="I42" s="1">
        <f t="shared" si="4"/>
        <v>29.771486477266926</v>
      </c>
      <c r="J42" s="4">
        <f t="shared" si="5"/>
        <v>39.92421413070528</v>
      </c>
      <c r="K42">
        <f t="shared" si="6"/>
        <v>0.27385267502024346</v>
      </c>
      <c r="L42">
        <f t="shared" si="7"/>
        <v>792.48652055484172</v>
      </c>
      <c r="M42" s="1">
        <f t="shared" si="8"/>
        <v>2.2506249999999996E-3</v>
      </c>
      <c r="N42" s="1">
        <f t="shared" si="9"/>
        <v>29.87671448238866</v>
      </c>
    </row>
    <row r="43" spans="1:14" x14ac:dyDescent="0.35">
      <c r="A43" s="1">
        <v>123.389</v>
      </c>
      <c r="B43" s="1">
        <f t="shared" si="10"/>
        <v>2850</v>
      </c>
      <c r="C43" s="1">
        <v>0.18310000000000001</v>
      </c>
      <c r="D43" s="1">
        <v>1.2603599999999999</v>
      </c>
      <c r="F43">
        <f t="shared" si="1"/>
        <v>100.65778486399999</v>
      </c>
      <c r="G43" s="1">
        <f t="shared" si="2"/>
        <v>30.041446958259602</v>
      </c>
      <c r="H43" s="1">
        <f t="shared" si="3"/>
        <v>40.286237036689826</v>
      </c>
      <c r="I43" s="1">
        <f t="shared" si="4"/>
        <v>30.229621825387362</v>
      </c>
      <c r="J43" s="4">
        <f t="shared" si="5"/>
        <v>40.538583646757893</v>
      </c>
      <c r="K43">
        <f t="shared" si="6"/>
        <v>0.27427107660453853</v>
      </c>
      <c r="L43">
        <f t="shared" si="7"/>
        <v>790.56439363841059</v>
      </c>
      <c r="M43" s="1">
        <f t="shared" si="8"/>
        <v>2.28875E-3</v>
      </c>
      <c r="N43" s="1">
        <f t="shared" si="9"/>
        <v>29.83113743931245</v>
      </c>
    </row>
    <row r="44" spans="1:14" x14ac:dyDescent="0.35">
      <c r="A44" s="1">
        <v>122.51900000000001</v>
      </c>
      <c r="B44" s="1">
        <f t="shared" si="10"/>
        <v>2900</v>
      </c>
      <c r="C44" s="1">
        <v>0.18790000000000001</v>
      </c>
      <c r="D44" s="1">
        <v>1.2531000000000001</v>
      </c>
      <c r="F44">
        <f t="shared" si="1"/>
        <v>99.948059743999991</v>
      </c>
      <c r="G44" s="1">
        <f t="shared" si="2"/>
        <v>30.352955389122727</v>
      </c>
      <c r="H44" s="1">
        <f t="shared" si="3"/>
        <v>40.703976651632999</v>
      </c>
      <c r="I44" s="1">
        <f t="shared" si="4"/>
        <v>30.543081495738658</v>
      </c>
      <c r="J44" s="4">
        <f t="shared" si="5"/>
        <v>40.958939916506182</v>
      </c>
      <c r="K44">
        <f t="shared" si="6"/>
        <v>0.2785725439780441</v>
      </c>
      <c r="L44">
        <f t="shared" si="7"/>
        <v>784.99022558076013</v>
      </c>
      <c r="M44" s="1">
        <f t="shared" si="8"/>
        <v>2.3487500000000006E-3</v>
      </c>
      <c r="N44" s="1">
        <f t="shared" si="9"/>
        <v>29.370511770402747</v>
      </c>
    </row>
    <row r="45" spans="1:14" x14ac:dyDescent="0.35">
      <c r="A45" s="1">
        <v>121.837</v>
      </c>
      <c r="B45" s="1">
        <f t="shared" si="10"/>
        <v>2950</v>
      </c>
      <c r="C45" s="1">
        <v>0.19255</v>
      </c>
      <c r="D45" s="1">
        <v>1.23943</v>
      </c>
      <c r="F45">
        <f t="shared" si="1"/>
        <v>99.391700512</v>
      </c>
      <c r="G45" s="1">
        <f t="shared" si="2"/>
        <v>30.70440988870245</v>
      </c>
      <c r="H45" s="1">
        <f t="shared" si="3"/>
        <v>41.175284817892518</v>
      </c>
      <c r="I45" s="1">
        <f t="shared" si="4"/>
        <v>30.896737450656129</v>
      </c>
      <c r="J45" s="4">
        <f t="shared" si="5"/>
        <v>41.433200282494475</v>
      </c>
      <c r="K45">
        <f t="shared" si="6"/>
        <v>0.28219887734068311</v>
      </c>
      <c r="L45">
        <f t="shared" si="7"/>
        <v>780.62059039074006</v>
      </c>
      <c r="M45" s="1">
        <f t="shared" si="8"/>
        <v>2.4068750000000002E-3</v>
      </c>
      <c r="N45" s="1">
        <f t="shared" si="9"/>
        <v>28.993092598099619</v>
      </c>
    </row>
    <row r="46" spans="1:14" x14ac:dyDescent="0.35">
      <c r="A46" s="1">
        <v>121.709</v>
      </c>
      <c r="B46" s="1">
        <f t="shared" si="10"/>
        <v>3000</v>
      </c>
      <c r="C46" s="1">
        <v>0.19900000000000001</v>
      </c>
      <c r="D46" s="1">
        <v>1.2273499999999999</v>
      </c>
      <c r="F46">
        <f t="shared" si="1"/>
        <v>99.287281183999994</v>
      </c>
      <c r="G46" s="1">
        <f t="shared" si="2"/>
        <v>31.192019316255848</v>
      </c>
      <c r="H46" s="1">
        <f t="shared" si="3"/>
        <v>41.829179718728504</v>
      </c>
      <c r="I46" s="1">
        <f t="shared" si="4"/>
        <v>31.387401186457982</v>
      </c>
      <c r="J46" s="4">
        <f t="shared" si="5"/>
        <v>42.09119107745471</v>
      </c>
      <c r="K46">
        <f t="shared" si="6"/>
        <v>0.28709266653130933</v>
      </c>
      <c r="L46">
        <f t="shared" si="7"/>
        <v>779.80048290639616</v>
      </c>
      <c r="M46" s="1">
        <f t="shared" si="8"/>
        <v>2.4874999999999997E-3</v>
      </c>
      <c r="N46" s="1">
        <f t="shared" si="9"/>
        <v>28.498875574468574</v>
      </c>
    </row>
    <row r="47" spans="1:14" x14ac:dyDescent="0.35">
      <c r="A47" s="1">
        <v>121.123</v>
      </c>
      <c r="B47" s="1">
        <f t="shared" si="10"/>
        <v>3050</v>
      </c>
      <c r="C47" s="1">
        <v>0.20605000000000001</v>
      </c>
      <c r="D47" s="1">
        <v>1.2193000000000001</v>
      </c>
      <c r="F47">
        <f t="shared" si="1"/>
        <v>98.809236447999993</v>
      </c>
      <c r="G47" s="1">
        <f t="shared" si="2"/>
        <v>31.559201085405114</v>
      </c>
      <c r="H47" s="1">
        <f t="shared" si="3"/>
        <v>42.321578497257761</v>
      </c>
      <c r="I47" s="1">
        <f t="shared" si="4"/>
        <v>31.756882924071395</v>
      </c>
      <c r="J47" s="4">
        <f t="shared" si="5"/>
        <v>42.58667416396861</v>
      </c>
      <c r="K47">
        <f t="shared" si="6"/>
        <v>0.29380496594028327</v>
      </c>
      <c r="L47">
        <f t="shared" si="7"/>
        <v>776.04592832963397</v>
      </c>
      <c r="M47" s="1">
        <f t="shared" si="8"/>
        <v>2.5756249999999998E-3</v>
      </c>
      <c r="N47" s="1">
        <f t="shared" si="9"/>
        <v>27.84778724087721</v>
      </c>
    </row>
    <row r="48" spans="1:14" x14ac:dyDescent="0.35">
      <c r="A48" s="1">
        <v>121.124</v>
      </c>
      <c r="B48" s="1">
        <f t="shared" si="10"/>
        <v>3100</v>
      </c>
      <c r="C48" s="1">
        <v>0.21004999999999999</v>
      </c>
      <c r="D48" s="1">
        <v>1.20692</v>
      </c>
      <c r="F48">
        <f t="shared" si="1"/>
        <v>98.810052223999989</v>
      </c>
      <c r="G48" s="1">
        <f t="shared" si="2"/>
        <v>32.076829864000025</v>
      </c>
      <c r="H48" s="1">
        <f t="shared" si="3"/>
        <v>43.015730004023098</v>
      </c>
      <c r="I48" s="1">
        <f t="shared" si="4"/>
        <v>32.277754047376561</v>
      </c>
      <c r="J48" s="4">
        <f t="shared" si="5"/>
        <v>43.2851737258637</v>
      </c>
      <c r="K48">
        <f t="shared" si="6"/>
        <v>0.29467531673409858</v>
      </c>
      <c r="L48">
        <f t="shared" si="7"/>
        <v>776.05233541935547</v>
      </c>
      <c r="M48" s="1">
        <f t="shared" si="8"/>
        <v>2.6256249999999999E-3</v>
      </c>
      <c r="N48" s="1">
        <f t="shared" si="9"/>
        <v>27.765536226439615</v>
      </c>
    </row>
    <row r="49" spans="1:14" x14ac:dyDescent="0.35">
      <c r="A49" s="1">
        <v>120.851</v>
      </c>
      <c r="B49" s="1">
        <f t="shared" si="10"/>
        <v>3150</v>
      </c>
      <c r="C49" s="1">
        <v>0.21604999999999999</v>
      </c>
      <c r="D49" s="1">
        <v>1.1927399999999999</v>
      </c>
      <c r="F49">
        <f t="shared" si="1"/>
        <v>98.587345375999988</v>
      </c>
      <c r="G49" s="1">
        <f t="shared" si="2"/>
        <v>32.520734396866928</v>
      </c>
      <c r="H49" s="1">
        <f t="shared" si="3"/>
        <v>43.611015685754225</v>
      </c>
      <c r="I49" s="1">
        <f t="shared" si="4"/>
        <v>32.724439127951626</v>
      </c>
      <c r="J49" s="4">
        <f t="shared" si="5"/>
        <v>43.884188182850508</v>
      </c>
      <c r="K49">
        <f t="shared" si="6"/>
        <v>0.29895542583246981</v>
      </c>
      <c r="L49">
        <f t="shared" si="7"/>
        <v>774.30319992540296</v>
      </c>
      <c r="M49" s="1">
        <f t="shared" si="8"/>
        <v>2.7006249999999999E-3</v>
      </c>
      <c r="N49" s="1">
        <f t="shared" si="9"/>
        <v>27.36802036301944</v>
      </c>
    </row>
    <row r="50" spans="1:14" x14ac:dyDescent="0.35">
      <c r="A50" s="1">
        <v>120.596</v>
      </c>
      <c r="B50" s="1">
        <f t="shared" si="10"/>
        <v>3200</v>
      </c>
      <c r="C50" s="1">
        <v>0.21795</v>
      </c>
      <c r="D50" s="1">
        <v>1.1848099999999999</v>
      </c>
      <c r="F50">
        <f t="shared" si="1"/>
        <v>98.379322496</v>
      </c>
      <c r="G50" s="1">
        <f t="shared" si="2"/>
        <v>32.967227393981297</v>
      </c>
      <c r="H50" s="1">
        <f t="shared" si="3"/>
        <v>44.209772554621559</v>
      </c>
      <c r="I50" s="1">
        <f t="shared" si="4"/>
        <v>33.173728886504357</v>
      </c>
      <c r="J50" s="4">
        <f t="shared" si="5"/>
        <v>44.486695569940139</v>
      </c>
      <c r="K50">
        <f t="shared" si="6"/>
        <v>0.29749999545884059</v>
      </c>
      <c r="L50">
        <f t="shared" si="7"/>
        <v>772.66939204643654</v>
      </c>
      <c r="M50" s="1">
        <f t="shared" si="8"/>
        <v>2.7243750000000002E-3</v>
      </c>
      <c r="N50" s="1">
        <f t="shared" si="9"/>
        <v>27.501910274651227</v>
      </c>
    </row>
    <row r="51" spans="1:14" x14ac:dyDescent="0.35">
      <c r="A51" s="1">
        <v>120.84</v>
      </c>
      <c r="B51" s="1">
        <f t="shared" si="10"/>
        <v>3250</v>
      </c>
      <c r="C51" s="1">
        <v>0.22305</v>
      </c>
      <c r="D51" s="1">
        <v>1.17378</v>
      </c>
      <c r="F51">
        <f t="shared" si="1"/>
        <v>98.578371840000003</v>
      </c>
      <c r="G51" s="1">
        <f t="shared" si="2"/>
        <v>33.550084617333589</v>
      </c>
      <c r="H51" s="1">
        <f t="shared" si="3"/>
        <v>44.991396831612697</v>
      </c>
      <c r="I51" s="1">
        <f t="shared" si="4"/>
        <v>33.76023703521691</v>
      </c>
      <c r="J51" s="4">
        <f t="shared" si="5"/>
        <v>45.273215817643703</v>
      </c>
      <c r="K51">
        <f t="shared" si="6"/>
        <v>0.29917212175418101</v>
      </c>
      <c r="L51">
        <f t="shared" si="7"/>
        <v>774.23272193846742</v>
      </c>
      <c r="M51" s="1">
        <f t="shared" si="8"/>
        <v>2.7881250000000002E-3</v>
      </c>
      <c r="N51" s="1">
        <f t="shared" si="9"/>
        <v>27.348197197802033</v>
      </c>
    </row>
    <row r="52" spans="1:14" x14ac:dyDescent="0.35">
      <c r="A52" s="1">
        <v>121.633</v>
      </c>
      <c r="B52" s="1">
        <f t="shared" si="10"/>
        <v>3300</v>
      </c>
      <c r="C52" s="1">
        <v>0.22550000000000001</v>
      </c>
      <c r="D52" s="1">
        <v>1.1611800000000001</v>
      </c>
      <c r="F52">
        <f t="shared" si="1"/>
        <v>99.225282207999996</v>
      </c>
      <c r="G52" s="1">
        <f t="shared" si="2"/>
        <v>34.289795939852951</v>
      </c>
      <c r="H52" s="1">
        <f t="shared" si="3"/>
        <v>45.983365884206719</v>
      </c>
      <c r="I52" s="1">
        <f t="shared" si="4"/>
        <v>34.504581792338186</v>
      </c>
      <c r="J52" s="4">
        <f t="shared" si="5"/>
        <v>46.271398407319545</v>
      </c>
      <c r="K52">
        <f t="shared" si="6"/>
        <v>0.29593351963364056</v>
      </c>
      <c r="L52">
        <f t="shared" si="7"/>
        <v>779.31354408756704</v>
      </c>
      <c r="M52" s="1">
        <f t="shared" si="8"/>
        <v>2.8187500000000001E-3</v>
      </c>
      <c r="N52" s="1">
        <f t="shared" si="9"/>
        <v>27.647487151665352</v>
      </c>
    </row>
    <row r="53" spans="1:14" x14ac:dyDescent="0.35">
      <c r="A53" s="1">
        <v>122.181</v>
      </c>
      <c r="B53" s="1">
        <f t="shared" si="10"/>
        <v>3350</v>
      </c>
      <c r="C53" s="1">
        <v>0.22850000000000001</v>
      </c>
      <c r="D53" s="1">
        <v>1.1510400000000001</v>
      </c>
      <c r="F53">
        <f t="shared" si="1"/>
        <v>99.672327455999991</v>
      </c>
      <c r="G53" s="1">
        <f t="shared" si="2"/>
        <v>34.966166773386185</v>
      </c>
      <c r="H53" s="1">
        <f t="shared" si="3"/>
        <v>46.890393956532364</v>
      </c>
      <c r="I53" s="1">
        <f t="shared" si="4"/>
        <v>35.185189305679359</v>
      </c>
      <c r="J53" s="4">
        <f t="shared" si="5"/>
        <v>47.18410795987576</v>
      </c>
      <c r="K53">
        <f t="shared" si="6"/>
        <v>0.29406998103739307</v>
      </c>
      <c r="L53">
        <f t="shared" si="7"/>
        <v>782.82462925491438</v>
      </c>
      <c r="M53" s="1">
        <f t="shared" si="8"/>
        <v>2.8562499999999998E-3</v>
      </c>
      <c r="N53" s="1">
        <f t="shared" si="9"/>
        <v>27.822690887914213</v>
      </c>
    </row>
    <row r="54" spans="1:14" x14ac:dyDescent="0.35">
      <c r="A54" s="1">
        <v>122.93300000000001</v>
      </c>
      <c r="B54" s="1">
        <f t="shared" si="10"/>
        <v>3400</v>
      </c>
      <c r="C54" s="1">
        <v>0.23419999999999999</v>
      </c>
      <c r="D54" s="1">
        <v>1.14117</v>
      </c>
      <c r="F54">
        <f t="shared" si="1"/>
        <v>100.285791008</v>
      </c>
      <c r="G54" s="1">
        <f t="shared" si="2"/>
        <v>35.706471819553066</v>
      </c>
      <c r="H54" s="1">
        <f t="shared" si="3"/>
        <v>47.88315920551571</v>
      </c>
      <c r="I54" s="1">
        <f t="shared" si="4"/>
        <v>35.930131505439071</v>
      </c>
      <c r="J54" s="4">
        <f t="shared" si="5"/>
        <v>48.183091733189045</v>
      </c>
      <c r="K54">
        <f t="shared" si="6"/>
        <v>0.29515657702783121</v>
      </c>
      <c r="L54">
        <f t="shared" si="7"/>
        <v>787.64276072543532</v>
      </c>
      <c r="M54" s="1">
        <f t="shared" si="8"/>
        <v>2.9275E-3</v>
      </c>
      <c r="N54" s="1">
        <f t="shared" si="9"/>
        <v>27.720263814574231</v>
      </c>
    </row>
    <row r="55" spans="1:14" x14ac:dyDescent="0.35">
      <c r="A55" s="1">
        <v>123.47499999999999</v>
      </c>
      <c r="B55" s="1">
        <f t="shared" si="10"/>
        <v>3450</v>
      </c>
      <c r="C55" s="1">
        <v>0.23605000000000001</v>
      </c>
      <c r="D55" s="1">
        <v>1.12669</v>
      </c>
      <c r="F55">
        <f t="shared" si="1"/>
        <v>100.72794159999999</v>
      </c>
      <c r="G55" s="1">
        <f t="shared" si="2"/>
        <v>36.391308554304892</v>
      </c>
      <c r="H55" s="1">
        <f t="shared" si="3"/>
        <v>48.801540236428714</v>
      </c>
      <c r="I55" s="1">
        <f t="shared" si="4"/>
        <v>36.619257949063616</v>
      </c>
      <c r="J55" s="4">
        <f t="shared" si="5"/>
        <v>49.107225357467634</v>
      </c>
      <c r="K55">
        <f t="shared" si="6"/>
        <v>0.29188975120663663</v>
      </c>
      <c r="L55">
        <f t="shared" si="7"/>
        <v>791.1154033544542</v>
      </c>
      <c r="M55" s="1">
        <f t="shared" si="8"/>
        <v>2.9506250000000001E-3</v>
      </c>
      <c r="N55" s="1">
        <f t="shared" si="9"/>
        <v>28.030508601263126</v>
      </c>
    </row>
    <row r="56" spans="1:14" x14ac:dyDescent="0.35">
      <c r="A56" s="1">
        <v>123.428</v>
      </c>
      <c r="B56" s="1">
        <f t="shared" si="10"/>
        <v>3500</v>
      </c>
      <c r="C56" s="1">
        <v>0.24195</v>
      </c>
      <c r="D56" s="1">
        <v>1.11975</v>
      </c>
      <c r="F56">
        <f t="shared" si="1"/>
        <v>100.689600128</v>
      </c>
      <c r="G56" s="1">
        <f t="shared" si="2"/>
        <v>36.904665939752178</v>
      </c>
      <c r="H56" s="1">
        <f t="shared" si="3"/>
        <v>49.48996371161617</v>
      </c>
      <c r="I56" s="1">
        <f t="shared" si="4"/>
        <v>37.135830923890794</v>
      </c>
      <c r="J56" s="4">
        <f t="shared" si="5"/>
        <v>49.799961008301992</v>
      </c>
      <c r="K56">
        <f t="shared" si="6"/>
        <v>0.29502367038830624</v>
      </c>
      <c r="L56">
        <f t="shared" si="7"/>
        <v>790.8142701375466</v>
      </c>
      <c r="M56" s="1">
        <f t="shared" si="8"/>
        <v>3.0243750000000002E-3</v>
      </c>
      <c r="N56" s="1">
        <f t="shared" si="9"/>
        <v>27.732751650229893</v>
      </c>
    </row>
    <row r="57" spans="1:14" x14ac:dyDescent="0.35">
      <c r="A57" s="1">
        <v>124.205</v>
      </c>
      <c r="B57" s="1">
        <f t="shared" si="10"/>
        <v>3550</v>
      </c>
      <c r="C57" s="1">
        <v>0.24545</v>
      </c>
      <c r="D57" s="1">
        <v>1.10622</v>
      </c>
      <c r="F57">
        <f t="shared" si="1"/>
        <v>101.32345807999999</v>
      </c>
      <c r="G57" s="1">
        <f t="shared" si="2"/>
        <v>37.667515398952226</v>
      </c>
      <c r="H57" s="1">
        <f t="shared" si="3"/>
        <v>50.512961511267569</v>
      </c>
      <c r="I57" s="1">
        <f t="shared" si="4"/>
        <v>37.903458751317345</v>
      </c>
      <c r="J57" s="4">
        <f t="shared" si="5"/>
        <v>50.829366704193838</v>
      </c>
      <c r="K57">
        <f t="shared" si="6"/>
        <v>0.29323011839286961</v>
      </c>
      <c r="L57">
        <f t="shared" si="7"/>
        <v>795.79257885110337</v>
      </c>
      <c r="M57" s="1">
        <f t="shared" si="8"/>
        <v>3.0681250000000001E-3</v>
      </c>
      <c r="N57" s="1">
        <f t="shared" si="9"/>
        <v>27.902379969223301</v>
      </c>
    </row>
    <row r="58" spans="1:14" x14ac:dyDescent="0.35">
      <c r="A58" s="1">
        <v>124.066</v>
      </c>
      <c r="B58" s="1">
        <f t="shared" si="10"/>
        <v>3600</v>
      </c>
      <c r="C58" s="1">
        <v>0.25505</v>
      </c>
      <c r="D58" s="1">
        <v>1.09697</v>
      </c>
      <c r="F58">
        <f t="shared" si="1"/>
        <v>101.21006521599999</v>
      </c>
      <c r="G58" s="1">
        <f t="shared" si="2"/>
        <v>38.155295682231532</v>
      </c>
      <c r="H58" s="1">
        <f t="shared" si="3"/>
        <v>51.167085533366674</v>
      </c>
      <c r="I58" s="1">
        <f t="shared" si="4"/>
        <v>38.394294413058319</v>
      </c>
      <c r="J58" s="4">
        <f t="shared" si="5"/>
        <v>51.487588055596504</v>
      </c>
      <c r="K58">
        <f t="shared" si="6"/>
        <v>0.30080359213006491</v>
      </c>
      <c r="L58">
        <f t="shared" si="7"/>
        <v>794.90199337982358</v>
      </c>
      <c r="M58" s="1">
        <f t="shared" si="8"/>
        <v>3.188125E-3</v>
      </c>
      <c r="N58" s="1">
        <f t="shared" si="9"/>
        <v>27.199868604894959</v>
      </c>
    </row>
    <row r="59" spans="1:14" x14ac:dyDescent="0.35">
      <c r="A59" s="1">
        <v>123.967</v>
      </c>
      <c r="B59" s="1">
        <f t="shared" si="10"/>
        <v>3650</v>
      </c>
      <c r="C59" s="1">
        <v>0.25755</v>
      </c>
      <c r="D59" s="1">
        <v>1.0940099999999999</v>
      </c>
      <c r="F59">
        <f t="shared" si="1"/>
        <v>101.129303392</v>
      </c>
      <c r="G59" s="1">
        <f t="shared" si="2"/>
        <v>38.654360986206868</v>
      </c>
      <c r="H59" s="1">
        <f t="shared" si="3"/>
        <v>51.836343014894553</v>
      </c>
      <c r="I59" s="1">
        <f t="shared" si="4"/>
        <v>38.896485783078148</v>
      </c>
      <c r="J59" s="4">
        <f t="shared" si="5"/>
        <v>52.161037660021655</v>
      </c>
      <c r="K59">
        <f t="shared" si="6"/>
        <v>0.29983033490414185</v>
      </c>
      <c r="L59">
        <f t="shared" si="7"/>
        <v>794.2676914974013</v>
      </c>
      <c r="M59" s="1">
        <f t="shared" si="8"/>
        <v>3.2193750000000004E-3</v>
      </c>
      <c r="N59" s="1">
        <f t="shared" si="9"/>
        <v>27.288160100391352</v>
      </c>
    </row>
    <row r="60" spans="1:14" x14ac:dyDescent="0.35">
      <c r="A60" s="1">
        <v>123.815</v>
      </c>
      <c r="B60" s="1">
        <f t="shared" si="10"/>
        <v>3700</v>
      </c>
      <c r="C60" s="1">
        <v>0.26445000000000002</v>
      </c>
      <c r="D60" s="1">
        <v>1.09659</v>
      </c>
      <c r="F60">
        <f t="shared" si="1"/>
        <v>101.00530543999999</v>
      </c>
      <c r="G60" s="1">
        <f t="shared" si="2"/>
        <v>39.135828150413978</v>
      </c>
      <c r="H60" s="1">
        <f t="shared" si="3"/>
        <v>52.482001006321546</v>
      </c>
      <c r="I60" s="1">
        <f t="shared" si="4"/>
        <v>39.380968781368644</v>
      </c>
      <c r="J60" s="4">
        <f t="shared" si="5"/>
        <v>52.810739950876552</v>
      </c>
      <c r="K60">
        <f t="shared" si="6"/>
        <v>0.30407558910629873</v>
      </c>
      <c r="L60">
        <f t="shared" si="7"/>
        <v>793.29381385974284</v>
      </c>
      <c r="M60" s="1">
        <f t="shared" si="8"/>
        <v>3.305625E-3</v>
      </c>
      <c r="N60" s="1">
        <f t="shared" si="9"/>
        <v>26.907185170191294</v>
      </c>
    </row>
    <row r="61" spans="1:14" x14ac:dyDescent="0.35">
      <c r="A61" s="1">
        <v>123.767</v>
      </c>
      <c r="B61" s="1">
        <f t="shared" si="10"/>
        <v>3750</v>
      </c>
      <c r="C61" s="1">
        <v>0.2651</v>
      </c>
      <c r="D61" s="1">
        <v>1.0980799999999999</v>
      </c>
      <c r="F61">
        <f t="shared" si="1"/>
        <v>100.96614819199999</v>
      </c>
      <c r="G61" s="1">
        <f t="shared" si="2"/>
        <v>39.649313677655691</v>
      </c>
      <c r="H61" s="1">
        <f t="shared" si="3"/>
        <v>53.170596322456333</v>
      </c>
      <c r="I61" s="1">
        <f t="shared" si="4"/>
        <v>39.89767070065016</v>
      </c>
      <c r="J61" s="4">
        <f t="shared" si="5"/>
        <v>53.503648519042727</v>
      </c>
      <c r="K61">
        <f t="shared" si="6"/>
        <v>0.30087532149952068</v>
      </c>
      <c r="L61">
        <f t="shared" si="7"/>
        <v>792.98627355311373</v>
      </c>
      <c r="M61" s="1">
        <f t="shared" si="8"/>
        <v>3.3137499999999999E-3</v>
      </c>
      <c r="N61" s="1">
        <f t="shared" si="9"/>
        <v>27.193384093587795</v>
      </c>
    </row>
    <row r="62" spans="1:14" x14ac:dyDescent="0.35">
      <c r="A62" s="1">
        <v>123.509</v>
      </c>
      <c r="B62" s="1">
        <f t="shared" si="10"/>
        <v>3800</v>
      </c>
      <c r="C62" s="1">
        <v>0.26929999999999998</v>
      </c>
      <c r="D62" s="1">
        <v>1.09907</v>
      </c>
      <c r="F62">
        <f t="shared" si="1"/>
        <v>100.75567798399999</v>
      </c>
      <c r="G62" s="1">
        <f t="shared" si="2"/>
        <v>40.09421771651914</v>
      </c>
      <c r="H62" s="1">
        <f t="shared" si="3"/>
        <v>53.767222363576693</v>
      </c>
      <c r="I62" s="1">
        <f t="shared" si="4"/>
        <v>40.345361547969077</v>
      </c>
      <c r="J62" s="4">
        <f t="shared" si="5"/>
        <v>54.104011731217753</v>
      </c>
      <c r="K62">
        <f t="shared" si="6"/>
        <v>0.30225056604626255</v>
      </c>
      <c r="L62">
        <f t="shared" si="7"/>
        <v>791.33324440498291</v>
      </c>
      <c r="M62" s="1">
        <f t="shared" si="8"/>
        <v>3.3662499999999999E-3</v>
      </c>
      <c r="N62" s="1">
        <f t="shared" si="9"/>
        <v>27.069653793686754</v>
      </c>
    </row>
    <row r="63" spans="1:14" x14ac:dyDescent="0.35">
      <c r="A63" s="1">
        <v>122.672</v>
      </c>
      <c r="B63" s="1">
        <f t="shared" si="10"/>
        <v>3850</v>
      </c>
      <c r="C63" s="1">
        <v>0.27374999999999999</v>
      </c>
      <c r="D63" s="1">
        <v>1.1053299999999999</v>
      </c>
      <c r="F63">
        <f t="shared" si="1"/>
        <v>100.072873472</v>
      </c>
      <c r="G63" s="1">
        <f t="shared" si="2"/>
        <v>40.346486195817867</v>
      </c>
      <c r="H63" s="1">
        <f t="shared" si="3"/>
        <v>54.105519908566265</v>
      </c>
      <c r="I63" s="1">
        <f t="shared" si="4"/>
        <v>40.599210197079152</v>
      </c>
      <c r="J63" s="4">
        <f t="shared" si="5"/>
        <v>54.44442831846473</v>
      </c>
      <c r="K63">
        <f t="shared" si="6"/>
        <v>0.30532398633705321</v>
      </c>
      <c r="L63">
        <f t="shared" si="7"/>
        <v>785.97051030814009</v>
      </c>
      <c r="M63" s="1">
        <f t="shared" si="8"/>
        <v>3.421875E-3</v>
      </c>
      <c r="N63" s="1">
        <f t="shared" si="9"/>
        <v>26.797168083565211</v>
      </c>
    </row>
    <row r="64" spans="1:14" x14ac:dyDescent="0.35">
      <c r="A64" s="1">
        <v>122.157</v>
      </c>
      <c r="B64" s="1">
        <f t="shared" si="10"/>
        <v>3900</v>
      </c>
      <c r="C64" s="1">
        <v>0.27589999999999998</v>
      </c>
      <c r="D64" s="1">
        <v>1.11704</v>
      </c>
      <c r="F64">
        <f t="shared" si="1"/>
        <v>99.652748831999986</v>
      </c>
      <c r="G64" s="1">
        <f t="shared" si="2"/>
        <v>40.698884673283196</v>
      </c>
      <c r="H64" s="1">
        <f t="shared" si="3"/>
        <v>54.57809396980447</v>
      </c>
      <c r="I64" s="1">
        <f t="shared" si="4"/>
        <v>40.953816042810239</v>
      </c>
      <c r="J64" s="4">
        <f t="shared" si="5"/>
        <v>54.919962508797418</v>
      </c>
      <c r="K64">
        <f t="shared" si="6"/>
        <v>0.30505749972431451</v>
      </c>
      <c r="L64">
        <f t="shared" si="7"/>
        <v>782.67085910159983</v>
      </c>
      <c r="M64" s="1">
        <f t="shared" si="8"/>
        <v>3.4487499999999996E-3</v>
      </c>
      <c r="N64" s="1">
        <f t="shared" si="9"/>
        <v>26.820577068953313</v>
      </c>
    </row>
    <row r="65" spans="1:14" x14ac:dyDescent="0.35">
      <c r="A65" s="1">
        <v>121.184</v>
      </c>
      <c r="B65" s="1">
        <f t="shared" si="10"/>
        <v>3950</v>
      </c>
      <c r="C65" s="1">
        <v>0.28284999999999999</v>
      </c>
      <c r="D65" s="1">
        <v>1.12259</v>
      </c>
      <c r="F65">
        <f t="shared" si="1"/>
        <v>98.858998783999994</v>
      </c>
      <c r="G65" s="1">
        <f t="shared" si="2"/>
        <v>40.89233606893913</v>
      </c>
      <c r="H65" s="1">
        <f t="shared" si="3"/>
        <v>54.837516519966648</v>
      </c>
      <c r="I65" s="1">
        <f t="shared" si="4"/>
        <v>41.148479187378392</v>
      </c>
      <c r="J65" s="4">
        <f t="shared" si="5"/>
        <v>55.181010040738087</v>
      </c>
      <c r="K65">
        <f t="shared" si="6"/>
        <v>0.3112624815207875</v>
      </c>
      <c r="L65">
        <f t="shared" si="7"/>
        <v>776.43676080264163</v>
      </c>
      <c r="M65" s="1">
        <f t="shared" si="8"/>
        <v>3.5356249999999997E-3</v>
      </c>
      <c r="N65" s="1">
        <f t="shared" si="9"/>
        <v>26.285911947507756</v>
      </c>
    </row>
    <row r="66" spans="1:14" x14ac:dyDescent="0.35">
      <c r="A66" s="1">
        <v>120.004</v>
      </c>
      <c r="B66" s="1">
        <f t="shared" si="10"/>
        <v>4000</v>
      </c>
      <c r="C66" s="1">
        <v>0.28455000000000003</v>
      </c>
      <c r="D66" s="1">
        <v>1.1246100000000001</v>
      </c>
      <c r="F66">
        <f t="shared" si="1"/>
        <v>97.896383103999995</v>
      </c>
      <c r="G66" s="1">
        <f t="shared" si="2"/>
        <v>41.006741063005116</v>
      </c>
      <c r="H66" s="1">
        <f t="shared" si="3"/>
        <v>54.990936117748575</v>
      </c>
      <c r="I66" s="1">
        <f t="shared" si="4"/>
        <v>41.26360079621287</v>
      </c>
      <c r="J66" s="4">
        <f t="shared" si="5"/>
        <v>55.335390634588798</v>
      </c>
      <c r="K66">
        <f t="shared" si="6"/>
        <v>0.31225963507624382</v>
      </c>
      <c r="L66">
        <f t="shared" si="7"/>
        <v>768.87639493134577</v>
      </c>
      <c r="M66" s="1">
        <f t="shared" si="8"/>
        <v>3.5568750000000001E-3</v>
      </c>
      <c r="N66" s="1">
        <f t="shared" si="9"/>
        <v>26.201971893742986</v>
      </c>
    </row>
    <row r="67" spans="1:14" x14ac:dyDescent="0.35">
      <c r="A67" s="1">
        <v>118.73399999999999</v>
      </c>
      <c r="B67" s="1">
        <f t="shared" si="10"/>
        <v>4050</v>
      </c>
      <c r="C67" s="1">
        <v>0.28710000000000002</v>
      </c>
      <c r="D67" s="1">
        <v>1.1222000000000001</v>
      </c>
      <c r="F67">
        <f t="shared" si="1"/>
        <v>96.860347583999996</v>
      </c>
      <c r="G67" s="1">
        <f t="shared" si="2"/>
        <v>41.079927113196518</v>
      </c>
      <c r="H67" s="1">
        <f t="shared" si="3"/>
        <v>55.089080210803964</v>
      </c>
      <c r="I67" s="1">
        <f t="shared" si="4"/>
        <v>41.337245272234739</v>
      </c>
      <c r="J67" s="4">
        <f t="shared" si="5"/>
        <v>55.434149486703419</v>
      </c>
      <c r="K67">
        <f t="shared" si="6"/>
        <v>0.31449666316106339</v>
      </c>
      <c r="L67">
        <f t="shared" si="7"/>
        <v>760.73939098512051</v>
      </c>
      <c r="M67" s="1">
        <f t="shared" si="8"/>
        <v>3.5887500000000004E-3</v>
      </c>
      <c r="N67" s="1">
        <f t="shared" si="9"/>
        <v>26.015596157940855</v>
      </c>
    </row>
    <row r="68" spans="1:14" x14ac:dyDescent="0.35">
      <c r="A68" s="1">
        <v>117.44199999999999</v>
      </c>
      <c r="B68" s="1">
        <f t="shared" si="10"/>
        <v>4100</v>
      </c>
      <c r="C68" s="1">
        <v>0.28894999999999998</v>
      </c>
      <c r="D68" s="1">
        <v>1.1239399999999999</v>
      </c>
      <c r="F68">
        <f t="shared" si="1"/>
        <v>95.806364991999985</v>
      </c>
      <c r="G68" s="1">
        <f t="shared" si="2"/>
        <v>41.134558231554628</v>
      </c>
      <c r="H68" s="1">
        <f t="shared" si="3"/>
        <v>55.162341734685029</v>
      </c>
      <c r="I68" s="1">
        <f t="shared" si="4"/>
        <v>41.392218591268218</v>
      </c>
      <c r="J68" s="4">
        <f t="shared" si="5"/>
        <v>55.507869909170196</v>
      </c>
      <c r="K68">
        <f t="shared" si="6"/>
        <v>0.31610282348979968</v>
      </c>
      <c r="L68">
        <f t="shared" si="7"/>
        <v>752.4614310650237</v>
      </c>
      <c r="M68" s="1">
        <f t="shared" si="8"/>
        <v>3.6118749999999996E-3</v>
      </c>
      <c r="N68" s="1">
        <f t="shared" si="9"/>
        <v>25.883407466881426</v>
      </c>
    </row>
    <row r="69" spans="1:14" x14ac:dyDescent="0.35">
      <c r="A69" s="1">
        <v>116.5</v>
      </c>
      <c r="B69" s="1">
        <f t="shared" si="10"/>
        <v>4150</v>
      </c>
      <c r="C69" s="1">
        <v>0.29304999999999998</v>
      </c>
      <c r="D69" s="1">
        <v>1.12233</v>
      </c>
      <c r="F69">
        <f t="shared" si="1"/>
        <v>95.037903999999997</v>
      </c>
      <c r="G69" s="1">
        <f t="shared" si="2"/>
        <v>41.302236040957794</v>
      </c>
      <c r="H69" s="1">
        <f t="shared" si="3"/>
        <v>55.387201342306277</v>
      </c>
      <c r="I69" s="1">
        <f t="shared" si="4"/>
        <v>41.560946707920181</v>
      </c>
      <c r="J69" s="4">
        <f t="shared" si="5"/>
        <v>55.73413800177039</v>
      </c>
      <c r="K69">
        <f t="shared" si="6"/>
        <v>0.31928658746036714</v>
      </c>
      <c r="L69">
        <f t="shared" si="7"/>
        <v>746.42595254742992</v>
      </c>
      <c r="M69" s="1">
        <f t="shared" si="8"/>
        <v>3.6631249999999993E-3</v>
      </c>
      <c r="N69" s="1">
        <f t="shared" si="9"/>
        <v>25.625311250613642</v>
      </c>
    </row>
    <row r="70" spans="1:14" x14ac:dyDescent="0.35">
      <c r="A70" s="1">
        <v>115.931</v>
      </c>
      <c r="B70" s="1">
        <f t="shared" si="10"/>
        <v>4200</v>
      </c>
      <c r="C70" s="1">
        <v>0.2949</v>
      </c>
      <c r="D70" s="1">
        <v>1.1217900000000001</v>
      </c>
      <c r="F70">
        <f t="shared" si="1"/>
        <v>94.573727455999986</v>
      </c>
      <c r="G70" s="1">
        <f t="shared" si="2"/>
        <v>41.595697835772199</v>
      </c>
      <c r="H70" s="1">
        <f t="shared" si="3"/>
        <v>55.780740023832905</v>
      </c>
      <c r="I70" s="1">
        <f t="shared" si="4"/>
        <v>41.856246700951971</v>
      </c>
      <c r="J70" s="4">
        <f t="shared" si="5"/>
        <v>56.13014174728707</v>
      </c>
      <c r="K70">
        <f t="shared" si="6"/>
        <v>0.31903539766046196</v>
      </c>
      <c r="L70">
        <f t="shared" si="7"/>
        <v>742.78031849593219</v>
      </c>
      <c r="M70" s="1">
        <f t="shared" si="8"/>
        <v>3.6862500000000003E-3</v>
      </c>
      <c r="N70" s="1">
        <f t="shared" si="9"/>
        <v>25.645487120917533</v>
      </c>
    </row>
    <row r="71" spans="1:14" x14ac:dyDescent="0.35">
      <c r="A71" s="1">
        <v>115.03400000000001</v>
      </c>
      <c r="B71" s="1">
        <f t="shared" ref="B71:B96" si="11">B70+50</f>
        <v>4250</v>
      </c>
      <c r="C71" s="1">
        <v>0.29715000000000003</v>
      </c>
      <c r="D71" s="1">
        <v>1.12456</v>
      </c>
      <c r="F71">
        <f t="shared" ref="F71:F96" si="12">A71*0.815776</f>
        <v>93.841976383999992</v>
      </c>
      <c r="G71" s="1">
        <f t="shared" ref="G71:G96" si="13">F71*B71*(2*PI())/60000</f>
        <v>41.765212344228843</v>
      </c>
      <c r="H71" s="1">
        <f t="shared" ref="H71:H96" si="14">G71/0.7457</f>
        <v>56.008062685032641</v>
      </c>
      <c r="I71" s="1">
        <f t="shared" ref="I71:I96" si="15">G71*((1.01325/($G$3*10^-3))*(SQRT(($I$3+273)/293)))</f>
        <v>42.026823021449474</v>
      </c>
      <c r="J71" s="4">
        <f t="shared" ref="J71:J96" si="16">H71*((1.01325/($G$3*10^-3))*(SQRT(($I$3+273)/293)))</f>
        <v>56.358888321643377</v>
      </c>
      <c r="K71">
        <f t="shared" ref="K71:K96" si="17">((C71)*0.75*3600)/(60*G71)</f>
        <v>0.32016477947699751</v>
      </c>
      <c r="L71">
        <f t="shared" ref="L71:L96" si="18">2*PI()*F71*2/(1600/1000)</f>
        <v>737.03315901580311</v>
      </c>
      <c r="M71" s="1">
        <f t="shared" ref="M71:M96" si="19">(C71*0.75)/60</f>
        <v>3.7143750000000002E-3</v>
      </c>
      <c r="N71" s="1">
        <f t="shared" ref="N71:N96" si="20">G71/(M71*44000)*100</f>
        <v>25.555022620487872</v>
      </c>
    </row>
    <row r="72" spans="1:14" x14ac:dyDescent="0.35">
      <c r="A72" s="1">
        <v>114.39100000000001</v>
      </c>
      <c r="B72" s="1">
        <f t="shared" si="11"/>
        <v>4300</v>
      </c>
      <c r="C72" s="1">
        <v>0.30220000000000002</v>
      </c>
      <c r="D72" s="1">
        <v>1.1227799999999999</v>
      </c>
      <c r="F72">
        <f t="shared" si="12"/>
        <v>93.317432416000003</v>
      </c>
      <c r="G72" s="1">
        <f t="shared" si="13"/>
        <v>42.020368285295362</v>
      </c>
      <c r="H72" s="1">
        <f t="shared" si="14"/>
        <v>56.350232379368862</v>
      </c>
      <c r="I72" s="1">
        <f t="shared" si="15"/>
        <v>42.28357721893066</v>
      </c>
      <c r="J72" s="4">
        <f t="shared" si="16"/>
        <v>56.703201312767412</v>
      </c>
      <c r="K72">
        <f t="shared" si="17"/>
        <v>0.32362876754601994</v>
      </c>
      <c r="L72">
        <f t="shared" si="18"/>
        <v>732.91340032491894</v>
      </c>
      <c r="M72" s="1">
        <f t="shared" si="19"/>
        <v>3.7775000000000005E-3</v>
      </c>
      <c r="N72" s="1">
        <f t="shared" si="20"/>
        <v>25.281492259969536</v>
      </c>
    </row>
    <row r="73" spans="1:14" x14ac:dyDescent="0.35">
      <c r="A73" s="1">
        <v>114.01600000000001</v>
      </c>
      <c r="B73" s="1">
        <f t="shared" si="11"/>
        <v>4350</v>
      </c>
      <c r="C73" s="1">
        <v>0.30604999999999999</v>
      </c>
      <c r="D73" s="1">
        <v>1.1194299999999999</v>
      </c>
      <c r="F73">
        <f t="shared" si="12"/>
        <v>93.011516415999992</v>
      </c>
      <c r="G73" s="1">
        <f t="shared" si="13"/>
        <v>42.369623017404045</v>
      </c>
      <c r="H73" s="1">
        <f t="shared" si="14"/>
        <v>56.818590609365756</v>
      </c>
      <c r="I73" s="1">
        <f t="shared" si="15"/>
        <v>42.635019627381951</v>
      </c>
      <c r="J73" s="4">
        <f t="shared" si="16"/>
        <v>57.174493264559409</v>
      </c>
      <c r="K73">
        <f t="shared" si="17"/>
        <v>0.3250500953086794</v>
      </c>
      <c r="L73">
        <f t="shared" si="18"/>
        <v>730.51074167938009</v>
      </c>
      <c r="M73" s="1">
        <f t="shared" si="19"/>
        <v>3.825625E-3</v>
      </c>
      <c r="N73" s="1">
        <f t="shared" si="20"/>
        <v>25.17094534012805</v>
      </c>
    </row>
    <row r="74" spans="1:14" x14ac:dyDescent="0.35">
      <c r="A74" s="1">
        <v>113.871</v>
      </c>
      <c r="B74" s="1">
        <f t="shared" si="11"/>
        <v>4400</v>
      </c>
      <c r="C74" s="1">
        <v>0.30919999999999997</v>
      </c>
      <c r="D74" s="1">
        <v>1.1198600000000001</v>
      </c>
      <c r="F74">
        <f t="shared" si="12"/>
        <v>92.893228895999997</v>
      </c>
      <c r="G74" s="1">
        <f t="shared" si="13"/>
        <v>42.802127201959941</v>
      </c>
      <c r="H74" s="1">
        <f t="shared" si="14"/>
        <v>57.398588174815529</v>
      </c>
      <c r="I74" s="1">
        <f t="shared" si="15"/>
        <v>43.070232949669268</v>
      </c>
      <c r="J74" s="4">
        <f t="shared" si="16"/>
        <v>57.758123842925123</v>
      </c>
      <c r="K74">
        <f t="shared" si="17"/>
        <v>0.3250773012833546</v>
      </c>
      <c r="L74">
        <f t="shared" si="18"/>
        <v>729.5817136697716</v>
      </c>
      <c r="M74" s="1">
        <f t="shared" si="19"/>
        <v>3.8649999999999999E-3</v>
      </c>
      <c r="N74" s="1">
        <f t="shared" si="20"/>
        <v>25.168838763942102</v>
      </c>
    </row>
    <row r="75" spans="1:14" x14ac:dyDescent="0.35">
      <c r="A75" s="1">
        <v>113.985</v>
      </c>
      <c r="B75" s="1">
        <f t="shared" si="11"/>
        <v>4450</v>
      </c>
      <c r="C75" s="1">
        <v>0.30990000000000001</v>
      </c>
      <c r="D75" s="1">
        <v>1.11873</v>
      </c>
      <c r="F75">
        <f t="shared" si="12"/>
        <v>92.986227359999987</v>
      </c>
      <c r="G75" s="1">
        <f t="shared" si="13"/>
        <v>43.331852565948914</v>
      </c>
      <c r="H75" s="1">
        <f t="shared" si="14"/>
        <v>58.108961467009401</v>
      </c>
      <c r="I75" s="1">
        <f t="shared" si="15"/>
        <v>43.603276429464088</v>
      </c>
      <c r="J75" s="4">
        <f t="shared" si="16"/>
        <v>58.472946800944193</v>
      </c>
      <c r="K75">
        <f t="shared" si="17"/>
        <v>0.32183022820858276</v>
      </c>
      <c r="L75">
        <f t="shared" si="18"/>
        <v>730.31212189801545</v>
      </c>
      <c r="M75" s="1">
        <f t="shared" si="19"/>
        <v>3.87375E-3</v>
      </c>
      <c r="N75" s="1">
        <f t="shared" si="20"/>
        <v>25.422777180878825</v>
      </c>
    </row>
    <row r="76" spans="1:14" x14ac:dyDescent="0.35">
      <c r="A76" s="1">
        <v>113.306</v>
      </c>
      <c r="B76" s="1">
        <f t="shared" si="11"/>
        <v>4500</v>
      </c>
      <c r="C76" s="1">
        <v>0.31445000000000001</v>
      </c>
      <c r="D76" s="1">
        <v>1.1156299999999999</v>
      </c>
      <c r="F76">
        <f t="shared" si="12"/>
        <v>92.432315455999998</v>
      </c>
      <c r="G76" s="1">
        <f t="shared" si="13"/>
        <v>43.557702478629587</v>
      </c>
      <c r="H76" s="1">
        <f t="shared" si="14"/>
        <v>58.411831136689798</v>
      </c>
      <c r="I76" s="1">
        <f t="shared" si="15"/>
        <v>43.830541030237804</v>
      </c>
      <c r="J76" s="4">
        <f t="shared" si="16"/>
        <v>58.777713598280535</v>
      </c>
      <c r="K76">
        <f t="shared" si="17"/>
        <v>0.32486217579869919</v>
      </c>
      <c r="L76">
        <f t="shared" si="18"/>
        <v>725.96170797715968</v>
      </c>
      <c r="M76" s="1">
        <f t="shared" si="19"/>
        <v>3.9306250000000001E-3</v>
      </c>
      <c r="N76" s="1">
        <f t="shared" si="20"/>
        <v>25.185505704696276</v>
      </c>
    </row>
    <row r="77" spans="1:14" x14ac:dyDescent="0.35">
      <c r="A77" s="1">
        <v>113.074</v>
      </c>
      <c r="B77" s="1">
        <f t="shared" si="11"/>
        <v>4550</v>
      </c>
      <c r="C77" s="1">
        <v>0.31709999999999999</v>
      </c>
      <c r="D77" s="1">
        <v>1.1095299999999999</v>
      </c>
      <c r="F77">
        <f t="shared" si="12"/>
        <v>92.243055423999991</v>
      </c>
      <c r="G77" s="1">
        <f t="shared" si="13"/>
        <v>43.9514992984817</v>
      </c>
      <c r="H77" s="1">
        <f t="shared" si="14"/>
        <v>58.939921279980823</v>
      </c>
      <c r="I77" s="1">
        <f t="shared" si="15"/>
        <v>44.226804531017564</v>
      </c>
      <c r="J77" s="4">
        <f t="shared" si="16"/>
        <v>59.309111614613876</v>
      </c>
      <c r="K77">
        <f t="shared" si="17"/>
        <v>0.32466469239407586</v>
      </c>
      <c r="L77">
        <f t="shared" si="18"/>
        <v>724.47526316178619</v>
      </c>
      <c r="M77" s="1">
        <f t="shared" si="19"/>
        <v>3.9637500000000003E-3</v>
      </c>
      <c r="N77" s="1">
        <f t="shared" si="20"/>
        <v>25.200825262166621</v>
      </c>
    </row>
    <row r="78" spans="1:14" x14ac:dyDescent="0.35">
      <c r="A78" s="1">
        <v>112.19499999999999</v>
      </c>
      <c r="B78" s="1">
        <f t="shared" si="11"/>
        <v>4600</v>
      </c>
      <c r="C78" s="1">
        <v>0.31940000000000002</v>
      </c>
      <c r="D78" s="1">
        <v>1.1056900000000001</v>
      </c>
      <c r="F78">
        <f t="shared" si="12"/>
        <v>91.525988319999982</v>
      </c>
      <c r="G78" s="1">
        <f t="shared" si="13"/>
        <v>44.089063786194096</v>
      </c>
      <c r="H78" s="1">
        <f t="shared" si="14"/>
        <v>59.124398264977998</v>
      </c>
      <c r="I78" s="1">
        <f t="shared" si="15"/>
        <v>44.365230700899694</v>
      </c>
      <c r="J78" s="4">
        <f t="shared" si="16"/>
        <v>59.494744134235873</v>
      </c>
      <c r="K78">
        <f t="shared" si="17"/>
        <v>0.32599921081791516</v>
      </c>
      <c r="L78">
        <f t="shared" si="18"/>
        <v>718.84343129664285</v>
      </c>
      <c r="M78" s="1">
        <f t="shared" si="19"/>
        <v>3.9925000000000004E-3</v>
      </c>
      <c r="N78" s="1">
        <f t="shared" si="20"/>
        <v>25.097662541238741</v>
      </c>
    </row>
    <row r="79" spans="1:14" x14ac:dyDescent="0.35">
      <c r="A79" s="1">
        <v>111.06100000000001</v>
      </c>
      <c r="B79" s="1">
        <f t="shared" si="11"/>
        <v>4650</v>
      </c>
      <c r="C79" s="1">
        <v>0.32055</v>
      </c>
      <c r="D79" s="1">
        <v>1.09782</v>
      </c>
      <c r="F79">
        <f t="shared" si="12"/>
        <v>90.600898336</v>
      </c>
      <c r="G79" s="1">
        <f t="shared" si="13"/>
        <v>44.117823076257061</v>
      </c>
      <c r="H79" s="1">
        <f t="shared" si="14"/>
        <v>59.162965101591872</v>
      </c>
      <c r="I79" s="1">
        <f t="shared" si="15"/>
        <v>44.394170134602</v>
      </c>
      <c r="J79" s="4">
        <f t="shared" si="16"/>
        <v>59.533552547407808</v>
      </c>
      <c r="K79">
        <f t="shared" si="17"/>
        <v>0.32695969551958659</v>
      </c>
      <c r="L79">
        <f t="shared" si="18"/>
        <v>711.5777915525332</v>
      </c>
      <c r="M79" s="1">
        <f t="shared" si="19"/>
        <v>4.006875E-3</v>
      </c>
      <c r="N79" s="1">
        <f t="shared" si="20"/>
        <v>25.023935041339207</v>
      </c>
    </row>
    <row r="80" spans="1:14" x14ac:dyDescent="0.35">
      <c r="A80" s="5">
        <v>109.973</v>
      </c>
      <c r="B80" s="5">
        <f t="shared" si="11"/>
        <v>4700</v>
      </c>
      <c r="C80" s="5">
        <v>0.32069999999999999</v>
      </c>
      <c r="D80" s="5">
        <v>1.09558</v>
      </c>
      <c r="E80" s="6"/>
      <c r="F80" s="6">
        <f t="shared" si="12"/>
        <v>89.713334047999993</v>
      </c>
      <c r="G80" s="5">
        <f t="shared" si="13"/>
        <v>44.15536435063153</v>
      </c>
      <c r="H80" s="5">
        <f t="shared" si="14"/>
        <v>59.213308771129846</v>
      </c>
      <c r="I80" s="5">
        <f t="shared" si="15"/>
        <v>44.431946561575046</v>
      </c>
      <c r="J80" s="7">
        <f t="shared" si="16"/>
        <v>59.584211561720586</v>
      </c>
      <c r="K80" s="6">
        <f t="shared" si="17"/>
        <v>0.32683458085412886</v>
      </c>
      <c r="L80" s="6">
        <f t="shared" si="18"/>
        <v>704.60687793560965</v>
      </c>
      <c r="M80" s="5">
        <f t="shared" si="19"/>
        <v>4.0087500000000002E-3</v>
      </c>
      <c r="N80" s="5">
        <f t="shared" si="20"/>
        <v>25.033514386501981</v>
      </c>
    </row>
    <row r="81" spans="1:14" x14ac:dyDescent="0.35">
      <c r="A81" s="1">
        <v>108.654</v>
      </c>
      <c r="B81" s="1">
        <f t="shared" si="11"/>
        <v>4750</v>
      </c>
      <c r="C81" s="1">
        <v>0.32485000000000003</v>
      </c>
      <c r="D81" s="1">
        <v>1.0882700000000001</v>
      </c>
      <c r="F81">
        <f t="shared" si="12"/>
        <v>88.637325503999989</v>
      </c>
      <c r="G81" s="1">
        <f t="shared" si="13"/>
        <v>44.08987535089215</v>
      </c>
      <c r="H81" s="1">
        <f t="shared" si="14"/>
        <v>59.1254865909778</v>
      </c>
      <c r="I81" s="1">
        <f t="shared" si="15"/>
        <v>44.366047349110517</v>
      </c>
      <c r="J81" s="4">
        <f t="shared" si="16"/>
        <v>59.495839277337417</v>
      </c>
      <c r="K81">
        <f t="shared" si="17"/>
        <v>0.33155571168345804</v>
      </c>
      <c r="L81">
        <f t="shared" si="18"/>
        <v>696.15592659303388</v>
      </c>
      <c r="M81" s="1">
        <f t="shared" si="19"/>
        <v>4.060625E-3</v>
      </c>
      <c r="N81" s="1">
        <f t="shared" si="20"/>
        <v>24.677053941479091</v>
      </c>
    </row>
    <row r="82" spans="1:14" x14ac:dyDescent="0.35">
      <c r="A82" s="1">
        <v>107.07599999999999</v>
      </c>
      <c r="B82" s="1">
        <f t="shared" si="11"/>
        <v>4800</v>
      </c>
      <c r="C82" s="1">
        <v>0.32455000000000001</v>
      </c>
      <c r="D82" s="1">
        <v>1.08396</v>
      </c>
      <c r="F82">
        <f t="shared" si="12"/>
        <v>87.350030975999985</v>
      </c>
      <c r="G82" s="1">
        <f t="shared" si="13"/>
        <v>43.906914496806785</v>
      </c>
      <c r="H82" s="1">
        <f t="shared" si="14"/>
        <v>58.880132086370907</v>
      </c>
      <c r="I82" s="1">
        <f t="shared" si="15"/>
        <v>44.181940457204306</v>
      </c>
      <c r="J82" s="4">
        <f t="shared" si="16"/>
        <v>59.248947910961917</v>
      </c>
      <c r="K82">
        <f t="shared" si="17"/>
        <v>0.332629841276188</v>
      </c>
      <c r="L82">
        <f t="shared" si="18"/>
        <v>686.04553901260601</v>
      </c>
      <c r="M82" s="1">
        <f t="shared" si="19"/>
        <v>4.0568749999999997E-3</v>
      </c>
      <c r="N82" s="1">
        <f t="shared" si="20"/>
        <v>24.597366701758677</v>
      </c>
    </row>
    <row r="83" spans="1:14" x14ac:dyDescent="0.35">
      <c r="A83" s="1">
        <v>105.24</v>
      </c>
      <c r="B83" s="1">
        <f t="shared" si="11"/>
        <v>4850</v>
      </c>
      <c r="C83" s="1">
        <v>0.32569999999999999</v>
      </c>
      <c r="D83" s="1">
        <v>1.0822099999999999</v>
      </c>
      <c r="F83">
        <f t="shared" si="12"/>
        <v>85.852266239999992</v>
      </c>
      <c r="G83" s="1">
        <f t="shared" si="13"/>
        <v>43.603577241035069</v>
      </c>
      <c r="H83" s="1">
        <f t="shared" si="14"/>
        <v>58.473350195836218</v>
      </c>
      <c r="I83" s="1">
        <f t="shared" si="15"/>
        <v>43.876703144891401</v>
      </c>
      <c r="J83" s="4">
        <f t="shared" si="16"/>
        <v>58.839618003072822</v>
      </c>
      <c r="K83">
        <f t="shared" si="17"/>
        <v>0.33613067842990768</v>
      </c>
      <c r="L83">
        <f t="shared" si="18"/>
        <v>674.28212228404743</v>
      </c>
      <c r="M83" s="1">
        <f t="shared" si="19"/>
        <v>4.0712500000000002E-3</v>
      </c>
      <c r="N83" s="1">
        <f t="shared" si="20"/>
        <v>24.34118248306309</v>
      </c>
    </row>
    <row r="84" spans="1:14" x14ac:dyDescent="0.35">
      <c r="A84" s="1">
        <v>103.63200000000001</v>
      </c>
      <c r="B84" s="1">
        <f t="shared" si="11"/>
        <v>4900</v>
      </c>
      <c r="C84" s="1">
        <v>0.32769999999999999</v>
      </c>
      <c r="D84" s="1">
        <v>1.0846</v>
      </c>
      <c r="F84">
        <f t="shared" si="12"/>
        <v>84.540498431999993</v>
      </c>
      <c r="G84" s="1">
        <f t="shared" si="13"/>
        <v>43.379995438115799</v>
      </c>
      <c r="H84" s="1">
        <f t="shared" si="14"/>
        <v>58.173522110923692</v>
      </c>
      <c r="I84" s="1">
        <f t="shared" si="15"/>
        <v>43.651720860959514</v>
      </c>
      <c r="J84" s="4">
        <f t="shared" si="16"/>
        <v>58.537911842509743</v>
      </c>
      <c r="K84">
        <f t="shared" si="17"/>
        <v>0.33993779508429817</v>
      </c>
      <c r="L84">
        <f t="shared" si="18"/>
        <v>663.97952201197654</v>
      </c>
      <c r="M84" s="1">
        <f t="shared" si="19"/>
        <v>4.0962500000000001E-3</v>
      </c>
      <c r="N84" s="1">
        <f t="shared" si="20"/>
        <v>24.068574604330902</v>
      </c>
    </row>
    <row r="85" spans="1:14" x14ac:dyDescent="0.35">
      <c r="A85" s="1">
        <v>102.33499999999999</v>
      </c>
      <c r="B85" s="1">
        <f t="shared" si="11"/>
        <v>4950</v>
      </c>
      <c r="C85" s="1">
        <v>0.32845000000000002</v>
      </c>
      <c r="D85" s="1">
        <v>1.08823</v>
      </c>
      <c r="F85">
        <f t="shared" si="12"/>
        <v>83.482436959999987</v>
      </c>
      <c r="G85" s="1">
        <f t="shared" si="13"/>
        <v>43.274188758455985</v>
      </c>
      <c r="H85" s="1">
        <f t="shared" si="14"/>
        <v>58.031633040708037</v>
      </c>
      <c r="I85" s="1">
        <f t="shared" si="15"/>
        <v>43.545251425011237</v>
      </c>
      <c r="J85" s="4">
        <f t="shared" si="16"/>
        <v>58.395134001624292</v>
      </c>
      <c r="K85">
        <f t="shared" si="17"/>
        <v>0.34154886374644911</v>
      </c>
      <c r="L85">
        <f t="shared" si="18"/>
        <v>655.66952664327243</v>
      </c>
      <c r="M85" s="1">
        <f t="shared" si="19"/>
        <v>4.1056249999999999E-3</v>
      </c>
      <c r="N85" s="1">
        <f t="shared" si="20"/>
        <v>23.955044359017414</v>
      </c>
    </row>
    <row r="86" spans="1:14" x14ac:dyDescent="0.35">
      <c r="A86" s="1">
        <v>101.10599999999999</v>
      </c>
      <c r="B86" s="1">
        <f t="shared" si="11"/>
        <v>5000</v>
      </c>
      <c r="C86" s="1">
        <v>0.32869999999999999</v>
      </c>
      <c r="D86" s="1">
        <v>1.08687</v>
      </c>
      <c r="F86">
        <f t="shared" si="12"/>
        <v>82.479848255999997</v>
      </c>
      <c r="G86" s="1">
        <f t="shared" si="13"/>
        <v>43.186347558375083</v>
      </c>
      <c r="H86" s="1">
        <f t="shared" si="14"/>
        <v>57.913836071308943</v>
      </c>
      <c r="I86" s="1">
        <f t="shared" si="15"/>
        <v>43.456860001561381</v>
      </c>
      <c r="J86" s="4">
        <f t="shared" si="16"/>
        <v>58.27659917066029</v>
      </c>
      <c r="K86">
        <f t="shared" si="17"/>
        <v>0.34250407446488262</v>
      </c>
      <c r="L86">
        <f t="shared" si="18"/>
        <v>647.79521337562619</v>
      </c>
      <c r="M86" s="1">
        <f t="shared" si="19"/>
        <v>4.1087499999999996E-3</v>
      </c>
      <c r="N86" s="1">
        <f t="shared" si="20"/>
        <v>23.888236058508774</v>
      </c>
    </row>
    <row r="87" spans="1:14" x14ac:dyDescent="0.35">
      <c r="A87" s="1">
        <v>99.314899999999994</v>
      </c>
      <c r="B87" s="1">
        <f t="shared" si="11"/>
        <v>5050</v>
      </c>
      <c r="C87" s="1">
        <v>0.32984999999999998</v>
      </c>
      <c r="D87" s="1">
        <v>1.0891</v>
      </c>
      <c r="F87">
        <f t="shared" si="12"/>
        <v>81.018711862399996</v>
      </c>
      <c r="G87" s="1">
        <f t="shared" si="13"/>
        <v>42.845511315021049</v>
      </c>
      <c r="H87" s="1">
        <f t="shared" si="14"/>
        <v>57.456767218748894</v>
      </c>
      <c r="I87" s="1">
        <f t="shared" si="15"/>
        <v>43.113888813945358</v>
      </c>
      <c r="J87" s="4">
        <f t="shared" si="16"/>
        <v>57.816667311177895</v>
      </c>
      <c r="K87">
        <f t="shared" si="17"/>
        <v>0.34643652379044337</v>
      </c>
      <c r="L87">
        <f t="shared" si="18"/>
        <v>636.31947497556007</v>
      </c>
      <c r="M87" s="1">
        <f t="shared" si="19"/>
        <v>4.1231250000000001E-3</v>
      </c>
      <c r="N87" s="1">
        <f t="shared" si="20"/>
        <v>23.617077357488142</v>
      </c>
    </row>
    <row r="88" spans="1:14" x14ac:dyDescent="0.35">
      <c r="A88" s="1">
        <v>97.581500000000005</v>
      </c>
      <c r="B88" s="1">
        <f t="shared" si="11"/>
        <v>5100</v>
      </c>
      <c r="C88" s="1">
        <v>0.32969999999999999</v>
      </c>
      <c r="D88" s="1">
        <v>1.09185</v>
      </c>
      <c r="F88">
        <f t="shared" si="12"/>
        <v>79.604645743999995</v>
      </c>
      <c r="G88" s="1">
        <f t="shared" si="13"/>
        <v>42.514512944364625</v>
      </c>
      <c r="H88" s="1">
        <f t="shared" si="14"/>
        <v>57.012891168519005</v>
      </c>
      <c r="I88" s="1">
        <f t="shared" si="15"/>
        <v>42.780817121903837</v>
      </c>
      <c r="J88" s="4">
        <f t="shared" si="16"/>
        <v>57.370010891650573</v>
      </c>
      <c r="K88">
        <f t="shared" si="17"/>
        <v>0.34897494931708029</v>
      </c>
      <c r="L88">
        <f t="shared" si="18"/>
        <v>625.21342565242094</v>
      </c>
      <c r="M88" s="1">
        <f t="shared" si="19"/>
        <v>4.1212499999999999E-3</v>
      </c>
      <c r="N88" s="1">
        <f t="shared" si="20"/>
        <v>23.44528797218663</v>
      </c>
    </row>
    <row r="89" spans="1:14" x14ac:dyDescent="0.35">
      <c r="A89" s="1">
        <v>95.848600000000005</v>
      </c>
      <c r="B89" s="1">
        <f t="shared" si="11"/>
        <v>5150</v>
      </c>
      <c r="C89" s="1">
        <v>0.33095000000000002</v>
      </c>
      <c r="D89" s="1">
        <v>1.0940700000000001</v>
      </c>
      <c r="F89">
        <f t="shared" si="12"/>
        <v>78.190987513599993</v>
      </c>
      <c r="G89" s="1">
        <f t="shared" si="13"/>
        <v>42.168926484691113</v>
      </c>
      <c r="H89" s="1">
        <f t="shared" si="14"/>
        <v>56.549452172041185</v>
      </c>
      <c r="I89" s="1">
        <f t="shared" si="15"/>
        <v>42.433065963365436</v>
      </c>
      <c r="J89" s="4">
        <f t="shared" si="16"/>
        <v>56.90366898667753</v>
      </c>
      <c r="K89">
        <f t="shared" si="17"/>
        <v>0.3531688198277142</v>
      </c>
      <c r="L89">
        <f t="shared" si="18"/>
        <v>614.11057987414245</v>
      </c>
      <c r="M89" s="1">
        <f t="shared" si="19"/>
        <v>4.1368749999999999E-3</v>
      </c>
      <c r="N89" s="1">
        <f t="shared" si="20"/>
        <v>23.166875789911199</v>
      </c>
    </row>
    <row r="90" spans="1:14" x14ac:dyDescent="0.35">
      <c r="A90" s="1">
        <v>94.803299999999993</v>
      </c>
      <c r="B90" s="1">
        <f t="shared" si="11"/>
        <v>5200</v>
      </c>
      <c r="C90" s="1">
        <v>0.33379999999999999</v>
      </c>
      <c r="D90" s="1">
        <v>1.0934600000000001</v>
      </c>
      <c r="F90">
        <f t="shared" si="12"/>
        <v>77.338256860799987</v>
      </c>
      <c r="G90" s="1">
        <f t="shared" si="13"/>
        <v>42.113985263190472</v>
      </c>
      <c r="H90" s="1">
        <f t="shared" si="14"/>
        <v>56.475774793067551</v>
      </c>
      <c r="I90" s="1">
        <f t="shared" si="15"/>
        <v>42.377780598752445</v>
      </c>
      <c r="J90" s="4">
        <f t="shared" si="16"/>
        <v>56.829530104267725</v>
      </c>
      <c r="K90">
        <f t="shared" si="17"/>
        <v>0.35667486480148036</v>
      </c>
      <c r="L90">
        <f t="shared" si="18"/>
        <v>607.41324898832409</v>
      </c>
      <c r="M90" s="1">
        <f t="shared" si="19"/>
        <v>4.1724999999999991E-3</v>
      </c>
      <c r="N90" s="1">
        <f t="shared" si="20"/>
        <v>22.939149879182132</v>
      </c>
    </row>
    <row r="91" spans="1:14" x14ac:dyDescent="0.35">
      <c r="A91" s="1">
        <v>93.0976</v>
      </c>
      <c r="B91" s="1">
        <f t="shared" si="11"/>
        <v>5250</v>
      </c>
      <c r="C91" s="1">
        <v>0.33129999999999998</v>
      </c>
      <c r="D91" s="1">
        <v>1.0880399999999999</v>
      </c>
      <c r="F91">
        <f t="shared" si="12"/>
        <v>75.94678773759999</v>
      </c>
      <c r="G91" s="1">
        <f t="shared" si="13"/>
        <v>41.753927323532821</v>
      </c>
      <c r="H91" s="1">
        <f t="shared" si="14"/>
        <v>55.992929225603888</v>
      </c>
      <c r="I91" s="1">
        <f t="shared" si="15"/>
        <v>42.015467313170625</v>
      </c>
      <c r="J91" s="4">
        <f t="shared" si="16"/>
        <v>56.343660068620927</v>
      </c>
      <c r="K91">
        <f t="shared" si="17"/>
        <v>0.35705623292584165</v>
      </c>
      <c r="L91">
        <f t="shared" si="18"/>
        <v>596.48467605046881</v>
      </c>
      <c r="M91" s="1">
        <f t="shared" si="19"/>
        <v>4.14125E-3</v>
      </c>
      <c r="N91" s="1">
        <f t="shared" si="20"/>
        <v>22.914648806921946</v>
      </c>
    </row>
    <row r="92" spans="1:14" x14ac:dyDescent="0.35">
      <c r="A92" s="1">
        <v>91.788600000000002</v>
      </c>
      <c r="B92" s="1">
        <f t="shared" si="11"/>
        <v>5300</v>
      </c>
      <c r="C92" s="1">
        <v>0.33239999999999997</v>
      </c>
      <c r="D92" s="1">
        <v>1.0833900000000001</v>
      </c>
      <c r="F92">
        <f t="shared" si="12"/>
        <v>74.878936953600004</v>
      </c>
      <c r="G92" s="1">
        <f t="shared" si="13"/>
        <v>41.558910889427601</v>
      </c>
      <c r="H92" s="1">
        <f t="shared" si="14"/>
        <v>55.731407924671586</v>
      </c>
      <c r="I92" s="1">
        <f t="shared" si="15"/>
        <v>41.819229327000137</v>
      </c>
      <c r="J92" s="4">
        <f t="shared" si="16"/>
        <v>56.080500639667612</v>
      </c>
      <c r="K92">
        <f t="shared" si="17"/>
        <v>0.35992281029205808</v>
      </c>
      <c r="L92">
        <f t="shared" si="18"/>
        <v>588.09779560510754</v>
      </c>
      <c r="M92" s="1">
        <f t="shared" si="19"/>
        <v>4.1549999999999998E-3</v>
      </c>
      <c r="N92" s="1">
        <f t="shared" si="20"/>
        <v>22.732146859986653</v>
      </c>
    </row>
    <row r="93" spans="1:14" x14ac:dyDescent="0.35">
      <c r="A93" s="1">
        <v>90.593800000000002</v>
      </c>
      <c r="B93" s="1">
        <f t="shared" si="11"/>
        <v>5350</v>
      </c>
      <c r="C93" s="1">
        <v>0.33079999999999998</v>
      </c>
      <c r="D93" s="1">
        <v>1.0800700000000001</v>
      </c>
      <c r="F93">
        <f t="shared" si="12"/>
        <v>73.904247788799992</v>
      </c>
      <c r="G93" s="1">
        <f t="shared" si="13"/>
        <v>41.404905809489989</v>
      </c>
      <c r="H93" s="1">
        <f t="shared" si="14"/>
        <v>55.524883746131138</v>
      </c>
      <c r="I93" s="1">
        <f t="shared" si="15"/>
        <v>41.664259583626226</v>
      </c>
      <c r="J93" s="4">
        <f t="shared" si="16"/>
        <v>55.872682826372838</v>
      </c>
      <c r="K93">
        <f t="shared" si="17"/>
        <v>0.35952261474745661</v>
      </c>
      <c r="L93">
        <f t="shared" si="18"/>
        <v>580.44260480593437</v>
      </c>
      <c r="M93" s="1">
        <f t="shared" si="19"/>
        <v>4.1349999999999998E-3</v>
      </c>
      <c r="N93" s="1">
        <f t="shared" si="20"/>
        <v>22.75745070324832</v>
      </c>
    </row>
    <row r="94" spans="1:14" x14ac:dyDescent="0.35">
      <c r="A94" s="1">
        <v>89.6374</v>
      </c>
      <c r="B94" s="1">
        <f t="shared" si="11"/>
        <v>5400</v>
      </c>
      <c r="C94" s="1">
        <v>0.33879999999999999</v>
      </c>
      <c r="D94" s="1">
        <v>1.0789500000000001</v>
      </c>
      <c r="F94">
        <f t="shared" si="12"/>
        <v>73.124039622399991</v>
      </c>
      <c r="G94" s="1">
        <f t="shared" si="13"/>
        <v>41.350670222137339</v>
      </c>
      <c r="H94" s="1">
        <f t="shared" si="14"/>
        <v>55.452152637974166</v>
      </c>
      <c r="I94" s="1">
        <f t="shared" si="15"/>
        <v>41.609684273141802</v>
      </c>
      <c r="J94" s="4">
        <f t="shared" si="16"/>
        <v>55.799496142070261</v>
      </c>
      <c r="K94">
        <f t="shared" si="17"/>
        <v>0.36870019078525013</v>
      </c>
      <c r="L94">
        <f t="shared" si="18"/>
        <v>574.31486419635189</v>
      </c>
      <c r="M94" s="1">
        <f t="shared" si="19"/>
        <v>4.235E-3</v>
      </c>
      <c r="N94" s="1">
        <f t="shared" si="20"/>
        <v>22.190978975065654</v>
      </c>
    </row>
    <row r="95" spans="1:14" x14ac:dyDescent="0.35">
      <c r="A95" s="1">
        <v>88.925600000000003</v>
      </c>
      <c r="B95" s="1">
        <f t="shared" si="11"/>
        <v>5450</v>
      </c>
      <c r="C95" s="1">
        <v>0.34379999999999999</v>
      </c>
      <c r="D95" s="1">
        <v>1.0792299999999999</v>
      </c>
      <c r="F95">
        <f t="shared" si="12"/>
        <v>72.543370265600004</v>
      </c>
      <c r="G95" s="1">
        <f t="shared" si="13"/>
        <v>41.402145635238</v>
      </c>
      <c r="H95" s="1">
        <f t="shared" si="14"/>
        <v>55.521182292125516</v>
      </c>
      <c r="I95" s="1">
        <f t="shared" si="15"/>
        <v>41.661482120079754</v>
      </c>
      <c r="J95" s="4">
        <f t="shared" si="16"/>
        <v>55.868958187045394</v>
      </c>
      <c r="K95">
        <f t="shared" si="17"/>
        <v>0.37367628567617994</v>
      </c>
      <c r="L95">
        <f t="shared" si="18"/>
        <v>569.75429773263295</v>
      </c>
      <c r="M95" s="1">
        <f t="shared" si="19"/>
        <v>4.2975000000000001E-3</v>
      </c>
      <c r="N95" s="1">
        <f t="shared" si="20"/>
        <v>21.895470746860223</v>
      </c>
    </row>
    <row r="96" spans="1:14" x14ac:dyDescent="0.35">
      <c r="A96" s="1">
        <v>88.647400000000005</v>
      </c>
      <c r="B96" s="1">
        <f t="shared" si="11"/>
        <v>5500</v>
      </c>
      <c r="C96" s="1">
        <v>0.3488</v>
      </c>
      <c r="D96" s="1">
        <v>1.0836600000000001</v>
      </c>
      <c r="F96">
        <f t="shared" si="12"/>
        <v>72.316421382399994</v>
      </c>
      <c r="G96" s="1">
        <f t="shared" si="13"/>
        <v>41.651268660622804</v>
      </c>
      <c r="H96" s="1">
        <f t="shared" si="14"/>
        <v>55.855261714661125</v>
      </c>
      <c r="I96" s="1">
        <f t="shared" si="15"/>
        <v>41.912165612650618</v>
      </c>
      <c r="J96" s="4">
        <f t="shared" si="16"/>
        <v>56.20513023018723</v>
      </c>
      <c r="K96">
        <f t="shared" si="17"/>
        <v>0.37684326323627759</v>
      </c>
      <c r="L96">
        <f t="shared" si="18"/>
        <v>567.97184537212911</v>
      </c>
      <c r="M96" s="1">
        <f t="shared" si="19"/>
        <v>4.3600000000000002E-3</v>
      </c>
      <c r="N96" s="1">
        <f t="shared" si="20"/>
        <v>21.711461979056924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2DC37-6B86-4D11-999C-EADB1CCAA2B2}">
  <dimension ref="A1:I22"/>
  <sheetViews>
    <sheetView topLeftCell="B1" workbookViewId="0">
      <selection activeCell="B10" sqref="B10"/>
    </sheetView>
  </sheetViews>
  <sheetFormatPr defaultRowHeight="14.5" x14ac:dyDescent="0.35"/>
  <cols>
    <col min="2" max="2" width="17.36328125" customWidth="1"/>
    <col min="6" max="6" width="12.7265625" customWidth="1"/>
  </cols>
  <sheetData>
    <row r="1" spans="1:9" x14ac:dyDescent="0.35">
      <c r="A1" s="4"/>
      <c r="B1" s="4"/>
      <c r="C1" s="4"/>
      <c r="D1" s="4"/>
      <c r="E1" s="4"/>
      <c r="F1" s="4"/>
      <c r="G1" s="4"/>
      <c r="H1" s="4"/>
      <c r="I1" s="4"/>
    </row>
    <row r="2" spans="1:9" x14ac:dyDescent="0.35">
      <c r="A2" s="4"/>
      <c r="B2" s="4"/>
      <c r="C2" s="4"/>
      <c r="D2" s="4"/>
      <c r="E2" s="4"/>
      <c r="F2" s="4"/>
      <c r="G2" s="4"/>
      <c r="H2" s="4"/>
      <c r="I2" s="4"/>
    </row>
    <row r="3" spans="1:9" x14ac:dyDescent="0.35">
      <c r="A3" s="4"/>
      <c r="B3" s="4"/>
      <c r="C3" s="4"/>
      <c r="D3" s="4"/>
      <c r="E3" s="4"/>
      <c r="F3" s="4"/>
      <c r="G3" s="4"/>
      <c r="H3" s="4"/>
      <c r="I3" s="4"/>
    </row>
    <row r="4" spans="1:9" x14ac:dyDescent="0.35">
      <c r="A4" s="4"/>
      <c r="B4" s="4"/>
      <c r="C4" s="4"/>
      <c r="D4" s="4"/>
      <c r="E4" s="4"/>
      <c r="F4" s="4"/>
      <c r="G4" s="4"/>
      <c r="H4" s="4"/>
      <c r="I4" s="4"/>
    </row>
    <row r="5" spans="1:9" x14ac:dyDescent="0.35">
      <c r="A5" s="4"/>
      <c r="B5" s="4"/>
      <c r="C5" s="4"/>
      <c r="D5" s="4"/>
      <c r="E5" s="4"/>
      <c r="F5" s="4"/>
      <c r="G5" s="4"/>
      <c r="H5" s="4"/>
      <c r="I5" s="4"/>
    </row>
    <row r="6" spans="1:9" x14ac:dyDescent="0.35">
      <c r="A6" s="4"/>
      <c r="B6" s="4"/>
      <c r="C6" s="4"/>
      <c r="D6" s="4"/>
      <c r="E6" s="4"/>
      <c r="F6" s="4"/>
      <c r="G6" s="4"/>
      <c r="H6" s="4"/>
      <c r="I6" s="4"/>
    </row>
    <row r="7" spans="1:9" x14ac:dyDescent="0.35">
      <c r="A7" s="4"/>
      <c r="B7" s="4"/>
      <c r="C7" s="4"/>
      <c r="D7" s="4"/>
      <c r="E7" s="4"/>
      <c r="F7" s="4"/>
      <c r="G7" s="4"/>
      <c r="H7" s="4"/>
      <c r="I7" s="4"/>
    </row>
    <row r="8" spans="1:9" x14ac:dyDescent="0.35">
      <c r="A8" s="4"/>
      <c r="B8" s="4"/>
      <c r="C8" s="4"/>
      <c r="D8" s="4"/>
      <c r="E8" s="4"/>
      <c r="F8" s="4"/>
      <c r="G8" s="4"/>
      <c r="H8" s="4"/>
      <c r="I8" s="4"/>
    </row>
    <row r="9" spans="1:9" x14ac:dyDescent="0.35">
      <c r="A9" s="4"/>
      <c r="B9" s="4"/>
      <c r="C9" s="4"/>
      <c r="D9" s="4"/>
      <c r="E9" s="4"/>
      <c r="F9" s="4"/>
      <c r="G9" s="4"/>
      <c r="H9" s="4"/>
      <c r="I9" s="4"/>
    </row>
    <row r="10" spans="1:9" x14ac:dyDescent="0.3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3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3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3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35">
      <c r="A14" s="4"/>
      <c r="B14" s="4"/>
      <c r="C14" s="4"/>
      <c r="D14" s="4"/>
      <c r="E14" s="4"/>
      <c r="F14" s="4"/>
      <c r="G14" s="4"/>
      <c r="H14" s="4"/>
      <c r="I14" s="4"/>
    </row>
    <row r="15" spans="1:9" x14ac:dyDescent="0.35">
      <c r="A15" s="4"/>
      <c r="B15" s="4"/>
      <c r="C15" s="4"/>
      <c r="D15" s="4"/>
      <c r="E15" s="4"/>
      <c r="F15" s="4"/>
      <c r="G15" s="4"/>
      <c r="H15" s="4"/>
      <c r="I15" s="4"/>
    </row>
    <row r="16" spans="1:9" x14ac:dyDescent="0.35">
      <c r="A16" s="4"/>
      <c r="B16" s="4"/>
      <c r="C16" s="4"/>
      <c r="D16" s="4"/>
      <c r="E16" s="4"/>
      <c r="F16" s="4"/>
      <c r="G16" s="4"/>
      <c r="H16" s="4"/>
      <c r="I16" s="4"/>
    </row>
    <row r="17" spans="1:9" x14ac:dyDescent="0.35">
      <c r="A17" s="4"/>
      <c r="B17" s="4"/>
      <c r="C17" s="4"/>
      <c r="D17" s="4"/>
      <c r="E17" s="4"/>
      <c r="F17" s="4"/>
      <c r="G17" s="4"/>
      <c r="H17" s="4"/>
      <c r="I17" s="4"/>
    </row>
    <row r="18" spans="1:9" x14ac:dyDescent="0.35">
      <c r="A18" s="4"/>
      <c r="B18" s="4"/>
      <c r="C18" s="4"/>
      <c r="D18" s="4"/>
      <c r="E18" s="4"/>
      <c r="F18" s="4"/>
      <c r="G18" s="4"/>
      <c r="H18" s="4"/>
      <c r="I18" s="4"/>
    </row>
    <row r="19" spans="1:9" x14ac:dyDescent="0.35">
      <c r="A19" s="4"/>
      <c r="B19" s="4"/>
      <c r="C19" s="4"/>
      <c r="D19" s="4"/>
      <c r="E19" s="4"/>
      <c r="F19" s="4"/>
      <c r="G19" s="4"/>
      <c r="H19" s="4"/>
      <c r="I19" s="4"/>
    </row>
    <row r="20" spans="1:9" x14ac:dyDescent="0.35">
      <c r="A20" s="4"/>
      <c r="B20" s="4"/>
      <c r="C20" s="4"/>
      <c r="D20" s="4"/>
      <c r="E20" s="4"/>
      <c r="F20" s="4"/>
      <c r="G20" s="4"/>
      <c r="H20" s="4"/>
      <c r="I20" s="4"/>
    </row>
    <row r="21" spans="1:9" x14ac:dyDescent="0.35">
      <c r="A21" s="4"/>
      <c r="B21" s="4"/>
      <c r="C21" s="4"/>
      <c r="D21" s="4"/>
      <c r="E21" s="4"/>
      <c r="F21" s="4"/>
      <c r="G21" s="4"/>
      <c r="H21" s="4"/>
      <c r="I21" s="4"/>
    </row>
    <row r="22" spans="1:9" x14ac:dyDescent="0.35">
      <c r="A22" s="4"/>
      <c r="B22" s="4"/>
      <c r="C22" s="4"/>
      <c r="D22" s="4"/>
      <c r="E22" s="4"/>
      <c r="F22" s="4"/>
      <c r="G22" s="4"/>
      <c r="H22" s="4"/>
      <c r="I22" s="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da2dc2f-10e7-442f-ad91-645aa4b47b8a" xsi:nil="true"/>
    <lcf76f155ced4ddcb4097134ff3c332f xmlns="c9412f1f-c5de-433b-90f0-e30b35783b1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553faf1450e7892c131fef2f4af9d17b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f795c8a3b3fc5a47b0ff18d50252f80d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83395b2-c014-4cfb-8021-6b40fd02da33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C4640ED-7A82-4878-8B1B-669434172879}">
  <ds:schemaRefs>
    <ds:schemaRef ds:uri="http://schemas.microsoft.com/office/2006/metadata/properties"/>
    <ds:schemaRef ds:uri="http://schemas.microsoft.com/office/infopath/2007/PartnerControls"/>
    <ds:schemaRef ds:uri="7da2dc2f-10e7-442f-ad91-645aa4b47b8a"/>
    <ds:schemaRef ds:uri="c9412f1f-c5de-433b-90f0-e30b35783b17"/>
  </ds:schemaRefs>
</ds:datastoreItem>
</file>

<file path=customXml/itemProps2.xml><?xml version="1.0" encoding="utf-8"?>
<ds:datastoreItem xmlns:ds="http://schemas.openxmlformats.org/officeDocument/2006/customXml" ds:itemID="{3B036666-4282-47BA-991D-17C6B3645C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9896D5-4345-4124-9117-2B4E6B066C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GrE HnD BsC</vt:lpstr>
      <vt:lpstr>Sheet1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Aidan O'Brien</cp:lastModifiedBy>
  <cp:revision/>
  <dcterms:created xsi:type="dcterms:W3CDTF">2019-10-18T15:00:30Z</dcterms:created>
  <dcterms:modified xsi:type="dcterms:W3CDTF">2026-03-22T16:45:08Z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</Properties>
</file>