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:\Financial Mgt - UG\2 Investment Appraisal\"/>
    </mc:Choice>
  </mc:AlternateContent>
  <xr:revisionPtr revIDLastSave="0" documentId="13_ncr:1_{765BA4FA-02B6-4856-9B04-02DDABD8813A}" xr6:coauthVersionLast="45" xr6:coauthVersionMax="45" xr10:uidLastSave="{00000000-0000-0000-0000-000000000000}"/>
  <bookViews>
    <workbookView xWindow="-120" yWindow="-120" windowWidth="20730" windowHeight="11160" tabRatio="794" xr2:uid="{00000000-000D-0000-FFFF-FFFF00000000}"/>
  </bookViews>
  <sheets>
    <sheet name="Question" sheetId="1" r:id="rId1"/>
    <sheet name="ARR" sheetId="11" state="hidden" r:id="rId2"/>
  </sheets>
  <definedNames>
    <definedName name="_xlnm.Print_Area" localSheetId="1">ARR!$A$1:$M$67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6" i="11" l="1"/>
  <c r="G33" i="11"/>
  <c r="H62" i="11" l="1"/>
  <c r="H60" i="11"/>
  <c r="H59" i="11"/>
  <c r="G62" i="11"/>
  <c r="G60" i="11"/>
  <c r="G59" i="11"/>
  <c r="G61" i="11" s="1"/>
  <c r="G63" i="11" s="1"/>
  <c r="H47" i="11"/>
  <c r="I47" i="11"/>
  <c r="G47" i="11"/>
  <c r="H45" i="11"/>
  <c r="I45" i="11"/>
  <c r="G45" i="11"/>
  <c r="H44" i="11"/>
  <c r="I44" i="11"/>
  <c r="G44" i="11"/>
  <c r="G46" i="11" s="1"/>
  <c r="H36" i="11"/>
  <c r="I36" i="11"/>
  <c r="H34" i="11"/>
  <c r="I34" i="11"/>
  <c r="H33" i="11"/>
  <c r="H37" i="11" s="1"/>
  <c r="I33" i="11"/>
  <c r="I37" i="11" s="1"/>
  <c r="G37" i="11"/>
  <c r="G34" i="11"/>
  <c r="I46" i="11" l="1"/>
  <c r="I48" i="11" s="1"/>
  <c r="H61" i="11"/>
  <c r="H63" i="11" s="1"/>
  <c r="H46" i="11"/>
  <c r="H48" i="11" s="1"/>
  <c r="I35" i="11"/>
  <c r="G48" i="11"/>
  <c r="G35" i="11"/>
  <c r="H35" i="11"/>
</calcChain>
</file>

<file path=xl/sharedStrings.xml><?xml version="1.0" encoding="utf-8"?>
<sst xmlns="http://schemas.openxmlformats.org/spreadsheetml/2006/main" count="83" uniqueCount="55">
  <si>
    <t>Project A</t>
  </si>
  <si>
    <t>Project C</t>
  </si>
  <si>
    <t>Project B</t>
  </si>
  <si>
    <t>£000</t>
  </si>
  <si>
    <t>Year 1</t>
  </si>
  <si>
    <t>Year 2</t>
  </si>
  <si>
    <t>Year 3</t>
  </si>
  <si>
    <t>Year 4</t>
  </si>
  <si>
    <t>Year 5</t>
  </si>
  <si>
    <t>Initial capital expenditure</t>
  </si>
  <si>
    <t>Net cash inflows:</t>
  </si>
  <si>
    <t>Disposal proceeds year 5</t>
  </si>
  <si>
    <t>NPV</t>
  </si>
  <si>
    <t>Calculate:</t>
  </si>
  <si>
    <t>IRR</t>
  </si>
  <si>
    <t>CAPITAL APPRAISAL AND RATIONING</t>
  </si>
  <si>
    <t>Fictitious PLC</t>
  </si>
  <si>
    <t>Average investment to earn that profit</t>
  </si>
  <si>
    <t>Assume straight line depreciation (i.e. equal annual amounts)</t>
  </si>
  <si>
    <t>Decision rule:</t>
  </si>
  <si>
    <t>For a project to be acceptable it must achieve a target ARR as a minimum (determined in various ways)</t>
  </si>
  <si>
    <t>For competing projects, the project with highest ARR would be selected</t>
  </si>
  <si>
    <t>Issues with ARR:</t>
  </si>
  <si>
    <t>It completely ignores the time factor</t>
  </si>
  <si>
    <t>Derivation of the average investment can produce flawed results</t>
  </si>
  <si>
    <t>Does not compare well for competing projects of different sizes because it does not consider absolute profit values generated</t>
  </si>
  <si>
    <t>ARR:</t>
  </si>
  <si>
    <t>Annual average operating profit before depreciation = (sum of cash inflows)/no. of years of cash inflows</t>
  </si>
  <si>
    <t>Therefore annual depreciation charge will be (initial investment - disposal value)/no. of years of investment</t>
  </si>
  <si>
    <r>
      <t xml:space="preserve">Therefore </t>
    </r>
    <r>
      <rPr>
        <b/>
        <sz val="8"/>
        <color theme="1"/>
        <rFont val="Calibri"/>
        <family val="2"/>
        <scheme val="minor"/>
      </rPr>
      <t>average annual operating profit after depreciation</t>
    </r>
    <r>
      <rPr>
        <sz val="8"/>
        <color theme="1"/>
        <rFont val="Calibri"/>
        <family val="2"/>
        <scheme val="minor"/>
      </rPr>
      <t xml:space="preserve"> will be annual average operting profit before depreciation less annual depreciation charge</t>
    </r>
  </si>
  <si>
    <t>Average investment  =  (Initial investment + Disposal value)/2</t>
  </si>
  <si>
    <r>
      <t xml:space="preserve">ARR =                      </t>
    </r>
    <r>
      <rPr>
        <u/>
        <sz val="8"/>
        <color theme="1"/>
        <rFont val="Calibri"/>
        <family val="2"/>
        <scheme val="minor"/>
      </rPr>
      <t>Average annual operating profit</t>
    </r>
    <r>
      <rPr>
        <sz val="8"/>
        <color theme="1"/>
        <rFont val="Calibri"/>
        <family val="2"/>
        <scheme val="minor"/>
      </rPr>
      <t xml:space="preserve">            x 100%</t>
    </r>
  </si>
  <si>
    <t>Cash inflows are received for 5 years</t>
  </si>
  <si>
    <t>Annual average operating profit before depreciation:</t>
  </si>
  <si>
    <t>Depreciation charge (assuming straight line depreciation):</t>
  </si>
  <si>
    <t>Annual average operating profit after depreciation:</t>
  </si>
  <si>
    <t>Average investment:</t>
  </si>
  <si>
    <t>Accounting Rate of Return (ARR):</t>
  </si>
  <si>
    <t>Let's consider the effect in each case of giving away the equipment at the end of the period instead of selling it…..</t>
  </si>
  <si>
    <t>Project D</t>
  </si>
  <si>
    <t>Net cash inflows over 10 years:</t>
  </si>
  <si>
    <t>Disposal proceeds year 10</t>
  </si>
  <si>
    <t>Year 1 to 10</t>
  </si>
  <si>
    <t>Equipment given away at end of term</t>
  </si>
  <si>
    <t>Equipment sold at end of term</t>
  </si>
  <si>
    <t>&lt;= effect of no disposal income</t>
  </si>
  <si>
    <t>Therefore by giving the equipment away at the end of the term has yielded a higher ARR - DOES THIS MAKE LOGICAL SENSE??</t>
  </si>
  <si>
    <t>If the target is 27% then now the project would be approved even though it will generate £40K less income from equipment disposal</t>
  </si>
  <si>
    <t>ARR</t>
  </si>
  <si>
    <t>Payback Period</t>
  </si>
  <si>
    <t>&lt;=  Note effect of no disposal income</t>
  </si>
  <si>
    <t>According to the decision rule Project C would be chosen first, followed by Project B and then Project A</t>
  </si>
  <si>
    <t>Assume 10% weighted average cost of capital (WACC)</t>
  </si>
  <si>
    <t>In all cases the ARR has decreased however consider the following example of a Project D….</t>
  </si>
  <si>
    <t>€000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</si>
</sst>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£&quot;#,##0;[Red]\-&quot;£&quot;#,##0"/>
    <numFmt numFmtId="164" formatCode="0.0%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  <font>
      <sz val="10"/>
      <name val="Arial"/>
      <family val="2"/>
    </font>
    <font>
      <b/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8" fillId="0" borderId="0"/>
  </cellStyleXfs>
  <cellXfs count="2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6" fontId="2" fillId="0" borderId="1" xfId="0" quotePrefix="1" applyNumberFormat="1" applyFont="1" applyBorder="1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left"/>
    </xf>
    <xf numFmtId="9" fontId="2" fillId="0" borderId="1" xfId="1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6" fillId="0" borderId="0" xfId="0" applyFont="1" applyAlignment="1">
      <alignment horizontal="right"/>
    </xf>
    <xf numFmtId="0" fontId="7" fillId="0" borderId="0" xfId="0" applyFont="1"/>
    <xf numFmtId="9" fontId="7" fillId="0" borderId="1" xfId="1" applyFont="1" applyBorder="1" applyAlignment="1">
      <alignment horizontal="center"/>
    </xf>
    <xf numFmtId="164" fontId="6" fillId="0" borderId="1" xfId="1" applyNumberFormat="1" applyFont="1" applyBorder="1" applyAlignment="1">
      <alignment horizontal="center"/>
    </xf>
    <xf numFmtId="0" fontId="9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10" fillId="0" borderId="0" xfId="0" applyFont="1"/>
    <xf numFmtId="0" fontId="1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6" fontId="3" fillId="0" borderId="1" xfId="0" quotePrefix="1" applyNumberFormat="1" applyFont="1" applyBorder="1" applyAlignment="1">
      <alignment horizontal="center"/>
    </xf>
    <xf numFmtId="0" fontId="3" fillId="0" borderId="1" xfId="0" applyFont="1" applyBorder="1"/>
    <xf numFmtId="0" fontId="3" fillId="0" borderId="0" xfId="0" applyFont="1" applyFill="1"/>
    <xf numFmtId="0" fontId="12" fillId="0" borderId="0" xfId="0" applyFont="1"/>
  </cellXfs>
  <cellStyles count="3">
    <cellStyle name="Normal" xfId="0" builtinId="0"/>
    <cellStyle name="Normal 2" xfId="2" xr:uid="{00000000-0005-0000-0000-000001000000}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8"/>
  <sheetViews>
    <sheetView showRowColHeaders="0" tabSelected="1" showRuler="0" zoomScaleNormal="100" workbookViewId="0">
      <selection activeCell="C23" sqref="C23"/>
    </sheetView>
  </sheetViews>
  <sheetFormatPr defaultRowHeight="12.75" x14ac:dyDescent="0.2"/>
  <cols>
    <col min="1" max="1" width="5" style="18" customWidth="1"/>
    <col min="2" max="2" width="14.42578125" style="18" customWidth="1"/>
    <col min="3" max="3" width="23.140625" style="18" customWidth="1"/>
    <col min="4" max="5" width="11.7109375" style="18" customWidth="1"/>
    <col min="6" max="6" width="11.42578125" style="18" customWidth="1"/>
    <col min="7" max="16384" width="9.140625" style="18"/>
  </cols>
  <sheetData>
    <row r="1" spans="2:6" x14ac:dyDescent="0.2">
      <c r="B1" s="20" t="s">
        <v>15</v>
      </c>
    </row>
    <row r="2" spans="2:6" ht="21" x14ac:dyDescent="0.35">
      <c r="B2" s="26" t="s">
        <v>16</v>
      </c>
    </row>
    <row r="4" spans="2:6" x14ac:dyDescent="0.2">
      <c r="B4" s="18" t="s">
        <v>52</v>
      </c>
    </row>
    <row r="6" spans="2:6" x14ac:dyDescent="0.2">
      <c r="D6" s="22" t="s">
        <v>0</v>
      </c>
      <c r="E6" s="22" t="s">
        <v>2</v>
      </c>
      <c r="F6" s="22" t="s">
        <v>1</v>
      </c>
    </row>
    <row r="7" spans="2:6" x14ac:dyDescent="0.2">
      <c r="D7" s="23" t="s">
        <v>54</v>
      </c>
      <c r="E7" s="23" t="s">
        <v>54</v>
      </c>
      <c r="F7" s="23" t="s">
        <v>54</v>
      </c>
    </row>
    <row r="8" spans="2:6" x14ac:dyDescent="0.2">
      <c r="C8" s="24" t="s">
        <v>9</v>
      </c>
      <c r="D8" s="22">
        <v>-200</v>
      </c>
      <c r="E8" s="22">
        <v>-200</v>
      </c>
      <c r="F8" s="22">
        <v>-200</v>
      </c>
    </row>
    <row r="9" spans="2:6" x14ac:dyDescent="0.2">
      <c r="B9" s="19" t="s">
        <v>10</v>
      </c>
      <c r="C9" s="24" t="s">
        <v>4</v>
      </c>
      <c r="D9" s="22">
        <v>35</v>
      </c>
      <c r="E9" s="22">
        <v>40</v>
      </c>
      <c r="F9" s="22">
        <v>45</v>
      </c>
    </row>
    <row r="10" spans="2:6" x14ac:dyDescent="0.2">
      <c r="C10" s="24" t="s">
        <v>5</v>
      </c>
      <c r="D10" s="22">
        <v>45</v>
      </c>
      <c r="E10" s="22">
        <v>40</v>
      </c>
      <c r="F10" s="22">
        <v>60</v>
      </c>
    </row>
    <row r="11" spans="2:6" x14ac:dyDescent="0.2">
      <c r="C11" s="24" t="s">
        <v>6</v>
      </c>
      <c r="D11" s="22">
        <v>55</v>
      </c>
      <c r="E11" s="22">
        <v>45</v>
      </c>
      <c r="F11" s="22">
        <v>75</v>
      </c>
    </row>
    <row r="12" spans="2:6" x14ac:dyDescent="0.2">
      <c r="C12" s="24" t="s">
        <v>7</v>
      </c>
      <c r="D12" s="22">
        <v>65</v>
      </c>
      <c r="E12" s="22">
        <v>60</v>
      </c>
      <c r="F12" s="22">
        <v>85</v>
      </c>
    </row>
    <row r="13" spans="2:6" x14ac:dyDescent="0.2">
      <c r="C13" s="24" t="s">
        <v>8</v>
      </c>
      <c r="D13" s="22">
        <v>70</v>
      </c>
      <c r="E13" s="22">
        <v>75</v>
      </c>
      <c r="F13" s="22">
        <v>90</v>
      </c>
    </row>
    <row r="14" spans="2:6" x14ac:dyDescent="0.2">
      <c r="C14" s="24" t="s">
        <v>11</v>
      </c>
      <c r="D14" s="22">
        <v>40</v>
      </c>
      <c r="E14" s="22">
        <v>10</v>
      </c>
      <c r="F14" s="22">
        <v>0</v>
      </c>
    </row>
    <row r="16" spans="2:6" x14ac:dyDescent="0.2">
      <c r="B16" s="25"/>
    </row>
    <row r="17" spans="2:5" x14ac:dyDescent="0.2">
      <c r="B17" s="25"/>
    </row>
    <row r="18" spans="2:5" x14ac:dyDescent="0.2">
      <c r="B18" s="17" t="s">
        <v>13</v>
      </c>
    </row>
    <row r="19" spans="2:5" x14ac:dyDescent="0.2">
      <c r="B19" s="17" t="s">
        <v>49</v>
      </c>
    </row>
    <row r="20" spans="2:5" hidden="1" x14ac:dyDescent="0.2">
      <c r="B20" s="17" t="s">
        <v>48</v>
      </c>
    </row>
    <row r="21" spans="2:5" x14ac:dyDescent="0.2">
      <c r="B21" s="17" t="s">
        <v>12</v>
      </c>
    </row>
    <row r="22" spans="2:5" x14ac:dyDescent="0.2">
      <c r="B22" s="17" t="s">
        <v>14</v>
      </c>
    </row>
    <row r="24" spans="2:5" x14ac:dyDescent="0.2">
      <c r="B24" s="25"/>
      <c r="C24" s="25"/>
      <c r="D24" s="25"/>
      <c r="E24" s="25"/>
    </row>
    <row r="25" spans="2:5" x14ac:dyDescent="0.2">
      <c r="B25" s="25"/>
      <c r="C25" s="25"/>
      <c r="D25" s="25"/>
      <c r="E25" s="25"/>
    </row>
    <row r="26" spans="2:5" x14ac:dyDescent="0.2">
      <c r="B26" s="25"/>
      <c r="C26" s="25"/>
      <c r="D26" s="25"/>
      <c r="E26" s="25"/>
    </row>
    <row r="27" spans="2:5" x14ac:dyDescent="0.2">
      <c r="B27" s="25"/>
      <c r="C27" s="25"/>
      <c r="D27" s="25"/>
      <c r="E27" s="25"/>
    </row>
    <row r="28" spans="2:5" x14ac:dyDescent="0.2">
      <c r="B28" s="25"/>
      <c r="C28" s="25"/>
      <c r="D28" s="25"/>
      <c r="E28" s="25"/>
    </row>
  </sheetData>
  <pageMargins left="0.70866141732283472" right="0.70866141732283472" top="0.74803149606299213" bottom="0.74803149606299213" header="0.31496062992125984" footer="0.31496062992125984"/>
  <pageSetup scale="12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66"/>
  <sheetViews>
    <sheetView showRowColHeaders="0" showRuler="0" zoomScaleNormal="100" zoomScaleSheetLayoutView="100" workbookViewId="0">
      <selection activeCell="G39" sqref="G39"/>
    </sheetView>
  </sheetViews>
  <sheetFormatPr defaultRowHeight="11.25" x14ac:dyDescent="0.2"/>
  <cols>
    <col min="1" max="5" width="9.140625" style="1"/>
    <col min="6" max="6" width="13.28515625" style="1" customWidth="1"/>
    <col min="7" max="16384" width="9.140625" style="1"/>
  </cols>
  <sheetData>
    <row r="1" spans="1:2" x14ac:dyDescent="0.2">
      <c r="A1" s="7" t="s">
        <v>26</v>
      </c>
    </row>
    <row r="2" spans="1:2" x14ac:dyDescent="0.2">
      <c r="A2" s="1" t="s">
        <v>31</v>
      </c>
    </row>
    <row r="3" spans="1:2" x14ac:dyDescent="0.2">
      <c r="A3" s="8"/>
      <c r="B3" s="8" t="s">
        <v>17</v>
      </c>
    </row>
    <row r="5" spans="1:2" x14ac:dyDescent="0.2">
      <c r="A5" s="1" t="s">
        <v>27</v>
      </c>
    </row>
    <row r="6" spans="1:2" x14ac:dyDescent="0.2">
      <c r="A6" s="1" t="s">
        <v>18</v>
      </c>
    </row>
    <row r="7" spans="1:2" x14ac:dyDescent="0.2">
      <c r="A7" s="1" t="s">
        <v>28</v>
      </c>
    </row>
    <row r="9" spans="1:2" x14ac:dyDescent="0.2">
      <c r="A9" s="1" t="s">
        <v>29</v>
      </c>
    </row>
    <row r="11" spans="1:2" x14ac:dyDescent="0.2">
      <c r="A11" s="1" t="s">
        <v>30</v>
      </c>
    </row>
    <row r="13" spans="1:2" x14ac:dyDescent="0.2">
      <c r="A13" s="1" t="s">
        <v>19</v>
      </c>
    </row>
    <row r="14" spans="1:2" x14ac:dyDescent="0.2">
      <c r="A14" s="1" t="s">
        <v>20</v>
      </c>
    </row>
    <row r="15" spans="1:2" x14ac:dyDescent="0.2">
      <c r="A15" s="1" t="s">
        <v>21</v>
      </c>
    </row>
    <row r="17" spans="1:11" x14ac:dyDescent="0.2">
      <c r="A17" s="1" t="s">
        <v>22</v>
      </c>
    </row>
    <row r="18" spans="1:11" x14ac:dyDescent="0.2">
      <c r="A18" s="1" t="s">
        <v>23</v>
      </c>
    </row>
    <row r="19" spans="1:11" x14ac:dyDescent="0.2">
      <c r="A19" s="1" t="s">
        <v>24</v>
      </c>
    </row>
    <row r="20" spans="1:11" x14ac:dyDescent="0.2">
      <c r="A20" s="1" t="s">
        <v>25</v>
      </c>
    </row>
    <row r="23" spans="1:11" x14ac:dyDescent="0.2">
      <c r="G23" s="5" t="s">
        <v>0</v>
      </c>
      <c r="H23" s="5" t="s">
        <v>2</v>
      </c>
      <c r="I23" s="5" t="s">
        <v>1</v>
      </c>
    </row>
    <row r="24" spans="1:11" x14ac:dyDescent="0.2">
      <c r="G24" s="6" t="s">
        <v>3</v>
      </c>
      <c r="H24" s="6" t="s">
        <v>3</v>
      </c>
      <c r="I24" s="6" t="s">
        <v>3</v>
      </c>
    </row>
    <row r="25" spans="1:11" ht="12" x14ac:dyDescent="0.2">
      <c r="F25" s="4" t="s">
        <v>9</v>
      </c>
      <c r="G25" s="21">
        <v>-200</v>
      </c>
      <c r="H25" s="21">
        <v>-200</v>
      </c>
      <c r="I25" s="21">
        <v>-200</v>
      </c>
    </row>
    <row r="26" spans="1:11" ht="12" x14ac:dyDescent="0.2">
      <c r="E26" s="3" t="s">
        <v>10</v>
      </c>
      <c r="F26" s="4" t="s">
        <v>4</v>
      </c>
      <c r="G26" s="21">
        <v>35</v>
      </c>
      <c r="H26" s="21">
        <v>40</v>
      </c>
      <c r="I26" s="21">
        <v>45</v>
      </c>
    </row>
    <row r="27" spans="1:11" ht="12" x14ac:dyDescent="0.2">
      <c r="F27" s="4" t="s">
        <v>5</v>
      </c>
      <c r="G27" s="21">
        <v>45</v>
      </c>
      <c r="H27" s="21">
        <v>40</v>
      </c>
      <c r="I27" s="21">
        <v>60</v>
      </c>
    </row>
    <row r="28" spans="1:11" ht="12" x14ac:dyDescent="0.2">
      <c r="F28" s="4" t="s">
        <v>6</v>
      </c>
      <c r="G28" s="21">
        <v>55</v>
      </c>
      <c r="H28" s="21">
        <v>45</v>
      </c>
      <c r="I28" s="21">
        <v>75</v>
      </c>
    </row>
    <row r="29" spans="1:11" ht="12" x14ac:dyDescent="0.2">
      <c r="F29" s="4" t="s">
        <v>7</v>
      </c>
      <c r="G29" s="21">
        <v>65</v>
      </c>
      <c r="H29" s="21">
        <v>60</v>
      </c>
      <c r="I29" s="21">
        <v>85</v>
      </c>
    </row>
    <row r="30" spans="1:11" ht="12" x14ac:dyDescent="0.2">
      <c r="F30" s="4" t="s">
        <v>8</v>
      </c>
      <c r="G30" s="21">
        <v>70</v>
      </c>
      <c r="H30" s="21">
        <v>75</v>
      </c>
      <c r="I30" s="21">
        <v>90</v>
      </c>
      <c r="K30" s="1" t="s">
        <v>32</v>
      </c>
    </row>
    <row r="31" spans="1:11" ht="12" x14ac:dyDescent="0.2">
      <c r="F31" s="4" t="s">
        <v>11</v>
      </c>
      <c r="G31" s="21">
        <v>40</v>
      </c>
      <c r="H31" s="21">
        <v>10</v>
      </c>
      <c r="I31" s="21">
        <v>0</v>
      </c>
    </row>
    <row r="33" spans="2:10" x14ac:dyDescent="0.2">
      <c r="B33" s="8"/>
      <c r="C33" s="8"/>
      <c r="D33" s="8"/>
      <c r="E33" s="3" t="s">
        <v>33</v>
      </c>
      <c r="G33" s="2">
        <f>SUM(G26:G30)/5</f>
        <v>54</v>
      </c>
      <c r="H33" s="2">
        <f t="shared" ref="H33:I33" si="0">SUM(H26:H30)/5</f>
        <v>52</v>
      </c>
      <c r="I33" s="2">
        <f t="shared" si="0"/>
        <v>71</v>
      </c>
    </row>
    <row r="34" spans="2:10" x14ac:dyDescent="0.2">
      <c r="B34" s="8"/>
      <c r="C34" s="8"/>
      <c r="D34" s="8"/>
      <c r="E34" s="3" t="s">
        <v>34</v>
      </c>
      <c r="G34" s="2">
        <f>(-G25-G31)/5</f>
        <v>32</v>
      </c>
      <c r="H34" s="2">
        <f t="shared" ref="H34:I34" si="1">(-H25-H31)/5</f>
        <v>38</v>
      </c>
      <c r="I34" s="2">
        <f t="shared" si="1"/>
        <v>40</v>
      </c>
    </row>
    <row r="35" spans="2:10" x14ac:dyDescent="0.2">
      <c r="B35" s="8"/>
      <c r="C35" s="8"/>
      <c r="D35" s="8"/>
      <c r="E35" s="3" t="s">
        <v>35</v>
      </c>
      <c r="G35" s="10">
        <f>G33-G34</f>
        <v>22</v>
      </c>
      <c r="H35" s="10">
        <f t="shared" ref="H35:I35" si="2">H33-H34</f>
        <v>14</v>
      </c>
      <c r="I35" s="10">
        <f t="shared" si="2"/>
        <v>31</v>
      </c>
    </row>
    <row r="36" spans="2:10" x14ac:dyDescent="0.2">
      <c r="B36" s="8"/>
      <c r="C36" s="8"/>
      <c r="D36" s="8"/>
      <c r="E36" s="3" t="s">
        <v>36</v>
      </c>
      <c r="G36" s="10">
        <f>(-G25+G31)/2</f>
        <v>120</v>
      </c>
      <c r="H36" s="10">
        <f t="shared" ref="H36:I36" si="3">(-H25+H31)/2</f>
        <v>105</v>
      </c>
      <c r="I36" s="10">
        <f t="shared" si="3"/>
        <v>100</v>
      </c>
    </row>
    <row r="37" spans="2:10" x14ac:dyDescent="0.2">
      <c r="B37" s="8"/>
      <c r="C37" s="8"/>
      <c r="D37" s="8"/>
      <c r="E37" s="3" t="s">
        <v>37</v>
      </c>
      <c r="G37" s="9">
        <f>G33/G36</f>
        <v>0.45</v>
      </c>
      <c r="H37" s="9">
        <f t="shared" ref="H37:I37" si="4">H33/H36</f>
        <v>0.49523809523809526</v>
      </c>
      <c r="I37" s="9">
        <f t="shared" si="4"/>
        <v>0.71</v>
      </c>
    </row>
    <row r="40" spans="2:10" x14ac:dyDescent="0.2">
      <c r="H40" s="2" t="s">
        <v>51</v>
      </c>
    </row>
    <row r="42" spans="2:10" x14ac:dyDescent="0.2">
      <c r="H42" s="2" t="s">
        <v>38</v>
      </c>
    </row>
    <row r="44" spans="2:10" x14ac:dyDescent="0.2">
      <c r="E44" s="3" t="s">
        <v>33</v>
      </c>
      <c r="G44" s="2">
        <f>SUM(G26:G30)/5</f>
        <v>54</v>
      </c>
      <c r="H44" s="2">
        <f t="shared" ref="H44:I44" si="5">SUM(H26:H30)/5</f>
        <v>52</v>
      </c>
      <c r="I44" s="2">
        <f t="shared" si="5"/>
        <v>71</v>
      </c>
    </row>
    <row r="45" spans="2:10" x14ac:dyDescent="0.2">
      <c r="E45" s="3" t="s">
        <v>34</v>
      </c>
      <c r="G45" s="2">
        <f>-G25/5</f>
        <v>40</v>
      </c>
      <c r="H45" s="2">
        <f t="shared" ref="H45:I45" si="6">-H25/5</f>
        <v>40</v>
      </c>
      <c r="I45" s="2">
        <f t="shared" si="6"/>
        <v>40</v>
      </c>
    </row>
    <row r="46" spans="2:10" x14ac:dyDescent="0.2">
      <c r="E46" s="3" t="s">
        <v>35</v>
      </c>
      <c r="G46" s="2">
        <f>G44-G45</f>
        <v>14</v>
      </c>
      <c r="H46" s="2">
        <f t="shared" ref="H46:I46" si="7">H44-H45</f>
        <v>12</v>
      </c>
      <c r="I46" s="2">
        <f t="shared" si="7"/>
        <v>31</v>
      </c>
      <c r="J46" s="1" t="s">
        <v>50</v>
      </c>
    </row>
    <row r="47" spans="2:10" x14ac:dyDescent="0.2">
      <c r="E47" s="3" t="s">
        <v>36</v>
      </c>
      <c r="G47" s="2">
        <f>(-G25+0)/2</f>
        <v>100</v>
      </c>
      <c r="H47" s="2">
        <f t="shared" ref="H47:I47" si="8">(-H25+0)/2</f>
        <v>100</v>
      </c>
      <c r="I47" s="2">
        <f t="shared" si="8"/>
        <v>100</v>
      </c>
    </row>
    <row r="48" spans="2:10" x14ac:dyDescent="0.2">
      <c r="E48" s="3" t="s">
        <v>37</v>
      </c>
      <c r="G48" s="9">
        <f>G46/G47</f>
        <v>0.14000000000000001</v>
      </c>
      <c r="H48" s="9">
        <f t="shared" ref="H48:I48" si="9">H46/H47</f>
        <v>0.12</v>
      </c>
      <c r="I48" s="9">
        <f t="shared" si="9"/>
        <v>0.31</v>
      </c>
    </row>
    <row r="50" spans="5:9" x14ac:dyDescent="0.2">
      <c r="H50" s="2" t="s">
        <v>53</v>
      </c>
    </row>
    <row r="52" spans="5:9" x14ac:dyDescent="0.2">
      <c r="G52" s="5" t="s">
        <v>39</v>
      </c>
    </row>
    <row r="53" spans="5:9" x14ac:dyDescent="0.2">
      <c r="G53" s="6" t="s">
        <v>3</v>
      </c>
    </row>
    <row r="54" spans="5:9" x14ac:dyDescent="0.2">
      <c r="F54" s="4" t="s">
        <v>9</v>
      </c>
      <c r="G54" s="5">
        <v>-200</v>
      </c>
    </row>
    <row r="55" spans="5:9" x14ac:dyDescent="0.2">
      <c r="E55" s="3" t="s">
        <v>40</v>
      </c>
      <c r="F55" s="4" t="s">
        <v>42</v>
      </c>
      <c r="G55" s="5">
        <v>48</v>
      </c>
    </row>
    <row r="56" spans="5:9" x14ac:dyDescent="0.2">
      <c r="F56" s="4" t="s">
        <v>41</v>
      </c>
      <c r="G56" s="5">
        <v>40</v>
      </c>
    </row>
    <row r="57" spans="5:9" x14ac:dyDescent="0.2">
      <c r="F57" s="11"/>
      <c r="G57" s="12"/>
    </row>
    <row r="58" spans="5:9" x14ac:dyDescent="0.2">
      <c r="G58" s="13" t="s">
        <v>44</v>
      </c>
      <c r="H58" s="14" t="s">
        <v>43</v>
      </c>
    </row>
    <row r="59" spans="5:9" x14ac:dyDescent="0.2">
      <c r="E59" s="3" t="s">
        <v>33</v>
      </c>
      <c r="G59" s="5">
        <f>G55</f>
        <v>48</v>
      </c>
      <c r="H59" s="5">
        <f>G55</f>
        <v>48</v>
      </c>
    </row>
    <row r="60" spans="5:9" x14ac:dyDescent="0.2">
      <c r="E60" s="3" t="s">
        <v>34</v>
      </c>
      <c r="G60" s="5">
        <f>(-G54-G56)/10</f>
        <v>16</v>
      </c>
      <c r="H60" s="5">
        <f>(-G54-0)/10</f>
        <v>20</v>
      </c>
      <c r="I60" s="1" t="s">
        <v>45</v>
      </c>
    </row>
    <row r="61" spans="5:9" x14ac:dyDescent="0.2">
      <c r="E61" s="3" t="s">
        <v>35</v>
      </c>
      <c r="G61" s="5">
        <f>G59-G60</f>
        <v>32</v>
      </c>
      <c r="H61" s="5">
        <f>H59-H60</f>
        <v>28</v>
      </c>
    </row>
    <row r="62" spans="5:9" x14ac:dyDescent="0.2">
      <c r="E62" s="3" t="s">
        <v>36</v>
      </c>
      <c r="G62" s="5">
        <f>(-G54+G56)/2</f>
        <v>120</v>
      </c>
      <c r="H62" s="5">
        <f>(-G54+0)/2</f>
        <v>100</v>
      </c>
      <c r="I62" s="1" t="s">
        <v>45</v>
      </c>
    </row>
    <row r="63" spans="5:9" x14ac:dyDescent="0.2">
      <c r="E63" s="3" t="s">
        <v>37</v>
      </c>
      <c r="G63" s="16">
        <f>G61/G62</f>
        <v>0.26666666666666666</v>
      </c>
      <c r="H63" s="15">
        <f>H61/H62</f>
        <v>0.28000000000000003</v>
      </c>
    </row>
    <row r="65" spans="7:7" x14ac:dyDescent="0.2">
      <c r="G65" s="2" t="s">
        <v>46</v>
      </c>
    </row>
    <row r="66" spans="7:7" x14ac:dyDescent="0.2">
      <c r="G66" s="2" t="s">
        <v>47</v>
      </c>
    </row>
  </sheetData>
  <pageMargins left="0.23622047244094491" right="0.23622047244094491" top="0.74803149606299213" bottom="0.74803149606299213" header="0.31496062992125984" footer="0.31496062992125984"/>
  <pageSetup paperSize="9" scale="111" orientation="landscape" r:id="rId1"/>
  <headerFooter>
    <oddFooter>&amp;C&amp;F      &amp;A</oddFooter>
  </headerFooter>
  <rowBreaks count="1" manualBreakCount="1">
    <brk id="40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Question</vt:lpstr>
      <vt:lpstr>ARR</vt:lpstr>
      <vt:lpstr>ARR!Print_Area</vt:lpstr>
    </vt:vector>
  </TitlesOfParts>
  <Company>3M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uk022380</dc:creator>
  <cp:lastModifiedBy>Richa</cp:lastModifiedBy>
  <cp:lastPrinted>2019-12-01T19:24:32Z</cp:lastPrinted>
  <dcterms:created xsi:type="dcterms:W3CDTF">2011-10-30T14:37:28Z</dcterms:created>
  <dcterms:modified xsi:type="dcterms:W3CDTF">2021-01-19T15:28:31Z</dcterms:modified>
</cp:coreProperties>
</file>