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23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4454_student_uwtsd_ac_uk/Documents/"/>
    </mc:Choice>
  </mc:AlternateContent>
  <xr:revisionPtr revIDLastSave="0" documentId="8_{EC4E5EB7-4C46-4012-9FBA-65107B353A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G6" i="1"/>
  <c r="H6" i="1"/>
  <c r="P9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6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G46" i="1"/>
  <c r="G64" i="1"/>
  <c r="I64" i="1" s="1"/>
  <c r="O64" i="1" s="1"/>
  <c r="F96" i="1"/>
  <c r="K96" i="1" s="1"/>
  <c r="L96" i="1" s="1"/>
  <c r="F95" i="1"/>
  <c r="G95" i="1" s="1"/>
  <c r="F94" i="1"/>
  <c r="K94" i="1" s="1"/>
  <c r="L94" i="1" s="1"/>
  <c r="F93" i="1"/>
  <c r="K93" i="1" s="1"/>
  <c r="L93" i="1" s="1"/>
  <c r="F92" i="1"/>
  <c r="F91" i="1"/>
  <c r="K91" i="1" s="1"/>
  <c r="L91" i="1" s="1"/>
  <c r="F90" i="1"/>
  <c r="K90" i="1" s="1"/>
  <c r="L90" i="1" s="1"/>
  <c r="F89" i="1"/>
  <c r="K89" i="1" s="1"/>
  <c r="L89" i="1" s="1"/>
  <c r="F88" i="1"/>
  <c r="K88" i="1" s="1"/>
  <c r="L88" i="1" s="1"/>
  <c r="F87" i="1"/>
  <c r="G87" i="1" s="1"/>
  <c r="F86" i="1"/>
  <c r="K86" i="1" s="1"/>
  <c r="L86" i="1" s="1"/>
  <c r="F85" i="1"/>
  <c r="K85" i="1" s="1"/>
  <c r="L85" i="1" s="1"/>
  <c r="F84" i="1"/>
  <c r="F83" i="1"/>
  <c r="K83" i="1" s="1"/>
  <c r="L83" i="1" s="1"/>
  <c r="F82" i="1"/>
  <c r="K82" i="1" s="1"/>
  <c r="L82" i="1" s="1"/>
  <c r="F81" i="1"/>
  <c r="K81" i="1" s="1"/>
  <c r="L81" i="1" s="1"/>
  <c r="F80" i="1"/>
  <c r="K80" i="1" s="1"/>
  <c r="L80" i="1" s="1"/>
  <c r="F79" i="1"/>
  <c r="G79" i="1" s="1"/>
  <c r="F78" i="1"/>
  <c r="K78" i="1" s="1"/>
  <c r="L78" i="1" s="1"/>
  <c r="F77" i="1"/>
  <c r="K77" i="1" s="1"/>
  <c r="L77" i="1" s="1"/>
  <c r="F76" i="1"/>
  <c r="F75" i="1"/>
  <c r="K75" i="1" s="1"/>
  <c r="L75" i="1" s="1"/>
  <c r="F74" i="1"/>
  <c r="K74" i="1" s="1"/>
  <c r="L74" i="1" s="1"/>
  <c r="F73" i="1"/>
  <c r="K73" i="1" s="1"/>
  <c r="L73" i="1" s="1"/>
  <c r="F72" i="1"/>
  <c r="K72" i="1" s="1"/>
  <c r="L72" i="1" s="1"/>
  <c r="F71" i="1"/>
  <c r="G71" i="1" s="1"/>
  <c r="F70" i="1"/>
  <c r="K70" i="1" s="1"/>
  <c r="L70" i="1" s="1"/>
  <c r="F69" i="1"/>
  <c r="K69" i="1" s="1"/>
  <c r="L69" i="1" s="1"/>
  <c r="F68" i="1"/>
  <c r="F67" i="1"/>
  <c r="K67" i="1" s="1"/>
  <c r="L67" i="1" s="1"/>
  <c r="F66" i="1"/>
  <c r="K66" i="1" s="1"/>
  <c r="L66" i="1" s="1"/>
  <c r="F65" i="1"/>
  <c r="K65" i="1" s="1"/>
  <c r="L65" i="1" s="1"/>
  <c r="F64" i="1"/>
  <c r="K64" i="1" s="1"/>
  <c r="L64" i="1" s="1"/>
  <c r="F63" i="1"/>
  <c r="G63" i="1" s="1"/>
  <c r="F62" i="1"/>
  <c r="K62" i="1" s="1"/>
  <c r="L62" i="1" s="1"/>
  <c r="F61" i="1"/>
  <c r="K61" i="1" s="1"/>
  <c r="L61" i="1" s="1"/>
  <c r="F60" i="1"/>
  <c r="F59" i="1"/>
  <c r="K59" i="1" s="1"/>
  <c r="L59" i="1" s="1"/>
  <c r="F58" i="1"/>
  <c r="K58" i="1" s="1"/>
  <c r="L58" i="1" s="1"/>
  <c r="F57" i="1"/>
  <c r="K57" i="1" s="1"/>
  <c r="L57" i="1" s="1"/>
  <c r="F56" i="1"/>
  <c r="K56" i="1" s="1"/>
  <c r="L56" i="1" s="1"/>
  <c r="F55" i="1"/>
  <c r="G55" i="1" s="1"/>
  <c r="F54" i="1"/>
  <c r="K54" i="1" s="1"/>
  <c r="L54" i="1" s="1"/>
  <c r="F53" i="1"/>
  <c r="K53" i="1" s="1"/>
  <c r="L53" i="1" s="1"/>
  <c r="F52" i="1"/>
  <c r="F51" i="1"/>
  <c r="K51" i="1" s="1"/>
  <c r="L51" i="1" s="1"/>
  <c r="F50" i="1"/>
  <c r="K50" i="1" s="1"/>
  <c r="L50" i="1" s="1"/>
  <c r="F49" i="1"/>
  <c r="K49" i="1" s="1"/>
  <c r="L49" i="1" s="1"/>
  <c r="F48" i="1"/>
  <c r="K48" i="1" s="1"/>
  <c r="L48" i="1" s="1"/>
  <c r="F47" i="1"/>
  <c r="G47" i="1" s="1"/>
  <c r="F46" i="1"/>
  <c r="K46" i="1" s="1"/>
  <c r="L46" i="1" s="1"/>
  <c r="F45" i="1"/>
  <c r="K45" i="1" s="1"/>
  <c r="L45" i="1" s="1"/>
  <c r="F44" i="1"/>
  <c r="F43" i="1"/>
  <c r="K43" i="1" s="1"/>
  <c r="L43" i="1" s="1"/>
  <c r="F42" i="1"/>
  <c r="K42" i="1" s="1"/>
  <c r="L42" i="1" s="1"/>
  <c r="F41" i="1"/>
  <c r="K41" i="1" s="1"/>
  <c r="L41" i="1" s="1"/>
  <c r="F40" i="1"/>
  <c r="K40" i="1" s="1"/>
  <c r="L40" i="1" s="1"/>
  <c r="F39" i="1"/>
  <c r="G39" i="1" s="1"/>
  <c r="F38" i="1"/>
  <c r="K38" i="1" s="1"/>
  <c r="L38" i="1" s="1"/>
  <c r="F37" i="1"/>
  <c r="K37" i="1" s="1"/>
  <c r="L37" i="1" s="1"/>
  <c r="F36" i="1"/>
  <c r="F35" i="1"/>
  <c r="K35" i="1" s="1"/>
  <c r="L35" i="1" s="1"/>
  <c r="F34" i="1"/>
  <c r="K34" i="1" s="1"/>
  <c r="L34" i="1" s="1"/>
  <c r="F33" i="1"/>
  <c r="K33" i="1" s="1"/>
  <c r="L33" i="1" s="1"/>
  <c r="F32" i="1"/>
  <c r="K32" i="1" s="1"/>
  <c r="L32" i="1" s="1"/>
  <c r="F31" i="1"/>
  <c r="G31" i="1" s="1"/>
  <c r="F30" i="1"/>
  <c r="K30" i="1" s="1"/>
  <c r="L30" i="1" s="1"/>
  <c r="F29" i="1"/>
  <c r="K29" i="1" s="1"/>
  <c r="L29" i="1" s="1"/>
  <c r="F28" i="1"/>
  <c r="F27" i="1"/>
  <c r="K27" i="1" s="1"/>
  <c r="L27" i="1" s="1"/>
  <c r="F26" i="1"/>
  <c r="K26" i="1" s="1"/>
  <c r="L26" i="1" s="1"/>
  <c r="F25" i="1"/>
  <c r="K25" i="1" s="1"/>
  <c r="L25" i="1" s="1"/>
  <c r="F24" i="1"/>
  <c r="K24" i="1" s="1"/>
  <c r="L24" i="1" s="1"/>
  <c r="F23" i="1"/>
  <c r="G23" i="1" s="1"/>
  <c r="F22" i="1"/>
  <c r="K22" i="1" s="1"/>
  <c r="L22" i="1" s="1"/>
  <c r="F21" i="1"/>
  <c r="K21" i="1" s="1"/>
  <c r="L21" i="1" s="1"/>
  <c r="F20" i="1"/>
  <c r="F19" i="1"/>
  <c r="K19" i="1" s="1"/>
  <c r="L19" i="1" s="1"/>
  <c r="F18" i="1"/>
  <c r="K18" i="1" s="1"/>
  <c r="L18" i="1" s="1"/>
  <c r="F17" i="1"/>
  <c r="K17" i="1" s="1"/>
  <c r="L17" i="1" s="1"/>
  <c r="F16" i="1"/>
  <c r="K16" i="1" s="1"/>
  <c r="L16" i="1" s="1"/>
  <c r="F15" i="1"/>
  <c r="G15" i="1" s="1"/>
  <c r="F14" i="1"/>
  <c r="K14" i="1" s="1"/>
  <c r="L14" i="1" s="1"/>
  <c r="F13" i="1"/>
  <c r="K13" i="1" s="1"/>
  <c r="L13" i="1" s="1"/>
  <c r="F12" i="1"/>
  <c r="F11" i="1"/>
  <c r="K11" i="1" s="1"/>
  <c r="L11" i="1" s="1"/>
  <c r="F10" i="1"/>
  <c r="K10" i="1" s="1"/>
  <c r="L10" i="1" s="1"/>
  <c r="F9" i="1"/>
  <c r="K9" i="1" s="1"/>
  <c r="L9" i="1" s="1"/>
  <c r="F8" i="1"/>
  <c r="K8" i="1" s="1"/>
  <c r="L8" i="1" s="1"/>
  <c r="F7" i="1"/>
  <c r="G7" i="1" s="1"/>
  <c r="F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K31" i="1" l="1"/>
  <c r="L31" i="1" s="1"/>
  <c r="G54" i="1"/>
  <c r="K7" i="1"/>
  <c r="L7" i="1" s="1"/>
  <c r="G22" i="1"/>
  <c r="I22" i="1" s="1"/>
  <c r="O22" i="1" s="1"/>
  <c r="G91" i="1"/>
  <c r="H91" i="1" s="1"/>
  <c r="I14" i="1"/>
  <c r="O14" i="1" s="1"/>
  <c r="G86" i="1"/>
  <c r="I86" i="1" s="1"/>
  <c r="O86" i="1" s="1"/>
  <c r="K95" i="1"/>
  <c r="L95" i="1" s="1"/>
  <c r="G78" i="1"/>
  <c r="K71" i="1"/>
  <c r="L71" i="1" s="1"/>
  <c r="K6" i="1"/>
  <c r="L6" i="1" s="1"/>
  <c r="G70" i="1"/>
  <c r="K47" i="1"/>
  <c r="L47" i="1" s="1"/>
  <c r="G83" i="1"/>
  <c r="H83" i="1" s="1"/>
  <c r="G62" i="1"/>
  <c r="I62" i="1" s="1"/>
  <c r="O62" i="1" s="1"/>
  <c r="G40" i="1"/>
  <c r="I40" i="1" s="1"/>
  <c r="O40" i="1" s="1"/>
  <c r="G19" i="1"/>
  <c r="H19" i="1" s="1"/>
  <c r="K87" i="1"/>
  <c r="L87" i="1" s="1"/>
  <c r="K23" i="1"/>
  <c r="L23" i="1" s="1"/>
  <c r="G43" i="1"/>
  <c r="H43" i="1" s="1"/>
  <c r="G80" i="1"/>
  <c r="I80" i="1" s="1"/>
  <c r="O80" i="1" s="1"/>
  <c r="G59" i="1"/>
  <c r="H59" i="1" s="1"/>
  <c r="G38" i="1"/>
  <c r="I38" i="1" s="1"/>
  <c r="O38" i="1" s="1"/>
  <c r="G16" i="1"/>
  <c r="I16" i="1" s="1"/>
  <c r="O16" i="1" s="1"/>
  <c r="K79" i="1"/>
  <c r="L79" i="1" s="1"/>
  <c r="K15" i="1"/>
  <c r="L15" i="1" s="1"/>
  <c r="G56" i="1"/>
  <c r="I56" i="1" s="1"/>
  <c r="O56" i="1" s="1"/>
  <c r="G35" i="1"/>
  <c r="H35" i="1" s="1"/>
  <c r="G96" i="1"/>
  <c r="I96" i="1" s="1"/>
  <c r="O96" i="1" s="1"/>
  <c r="G75" i="1"/>
  <c r="H75" i="1" s="1"/>
  <c r="G32" i="1"/>
  <c r="I32" i="1" s="1"/>
  <c r="O32" i="1" s="1"/>
  <c r="G11" i="1"/>
  <c r="H11" i="1" s="1"/>
  <c r="K63" i="1"/>
  <c r="L63" i="1" s="1"/>
  <c r="G94" i="1"/>
  <c r="G72" i="1"/>
  <c r="I72" i="1" s="1"/>
  <c r="O72" i="1" s="1"/>
  <c r="G51" i="1"/>
  <c r="H51" i="1" s="1"/>
  <c r="G30" i="1"/>
  <c r="I30" i="1" s="1"/>
  <c r="O30" i="1" s="1"/>
  <c r="G8" i="1"/>
  <c r="I8" i="1" s="1"/>
  <c r="O8" i="1" s="1"/>
  <c r="K55" i="1"/>
  <c r="L55" i="1" s="1"/>
  <c r="G48" i="1"/>
  <c r="I48" i="1" s="1"/>
  <c r="O48" i="1" s="1"/>
  <c r="G27" i="1"/>
  <c r="H27" i="1" s="1"/>
  <c r="G88" i="1"/>
  <c r="I88" i="1" s="1"/>
  <c r="O88" i="1" s="1"/>
  <c r="G67" i="1"/>
  <c r="H67" i="1" s="1"/>
  <c r="G24" i="1"/>
  <c r="I24" i="1" s="1"/>
  <c r="O24" i="1" s="1"/>
  <c r="K39" i="1"/>
  <c r="L39" i="1" s="1"/>
  <c r="K20" i="1"/>
  <c r="L20" i="1" s="1"/>
  <c r="G20" i="1"/>
  <c r="K36" i="1"/>
  <c r="L36" i="1" s="1"/>
  <c r="G36" i="1"/>
  <c r="K52" i="1"/>
  <c r="L52" i="1" s="1"/>
  <c r="G52" i="1"/>
  <c r="K60" i="1"/>
  <c r="L60" i="1" s="1"/>
  <c r="G60" i="1"/>
  <c r="K68" i="1"/>
  <c r="L68" i="1" s="1"/>
  <c r="G68" i="1"/>
  <c r="K84" i="1"/>
  <c r="L84" i="1" s="1"/>
  <c r="G84" i="1"/>
  <c r="K92" i="1"/>
  <c r="L92" i="1" s="1"/>
  <c r="G92" i="1"/>
  <c r="H86" i="1"/>
  <c r="H62" i="1"/>
  <c r="I70" i="1"/>
  <c r="O70" i="1" s="1"/>
  <c r="H70" i="1"/>
  <c r="I7" i="1"/>
  <c r="O7" i="1" s="1"/>
  <c r="H7" i="1"/>
  <c r="I15" i="1"/>
  <c r="O15" i="1" s="1"/>
  <c r="H15" i="1"/>
  <c r="I23" i="1"/>
  <c r="O23" i="1" s="1"/>
  <c r="H23" i="1"/>
  <c r="I31" i="1"/>
  <c r="O31" i="1" s="1"/>
  <c r="H31" i="1"/>
  <c r="I39" i="1"/>
  <c r="O39" i="1" s="1"/>
  <c r="H39" i="1"/>
  <c r="I47" i="1"/>
  <c r="O47" i="1" s="1"/>
  <c r="H47" i="1"/>
  <c r="I55" i="1"/>
  <c r="O55" i="1" s="1"/>
  <c r="H55" i="1"/>
  <c r="I63" i="1"/>
  <c r="O63" i="1" s="1"/>
  <c r="H63" i="1"/>
  <c r="I71" i="1"/>
  <c r="O71" i="1" s="1"/>
  <c r="H71" i="1"/>
  <c r="I79" i="1"/>
  <c r="O79" i="1" s="1"/>
  <c r="H79" i="1"/>
  <c r="I87" i="1"/>
  <c r="O87" i="1" s="1"/>
  <c r="H87" i="1"/>
  <c r="I95" i="1"/>
  <c r="O95" i="1" s="1"/>
  <c r="H95" i="1"/>
  <c r="I78" i="1"/>
  <c r="O78" i="1" s="1"/>
  <c r="H78" i="1"/>
  <c r="I54" i="1"/>
  <c r="O54" i="1" s="1"/>
  <c r="H54" i="1"/>
  <c r="I94" i="1"/>
  <c r="O94" i="1" s="1"/>
  <c r="H94" i="1"/>
  <c r="K12" i="1"/>
  <c r="L12" i="1" s="1"/>
  <c r="G12" i="1"/>
  <c r="K28" i="1"/>
  <c r="L28" i="1" s="1"/>
  <c r="G28" i="1"/>
  <c r="K44" i="1"/>
  <c r="L44" i="1" s="1"/>
  <c r="G44" i="1"/>
  <c r="K76" i="1"/>
  <c r="L76" i="1" s="1"/>
  <c r="G76" i="1"/>
  <c r="I46" i="1"/>
  <c r="O46" i="1" s="1"/>
  <c r="H46" i="1"/>
  <c r="G93" i="1"/>
  <c r="G85" i="1"/>
  <c r="G77" i="1"/>
  <c r="G69" i="1"/>
  <c r="G61" i="1"/>
  <c r="G53" i="1"/>
  <c r="G45" i="1"/>
  <c r="G37" i="1"/>
  <c r="G29" i="1"/>
  <c r="G21" i="1"/>
  <c r="G13" i="1"/>
  <c r="H88" i="1"/>
  <c r="H72" i="1"/>
  <c r="H64" i="1"/>
  <c r="H56" i="1"/>
  <c r="H48" i="1"/>
  <c r="H40" i="1"/>
  <c r="H24" i="1"/>
  <c r="H16" i="1"/>
  <c r="H8" i="1"/>
  <c r="I91" i="1"/>
  <c r="O91" i="1" s="1"/>
  <c r="I83" i="1"/>
  <c r="O83" i="1" s="1"/>
  <c r="I75" i="1"/>
  <c r="O75" i="1" s="1"/>
  <c r="I67" i="1"/>
  <c r="O67" i="1" s="1"/>
  <c r="I59" i="1"/>
  <c r="O59" i="1" s="1"/>
  <c r="I51" i="1"/>
  <c r="O51" i="1" s="1"/>
  <c r="I27" i="1"/>
  <c r="O27" i="1" s="1"/>
  <c r="I19" i="1"/>
  <c r="O19" i="1" s="1"/>
  <c r="I11" i="1"/>
  <c r="O11" i="1" s="1"/>
  <c r="H22" i="1"/>
  <c r="H14" i="1"/>
  <c r="G90" i="1"/>
  <c r="G82" i="1"/>
  <c r="G74" i="1"/>
  <c r="G66" i="1"/>
  <c r="G58" i="1"/>
  <c r="G50" i="1"/>
  <c r="G42" i="1"/>
  <c r="G34" i="1"/>
  <c r="G26" i="1"/>
  <c r="G18" i="1"/>
  <c r="G10" i="1"/>
  <c r="G89" i="1"/>
  <c r="G81" i="1"/>
  <c r="G73" i="1"/>
  <c r="G65" i="1"/>
  <c r="G57" i="1"/>
  <c r="G49" i="1"/>
  <c r="G41" i="1"/>
  <c r="G33" i="1"/>
  <c r="G25" i="1"/>
  <c r="G17" i="1"/>
  <c r="G9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H80" i="1" l="1"/>
  <c r="H30" i="1"/>
  <c r="H38" i="1"/>
  <c r="H32" i="1"/>
  <c r="H96" i="1"/>
  <c r="I35" i="1"/>
  <c r="O35" i="1" s="1"/>
  <c r="I43" i="1"/>
  <c r="O43" i="1" s="1"/>
  <c r="H81" i="1"/>
  <c r="I81" i="1"/>
  <c r="O81" i="1" s="1"/>
  <c r="I6" i="1"/>
  <c r="O6" i="1" s="1"/>
  <c r="I37" i="1"/>
  <c r="O37" i="1" s="1"/>
  <c r="H37" i="1"/>
  <c r="H12" i="1"/>
  <c r="I12" i="1"/>
  <c r="O12" i="1" s="1"/>
  <c r="H60" i="1"/>
  <c r="I60" i="1"/>
  <c r="O60" i="1" s="1"/>
  <c r="I41" i="1"/>
  <c r="O41" i="1" s="1"/>
  <c r="H41" i="1"/>
  <c r="H10" i="1"/>
  <c r="I10" i="1"/>
  <c r="O10" i="1" s="1"/>
  <c r="H74" i="1"/>
  <c r="I74" i="1"/>
  <c r="O74" i="1" s="1"/>
  <c r="I45" i="1"/>
  <c r="O45" i="1" s="1"/>
  <c r="H45" i="1"/>
  <c r="H50" i="1"/>
  <c r="I50" i="1"/>
  <c r="O50" i="1" s="1"/>
  <c r="H49" i="1"/>
  <c r="I49" i="1"/>
  <c r="O49" i="1" s="1"/>
  <c r="H18" i="1"/>
  <c r="I18" i="1"/>
  <c r="O18" i="1" s="1"/>
  <c r="H82" i="1"/>
  <c r="I82" i="1"/>
  <c r="O82" i="1" s="1"/>
  <c r="I53" i="1"/>
  <c r="O53" i="1" s="1"/>
  <c r="H53" i="1"/>
  <c r="H76" i="1"/>
  <c r="I76" i="1"/>
  <c r="O76" i="1" s="1"/>
  <c r="H92" i="1"/>
  <c r="I92" i="1"/>
  <c r="O92" i="1" s="1"/>
  <c r="I52" i="1"/>
  <c r="O52" i="1" s="1"/>
  <c r="H52" i="1"/>
  <c r="H33" i="1"/>
  <c r="I33" i="1"/>
  <c r="O33" i="1" s="1"/>
  <c r="H66" i="1"/>
  <c r="I66" i="1"/>
  <c r="O66" i="1" s="1"/>
  <c r="H57" i="1"/>
  <c r="I57" i="1"/>
  <c r="O57" i="1" s="1"/>
  <c r="H26" i="1"/>
  <c r="I26" i="1"/>
  <c r="O26" i="1" s="1"/>
  <c r="H90" i="1"/>
  <c r="I90" i="1"/>
  <c r="O90" i="1" s="1"/>
  <c r="I61" i="1"/>
  <c r="O61" i="1" s="1"/>
  <c r="H61" i="1"/>
  <c r="I65" i="1"/>
  <c r="O65" i="1" s="1"/>
  <c r="H65" i="1"/>
  <c r="H34" i="1"/>
  <c r="I34" i="1"/>
  <c r="O34" i="1" s="1"/>
  <c r="I69" i="1"/>
  <c r="O69" i="1" s="1"/>
  <c r="H69" i="1"/>
  <c r="H44" i="1"/>
  <c r="I44" i="1"/>
  <c r="O44" i="1" s="1"/>
  <c r="I84" i="1"/>
  <c r="O84" i="1" s="1"/>
  <c r="H84" i="1"/>
  <c r="H36" i="1"/>
  <c r="I36" i="1"/>
  <c r="O36" i="1" s="1"/>
  <c r="H9" i="1"/>
  <c r="I9" i="1"/>
  <c r="O9" i="1" s="1"/>
  <c r="H73" i="1"/>
  <c r="I73" i="1"/>
  <c r="O73" i="1" s="1"/>
  <c r="H42" i="1"/>
  <c r="I42" i="1"/>
  <c r="O42" i="1" s="1"/>
  <c r="I13" i="1"/>
  <c r="O13" i="1" s="1"/>
  <c r="H13" i="1"/>
  <c r="I77" i="1"/>
  <c r="O77" i="1" s="1"/>
  <c r="H77" i="1"/>
  <c r="I21" i="1"/>
  <c r="O21" i="1" s="1"/>
  <c r="H21" i="1"/>
  <c r="I85" i="1"/>
  <c r="O85" i="1" s="1"/>
  <c r="H85" i="1"/>
  <c r="I28" i="1"/>
  <c r="O28" i="1" s="1"/>
  <c r="H28" i="1"/>
  <c r="H68" i="1"/>
  <c r="I68" i="1"/>
  <c r="O68" i="1" s="1"/>
  <c r="H20" i="1"/>
  <c r="I20" i="1"/>
  <c r="O20" i="1" s="1"/>
  <c r="I17" i="1"/>
  <c r="O17" i="1" s="1"/>
  <c r="H17" i="1"/>
  <c r="H25" i="1"/>
  <c r="I25" i="1"/>
  <c r="O25" i="1" s="1"/>
  <c r="H89" i="1"/>
  <c r="I89" i="1"/>
  <c r="O89" i="1" s="1"/>
  <c r="H58" i="1"/>
  <c r="I58" i="1"/>
  <c r="O58" i="1" s="1"/>
  <c r="I29" i="1"/>
  <c r="O29" i="1" s="1"/>
  <c r="H29" i="1"/>
  <c r="I93" i="1"/>
  <c r="O93" i="1" s="1"/>
  <c r="H93" i="1"/>
</calcChain>
</file>

<file path=xl/sharedStrings.xml><?xml version="1.0" encoding="utf-8"?>
<sst xmlns="http://schemas.openxmlformats.org/spreadsheetml/2006/main" count="24" uniqueCount="23">
  <si>
    <t>thermal</t>
  </si>
  <si>
    <t>Load</t>
  </si>
  <si>
    <t>Dyno Speed</t>
  </si>
  <si>
    <t>Fuel Flow Rate</t>
  </si>
  <si>
    <t>Lambda</t>
  </si>
  <si>
    <t>fuel flow rate</t>
  </si>
  <si>
    <t>energy input</t>
  </si>
  <si>
    <t>sfc</t>
  </si>
  <si>
    <t>efficiency</t>
  </si>
  <si>
    <t>Newtons</t>
  </si>
  <si>
    <t>rpm</t>
  </si>
  <si>
    <t>l/min</t>
  </si>
  <si>
    <t>kg/h</t>
  </si>
  <si>
    <t>torque</t>
  </si>
  <si>
    <t>power kW</t>
  </si>
  <si>
    <t>Power HP</t>
  </si>
  <si>
    <t>corrected power</t>
  </si>
  <si>
    <t>BMEP (Pa)</t>
  </si>
  <si>
    <t>BMEP (bar)</t>
  </si>
  <si>
    <t>kw</t>
  </si>
  <si>
    <t>brake power</t>
  </si>
  <si>
    <t>(kg/kWh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</si>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</sst>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v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Sheet1!$O$6:$O$96</c:f>
              <c:numCache>
                <c:formatCode>General</c:formatCode>
                <c:ptCount val="91"/>
                <c:pt idx="0">
                  <c:v>0.35391539690487811</c:v>
                </c:pt>
                <c:pt idx="1">
                  <c:v>0.36226607186280207</c:v>
                </c:pt>
                <c:pt idx="2">
                  <c:v>0.36545262660996913</c:v>
                </c:pt>
                <c:pt idx="3">
                  <c:v>0.35918851090320059</c:v>
                </c:pt>
                <c:pt idx="4">
                  <c:v>0.36152505639509852</c:v>
                </c:pt>
                <c:pt idx="5">
                  <c:v>0.37757180692973907</c:v>
                </c:pt>
                <c:pt idx="6">
                  <c:v>0.37098543077381491</c:v>
                </c:pt>
                <c:pt idx="7">
                  <c:v>0.36608269831149082</c:v>
                </c:pt>
                <c:pt idx="8">
                  <c:v>0.37571465487985034</c:v>
                </c:pt>
                <c:pt idx="9">
                  <c:v>0.37612733597284004</c:v>
                </c:pt>
                <c:pt idx="10">
                  <c:v>0.38962323360406476</c:v>
                </c:pt>
                <c:pt idx="11">
                  <c:v>0.40682829493637718</c:v>
                </c:pt>
                <c:pt idx="12">
                  <c:v>0.41620073104400535</c:v>
                </c:pt>
                <c:pt idx="13">
                  <c:v>0.4274834645851236</c:v>
                </c:pt>
                <c:pt idx="14">
                  <c:v>0.4335345113262819</c:v>
                </c:pt>
                <c:pt idx="15">
                  <c:v>0.4457639079997881</c:v>
                </c:pt>
                <c:pt idx="16">
                  <c:v>0.46994103778232738</c:v>
                </c:pt>
                <c:pt idx="17">
                  <c:v>0.48936159531275097</c:v>
                </c:pt>
                <c:pt idx="18">
                  <c:v>0.50249478892918831</c:v>
                </c:pt>
                <c:pt idx="19">
                  <c:v>0.51246570766180544</c:v>
                </c:pt>
                <c:pt idx="20">
                  <c:v>0.52843873511136696</c:v>
                </c:pt>
                <c:pt idx="21">
                  <c:v>0.53510564627107382</c:v>
                </c:pt>
                <c:pt idx="22">
                  <c:v>0.54366242762729633</c:v>
                </c:pt>
                <c:pt idx="23">
                  <c:v>0.55352883726224866</c:v>
                </c:pt>
                <c:pt idx="24">
                  <c:v>0.56577595580017825</c:v>
                </c:pt>
                <c:pt idx="25">
                  <c:v>0.575443027300511</c:v>
                </c:pt>
                <c:pt idx="26">
                  <c:v>0.58840319442057287</c:v>
                </c:pt>
                <c:pt idx="27">
                  <c:v>0.60751700018084076</c:v>
                </c:pt>
                <c:pt idx="28">
                  <c:v>0.62377478787645735</c:v>
                </c:pt>
                <c:pt idx="29">
                  <c:v>0.63237748321961618</c:v>
                </c:pt>
                <c:pt idx="30">
                  <c:v>0.64901024928136342</c:v>
                </c:pt>
                <c:pt idx="31">
                  <c:v>0.66225200446350618</c:v>
                </c:pt>
                <c:pt idx="32">
                  <c:v>0.68487242396709358</c:v>
                </c:pt>
                <c:pt idx="33">
                  <c:v>0.70047220692842538</c:v>
                </c:pt>
                <c:pt idx="34">
                  <c:v>0.71889289369504561</c:v>
                </c:pt>
                <c:pt idx="35">
                  <c:v>0.74015929829965421</c:v>
                </c:pt>
                <c:pt idx="36">
                  <c:v>0.74844231460710797</c:v>
                </c:pt>
                <c:pt idx="37">
                  <c:v>0.76297127155433075</c:v>
                </c:pt>
                <c:pt idx="38">
                  <c:v>0.78853254478364787</c:v>
                </c:pt>
                <c:pt idx="39">
                  <c:v>0.81256967783379919</c:v>
                </c:pt>
                <c:pt idx="40">
                  <c:v>0.84067216522873722</c:v>
                </c:pt>
                <c:pt idx="41">
                  <c:v>0.87466608204864871</c:v>
                </c:pt>
                <c:pt idx="42">
                  <c:v>0.89163840675467954</c:v>
                </c:pt>
                <c:pt idx="43">
                  <c:v>0.91917945375228061</c:v>
                </c:pt>
                <c:pt idx="44">
                  <c:v>0.92922365305822885</c:v>
                </c:pt>
                <c:pt idx="45">
                  <c:v>0.94904716635239783</c:v>
                </c:pt>
                <c:pt idx="46">
                  <c:v>0.95321619772459898</c:v>
                </c:pt>
                <c:pt idx="47">
                  <c:v>0.96156537162625699</c:v>
                </c:pt>
                <c:pt idx="48">
                  <c:v>0.97952313184456208</c:v>
                </c:pt>
                <c:pt idx="49">
                  <c:v>0.98292697942331386</c:v>
                </c:pt>
                <c:pt idx="50">
                  <c:v>1.0078785916231514</c:v>
                </c:pt>
                <c:pt idx="51">
                  <c:v>1.0160620789434065</c:v>
                </c:pt>
                <c:pt idx="52">
                  <c:v>1.0569850222641712</c:v>
                </c:pt>
                <c:pt idx="53">
                  <c:v>1.0681979708276095</c:v>
                </c:pt>
                <c:pt idx="54">
                  <c:v>1.0981624641852668</c:v>
                </c:pt>
                <c:pt idx="55">
                  <c:v>1.1012886146001137</c:v>
                </c:pt>
                <c:pt idx="56">
                  <c:v>1.1210733631814394</c:v>
                </c:pt>
                <c:pt idx="57">
                  <c:v>1.1473739033428694</c:v>
                </c:pt>
                <c:pt idx="58">
                  <c:v>1.161260430244732</c:v>
                </c:pt>
                <c:pt idx="59">
                  <c:v>1.2000716754065344</c:v>
                </c:pt>
                <c:pt idx="60">
                  <c:v>1.2191556438541216</c:v>
                </c:pt>
                <c:pt idx="61">
                  <c:v>1.2432382960565365</c:v>
                </c:pt>
                <c:pt idx="62">
                  <c:v>1.2650146239098696</c:v>
                </c:pt>
                <c:pt idx="63">
                  <c:v>1.2933381437604519</c:v>
                </c:pt>
                <c:pt idx="64">
                  <c:v>1.3078907743859598</c:v>
                </c:pt>
                <c:pt idx="65">
                  <c:v>1.3281459397653077</c:v>
                </c:pt>
                <c:pt idx="66">
                  <c:v>1.3583099725610299</c:v>
                </c:pt>
                <c:pt idx="67">
                  <c:v>1.380139129160491</c:v>
                </c:pt>
                <c:pt idx="68">
                  <c:v>1.3961196396609814</c:v>
                </c:pt>
                <c:pt idx="69">
                  <c:v>1.3978808600210235</c:v>
                </c:pt>
                <c:pt idx="70">
                  <c:v>1.426904727466249</c:v>
                </c:pt>
                <c:pt idx="71">
                  <c:v>1.4418821724913953</c:v>
                </c:pt>
                <c:pt idx="72">
                  <c:v>1.4637189475775472</c:v>
                </c:pt>
                <c:pt idx="73">
                  <c:v>1.4839883361310295</c:v>
                </c:pt>
                <c:pt idx="74">
                  <c:v>1.4993712296990154</c:v>
                </c:pt>
                <c:pt idx="75">
                  <c:v>1.5372108381845746</c:v>
                </c:pt>
                <c:pt idx="76">
                  <c:v>1.5584244753523071</c:v>
                </c:pt>
                <c:pt idx="77">
                  <c:v>1.5912309045838944</c:v>
                </c:pt>
                <c:pt idx="78">
                  <c:v>1.6258439059392538</c:v>
                </c:pt>
                <c:pt idx="79">
                  <c:v>1.6502181451458897</c:v>
                </c:pt>
                <c:pt idx="80">
                  <c:v>1.6715488031495713</c:v>
                </c:pt>
                <c:pt idx="81">
                  <c:v>1.7076480424067884</c:v>
                </c:pt>
                <c:pt idx="82">
                  <c:v>1.7371916902505538</c:v>
                </c:pt>
                <c:pt idx="83">
                  <c:v>1.7753046780116166</c:v>
                </c:pt>
                <c:pt idx="84">
                  <c:v>1.8103358976855672</c:v>
                </c:pt>
                <c:pt idx="85">
                  <c:v>1.8296972546198245</c:v>
                </c:pt>
                <c:pt idx="86">
                  <c:v>1.8619523178884168</c:v>
                </c:pt>
                <c:pt idx="87">
                  <c:v>1.8774280835578441</c:v>
                </c:pt>
                <c:pt idx="88">
                  <c:v>1.9433473679934197</c:v>
                </c:pt>
                <c:pt idx="89">
                  <c:v>1.9878122106400469</c:v>
                </c:pt>
                <c:pt idx="90">
                  <c:v>2.0230506667224506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CF-40A9-9F31-5893E184E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1574920"/>
        <c:axId val="1881581064"/>
      </c:scatterChart>
      <c:valAx>
        <c:axId val="1881574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1581064"/>
        <c:crosses val="autoZero"/>
        <c:crossBetween val="midCat"/>
      </c:valAx>
      <c:valAx>
        <c:axId val="1881581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15749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v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8907095813461435E-2"/>
          <c:y val="9.7597402597402613E-2"/>
          <c:w val="0.92901185270789677"/>
          <c:h val="0.82016583154378431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Sheet1!$F$6:$F$96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B68-44EE-A77F-39B56B7A9F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68663816"/>
        <c:axId val="1868690440"/>
      </c:scatterChart>
      <c:valAx>
        <c:axId val="1868663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8690440"/>
        <c:crosses val="autoZero"/>
        <c:crossBetween val="midCat"/>
      </c:valAx>
      <c:valAx>
        <c:axId val="1868690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86638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bmep v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Sheet1!$N$6:$N$96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427-414A-97FA-C5EFDB49B5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3645063"/>
        <c:axId val="1793949191"/>
      </c:scatterChart>
      <c:valAx>
        <c:axId val="17936450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3949191"/>
        <c:crosses val="autoZero"/>
        <c:crossBetween val="midCat"/>
      </c:valAx>
      <c:valAx>
        <c:axId val="1793949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brake 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36450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257175</xdr:colOff>
      <xdr:row>4</xdr:row>
      <xdr:rowOff>19050</xdr:rowOff>
    </xdr:from>
    <xdr:to>
      <xdr:col>29</xdr:col>
      <xdr:colOff>9525</xdr:colOff>
      <xdr:row>27</xdr:row>
      <xdr:rowOff>161925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DAE7267-37D2-8F65-A91A-AFD03C194E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228600</xdr:colOff>
      <xdr:row>28</xdr:row>
      <xdr:rowOff>161925</xdr:rowOff>
    </xdr:from>
    <xdr:to>
      <xdr:col>31</xdr:col>
      <xdr:colOff>9525</xdr:colOff>
      <xdr:row>59</xdr:row>
      <xdr:rowOff>123825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674FF29-0851-2C19-EA87-75133627032B}"/>
            </a:ext>
            <a:ext uri="{147F2762-F138-4A5C-976F-8EAC2B608ADB}">
              <a16:predDERef xmlns:a16="http://schemas.microsoft.com/office/drawing/2014/main" pred="{2DAE7267-37D2-8F65-A91A-AFD03C194E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142875</xdr:colOff>
      <xdr:row>60</xdr:row>
      <xdr:rowOff>85725</xdr:rowOff>
    </xdr:from>
    <xdr:to>
      <xdr:col>32</xdr:col>
      <xdr:colOff>333375</xdr:colOff>
      <xdr:row>100</xdr:row>
      <xdr:rowOff>180975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76263CC-AC4C-C23E-55F2-FE05256C9649}"/>
            </a:ext>
            <a:ext uri="{147F2762-F138-4A5C-976F-8EAC2B608ADB}">
              <a16:predDERef xmlns:a16="http://schemas.microsoft.com/office/drawing/2014/main" pred="{1674FF29-0851-2C19-EA87-7513362703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P96"/>
  <sheetViews>
    <sheetView tabSelected="1" topLeftCell="P43" workbookViewId="0">
      <selection activeCell="AG59" sqref="AG59"/>
    </sheetView>
  </sheetViews>
  <sheetFormatPr defaultRowHeight="14.25"/>
  <sheetData>
    <row r="3" spans="1:16">
      <c r="P3" s="3" t="s">
        <v>0</v>
      </c>
    </row>
    <row r="4" spans="1:16" ht="1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M4" t="s">
        <v>6</v>
      </c>
      <c r="O4" s="3" t="s">
        <v>7</v>
      </c>
      <c r="P4" s="3" t="s">
        <v>8</v>
      </c>
    </row>
    <row r="5" spans="1:16" ht="15">
      <c r="A5" s="1" t="s">
        <v>9</v>
      </c>
      <c r="B5" s="1" t="s">
        <v>10</v>
      </c>
      <c r="C5" s="1" t="s">
        <v>11</v>
      </c>
      <c r="D5" s="1" t="s">
        <v>4</v>
      </c>
      <c r="E5" s="1" t="s">
        <v>12</v>
      </c>
      <c r="F5" s="3" t="s">
        <v>13</v>
      </c>
      <c r="G5" s="1" t="s">
        <v>14</v>
      </c>
      <c r="H5" s="1" t="s">
        <v>15</v>
      </c>
      <c r="I5" s="3" t="s">
        <v>16</v>
      </c>
      <c r="J5" s="3"/>
      <c r="K5" s="3" t="s">
        <v>17</v>
      </c>
      <c r="L5" s="3" t="s">
        <v>18</v>
      </c>
      <c r="M5" t="s">
        <v>19</v>
      </c>
      <c r="N5" s="2" t="s">
        <v>20</v>
      </c>
      <c r="O5" s="5" t="s">
        <v>21</v>
      </c>
      <c r="P5" s="5" t="s">
        <v>22</v>
      </c>
    </row>
    <row r="6" spans="1:16" ht="15">
      <c r="A6" s="2">
        <v>102.27500000000001</v>
      </c>
      <c r="B6" s="2">
        <v>1000</v>
      </c>
      <c r="C6" s="2">
        <v>7.0400000000000004E-2</v>
      </c>
      <c r="D6" s="2">
        <v>1.2658</v>
      </c>
      <c r="E6">
        <f>C6*60</f>
        <v>4.2240000000000002</v>
      </c>
      <c r="F6" s="3">
        <f>0.815776*A6</f>
        <v>83.433490399999997</v>
      </c>
      <c r="G6" s="1">
        <f>(((2*PI())*(1000)*F6)/60)/1000</f>
        <v>8.7371346834664845</v>
      </c>
      <c r="H6" s="1">
        <f>G6*1.34</f>
        <v>11.70776047584509</v>
      </c>
      <c r="I6" s="4">
        <f>G6*((101.89/99)*(298/300.15))^0.5</f>
        <v>8.8319412699643323</v>
      </c>
      <c r="J6" s="4"/>
      <c r="K6" s="3">
        <f>(2*PI()*F6)/0.0016</f>
        <v>327642.55062999314</v>
      </c>
      <c r="L6" s="3">
        <f>K6/100000</f>
        <v>3.2764255062999315</v>
      </c>
      <c r="M6">
        <f>(E6*44000)/3600</f>
        <v>51.626666666666665</v>
      </c>
      <c r="N6">
        <f>((2*PI()*B6*F6)/60)/1000</f>
        <v>8.7371346834664845</v>
      </c>
      <c r="O6" s="3">
        <f>(E6*0.74)/(I6)</f>
        <v>0.35391539690487811</v>
      </c>
      <c r="P6" s="3">
        <f>(N6/M6)*100</f>
        <v>16.923685466425269</v>
      </c>
    </row>
    <row r="7" spans="1:16" ht="15">
      <c r="A7" s="2">
        <v>102.756</v>
      </c>
      <c r="B7" s="2">
        <f t="shared" ref="B7:B70" si="0">B6+50</f>
        <v>1050</v>
      </c>
      <c r="C7" s="2">
        <v>7.2400000000000006E-2</v>
      </c>
      <c r="D7" s="2">
        <v>1.26783</v>
      </c>
      <c r="E7">
        <f t="shared" ref="E7:E70" si="1">C7*60</f>
        <v>4.3440000000000003</v>
      </c>
      <c r="F7" s="3">
        <f t="shared" ref="F7:F70" si="2">0.815776*A7</f>
        <v>83.825878656</v>
      </c>
      <c r="G7" s="1">
        <f t="shared" ref="G7:G70" si="3">(((2*PI())*(1000)*F7)/60)/1000</f>
        <v>8.7782254855466348</v>
      </c>
      <c r="H7" s="1">
        <f t="shared" ref="H7:H70" si="4">G7*1.34</f>
        <v>11.762822150632491</v>
      </c>
      <c r="I7" s="4">
        <f t="shared" ref="I7:I70" si="5">G7*((101.89/99)*(298/300.15))^0.5</f>
        <v>8.8734779480464923</v>
      </c>
      <c r="J7" s="3"/>
      <c r="K7" s="3">
        <f t="shared" ref="K7:K70" si="6">(2*PI()*F7)/0.0016</f>
        <v>329183.45570799877</v>
      </c>
      <c r="L7" s="3">
        <f>K7/100000</f>
        <v>3.2918345570799876</v>
      </c>
      <c r="M7">
        <f t="shared" ref="M7:M70" si="7">(E7*44000)/3600</f>
        <v>53.093333333333334</v>
      </c>
      <c r="N7">
        <f t="shared" ref="N7:N70" si="8">((2*PI()*B7*F7)/60)/1000</f>
        <v>9.2171367598239673</v>
      </c>
      <c r="O7" s="3">
        <f>(E7*0.74)/(I7)</f>
        <v>0.36226607186280207</v>
      </c>
      <c r="P7" s="3">
        <f t="shared" ref="P7:P70" si="9">(N7/M7)*100</f>
        <v>17.360252561195317</v>
      </c>
    </row>
    <row r="8" spans="1:16" ht="15">
      <c r="A8" s="2">
        <v>103.68899999999999</v>
      </c>
      <c r="B8" s="2">
        <f t="shared" si="0"/>
        <v>1100</v>
      </c>
      <c r="C8" s="2">
        <v>7.3700000000000002E-2</v>
      </c>
      <c r="D8" s="2">
        <v>1.2734399999999999</v>
      </c>
      <c r="E8">
        <f t="shared" si="1"/>
        <v>4.4219999999999997</v>
      </c>
      <c r="F8" s="3">
        <f t="shared" si="2"/>
        <v>84.586997663999995</v>
      </c>
      <c r="G8" s="1">
        <f t="shared" si="3"/>
        <v>8.8579296816813109</v>
      </c>
      <c r="H8" s="1">
        <f t="shared" si="4"/>
        <v>11.869625773452958</v>
      </c>
      <c r="I8" s="4">
        <f t="shared" si="5"/>
        <v>8.9540470138482675</v>
      </c>
      <c r="J8" s="3"/>
      <c r="K8" s="3">
        <f t="shared" si="6"/>
        <v>332172.36306304915</v>
      </c>
      <c r="L8" s="3">
        <f>K8/100000</f>
        <v>3.3217236306304914</v>
      </c>
      <c r="M8">
        <f t="shared" si="7"/>
        <v>54.046666666666667</v>
      </c>
      <c r="N8">
        <f t="shared" si="8"/>
        <v>9.7437226498494454</v>
      </c>
      <c r="O8" s="3">
        <f>(E8*0.74)/(I8)</f>
        <v>0.36545262660996913</v>
      </c>
      <c r="P8" s="3">
        <f t="shared" si="9"/>
        <v>18.02835077682764</v>
      </c>
    </row>
    <row r="9" spans="1:16" ht="15">
      <c r="A9" s="2">
        <v>104.209</v>
      </c>
      <c r="B9" s="2">
        <f t="shared" si="0"/>
        <v>1150</v>
      </c>
      <c r="C9" s="2">
        <v>7.2800000000000004E-2</v>
      </c>
      <c r="D9" s="2">
        <v>1.2847599999999999</v>
      </c>
      <c r="E9">
        <f t="shared" si="1"/>
        <v>4.3680000000000003</v>
      </c>
      <c r="F9" s="3">
        <f t="shared" si="2"/>
        <v>85.011201184000001</v>
      </c>
      <c r="G9" s="1">
        <f t="shared" si="3"/>
        <v>8.9023521704166111</v>
      </c>
      <c r="H9" s="1">
        <f t="shared" si="4"/>
        <v>11.929151908358259</v>
      </c>
      <c r="I9" s="4">
        <f t="shared" si="5"/>
        <v>8.9989515306938461</v>
      </c>
      <c r="J9" s="3"/>
      <c r="K9" s="3">
        <f t="shared" si="6"/>
        <v>333838.20639062289</v>
      </c>
      <c r="L9" s="3">
        <f t="shared" ref="L9:L70" si="10">K9/100000</f>
        <v>3.3383820639062289</v>
      </c>
      <c r="M9">
        <f t="shared" si="7"/>
        <v>53.386666666666663</v>
      </c>
      <c r="N9">
        <f t="shared" si="8"/>
        <v>10.237704995979101</v>
      </c>
      <c r="O9" s="3">
        <f>(E9*0.74)/(I9)</f>
        <v>0.35918851090320059</v>
      </c>
      <c r="P9" s="3">
        <f t="shared" si="9"/>
        <v>19.176520347113701</v>
      </c>
    </row>
    <row r="10" spans="1:16" ht="15">
      <c r="A10" s="2">
        <v>105.81100000000001</v>
      </c>
      <c r="B10" s="2">
        <f t="shared" si="0"/>
        <v>1200</v>
      </c>
      <c r="C10" s="2">
        <v>7.4399999999999994E-2</v>
      </c>
      <c r="D10" s="2">
        <v>1.2918099999999999</v>
      </c>
      <c r="E10">
        <f t="shared" si="1"/>
        <v>4.4639999999999995</v>
      </c>
      <c r="F10" s="3">
        <f t="shared" si="2"/>
        <v>86.318074335999995</v>
      </c>
      <c r="G10" s="1">
        <f t="shared" si="3"/>
        <v>9.0392076068665084</v>
      </c>
      <c r="H10" s="1">
        <f t="shared" si="4"/>
        <v>12.112538193201122</v>
      </c>
      <c r="I10" s="4">
        <f t="shared" si="5"/>
        <v>9.1372919845142597</v>
      </c>
      <c r="J10" s="3"/>
      <c r="K10" s="3">
        <f t="shared" si="6"/>
        <v>338970.28525749402</v>
      </c>
      <c r="L10" s="3">
        <f t="shared" si="10"/>
        <v>3.3897028525749402</v>
      </c>
      <c r="M10">
        <f t="shared" si="7"/>
        <v>54.559999999999995</v>
      </c>
      <c r="N10">
        <f t="shared" si="8"/>
        <v>10.847049128239808</v>
      </c>
      <c r="O10" s="3">
        <f>(E10*0.74)/(I10)</f>
        <v>0.36152505639509852</v>
      </c>
      <c r="P10" s="3">
        <f t="shared" si="9"/>
        <v>19.880955147067102</v>
      </c>
    </row>
    <row r="11" spans="1:16" ht="15">
      <c r="A11" s="2">
        <v>107.51</v>
      </c>
      <c r="B11" s="2">
        <f t="shared" si="0"/>
        <v>1250</v>
      </c>
      <c r="C11" s="2">
        <v>7.8950000000000006E-2</v>
      </c>
      <c r="D11" s="2">
        <v>1.2972900000000001</v>
      </c>
      <c r="E11">
        <f t="shared" si="1"/>
        <v>4.7370000000000001</v>
      </c>
      <c r="F11" s="3">
        <f t="shared" si="2"/>
        <v>87.704077760000004</v>
      </c>
      <c r="G11" s="1">
        <f t="shared" si="3"/>
        <v>9.1843495460227995</v>
      </c>
      <c r="H11" s="1">
        <f t="shared" si="4"/>
        <v>12.307028391670553</v>
      </c>
      <c r="I11" s="4">
        <f t="shared" si="5"/>
        <v>9.2840088578231779</v>
      </c>
      <c r="J11" s="3"/>
      <c r="K11" s="3">
        <f t="shared" si="6"/>
        <v>344413.10797585495</v>
      </c>
      <c r="L11" s="3">
        <f t="shared" si="10"/>
        <v>3.4441310797585496</v>
      </c>
      <c r="M11">
        <f t="shared" si="7"/>
        <v>57.896666666666668</v>
      </c>
      <c r="N11">
        <f t="shared" si="8"/>
        <v>11.480436932528498</v>
      </c>
      <c r="O11" s="3">
        <f>(E11*0.74)/(I11)</f>
        <v>0.37757180692973907</v>
      </c>
      <c r="P11" s="3">
        <f t="shared" si="9"/>
        <v>19.829184637909776</v>
      </c>
    </row>
    <row r="12" spans="1:16" ht="15">
      <c r="A12" s="2">
        <v>109.488</v>
      </c>
      <c r="B12" s="2">
        <f t="shared" si="0"/>
        <v>1300</v>
      </c>
      <c r="C12" s="2">
        <v>7.9000000000000001E-2</v>
      </c>
      <c r="D12" s="2">
        <v>1.29895</v>
      </c>
      <c r="E12">
        <f t="shared" si="1"/>
        <v>4.74</v>
      </c>
      <c r="F12" s="3">
        <f t="shared" si="2"/>
        <v>89.317682687999991</v>
      </c>
      <c r="G12" s="1">
        <f t="shared" si="3"/>
        <v>9.3533258589428332</v>
      </c>
      <c r="H12" s="1">
        <f t="shared" si="4"/>
        <v>12.533456650983398</v>
      </c>
      <c r="I12" s="4">
        <f t="shared" si="5"/>
        <v>9.4548187315165464</v>
      </c>
      <c r="J12" s="3"/>
      <c r="K12" s="3">
        <f t="shared" si="6"/>
        <v>350749.71971035626</v>
      </c>
      <c r="L12" s="3">
        <f t="shared" si="10"/>
        <v>3.5074971971035627</v>
      </c>
      <c r="M12">
        <f t="shared" si="7"/>
        <v>57.93333333333333</v>
      </c>
      <c r="N12">
        <f t="shared" si="8"/>
        <v>12.159323616625683</v>
      </c>
      <c r="O12" s="3">
        <f>(E12*0.74)/(I12)</f>
        <v>0.37098543077381491</v>
      </c>
      <c r="P12" s="3">
        <f t="shared" si="9"/>
        <v>20.988475747915452</v>
      </c>
    </row>
    <row r="13" spans="1:16" ht="15">
      <c r="A13" s="2">
        <v>111.797</v>
      </c>
      <c r="B13" s="2">
        <f t="shared" si="0"/>
        <v>1350</v>
      </c>
      <c r="C13" s="2">
        <v>7.9600000000000004E-2</v>
      </c>
      <c r="D13" s="2">
        <v>1.2946899999999999</v>
      </c>
      <c r="E13">
        <f t="shared" si="1"/>
        <v>4.7759999999999998</v>
      </c>
      <c r="F13" s="3">
        <f t="shared" si="2"/>
        <v>91.201309471999991</v>
      </c>
      <c r="G13" s="1">
        <f t="shared" si="3"/>
        <v>9.5505787945001472</v>
      </c>
      <c r="H13" s="1">
        <f t="shared" si="4"/>
        <v>12.797775584630198</v>
      </c>
      <c r="I13" s="4">
        <f t="shared" si="5"/>
        <v>9.6542120572789294</v>
      </c>
      <c r="J13" s="3"/>
      <c r="K13" s="3">
        <f t="shared" si="6"/>
        <v>358146.70479375549</v>
      </c>
      <c r="L13" s="3">
        <f t="shared" si="10"/>
        <v>3.5814670479375548</v>
      </c>
      <c r="M13">
        <f t="shared" si="7"/>
        <v>58.373333333333335</v>
      </c>
      <c r="N13">
        <f t="shared" si="8"/>
        <v>12.893281372575199</v>
      </c>
      <c r="O13" s="3">
        <f>(E13*0.74)/(I13)</f>
        <v>0.36608269831149082</v>
      </c>
      <c r="P13" s="3">
        <f t="shared" si="9"/>
        <v>22.087622269144354</v>
      </c>
    </row>
    <row r="14" spans="1:16" ht="15">
      <c r="A14" s="2">
        <v>114.268</v>
      </c>
      <c r="B14" s="2">
        <f t="shared" si="0"/>
        <v>1400</v>
      </c>
      <c r="C14" s="2">
        <v>8.3500000000000005E-2</v>
      </c>
      <c r="D14" s="2">
        <v>1.2855000000000001</v>
      </c>
      <c r="E14">
        <f t="shared" si="1"/>
        <v>5.0100000000000007</v>
      </c>
      <c r="F14" s="3">
        <f t="shared" si="2"/>
        <v>93.217091967999991</v>
      </c>
      <c r="G14" s="1">
        <f>(((2*PI())*(1000)*F14)/60)/1000</f>
        <v>9.7616710438557615</v>
      </c>
      <c r="H14" s="1">
        <f t="shared" si="4"/>
        <v>13.080639198766722</v>
      </c>
      <c r="I14" s="4">
        <f t="shared" si="5"/>
        <v>9.8675948671355087</v>
      </c>
      <c r="J14" s="3"/>
      <c r="K14" s="3">
        <f t="shared" si="6"/>
        <v>366062.66414459108</v>
      </c>
      <c r="L14" s="3">
        <f t="shared" si="10"/>
        <v>3.6606266414459108</v>
      </c>
      <c r="M14">
        <f t="shared" si="7"/>
        <v>61.233333333333341</v>
      </c>
      <c r="N14">
        <f t="shared" si="8"/>
        <v>13.666339461398067</v>
      </c>
      <c r="O14" s="3">
        <f>(E14*0.74)/(I14)</f>
        <v>0.37571465487985034</v>
      </c>
      <c r="P14" s="3">
        <f t="shared" si="9"/>
        <v>22.318464008815567</v>
      </c>
    </row>
    <row r="15" spans="1:16" ht="15">
      <c r="A15" s="2">
        <v>115.783</v>
      </c>
      <c r="B15" s="2">
        <f t="shared" si="0"/>
        <v>1450</v>
      </c>
      <c r="C15" s="2">
        <v>8.4699999999999998E-2</v>
      </c>
      <c r="D15" s="2">
        <v>1.2781800000000001</v>
      </c>
      <c r="E15">
        <f t="shared" si="1"/>
        <v>5.0819999999999999</v>
      </c>
      <c r="F15" s="3">
        <f t="shared" si="2"/>
        <v>94.452992607999988</v>
      </c>
      <c r="G15" s="1">
        <f t="shared" si="3"/>
        <v>9.8910942562287936</v>
      </c>
      <c r="H15" s="1">
        <f t="shared" si="4"/>
        <v>13.254066303346583</v>
      </c>
      <c r="I15" s="4">
        <f t="shared" si="5"/>
        <v>9.9984224498682988</v>
      </c>
      <c r="J15" s="3"/>
      <c r="K15" s="3">
        <f t="shared" si="6"/>
        <v>370916.03460857971</v>
      </c>
      <c r="L15" s="3">
        <f t="shared" si="10"/>
        <v>3.7091603460857971</v>
      </c>
      <c r="M15">
        <f t="shared" si="7"/>
        <v>62.113333333333337</v>
      </c>
      <c r="N15">
        <f t="shared" si="8"/>
        <v>14.342086671531749</v>
      </c>
      <c r="O15" s="3">
        <f>(E15*0.74)/(I15)</f>
        <v>0.37612733597284004</v>
      </c>
      <c r="P15" s="3">
        <f t="shared" si="9"/>
        <v>23.09018998314653</v>
      </c>
    </row>
    <row r="16" spans="1:16" ht="15">
      <c r="A16" s="2">
        <v>116.985</v>
      </c>
      <c r="B16" s="2">
        <f t="shared" si="0"/>
        <v>1500</v>
      </c>
      <c r="C16" s="2">
        <v>8.8650000000000007E-2</v>
      </c>
      <c r="D16" s="2">
        <v>1.2795000000000001</v>
      </c>
      <c r="E16">
        <f t="shared" si="1"/>
        <v>5.3190000000000008</v>
      </c>
      <c r="F16" s="3">
        <f t="shared" si="2"/>
        <v>95.43355536</v>
      </c>
      <c r="G16" s="1">
        <f t="shared" si="3"/>
        <v>9.9937785474976941</v>
      </c>
      <c r="H16" s="1">
        <f t="shared" si="4"/>
        <v>13.391663253646911</v>
      </c>
      <c r="I16" s="4">
        <f t="shared" si="5"/>
        <v>10.102220967653654</v>
      </c>
      <c r="J16" s="3"/>
      <c r="K16" s="3">
        <f t="shared" si="6"/>
        <v>374766.69553116348</v>
      </c>
      <c r="L16" s="3">
        <f t="shared" si="10"/>
        <v>3.7476669553116349</v>
      </c>
      <c r="M16">
        <f t="shared" si="7"/>
        <v>65.010000000000005</v>
      </c>
      <c r="N16">
        <f t="shared" si="8"/>
        <v>14.990667821246541</v>
      </c>
      <c r="O16" s="3">
        <f>(E16*0.74)/(I16)</f>
        <v>0.38962323360406476</v>
      </c>
      <c r="P16" s="3">
        <f t="shared" si="9"/>
        <v>23.059018337558129</v>
      </c>
    </row>
    <row r="17" spans="1:16" ht="15">
      <c r="A17" s="2">
        <v>117.788</v>
      </c>
      <c r="B17" s="2">
        <f t="shared" si="0"/>
        <v>1550</v>
      </c>
      <c r="C17" s="2">
        <v>9.3200000000000005E-2</v>
      </c>
      <c r="D17" s="2">
        <v>1.27766</v>
      </c>
      <c r="E17">
        <f t="shared" si="1"/>
        <v>5.5920000000000005</v>
      </c>
      <c r="F17" s="3">
        <f t="shared" si="2"/>
        <v>96.088623487999996</v>
      </c>
      <c r="G17" s="1">
        <f t="shared" si="3"/>
        <v>10.062377121448547</v>
      </c>
      <c r="H17" s="1">
        <f t="shared" si="4"/>
        <v>13.483585342741053</v>
      </c>
      <c r="I17" s="4">
        <f t="shared" si="5"/>
        <v>10.171563904244035</v>
      </c>
      <c r="J17" s="3"/>
      <c r="K17" s="3">
        <f t="shared" si="6"/>
        <v>377339.14205432049</v>
      </c>
      <c r="L17" s="3">
        <f t="shared" si="10"/>
        <v>3.7733914205432049</v>
      </c>
      <c r="M17">
        <f t="shared" si="7"/>
        <v>68.346666666666678</v>
      </c>
      <c r="N17">
        <f t="shared" si="8"/>
        <v>15.596684538245251</v>
      </c>
      <c r="O17" s="3">
        <f>(E17*0.74)/(I17)</f>
        <v>0.40682829493637718</v>
      </c>
      <c r="P17" s="3">
        <f t="shared" si="9"/>
        <v>22.819963721583957</v>
      </c>
    </row>
    <row r="18" spans="1:16" ht="15">
      <c r="A18" s="2">
        <v>118.471</v>
      </c>
      <c r="B18" s="2">
        <f t="shared" si="0"/>
        <v>1600</v>
      </c>
      <c r="C18" s="2">
        <v>9.5899999999999999E-2</v>
      </c>
      <c r="D18" s="2">
        <v>1.2823500000000001</v>
      </c>
      <c r="E18">
        <f t="shared" si="1"/>
        <v>5.7539999999999996</v>
      </c>
      <c r="F18" s="3">
        <f t="shared" si="2"/>
        <v>96.645798495999998</v>
      </c>
      <c r="G18" s="1">
        <f t="shared" si="3"/>
        <v>10.120724351845102</v>
      </c>
      <c r="H18" s="1">
        <f t="shared" si="4"/>
        <v>13.561770631472436</v>
      </c>
      <c r="I18" s="4">
        <f t="shared" si="5"/>
        <v>10.230544260023899</v>
      </c>
      <c r="J18" s="3"/>
      <c r="K18" s="3">
        <f t="shared" si="6"/>
        <v>379527.16319419129</v>
      </c>
      <c r="L18" s="3">
        <f t="shared" si="10"/>
        <v>3.7952716319419131</v>
      </c>
      <c r="M18">
        <f t="shared" si="7"/>
        <v>70.326666666666654</v>
      </c>
      <c r="N18">
        <f t="shared" si="8"/>
        <v>16.193158962952165</v>
      </c>
      <c r="O18" s="3">
        <f>(E18*0.74)/(I18)</f>
        <v>0.41620073104400535</v>
      </c>
      <c r="P18" s="3">
        <f t="shared" si="9"/>
        <v>23.02563128678382</v>
      </c>
    </row>
    <row r="19" spans="1:16" ht="15">
      <c r="A19" s="2">
        <v>118.77200000000001</v>
      </c>
      <c r="B19" s="2">
        <f t="shared" si="0"/>
        <v>1650</v>
      </c>
      <c r="C19" s="2">
        <v>9.8750000000000004E-2</v>
      </c>
      <c r="D19" s="2">
        <v>1.2902800000000001</v>
      </c>
      <c r="E19">
        <f t="shared" si="1"/>
        <v>5.9250000000000007</v>
      </c>
      <c r="F19" s="3">
        <f t="shared" si="2"/>
        <v>96.891347072000002</v>
      </c>
      <c r="G19" s="1">
        <f t="shared" si="3"/>
        <v>10.146438138593803</v>
      </c>
      <c r="H19" s="1">
        <f t="shared" si="4"/>
        <v>13.596227105715696</v>
      </c>
      <c r="I19" s="4">
        <f t="shared" si="5"/>
        <v>10.256537066890283</v>
      </c>
      <c r="J19" s="3"/>
      <c r="K19" s="3">
        <f t="shared" si="6"/>
        <v>380491.43019726762</v>
      </c>
      <c r="L19" s="3">
        <f t="shared" si="10"/>
        <v>3.8049143019726763</v>
      </c>
      <c r="M19">
        <f t="shared" si="7"/>
        <v>72.416666666666671</v>
      </c>
      <c r="N19">
        <f t="shared" si="8"/>
        <v>16.741622928679778</v>
      </c>
      <c r="O19" s="3">
        <f>(E19*0.74)/(I19)</f>
        <v>0.4274834645851236</v>
      </c>
      <c r="P19" s="3">
        <f t="shared" si="9"/>
        <v>23.118466644897275</v>
      </c>
    </row>
    <row r="20" spans="1:16" ht="15">
      <c r="A20" s="2">
        <v>118.65600000000001</v>
      </c>
      <c r="B20" s="2">
        <f t="shared" si="0"/>
        <v>1700</v>
      </c>
      <c r="C20" s="2">
        <v>0.10005</v>
      </c>
      <c r="D20" s="2">
        <v>1.29942</v>
      </c>
      <c r="E20">
        <f t="shared" si="1"/>
        <v>6.0030000000000001</v>
      </c>
      <c r="F20" s="3">
        <f t="shared" si="2"/>
        <v>96.796717055999991</v>
      </c>
      <c r="G20" s="1">
        <f t="shared" si="3"/>
        <v>10.136528506491311</v>
      </c>
      <c r="H20" s="1">
        <f t="shared" si="4"/>
        <v>13.582948198698357</v>
      </c>
      <c r="I20" s="4">
        <f t="shared" si="5"/>
        <v>10.246519905440113</v>
      </c>
      <c r="J20" s="3"/>
      <c r="K20" s="3">
        <f t="shared" si="6"/>
        <v>380119.81899342424</v>
      </c>
      <c r="L20" s="3">
        <f t="shared" si="10"/>
        <v>3.8011981899342424</v>
      </c>
      <c r="M20">
        <f t="shared" si="7"/>
        <v>73.37</v>
      </c>
      <c r="N20">
        <f t="shared" si="8"/>
        <v>17.232098461035232</v>
      </c>
      <c r="O20" s="3">
        <f>(E20*0.74)/(I20)</f>
        <v>0.4335345113262819</v>
      </c>
      <c r="P20" s="3">
        <f t="shared" si="9"/>
        <v>23.486572796831446</v>
      </c>
    </row>
    <row r="21" spans="1:16" ht="15">
      <c r="A21" s="2">
        <v>118.861</v>
      </c>
      <c r="B21" s="2">
        <f t="shared" si="0"/>
        <v>1750</v>
      </c>
      <c r="C21" s="2">
        <v>0.10305</v>
      </c>
      <c r="D21" s="2">
        <v>1.31053</v>
      </c>
      <c r="E21">
        <f t="shared" si="1"/>
        <v>6.1829999999999998</v>
      </c>
      <c r="F21" s="3">
        <f t="shared" si="2"/>
        <v>96.963951135999991</v>
      </c>
      <c r="G21" s="1">
        <f t="shared" si="3"/>
        <v>10.154041218396575</v>
      </c>
      <c r="H21" s="1">
        <f t="shared" si="4"/>
        <v>13.606415232651411</v>
      </c>
      <c r="I21" s="4">
        <f t="shared" si="5"/>
        <v>10.264222647658084</v>
      </c>
      <c r="J21" s="3"/>
      <c r="K21" s="3">
        <f t="shared" si="6"/>
        <v>380776.54568987153</v>
      </c>
      <c r="L21" s="3">
        <f t="shared" si="10"/>
        <v>3.8077654568987152</v>
      </c>
      <c r="M21">
        <f t="shared" si="7"/>
        <v>75.569999999999993</v>
      </c>
      <c r="N21">
        <f t="shared" si="8"/>
        <v>17.769572132194007</v>
      </c>
      <c r="O21" s="3">
        <f>(E21*0.74)/(I21)</f>
        <v>0.4457639079997881</v>
      </c>
      <c r="P21" s="3">
        <f t="shared" si="9"/>
        <v>23.514056017194665</v>
      </c>
    </row>
    <row r="22" spans="1:16" ht="15">
      <c r="A22" s="2">
        <v>119.584</v>
      </c>
      <c r="B22" s="2">
        <f t="shared" si="0"/>
        <v>1800</v>
      </c>
      <c r="C22" s="2">
        <v>0.10929999999999999</v>
      </c>
      <c r="D22" s="2">
        <v>1.3149</v>
      </c>
      <c r="E22">
        <f t="shared" si="1"/>
        <v>6.5579999999999998</v>
      </c>
      <c r="F22" s="3">
        <f t="shared" si="2"/>
        <v>97.553757183999991</v>
      </c>
      <c r="G22" s="1">
        <f t="shared" si="3"/>
        <v>10.215805563311228</v>
      </c>
      <c r="H22" s="1">
        <f t="shared" si="4"/>
        <v>13.689179454837047</v>
      </c>
      <c r="I22" s="4">
        <f t="shared" si="5"/>
        <v>10.326657197041452</v>
      </c>
      <c r="J22" s="3"/>
      <c r="K22" s="3">
        <f t="shared" si="6"/>
        <v>383092.70862417103</v>
      </c>
      <c r="L22" s="3">
        <f t="shared" si="10"/>
        <v>3.8309270862417102</v>
      </c>
      <c r="M22">
        <f t="shared" si="7"/>
        <v>80.153333333333336</v>
      </c>
      <c r="N22">
        <f t="shared" si="8"/>
        <v>18.38845001396021</v>
      </c>
      <c r="O22" s="3">
        <f>(E22*0.74)/(I22)</f>
        <v>0.46994103778232738</v>
      </c>
      <c r="P22" s="3">
        <f t="shared" si="9"/>
        <v>22.941591134442579</v>
      </c>
    </row>
    <row r="23" spans="1:16" ht="15">
      <c r="A23" s="2">
        <v>119.934</v>
      </c>
      <c r="B23" s="2">
        <f t="shared" si="0"/>
        <v>1850</v>
      </c>
      <c r="C23" s="2">
        <v>0.11415</v>
      </c>
      <c r="D23" s="2">
        <v>1.3184899999999999</v>
      </c>
      <c r="E23">
        <f t="shared" si="1"/>
        <v>6.8490000000000002</v>
      </c>
      <c r="F23" s="3">
        <f t="shared" si="2"/>
        <v>97.839278783999987</v>
      </c>
      <c r="G23" s="1">
        <f t="shared" si="3"/>
        <v>10.245705315344601</v>
      </c>
      <c r="H23" s="1">
        <f t="shared" si="4"/>
        <v>13.729245122561766</v>
      </c>
      <c r="I23" s="4">
        <f t="shared" si="5"/>
        <v>10.356881391072129</v>
      </c>
      <c r="J23" s="3"/>
      <c r="K23" s="3">
        <f t="shared" si="6"/>
        <v>384213.94932542252</v>
      </c>
      <c r="L23" s="3">
        <f t="shared" si="10"/>
        <v>3.8421394932542254</v>
      </c>
      <c r="M23">
        <f t="shared" si="7"/>
        <v>83.71</v>
      </c>
      <c r="N23">
        <f t="shared" si="8"/>
        <v>18.954554833387512</v>
      </c>
      <c r="O23" s="3">
        <f>(E23*0.74)/(I23)</f>
        <v>0.48936159531275097</v>
      </c>
      <c r="P23" s="3">
        <f t="shared" si="9"/>
        <v>22.643118902625151</v>
      </c>
    </row>
    <row r="24" spans="1:16" ht="15">
      <c r="A24" s="2">
        <v>120.176</v>
      </c>
      <c r="B24" s="2">
        <f t="shared" si="0"/>
        <v>1900</v>
      </c>
      <c r="C24" s="2">
        <v>0.11745</v>
      </c>
      <c r="D24" s="2">
        <v>1.3189200000000001</v>
      </c>
      <c r="E24">
        <f t="shared" si="1"/>
        <v>7.0469999999999997</v>
      </c>
      <c r="F24" s="3">
        <f t="shared" si="2"/>
        <v>98.036696575999997</v>
      </c>
      <c r="G24" s="1">
        <f t="shared" si="3"/>
        <v>10.266378858179106</v>
      </c>
      <c r="H24" s="1">
        <f t="shared" si="4"/>
        <v>13.756947669960002</v>
      </c>
      <c r="I24" s="4">
        <f t="shared" si="5"/>
        <v>10.377779262373341</v>
      </c>
      <c r="J24" s="3"/>
      <c r="K24" s="3">
        <f t="shared" si="6"/>
        <v>384989.20718171651</v>
      </c>
      <c r="L24" s="3">
        <f t="shared" si="10"/>
        <v>3.8498920718171652</v>
      </c>
      <c r="M24">
        <f t="shared" si="7"/>
        <v>86.13</v>
      </c>
      <c r="N24">
        <f t="shared" si="8"/>
        <v>19.506119830540307</v>
      </c>
      <c r="O24" s="3">
        <f>(E24*0.74)/(I24)</f>
        <v>0.50249478892918831</v>
      </c>
      <c r="P24" s="3">
        <f t="shared" si="9"/>
        <v>22.647300395379435</v>
      </c>
    </row>
    <row r="25" spans="1:16" ht="15">
      <c r="A25" s="2">
        <v>120.94799999999999</v>
      </c>
      <c r="B25" s="2">
        <f t="shared" si="0"/>
        <v>1950</v>
      </c>
      <c r="C25" s="2">
        <v>0.12055</v>
      </c>
      <c r="D25" s="2">
        <v>1.31484</v>
      </c>
      <c r="E25">
        <f t="shared" si="1"/>
        <v>7.2330000000000005</v>
      </c>
      <c r="F25" s="3">
        <f t="shared" si="2"/>
        <v>98.666475647999988</v>
      </c>
      <c r="G25" s="1">
        <f t="shared" si="3"/>
        <v>10.332329168378433</v>
      </c>
      <c r="H25" s="1">
        <f t="shared" si="4"/>
        <v>13.8453210856271</v>
      </c>
      <c r="I25" s="4">
        <f t="shared" si="5"/>
        <v>10.444445198921008</v>
      </c>
      <c r="J25" s="3"/>
      <c r="K25" s="3">
        <f t="shared" si="6"/>
        <v>387462.34381419118</v>
      </c>
      <c r="L25" s="3">
        <f t="shared" si="10"/>
        <v>3.8746234381419118</v>
      </c>
      <c r="M25">
        <f t="shared" si="7"/>
        <v>88.403333333333336</v>
      </c>
      <c r="N25">
        <f t="shared" si="8"/>
        <v>20.148041878337946</v>
      </c>
      <c r="O25" s="3">
        <f>(E25*0.74)/(I25)</f>
        <v>0.51246570766180544</v>
      </c>
      <c r="P25" s="3">
        <f t="shared" si="9"/>
        <v>22.791043186536644</v>
      </c>
    </row>
    <row r="26" spans="1:16" ht="15">
      <c r="A26" s="2">
        <v>122.157</v>
      </c>
      <c r="B26" s="2">
        <f t="shared" si="0"/>
        <v>2000</v>
      </c>
      <c r="C26" s="2">
        <v>0.12554999999999999</v>
      </c>
      <c r="D26" s="2">
        <v>1.31653</v>
      </c>
      <c r="E26">
        <f t="shared" si="1"/>
        <v>7.5329999999999995</v>
      </c>
      <c r="F26" s="3">
        <f t="shared" si="2"/>
        <v>99.652748831999986</v>
      </c>
      <c r="G26" s="1">
        <f t="shared" si="3"/>
        <v>10.435611454687999</v>
      </c>
      <c r="H26" s="1">
        <f t="shared" si="4"/>
        <v>13.98371934928192</v>
      </c>
      <c r="I26" s="4">
        <f t="shared" si="5"/>
        <v>10.548848200586974</v>
      </c>
      <c r="J26" s="3"/>
      <c r="K26" s="3">
        <f t="shared" si="6"/>
        <v>391335.42955079995</v>
      </c>
      <c r="L26" s="3">
        <f t="shared" si="10"/>
        <v>3.9133542955079994</v>
      </c>
      <c r="M26">
        <f t="shared" si="7"/>
        <v>92.07</v>
      </c>
      <c r="N26">
        <f t="shared" si="8"/>
        <v>20.871222909375998</v>
      </c>
      <c r="O26" s="3">
        <f>(E26*0.74)/(I26)</f>
        <v>0.52843873511136696</v>
      </c>
      <c r="P26" s="3">
        <f t="shared" si="9"/>
        <v>22.668863809466711</v>
      </c>
    </row>
    <row r="27" spans="1:16" ht="15">
      <c r="A27" s="2">
        <v>122.845</v>
      </c>
      <c r="B27" s="2">
        <f t="shared" si="0"/>
        <v>2050</v>
      </c>
      <c r="C27" s="2">
        <v>0.12784999999999999</v>
      </c>
      <c r="D27" s="2">
        <v>1.32098</v>
      </c>
      <c r="E27">
        <f t="shared" si="1"/>
        <v>7.6709999999999994</v>
      </c>
      <c r="F27" s="3">
        <f t="shared" si="2"/>
        <v>100.21400272</v>
      </c>
      <c r="G27" s="1">
        <f t="shared" si="3"/>
        <v>10.494385824399318</v>
      </c>
      <c r="H27" s="1">
        <f t="shared" si="4"/>
        <v>14.062477004695086</v>
      </c>
      <c r="I27" s="4">
        <f t="shared" si="5"/>
        <v>10.60826033056728</v>
      </c>
      <c r="J27" s="3"/>
      <c r="K27" s="3">
        <f t="shared" si="6"/>
        <v>393539.4684149744</v>
      </c>
      <c r="L27" s="3">
        <f t="shared" si="10"/>
        <v>3.935394684149744</v>
      </c>
      <c r="M27">
        <f t="shared" si="7"/>
        <v>93.756666666666661</v>
      </c>
      <c r="N27">
        <f t="shared" si="8"/>
        <v>21.513490940018599</v>
      </c>
      <c r="O27" s="3">
        <f>(E27*0.74)/(I27)</f>
        <v>0.53510564627107382</v>
      </c>
      <c r="P27" s="3">
        <f t="shared" si="9"/>
        <v>22.946091947259145</v>
      </c>
    </row>
    <row r="28" spans="1:16" ht="15">
      <c r="A28" s="2">
        <v>123.79600000000001</v>
      </c>
      <c r="B28" s="2">
        <f t="shared" si="0"/>
        <v>2100</v>
      </c>
      <c r="C28" s="2">
        <v>0.13089999999999999</v>
      </c>
      <c r="D28" s="2">
        <v>1.32287</v>
      </c>
      <c r="E28">
        <f t="shared" si="1"/>
        <v>7.8539999999999992</v>
      </c>
      <c r="F28" s="3">
        <f t="shared" si="2"/>
        <v>100.989805696</v>
      </c>
      <c r="G28" s="1">
        <f t="shared" si="3"/>
        <v>10.575627722067141</v>
      </c>
      <c r="H28" s="1">
        <f t="shared" si="4"/>
        <v>14.17134114756997</v>
      </c>
      <c r="I28" s="4">
        <f t="shared" si="5"/>
        <v>10.690383783490633</v>
      </c>
      <c r="J28" s="3"/>
      <c r="K28" s="3">
        <f t="shared" si="6"/>
        <v>396586.03957751777</v>
      </c>
      <c r="L28" s="3">
        <f t="shared" si="10"/>
        <v>3.9658603957751777</v>
      </c>
      <c r="M28">
        <f t="shared" si="7"/>
        <v>95.993333333333311</v>
      </c>
      <c r="N28">
        <f t="shared" si="8"/>
        <v>22.208818216340998</v>
      </c>
      <c r="O28" s="3">
        <f>(E28*0.74)/(I28)</f>
        <v>0.54366242762729633</v>
      </c>
      <c r="P28" s="3">
        <f t="shared" si="9"/>
        <v>23.135792294264533</v>
      </c>
    </row>
    <row r="29" spans="1:16" ht="15">
      <c r="A29" s="2">
        <v>124.794</v>
      </c>
      <c r="B29" s="2">
        <f t="shared" si="0"/>
        <v>2150</v>
      </c>
      <c r="C29" s="2">
        <v>0.13435</v>
      </c>
      <c r="D29" s="2">
        <v>1.3216399999999999</v>
      </c>
      <c r="E29">
        <f t="shared" si="1"/>
        <v>8.0609999999999999</v>
      </c>
      <c r="F29" s="3">
        <f t="shared" si="2"/>
        <v>101.80395014399998</v>
      </c>
      <c r="G29" s="1">
        <f t="shared" si="3"/>
        <v>10.660884729293731</v>
      </c>
      <c r="H29" s="1">
        <f t="shared" si="4"/>
        <v>14.285585537253599</v>
      </c>
      <c r="I29" s="4">
        <f t="shared" si="5"/>
        <v>10.776565913898105</v>
      </c>
      <c r="J29" s="3"/>
      <c r="K29" s="3">
        <f t="shared" si="6"/>
        <v>399783.17734851484</v>
      </c>
      <c r="L29" s="3">
        <f t="shared" si="10"/>
        <v>3.9978317734851485</v>
      </c>
      <c r="M29">
        <f t="shared" si="7"/>
        <v>98.523333333333326</v>
      </c>
      <c r="N29">
        <f t="shared" si="8"/>
        <v>22.920902167981524</v>
      </c>
      <c r="O29" s="3">
        <f>(E29*0.74)/(I29)</f>
        <v>0.55352883726224866</v>
      </c>
      <c r="P29" s="3">
        <f t="shared" si="9"/>
        <v>23.264440404623127</v>
      </c>
    </row>
    <row r="30" spans="1:16" ht="15">
      <c r="A30" s="2">
        <v>125.137</v>
      </c>
      <c r="B30" s="2">
        <f t="shared" si="0"/>
        <v>2200</v>
      </c>
      <c r="C30" s="2">
        <v>0.13769999999999999</v>
      </c>
      <c r="D30" s="2">
        <v>1.3165199999999999</v>
      </c>
      <c r="E30">
        <f t="shared" si="1"/>
        <v>8.2619999999999987</v>
      </c>
      <c r="F30" s="3">
        <f t="shared" si="2"/>
        <v>102.08376131199999</v>
      </c>
      <c r="G30" s="1">
        <f t="shared" si="3"/>
        <v>10.690186486286438</v>
      </c>
      <c r="H30" s="1">
        <f t="shared" si="4"/>
        <v>14.324849891623828</v>
      </c>
      <c r="I30" s="4">
        <f t="shared" si="5"/>
        <v>10.806185624048171</v>
      </c>
      <c r="J30" s="3"/>
      <c r="K30" s="3">
        <f t="shared" si="6"/>
        <v>400881.99323574133</v>
      </c>
      <c r="L30" s="3">
        <f t="shared" si="10"/>
        <v>4.0088199323574134</v>
      </c>
      <c r="M30">
        <f t="shared" si="7"/>
        <v>100.97999999999999</v>
      </c>
      <c r="N30">
        <f t="shared" si="8"/>
        <v>23.518410269830163</v>
      </c>
      <c r="O30" s="3">
        <f>(E30*0.74)/(I30)</f>
        <v>0.56577595580017825</v>
      </c>
      <c r="P30" s="3">
        <f t="shared" si="9"/>
        <v>23.290166636789628</v>
      </c>
    </row>
    <row r="31" spans="1:16" ht="15">
      <c r="A31" s="2">
        <v>126.02800000000001</v>
      </c>
      <c r="B31" s="2">
        <f t="shared" si="0"/>
        <v>2250</v>
      </c>
      <c r="C31" s="2">
        <v>0.14105000000000001</v>
      </c>
      <c r="D31" s="2">
        <v>1.3046500000000001</v>
      </c>
      <c r="E31">
        <f t="shared" si="1"/>
        <v>8.463000000000001</v>
      </c>
      <c r="F31" s="3">
        <f t="shared" si="2"/>
        <v>102.810617728</v>
      </c>
      <c r="G31" s="1">
        <f t="shared" si="3"/>
        <v>10.76630271217711</v>
      </c>
      <c r="H31" s="1">
        <f t="shared" si="4"/>
        <v>14.426845634317328</v>
      </c>
      <c r="I31" s="4">
        <f t="shared" si="5"/>
        <v>10.883127786566265</v>
      </c>
      <c r="J31" s="3"/>
      <c r="K31" s="3">
        <f t="shared" si="6"/>
        <v>403736.35170664161</v>
      </c>
      <c r="L31" s="3">
        <f t="shared" si="10"/>
        <v>4.0373635170664164</v>
      </c>
      <c r="M31">
        <f t="shared" si="7"/>
        <v>103.43666666666668</v>
      </c>
      <c r="N31">
        <f t="shared" si="8"/>
        <v>24.2241811023985</v>
      </c>
      <c r="O31" s="3">
        <f>(E31*0.74)/(I31)</f>
        <v>0.575443027300511</v>
      </c>
      <c r="P31" s="3">
        <f t="shared" si="9"/>
        <v>23.419336568977954</v>
      </c>
    </row>
    <row r="32" spans="1:16" ht="15">
      <c r="A32" s="2">
        <v>126.66</v>
      </c>
      <c r="B32" s="2">
        <f t="shared" si="0"/>
        <v>2300</v>
      </c>
      <c r="C32" s="2">
        <v>0.14495</v>
      </c>
      <c r="D32" s="2">
        <v>1.2964599999999999</v>
      </c>
      <c r="E32">
        <f t="shared" si="1"/>
        <v>8.6969999999999992</v>
      </c>
      <c r="F32" s="3">
        <f t="shared" si="2"/>
        <v>103.32618815999999</v>
      </c>
      <c r="G32" s="1">
        <f t="shared" si="3"/>
        <v>10.820293121563086</v>
      </c>
      <c r="H32" s="1">
        <f t="shared" si="4"/>
        <v>14.499192782894536</v>
      </c>
      <c r="I32" s="4">
        <f t="shared" si="5"/>
        <v>10.937704045501659</v>
      </c>
      <c r="J32" s="3"/>
      <c r="K32" s="3">
        <f t="shared" si="6"/>
        <v>405760.99205861572</v>
      </c>
      <c r="L32" s="3">
        <f t="shared" si="10"/>
        <v>4.0576099205861569</v>
      </c>
      <c r="M32">
        <f t="shared" si="7"/>
        <v>106.29666666666665</v>
      </c>
      <c r="N32">
        <f t="shared" si="8"/>
        <v>24.886674179595097</v>
      </c>
      <c r="O32" s="3">
        <f>(E32*0.74)/(I32)</f>
        <v>0.58840319442057287</v>
      </c>
      <c r="P32" s="3">
        <f t="shared" si="9"/>
        <v>23.412469045371541</v>
      </c>
    </row>
    <row r="33" spans="1:16" ht="15">
      <c r="A33" s="2">
        <v>126.822</v>
      </c>
      <c r="B33" s="2">
        <f t="shared" si="0"/>
        <v>2350</v>
      </c>
      <c r="C33" s="2">
        <v>0.14985000000000001</v>
      </c>
      <c r="D33" s="2">
        <v>1.2822899999999999</v>
      </c>
      <c r="E33">
        <f t="shared" si="1"/>
        <v>8.9910000000000014</v>
      </c>
      <c r="F33" s="3">
        <f t="shared" si="2"/>
        <v>103.458343872</v>
      </c>
      <c r="G33" s="1">
        <f t="shared" si="3"/>
        <v>10.834132435361393</v>
      </c>
      <c r="H33" s="1">
        <f t="shared" si="4"/>
        <v>14.517737463384268</v>
      </c>
      <c r="I33" s="4">
        <f t="shared" si="5"/>
        <v>10.951693529595861</v>
      </c>
      <c r="J33" s="3"/>
      <c r="K33" s="3">
        <f t="shared" si="6"/>
        <v>406279.96632605221</v>
      </c>
      <c r="L33" s="3">
        <f t="shared" si="10"/>
        <v>4.0627996632605221</v>
      </c>
      <c r="M33">
        <f t="shared" si="7"/>
        <v>109.89000000000001</v>
      </c>
      <c r="N33">
        <f t="shared" si="8"/>
        <v>25.460211223099272</v>
      </c>
      <c r="O33" s="3">
        <f>(E33*0.74)/(I33)</f>
        <v>0.60751700018084076</v>
      </c>
      <c r="P33" s="3">
        <f t="shared" si="9"/>
        <v>23.168815381835717</v>
      </c>
    </row>
    <row r="34" spans="1:16" ht="15">
      <c r="A34" s="2">
        <v>126.69</v>
      </c>
      <c r="B34" s="2">
        <f t="shared" si="0"/>
        <v>2400</v>
      </c>
      <c r="C34" s="2">
        <v>0.1537</v>
      </c>
      <c r="D34" s="2">
        <v>1.2730399999999999</v>
      </c>
      <c r="E34">
        <f t="shared" si="1"/>
        <v>9.2219999999999995</v>
      </c>
      <c r="F34" s="3">
        <f t="shared" si="2"/>
        <v>103.35066144</v>
      </c>
      <c r="G34" s="1">
        <f t="shared" si="3"/>
        <v>10.822855957451662</v>
      </c>
      <c r="H34" s="1">
        <f t="shared" si="4"/>
        <v>14.502626982985227</v>
      </c>
      <c r="I34" s="4">
        <f t="shared" si="5"/>
        <v>10.940294690704288</v>
      </c>
      <c r="J34" s="3"/>
      <c r="K34" s="3">
        <f t="shared" si="6"/>
        <v>405857.0984044373</v>
      </c>
      <c r="L34" s="3">
        <f t="shared" si="10"/>
        <v>4.0585709840443727</v>
      </c>
      <c r="M34">
        <f t="shared" si="7"/>
        <v>112.71333333333334</v>
      </c>
      <c r="N34">
        <f t="shared" si="8"/>
        <v>25.97485429788399</v>
      </c>
      <c r="O34" s="3">
        <f>(E34*0.74)/(I34)</f>
        <v>0.62377478787645735</v>
      </c>
      <c r="P34" s="3">
        <f t="shared" si="9"/>
        <v>23.045059115647948</v>
      </c>
    </row>
    <row r="35" spans="1:16" ht="15">
      <c r="A35" s="2">
        <v>126.55200000000001</v>
      </c>
      <c r="B35" s="2">
        <f t="shared" si="0"/>
        <v>2450</v>
      </c>
      <c r="C35" s="2">
        <v>0.15565000000000001</v>
      </c>
      <c r="D35" s="2">
        <v>1.2698400000000001</v>
      </c>
      <c r="E35">
        <f t="shared" si="1"/>
        <v>9.3390000000000004</v>
      </c>
      <c r="F35" s="3">
        <f t="shared" si="2"/>
        <v>103.238084352</v>
      </c>
      <c r="G35" s="1">
        <f t="shared" si="3"/>
        <v>10.811066912364218</v>
      </c>
      <c r="H35" s="1">
        <f t="shared" si="4"/>
        <v>14.486829662568054</v>
      </c>
      <c r="I35" s="4">
        <f t="shared" si="5"/>
        <v>10.928377722772193</v>
      </c>
      <c r="J35" s="3"/>
      <c r="K35" s="3">
        <f t="shared" si="6"/>
        <v>405415.00921365822</v>
      </c>
      <c r="L35" s="3">
        <f t="shared" si="10"/>
        <v>4.0541500921365818</v>
      </c>
      <c r="M35">
        <f t="shared" si="7"/>
        <v>114.14333333333333</v>
      </c>
      <c r="N35">
        <f t="shared" si="8"/>
        <v>26.487113935292339</v>
      </c>
      <c r="O35" s="3">
        <f>(E35*0.74)/(I35)</f>
        <v>0.63237748321961618</v>
      </c>
      <c r="P35" s="3">
        <f t="shared" si="9"/>
        <v>23.20513442334989</v>
      </c>
    </row>
    <row r="36" spans="1:16" ht="15">
      <c r="A36" s="2">
        <v>126.438</v>
      </c>
      <c r="B36" s="2">
        <f t="shared" si="0"/>
        <v>2500</v>
      </c>
      <c r="C36" s="2">
        <v>0.15959999999999999</v>
      </c>
      <c r="D36" s="2">
        <v>1.2744599999999999</v>
      </c>
      <c r="E36">
        <f t="shared" si="1"/>
        <v>9.5759999999999987</v>
      </c>
      <c r="F36" s="3">
        <f t="shared" si="2"/>
        <v>103.145085888</v>
      </c>
      <c r="G36" s="1">
        <f t="shared" si="3"/>
        <v>10.801328135987633</v>
      </c>
      <c r="H36" s="1">
        <f t="shared" si="4"/>
        <v>14.47377970222343</v>
      </c>
      <c r="I36" s="4">
        <f t="shared" si="5"/>
        <v>10.918533271002202</v>
      </c>
      <c r="J36" s="3"/>
      <c r="K36" s="3">
        <f t="shared" si="6"/>
        <v>405049.80509953626</v>
      </c>
      <c r="L36" s="3">
        <f t="shared" si="10"/>
        <v>4.0504980509953628</v>
      </c>
      <c r="M36">
        <f t="shared" si="7"/>
        <v>117.03999999999998</v>
      </c>
      <c r="N36">
        <f t="shared" si="8"/>
        <v>27.003320339969086</v>
      </c>
      <c r="O36" s="3">
        <f>(E36*0.74)/(I36)</f>
        <v>0.64901024928136342</v>
      </c>
      <c r="P36" s="3">
        <f t="shared" si="9"/>
        <v>23.071873154450692</v>
      </c>
    </row>
    <row r="37" spans="1:16" ht="15">
      <c r="A37" s="2">
        <v>126.239</v>
      </c>
      <c r="B37" s="2">
        <f t="shared" si="0"/>
        <v>2550</v>
      </c>
      <c r="C37" s="2">
        <v>0.16259999999999999</v>
      </c>
      <c r="D37" s="2">
        <v>1.2787599999999999</v>
      </c>
      <c r="E37">
        <f t="shared" si="1"/>
        <v>9.7560000000000002</v>
      </c>
      <c r="F37" s="3">
        <f t="shared" si="2"/>
        <v>102.982746464</v>
      </c>
      <c r="G37" s="1">
        <f t="shared" si="3"/>
        <v>10.784327991260088</v>
      </c>
      <c r="H37" s="1">
        <f t="shared" si="4"/>
        <v>14.45099950828852</v>
      </c>
      <c r="I37" s="4">
        <f t="shared" si="5"/>
        <v>10.90134865782476</v>
      </c>
      <c r="J37" s="3"/>
      <c r="K37" s="3">
        <f t="shared" si="6"/>
        <v>404412.29967225331</v>
      </c>
      <c r="L37" s="3">
        <f t="shared" si="10"/>
        <v>4.0441229967225327</v>
      </c>
      <c r="M37">
        <f t="shared" si="7"/>
        <v>119.24</v>
      </c>
      <c r="N37">
        <f t="shared" si="8"/>
        <v>27.500036377713226</v>
      </c>
      <c r="O37" s="3">
        <f>(E37*0.74)/(I37)</f>
        <v>0.66225200446350618</v>
      </c>
      <c r="P37" s="3">
        <f t="shared" si="9"/>
        <v>23.062761135284489</v>
      </c>
    </row>
    <row r="38" spans="1:16" ht="15">
      <c r="A38" s="2">
        <v>126.161</v>
      </c>
      <c r="B38" s="2">
        <f t="shared" si="0"/>
        <v>2600</v>
      </c>
      <c r="C38" s="2">
        <v>0.16805</v>
      </c>
      <c r="D38" s="2">
        <v>1.27634</v>
      </c>
      <c r="E38">
        <f t="shared" si="1"/>
        <v>10.083</v>
      </c>
      <c r="F38" s="3">
        <f t="shared" si="2"/>
        <v>102.919115936</v>
      </c>
      <c r="G38" s="1">
        <f t="shared" si="3"/>
        <v>10.777664617949792</v>
      </c>
      <c r="H38" s="1">
        <f t="shared" si="4"/>
        <v>14.442070588052722</v>
      </c>
      <c r="I38" s="4">
        <f t="shared" si="5"/>
        <v>10.894612980297923</v>
      </c>
      <c r="J38" s="3"/>
      <c r="K38" s="3">
        <f t="shared" si="6"/>
        <v>404162.42317311728</v>
      </c>
      <c r="L38" s="3">
        <f t="shared" si="10"/>
        <v>4.0416242317311726</v>
      </c>
      <c r="M38">
        <f t="shared" si="7"/>
        <v>123.23666666666666</v>
      </c>
      <c r="N38">
        <f t="shared" si="8"/>
        <v>28.021928006669459</v>
      </c>
      <c r="O38" s="3">
        <f>(E38*0.74)/(I38)</f>
        <v>0.68487242396709358</v>
      </c>
      <c r="P38" s="3">
        <f t="shared" si="9"/>
        <v>22.73830408157972</v>
      </c>
    </row>
    <row r="39" spans="1:16" ht="15">
      <c r="A39" s="2">
        <v>125.84699999999999</v>
      </c>
      <c r="B39" s="2">
        <f t="shared" si="0"/>
        <v>2650</v>
      </c>
      <c r="C39" s="2">
        <v>0.17144999999999999</v>
      </c>
      <c r="D39" s="2">
        <v>1.28027</v>
      </c>
      <c r="E39">
        <f t="shared" si="1"/>
        <v>10.286999999999999</v>
      </c>
      <c r="F39" s="3">
        <f t="shared" si="2"/>
        <v>102.66296227199999</v>
      </c>
      <c r="G39" s="1">
        <f t="shared" si="3"/>
        <v>10.750840268982708</v>
      </c>
      <c r="H39" s="1">
        <f t="shared" si="4"/>
        <v>14.40612596043683</v>
      </c>
      <c r="I39" s="4">
        <f t="shared" si="5"/>
        <v>10.867497560510401</v>
      </c>
      <c r="J39" s="3"/>
      <c r="K39" s="3">
        <f t="shared" si="6"/>
        <v>403156.51008685154</v>
      </c>
      <c r="L39" s="3">
        <f t="shared" si="10"/>
        <v>4.0315651008685158</v>
      </c>
      <c r="M39">
        <f t="shared" si="7"/>
        <v>125.72999999999999</v>
      </c>
      <c r="N39">
        <f t="shared" si="8"/>
        <v>28.489726712804178</v>
      </c>
      <c r="O39" s="3">
        <f>(E39*0.74)/(I39)</f>
        <v>0.70047220692842538</v>
      </c>
      <c r="P39" s="3">
        <f t="shared" si="9"/>
        <v>22.659450181185221</v>
      </c>
    </row>
    <row r="40" spans="1:16" ht="15">
      <c r="A40" s="2">
        <v>124.911</v>
      </c>
      <c r="B40" s="2">
        <f t="shared" si="0"/>
        <v>2700</v>
      </c>
      <c r="C40" s="2">
        <v>0.17465</v>
      </c>
      <c r="D40" s="2">
        <v>1.2837099999999999</v>
      </c>
      <c r="E40">
        <f t="shared" si="1"/>
        <v>10.478999999999999</v>
      </c>
      <c r="F40" s="3">
        <f t="shared" si="2"/>
        <v>101.89939593599999</v>
      </c>
      <c r="G40" s="1">
        <f t="shared" si="3"/>
        <v>10.670879789259171</v>
      </c>
      <c r="H40" s="1">
        <f t="shared" si="4"/>
        <v>14.29897891760729</v>
      </c>
      <c r="I40" s="4">
        <f t="shared" si="5"/>
        <v>10.786669430188359</v>
      </c>
      <c r="J40" s="3"/>
      <c r="K40" s="3">
        <f t="shared" si="6"/>
        <v>400157.99209721899</v>
      </c>
      <c r="L40" s="3">
        <f t="shared" si="10"/>
        <v>4.0015799209721896</v>
      </c>
      <c r="M40">
        <f t="shared" si="7"/>
        <v>128.07666666666665</v>
      </c>
      <c r="N40">
        <f t="shared" si="8"/>
        <v>28.811375430999771</v>
      </c>
      <c r="O40" s="3">
        <f>(E40*0.74)/(I40)</f>
        <v>0.71889289369504561</v>
      </c>
      <c r="P40" s="3">
        <f t="shared" si="9"/>
        <v>22.495413240246549</v>
      </c>
    </row>
    <row r="41" spans="1:16" ht="15">
      <c r="A41" s="2">
        <v>123.92700000000001</v>
      </c>
      <c r="B41" s="2">
        <f t="shared" si="0"/>
        <v>2750</v>
      </c>
      <c r="C41" s="2">
        <v>0.1784</v>
      </c>
      <c r="D41" s="2">
        <v>1.2811999999999999</v>
      </c>
      <c r="E41">
        <f t="shared" si="1"/>
        <v>10.704000000000001</v>
      </c>
      <c r="F41" s="3">
        <f t="shared" si="2"/>
        <v>101.096672352</v>
      </c>
      <c r="G41" s="1">
        <f t="shared" si="3"/>
        <v>10.586818772113917</v>
      </c>
      <c r="H41" s="1">
        <f t="shared" si="4"/>
        <v>14.18633715463265</v>
      </c>
      <c r="I41" s="4">
        <f t="shared" si="5"/>
        <v>10.701696267542115</v>
      </c>
      <c r="J41" s="3"/>
      <c r="K41" s="3">
        <f t="shared" si="6"/>
        <v>397005.70395427191</v>
      </c>
      <c r="L41" s="3">
        <f t="shared" si="10"/>
        <v>3.970057039542719</v>
      </c>
      <c r="M41">
        <f t="shared" si="7"/>
        <v>130.82666666666665</v>
      </c>
      <c r="N41">
        <f t="shared" si="8"/>
        <v>29.113751623313274</v>
      </c>
      <c r="O41" s="3">
        <f>(E41*0.74)/(I41)</f>
        <v>0.74015929829965421</v>
      </c>
      <c r="P41" s="3">
        <f t="shared" si="9"/>
        <v>22.253682957078023</v>
      </c>
    </row>
    <row r="42" spans="1:16" ht="15">
      <c r="A42" s="2">
        <v>123.68899999999999</v>
      </c>
      <c r="B42" s="2">
        <f t="shared" si="0"/>
        <v>2800</v>
      </c>
      <c r="C42" s="2">
        <v>0.18004999999999999</v>
      </c>
      <c r="D42" s="2">
        <v>1.2744800000000001</v>
      </c>
      <c r="E42">
        <f t="shared" si="1"/>
        <v>10.802999999999999</v>
      </c>
      <c r="F42" s="3">
        <f t="shared" si="2"/>
        <v>100.90251766399999</v>
      </c>
      <c r="G42" s="1">
        <f t="shared" si="3"/>
        <v>10.566486940731224</v>
      </c>
      <c r="H42" s="1">
        <f t="shared" si="4"/>
        <v>14.15909250057984</v>
      </c>
      <c r="I42" s="4">
        <f t="shared" si="5"/>
        <v>10.681143815601255</v>
      </c>
      <c r="J42" s="3"/>
      <c r="K42" s="3">
        <f t="shared" si="6"/>
        <v>396243.26027742086</v>
      </c>
      <c r="L42" s="3">
        <f t="shared" si="10"/>
        <v>3.9624326027742085</v>
      </c>
      <c r="M42">
        <f t="shared" si="7"/>
        <v>132.03666666666666</v>
      </c>
      <c r="N42">
        <f t="shared" si="8"/>
        <v>29.586163434047425</v>
      </c>
      <c r="O42" s="3">
        <f>(E42*0.74)/(I42)</f>
        <v>0.74844231460710797</v>
      </c>
      <c r="P42" s="3">
        <f t="shared" si="9"/>
        <v>22.407535861791491</v>
      </c>
    </row>
    <row r="43" spans="1:16" ht="15">
      <c r="A43" s="2">
        <v>123.389</v>
      </c>
      <c r="B43" s="2">
        <f t="shared" si="0"/>
        <v>2850</v>
      </c>
      <c r="C43" s="2">
        <v>0.18310000000000001</v>
      </c>
      <c r="D43" s="2">
        <v>1.2603599999999999</v>
      </c>
      <c r="E43">
        <f t="shared" si="1"/>
        <v>10.986000000000001</v>
      </c>
      <c r="F43" s="3">
        <f t="shared" si="2"/>
        <v>100.65778486399999</v>
      </c>
      <c r="G43" s="1">
        <f t="shared" si="3"/>
        <v>10.540858581845473</v>
      </c>
      <c r="H43" s="1">
        <f t="shared" si="4"/>
        <v>14.124750499672935</v>
      </c>
      <c r="I43" s="4">
        <f t="shared" si="5"/>
        <v>10.655237363574958</v>
      </c>
      <c r="J43" s="3"/>
      <c r="K43" s="3">
        <f t="shared" si="6"/>
        <v>395282.1968192053</v>
      </c>
      <c r="L43" s="3">
        <f t="shared" si="10"/>
        <v>3.9528219681920529</v>
      </c>
      <c r="M43">
        <f t="shared" si="7"/>
        <v>134.27333333333334</v>
      </c>
      <c r="N43">
        <f t="shared" si="8"/>
        <v>30.041446958259602</v>
      </c>
      <c r="O43" s="3">
        <f>(E43*0.74)/(I43)</f>
        <v>0.76297127155433075</v>
      </c>
      <c r="P43" s="3">
        <f t="shared" si="9"/>
        <v>22.373353079484335</v>
      </c>
    </row>
    <row r="44" spans="1:16" ht="15">
      <c r="A44" s="2">
        <v>122.51900000000001</v>
      </c>
      <c r="B44" s="2">
        <f t="shared" si="0"/>
        <v>2900</v>
      </c>
      <c r="C44" s="2">
        <v>0.18790000000000001</v>
      </c>
      <c r="D44" s="2">
        <v>1.2531000000000001</v>
      </c>
      <c r="E44">
        <f t="shared" si="1"/>
        <v>11.274000000000001</v>
      </c>
      <c r="F44" s="3">
        <f t="shared" si="2"/>
        <v>99.948059743999991</v>
      </c>
      <c r="G44" s="1">
        <f t="shared" si="3"/>
        <v>10.466536341076802</v>
      </c>
      <c r="H44" s="1">
        <f t="shared" si="4"/>
        <v>14.025158697042915</v>
      </c>
      <c r="I44" s="4">
        <f t="shared" si="5"/>
        <v>10.580108652698703</v>
      </c>
      <c r="J44" s="3"/>
      <c r="K44" s="3">
        <f t="shared" si="6"/>
        <v>392495.11279038008</v>
      </c>
      <c r="L44" s="3">
        <f t="shared" si="10"/>
        <v>3.924951127903801</v>
      </c>
      <c r="M44">
        <f t="shared" si="7"/>
        <v>137.79333333333335</v>
      </c>
      <c r="N44">
        <f t="shared" si="8"/>
        <v>30.35295538912273</v>
      </c>
      <c r="O44" s="3">
        <f>(E44*0.74)/(I44)</f>
        <v>0.78853254478364787</v>
      </c>
      <c r="P44" s="3">
        <f t="shared" si="9"/>
        <v>22.027883827802068</v>
      </c>
    </row>
    <row r="45" spans="1:16" ht="15">
      <c r="A45" s="2">
        <v>121.837</v>
      </c>
      <c r="B45" s="2">
        <f t="shared" si="0"/>
        <v>2950</v>
      </c>
      <c r="C45" s="2">
        <v>0.19255</v>
      </c>
      <c r="D45" s="2">
        <v>1.23943</v>
      </c>
      <c r="E45">
        <f t="shared" si="1"/>
        <v>11.553000000000001</v>
      </c>
      <c r="F45" s="3">
        <f t="shared" si="2"/>
        <v>99.391700512</v>
      </c>
      <c r="G45" s="1">
        <f t="shared" si="3"/>
        <v>10.408274538543202</v>
      </c>
      <c r="H45" s="1">
        <f t="shared" si="4"/>
        <v>13.94708788164789</v>
      </c>
      <c r="I45" s="4">
        <f t="shared" si="5"/>
        <v>10.521214651758928</v>
      </c>
      <c r="J45" s="3"/>
      <c r="K45" s="3">
        <f t="shared" si="6"/>
        <v>390310.29519537004</v>
      </c>
      <c r="L45" s="3">
        <f t="shared" si="10"/>
        <v>3.9031029519537004</v>
      </c>
      <c r="M45">
        <f t="shared" si="7"/>
        <v>141.20333333333335</v>
      </c>
      <c r="N45">
        <f t="shared" si="8"/>
        <v>30.704409888702447</v>
      </c>
      <c r="O45" s="3">
        <f>(E45*0.74)/(I45)</f>
        <v>0.81256967783379919</v>
      </c>
      <c r="P45" s="3">
        <f t="shared" si="9"/>
        <v>21.744819448574709</v>
      </c>
    </row>
    <row r="46" spans="1:16" ht="15">
      <c r="A46" s="2">
        <v>121.709</v>
      </c>
      <c r="B46" s="2">
        <f t="shared" si="0"/>
        <v>3000</v>
      </c>
      <c r="C46" s="2">
        <v>0.19900000000000001</v>
      </c>
      <c r="D46" s="2">
        <v>1.2273499999999999</v>
      </c>
      <c r="E46">
        <f t="shared" si="1"/>
        <v>11.940000000000001</v>
      </c>
      <c r="F46" s="3">
        <f t="shared" si="2"/>
        <v>99.287281183999994</v>
      </c>
      <c r="G46" s="1">
        <f t="shared" si="3"/>
        <v>10.397339772085283</v>
      </c>
      <c r="H46" s="1">
        <f t="shared" si="4"/>
        <v>13.932435294594281</v>
      </c>
      <c r="I46" s="4">
        <f t="shared" si="5"/>
        <v>10.510161232227709</v>
      </c>
      <c r="J46" s="3"/>
      <c r="K46" s="3">
        <f t="shared" si="6"/>
        <v>389900.24145319808</v>
      </c>
      <c r="L46" s="3">
        <f t="shared" si="10"/>
        <v>3.8990024145319806</v>
      </c>
      <c r="M46">
        <f t="shared" si="7"/>
        <v>145.93333333333334</v>
      </c>
      <c r="N46">
        <f t="shared" si="8"/>
        <v>31.192019316255848</v>
      </c>
      <c r="O46" s="3">
        <f>(E46*0.74)/(I46)</f>
        <v>0.84067216522873722</v>
      </c>
      <c r="P46" s="3">
        <f t="shared" si="9"/>
        <v>21.374156680851424</v>
      </c>
    </row>
    <row r="47" spans="1:16" ht="15">
      <c r="A47" s="2">
        <v>121.123</v>
      </c>
      <c r="B47" s="2">
        <f t="shared" si="0"/>
        <v>3050</v>
      </c>
      <c r="C47" s="2">
        <v>0.20605000000000001</v>
      </c>
      <c r="D47" s="2">
        <v>1.2193000000000001</v>
      </c>
      <c r="E47">
        <f t="shared" si="1"/>
        <v>12.363000000000001</v>
      </c>
      <c r="F47" s="3">
        <f t="shared" si="2"/>
        <v>98.809236447999993</v>
      </c>
      <c r="G47" s="1">
        <f t="shared" si="3"/>
        <v>10.347279044395117</v>
      </c>
      <c r="H47" s="1">
        <f t="shared" si="4"/>
        <v>13.865353919489458</v>
      </c>
      <c r="I47" s="4">
        <f t="shared" si="5"/>
        <v>10.459557295936344</v>
      </c>
      <c r="J47" s="3"/>
      <c r="K47" s="3">
        <f t="shared" si="6"/>
        <v>388022.96416481701</v>
      </c>
      <c r="L47" s="3">
        <f t="shared" si="10"/>
        <v>3.8802296416481701</v>
      </c>
      <c r="M47">
        <f t="shared" si="7"/>
        <v>151.10333333333332</v>
      </c>
      <c r="N47">
        <f t="shared" si="8"/>
        <v>31.559201085405117</v>
      </c>
      <c r="O47" s="3">
        <f>(E47*0.74)/(I47)</f>
        <v>0.87466608204864871</v>
      </c>
      <c r="P47" s="3">
        <f t="shared" si="9"/>
        <v>20.885840430657908</v>
      </c>
    </row>
    <row r="48" spans="1:16" ht="15">
      <c r="A48" s="2">
        <v>121.124</v>
      </c>
      <c r="B48" s="2">
        <f t="shared" si="0"/>
        <v>3100</v>
      </c>
      <c r="C48" s="2">
        <v>0.21004999999999999</v>
      </c>
      <c r="D48" s="2">
        <v>1.20692</v>
      </c>
      <c r="E48">
        <f t="shared" si="1"/>
        <v>12.603</v>
      </c>
      <c r="F48" s="3">
        <f t="shared" si="2"/>
        <v>98.810052223999989</v>
      </c>
      <c r="G48" s="1">
        <f t="shared" si="3"/>
        <v>10.347364472258072</v>
      </c>
      <c r="H48" s="1">
        <f t="shared" si="4"/>
        <v>13.865468392825816</v>
      </c>
      <c r="I48" s="4">
        <f t="shared" si="5"/>
        <v>10.459643650776433</v>
      </c>
      <c r="J48" s="3"/>
      <c r="K48" s="3">
        <f t="shared" si="6"/>
        <v>388026.16770967771</v>
      </c>
      <c r="L48" s="3">
        <f t="shared" si="10"/>
        <v>3.8802616770967773</v>
      </c>
      <c r="M48">
        <f t="shared" si="7"/>
        <v>154.03666666666666</v>
      </c>
      <c r="N48">
        <f t="shared" si="8"/>
        <v>32.076829864000025</v>
      </c>
      <c r="O48" s="3">
        <f>(E48*0.74)/(I48)</f>
        <v>0.89163840675467954</v>
      </c>
      <c r="P48" s="3">
        <f t="shared" si="9"/>
        <v>20.824152169829709</v>
      </c>
    </row>
    <row r="49" spans="1:16" ht="15">
      <c r="A49" s="2">
        <v>120.851</v>
      </c>
      <c r="B49" s="2">
        <f t="shared" si="0"/>
        <v>3150</v>
      </c>
      <c r="C49" s="2">
        <v>0.21604999999999999</v>
      </c>
      <c r="D49" s="2">
        <v>1.1927399999999999</v>
      </c>
      <c r="E49">
        <f t="shared" si="1"/>
        <v>12.962999999999999</v>
      </c>
      <c r="F49" s="3">
        <f t="shared" si="2"/>
        <v>98.587345375999988</v>
      </c>
      <c r="G49" s="1">
        <f t="shared" si="3"/>
        <v>10.324042665672041</v>
      </c>
      <c r="H49" s="1">
        <f t="shared" si="4"/>
        <v>13.834217172000535</v>
      </c>
      <c r="I49" s="4">
        <f t="shared" si="5"/>
        <v>10.436068779432505</v>
      </c>
      <c r="J49" s="3"/>
      <c r="K49" s="3">
        <f t="shared" si="6"/>
        <v>387151.5999627015</v>
      </c>
      <c r="L49" s="3">
        <f t="shared" si="10"/>
        <v>3.871515999627015</v>
      </c>
      <c r="M49">
        <f t="shared" si="7"/>
        <v>158.43666666666667</v>
      </c>
      <c r="N49">
        <f t="shared" si="8"/>
        <v>32.520734396866928</v>
      </c>
      <c r="O49" s="3">
        <f>(E49*0.74)/(I49)</f>
        <v>0.91917945375228061</v>
      </c>
      <c r="P49" s="3">
        <f t="shared" si="9"/>
        <v>20.52601527226458</v>
      </c>
    </row>
    <row r="50" spans="1:16" ht="15">
      <c r="A50" s="2">
        <v>120.596</v>
      </c>
      <c r="B50" s="2">
        <f t="shared" si="0"/>
        <v>3200</v>
      </c>
      <c r="C50" s="2">
        <v>0.21795</v>
      </c>
      <c r="D50" s="2">
        <v>1.1848099999999999</v>
      </c>
      <c r="E50">
        <f t="shared" si="1"/>
        <v>13.077</v>
      </c>
      <c r="F50" s="3">
        <f t="shared" si="2"/>
        <v>98.379322496</v>
      </c>
      <c r="G50" s="1">
        <f t="shared" si="3"/>
        <v>10.302258560619155</v>
      </c>
      <c r="H50" s="1">
        <f t="shared" si="4"/>
        <v>13.805026471229668</v>
      </c>
      <c r="I50" s="4">
        <f t="shared" si="5"/>
        <v>10.414048295210154</v>
      </c>
      <c r="J50" s="3"/>
      <c r="K50" s="3">
        <f t="shared" si="6"/>
        <v>386334.69602321828</v>
      </c>
      <c r="L50" s="3">
        <f t="shared" si="10"/>
        <v>3.8633469602321826</v>
      </c>
      <c r="M50">
        <f t="shared" si="7"/>
        <v>159.83000000000001</v>
      </c>
      <c r="N50">
        <f t="shared" si="8"/>
        <v>32.967227393981297</v>
      </c>
      <c r="O50" s="3">
        <f>(E50*0.74)/(I50)</f>
        <v>0.92922365305822885</v>
      </c>
      <c r="P50" s="3">
        <f t="shared" si="9"/>
        <v>20.626432705988421</v>
      </c>
    </row>
    <row r="51" spans="1:16" ht="15">
      <c r="A51" s="2">
        <v>120.84</v>
      </c>
      <c r="B51" s="2">
        <f t="shared" si="0"/>
        <v>3250</v>
      </c>
      <c r="C51" s="2">
        <v>0.22305</v>
      </c>
      <c r="D51" s="2">
        <v>1.17378</v>
      </c>
      <c r="E51">
        <f t="shared" si="1"/>
        <v>13.382999999999999</v>
      </c>
      <c r="F51" s="3">
        <f t="shared" si="2"/>
        <v>98.578371840000003</v>
      </c>
      <c r="G51" s="1">
        <f t="shared" si="3"/>
        <v>10.323102959179563</v>
      </c>
      <c r="H51" s="1">
        <f t="shared" si="4"/>
        <v>13.832957965300615</v>
      </c>
      <c r="I51" s="4">
        <f t="shared" si="5"/>
        <v>10.43511887619154</v>
      </c>
      <c r="J51" s="3"/>
      <c r="K51" s="3">
        <f t="shared" si="6"/>
        <v>387116.36096923368</v>
      </c>
      <c r="L51" s="3">
        <f t="shared" si="10"/>
        <v>3.8711636096923367</v>
      </c>
      <c r="M51">
        <f t="shared" si="7"/>
        <v>163.57</v>
      </c>
      <c r="N51">
        <f t="shared" si="8"/>
        <v>33.550084617333589</v>
      </c>
      <c r="O51" s="3">
        <f>(E51*0.74)/(I51)</f>
        <v>0.94904716635239783</v>
      </c>
      <c r="P51" s="3">
        <f t="shared" si="9"/>
        <v>20.511147898351524</v>
      </c>
    </row>
    <row r="52" spans="1:16" ht="15">
      <c r="A52" s="2">
        <v>121.633</v>
      </c>
      <c r="B52" s="2">
        <f t="shared" si="0"/>
        <v>3300</v>
      </c>
      <c r="C52" s="2">
        <v>0.22550000000000001</v>
      </c>
      <c r="D52" s="2">
        <v>1.1611800000000001</v>
      </c>
      <c r="E52">
        <f t="shared" si="1"/>
        <v>13.530000000000001</v>
      </c>
      <c r="F52" s="3">
        <f t="shared" si="2"/>
        <v>99.225282207999996</v>
      </c>
      <c r="G52" s="1">
        <f t="shared" si="3"/>
        <v>10.390847254500894</v>
      </c>
      <c r="H52" s="1">
        <f t="shared" si="4"/>
        <v>13.923735321031199</v>
      </c>
      <c r="I52" s="4">
        <f t="shared" si="5"/>
        <v>10.503598264381049</v>
      </c>
      <c r="J52" s="3"/>
      <c r="K52" s="3">
        <f t="shared" si="6"/>
        <v>389656.77204378351</v>
      </c>
      <c r="L52" s="3">
        <f t="shared" si="10"/>
        <v>3.8965677204378353</v>
      </c>
      <c r="M52">
        <f t="shared" si="7"/>
        <v>165.36666666666667</v>
      </c>
      <c r="N52">
        <f t="shared" si="8"/>
        <v>34.289795939852951</v>
      </c>
      <c r="O52" s="3">
        <f>(E52*0.74)/(I52)</f>
        <v>0.95321619772459898</v>
      </c>
      <c r="P52" s="3">
        <f t="shared" si="9"/>
        <v>20.735615363749012</v>
      </c>
    </row>
    <row r="53" spans="1:16" ht="15">
      <c r="A53" s="2">
        <v>122.181</v>
      </c>
      <c r="B53" s="2">
        <f t="shared" si="0"/>
        <v>3350</v>
      </c>
      <c r="C53" s="2">
        <v>0.22850000000000001</v>
      </c>
      <c r="D53" s="2">
        <v>1.1510400000000001</v>
      </c>
      <c r="E53">
        <f t="shared" si="1"/>
        <v>13.71</v>
      </c>
      <c r="F53" s="3">
        <f t="shared" si="2"/>
        <v>99.672327455999991</v>
      </c>
      <c r="G53" s="1">
        <f t="shared" si="3"/>
        <v>10.437661723398859</v>
      </c>
      <c r="H53" s="1">
        <f t="shared" si="4"/>
        <v>13.986466709354472</v>
      </c>
      <c r="I53" s="4">
        <f t="shared" si="5"/>
        <v>10.550920716749077</v>
      </c>
      <c r="J53" s="3"/>
      <c r="K53" s="3">
        <f t="shared" si="6"/>
        <v>391412.31462745718</v>
      </c>
      <c r="L53" s="3">
        <f t="shared" si="10"/>
        <v>3.9141231462745716</v>
      </c>
      <c r="M53">
        <f t="shared" si="7"/>
        <v>167.56666666666666</v>
      </c>
      <c r="N53">
        <f t="shared" si="8"/>
        <v>34.966166773386185</v>
      </c>
      <c r="O53" s="3">
        <f>(E53*0.74)/(I53)</f>
        <v>0.96156537162625699</v>
      </c>
      <c r="P53" s="3">
        <f t="shared" si="9"/>
        <v>20.867018165935658</v>
      </c>
    </row>
    <row r="54" spans="1:16" ht="15">
      <c r="A54" s="2">
        <v>122.93300000000001</v>
      </c>
      <c r="B54" s="2">
        <f t="shared" si="0"/>
        <v>3400</v>
      </c>
      <c r="C54" s="2">
        <v>0.23419999999999999</v>
      </c>
      <c r="D54" s="2">
        <v>1.14117</v>
      </c>
      <c r="E54">
        <f t="shared" si="1"/>
        <v>14.052</v>
      </c>
      <c r="F54" s="3">
        <f t="shared" si="2"/>
        <v>100.285791008</v>
      </c>
      <c r="G54" s="1">
        <f t="shared" si="3"/>
        <v>10.501903476339137</v>
      </c>
      <c r="H54" s="1">
        <f t="shared" si="4"/>
        <v>14.072550658294444</v>
      </c>
      <c r="I54" s="4">
        <f t="shared" si="5"/>
        <v>10.615859556494993</v>
      </c>
      <c r="J54" s="3"/>
      <c r="K54" s="3">
        <f t="shared" si="6"/>
        <v>393821.38036271767</v>
      </c>
      <c r="L54" s="3">
        <f t="shared" si="10"/>
        <v>3.9382138036271765</v>
      </c>
      <c r="M54">
        <f t="shared" si="7"/>
        <v>171.74666666666667</v>
      </c>
      <c r="N54">
        <f t="shared" si="8"/>
        <v>35.706471819553066</v>
      </c>
      <c r="O54" s="3">
        <f>(E54*0.74)/(I54)</f>
        <v>0.97952313184456208</v>
      </c>
      <c r="P54" s="3">
        <f t="shared" si="9"/>
        <v>20.790197860930672</v>
      </c>
    </row>
    <row r="55" spans="1:16" ht="15">
      <c r="A55" s="2">
        <v>123.47499999999999</v>
      </c>
      <c r="B55" s="2">
        <f t="shared" si="0"/>
        <v>3450</v>
      </c>
      <c r="C55" s="2">
        <v>0.23605000000000001</v>
      </c>
      <c r="D55" s="2">
        <v>1.12669</v>
      </c>
      <c r="E55">
        <f t="shared" si="1"/>
        <v>14.163</v>
      </c>
      <c r="F55" s="3">
        <f t="shared" si="2"/>
        <v>100.72794159999999</v>
      </c>
      <c r="G55" s="1">
        <f t="shared" si="3"/>
        <v>10.548205378059389</v>
      </c>
      <c r="H55" s="1">
        <f t="shared" si="4"/>
        <v>14.134595206599583</v>
      </c>
      <c r="I55" s="4">
        <f t="shared" si="5"/>
        <v>10.662663879822498</v>
      </c>
      <c r="J55" s="3"/>
      <c r="K55" s="3">
        <f t="shared" si="6"/>
        <v>395557.7016772271</v>
      </c>
      <c r="L55" s="3">
        <f t="shared" si="10"/>
        <v>3.955577016772271</v>
      </c>
      <c r="M55">
        <f t="shared" si="7"/>
        <v>173.10333333333332</v>
      </c>
      <c r="N55">
        <f t="shared" si="8"/>
        <v>36.391308554304892</v>
      </c>
      <c r="O55" s="3">
        <f>(E55*0.74)/(I55)</f>
        <v>0.98292697942331386</v>
      </c>
      <c r="P55" s="3">
        <f t="shared" si="9"/>
        <v>21.022881450947352</v>
      </c>
    </row>
    <row r="56" spans="1:16" ht="15">
      <c r="A56" s="2">
        <v>123.428</v>
      </c>
      <c r="B56" s="2">
        <f t="shared" si="0"/>
        <v>3500</v>
      </c>
      <c r="C56" s="2">
        <v>0.24195</v>
      </c>
      <c r="D56" s="2">
        <v>1.11975</v>
      </c>
      <c r="E56">
        <f t="shared" si="1"/>
        <v>14.516999999999999</v>
      </c>
      <c r="F56" s="3">
        <f t="shared" si="2"/>
        <v>100.689600128</v>
      </c>
      <c r="G56" s="1">
        <f t="shared" si="3"/>
        <v>10.544190268500623</v>
      </c>
      <c r="H56" s="1">
        <f t="shared" si="4"/>
        <v>14.129214959790836</v>
      </c>
      <c r="I56" s="4">
        <f t="shared" si="5"/>
        <v>10.658605202338379</v>
      </c>
      <c r="J56" s="3"/>
      <c r="K56" s="3">
        <f t="shared" si="6"/>
        <v>395407.13506877329</v>
      </c>
      <c r="L56" s="3">
        <f t="shared" si="10"/>
        <v>3.954071350687733</v>
      </c>
      <c r="M56">
        <f t="shared" si="7"/>
        <v>177.43</v>
      </c>
      <c r="N56">
        <f t="shared" si="8"/>
        <v>36.904665939752171</v>
      </c>
      <c r="O56" s="3">
        <f>(E56*0.74)/(I56)</f>
        <v>1.0078785916231514</v>
      </c>
      <c r="P56" s="3">
        <f t="shared" si="9"/>
        <v>20.799563737672415</v>
      </c>
    </row>
    <row r="57" spans="1:16" ht="15">
      <c r="A57" s="2">
        <v>124.205</v>
      </c>
      <c r="B57" s="2">
        <f t="shared" si="0"/>
        <v>3550</v>
      </c>
      <c r="C57" s="2">
        <v>0.24545</v>
      </c>
      <c r="D57" s="2">
        <v>1.10622</v>
      </c>
      <c r="E57">
        <f t="shared" si="1"/>
        <v>14.727</v>
      </c>
      <c r="F57" s="3">
        <f t="shared" si="2"/>
        <v>101.32345807999999</v>
      </c>
      <c r="G57" s="1">
        <f t="shared" si="3"/>
        <v>10.61056771801471</v>
      </c>
      <c r="H57" s="1">
        <f t="shared" si="4"/>
        <v>14.218160742139712</v>
      </c>
      <c r="I57" s="4">
        <f t="shared" si="5"/>
        <v>10.725702913086481</v>
      </c>
      <c r="J57" s="3"/>
      <c r="K57" s="3">
        <f t="shared" si="6"/>
        <v>397896.28942555166</v>
      </c>
      <c r="L57" s="3">
        <f t="shared" si="10"/>
        <v>3.9789628942555164</v>
      </c>
      <c r="M57">
        <f t="shared" si="7"/>
        <v>179.99666666666667</v>
      </c>
      <c r="N57">
        <f t="shared" si="8"/>
        <v>37.667515398952226</v>
      </c>
      <c r="O57" s="3">
        <f>(E57*0.74)/(I57)</f>
        <v>1.0160620789434065</v>
      </c>
      <c r="P57" s="3">
        <f t="shared" si="9"/>
        <v>20.926784976917475</v>
      </c>
    </row>
    <row r="58" spans="1:16" ht="15">
      <c r="A58" s="2">
        <v>124.066</v>
      </c>
      <c r="B58" s="2">
        <f t="shared" si="0"/>
        <v>3600</v>
      </c>
      <c r="C58" s="2">
        <v>0.25505</v>
      </c>
      <c r="D58" s="2">
        <v>1.09697</v>
      </c>
      <c r="E58">
        <f t="shared" si="1"/>
        <v>15.303000000000001</v>
      </c>
      <c r="F58" s="3">
        <f t="shared" si="2"/>
        <v>101.21006521599999</v>
      </c>
      <c r="G58" s="1">
        <f t="shared" si="3"/>
        <v>10.598693245064315</v>
      </c>
      <c r="H58" s="1">
        <f t="shared" si="4"/>
        <v>14.202248948386183</v>
      </c>
      <c r="I58" s="4">
        <f t="shared" si="5"/>
        <v>10.713699590314299</v>
      </c>
      <c r="J58" s="3"/>
      <c r="K58" s="3">
        <f t="shared" si="6"/>
        <v>397450.99668991176</v>
      </c>
      <c r="L58" s="3">
        <f t="shared" si="10"/>
        <v>3.9745099668991175</v>
      </c>
      <c r="M58">
        <f t="shared" si="7"/>
        <v>187.03666666666666</v>
      </c>
      <c r="N58">
        <f t="shared" si="8"/>
        <v>38.155295682231532</v>
      </c>
      <c r="O58" s="3">
        <f>(E58*0.74)/(I58)</f>
        <v>1.0569850222641712</v>
      </c>
      <c r="P58" s="3">
        <f t="shared" si="9"/>
        <v>20.399901453671223</v>
      </c>
    </row>
    <row r="59" spans="1:16" ht="15">
      <c r="A59" s="2">
        <v>123.967</v>
      </c>
      <c r="B59" s="2">
        <f t="shared" si="0"/>
        <v>3650</v>
      </c>
      <c r="C59" s="2">
        <v>0.25755</v>
      </c>
      <c r="D59" s="2">
        <v>1.0940099999999999</v>
      </c>
      <c r="E59">
        <f t="shared" si="1"/>
        <v>15.452999999999999</v>
      </c>
      <c r="F59" s="3">
        <f t="shared" si="2"/>
        <v>101.129303392</v>
      </c>
      <c r="G59" s="1">
        <f t="shared" si="3"/>
        <v>10.590235886632017</v>
      </c>
      <c r="H59" s="1">
        <f t="shared" si="4"/>
        <v>14.190916088086905</v>
      </c>
      <c r="I59" s="4">
        <f t="shared" si="5"/>
        <v>10.705150461145621</v>
      </c>
      <c r="J59" s="3"/>
      <c r="K59" s="3">
        <f t="shared" si="6"/>
        <v>397133.84574870067</v>
      </c>
      <c r="L59" s="3">
        <f t="shared" si="10"/>
        <v>3.9713384574870068</v>
      </c>
      <c r="M59">
        <f t="shared" si="7"/>
        <v>188.87</v>
      </c>
      <c r="N59">
        <f t="shared" si="8"/>
        <v>38.654360986206868</v>
      </c>
      <c r="O59" s="3">
        <f>(E59*0.74)/(I59)</f>
        <v>1.0681979708276095</v>
      </c>
      <c r="P59" s="3">
        <f t="shared" si="9"/>
        <v>20.466120075293517</v>
      </c>
    </row>
    <row r="60" spans="1:16" ht="15">
      <c r="A60" s="2">
        <v>123.815</v>
      </c>
      <c r="B60" s="2">
        <f t="shared" si="0"/>
        <v>3700</v>
      </c>
      <c r="C60" s="2">
        <v>0.26445000000000002</v>
      </c>
      <c r="D60" s="2">
        <v>1.09659</v>
      </c>
      <c r="E60">
        <f t="shared" si="1"/>
        <v>15.867000000000001</v>
      </c>
      <c r="F60" s="3">
        <f t="shared" si="2"/>
        <v>101.00530543999999</v>
      </c>
      <c r="G60" s="1">
        <f t="shared" si="3"/>
        <v>10.577250851463237</v>
      </c>
      <c r="H60" s="1">
        <f t="shared" si="4"/>
        <v>14.173516140960739</v>
      </c>
      <c r="I60" s="4">
        <f t="shared" si="5"/>
        <v>10.692024525452297</v>
      </c>
      <c r="J60" s="3"/>
      <c r="K60" s="3">
        <f t="shared" si="6"/>
        <v>396646.90692987142</v>
      </c>
      <c r="L60" s="3">
        <f t="shared" si="10"/>
        <v>3.9664690692987143</v>
      </c>
      <c r="M60">
        <f t="shared" si="7"/>
        <v>193.93</v>
      </c>
      <c r="N60">
        <f t="shared" si="8"/>
        <v>39.135828150413971</v>
      </c>
      <c r="O60" s="3">
        <f>(E60*0.74)/(I60)</f>
        <v>1.0981624641852668</v>
      </c>
      <c r="P60" s="3">
        <f t="shared" si="9"/>
        <v>20.180388877643466</v>
      </c>
    </row>
    <row r="61" spans="1:16" ht="15">
      <c r="A61" s="2">
        <v>123.767</v>
      </c>
      <c r="B61" s="2">
        <f t="shared" si="0"/>
        <v>3750</v>
      </c>
      <c r="C61" s="2">
        <v>0.2651</v>
      </c>
      <c r="D61" s="2">
        <v>1.0980799999999999</v>
      </c>
      <c r="E61">
        <f t="shared" si="1"/>
        <v>15.906000000000001</v>
      </c>
      <c r="F61" s="3">
        <f t="shared" si="2"/>
        <v>100.96614819199999</v>
      </c>
      <c r="G61" s="1">
        <f t="shared" si="3"/>
        <v>10.573150314041518</v>
      </c>
      <c r="H61" s="1">
        <f t="shared" si="4"/>
        <v>14.168021420815634</v>
      </c>
      <c r="I61" s="4">
        <f t="shared" si="5"/>
        <v>10.68787949312809</v>
      </c>
      <c r="J61" s="3"/>
      <c r="K61" s="3">
        <f t="shared" si="6"/>
        <v>396493.1367765569</v>
      </c>
      <c r="L61" s="3">
        <f t="shared" si="10"/>
        <v>3.9649313677655691</v>
      </c>
      <c r="M61">
        <f t="shared" si="7"/>
        <v>194.40666666666667</v>
      </c>
      <c r="N61">
        <f t="shared" si="8"/>
        <v>39.649313677655691</v>
      </c>
      <c r="O61" s="3">
        <f>(E61*0.74)/(I61)</f>
        <v>1.1012886146001137</v>
      </c>
      <c r="P61" s="3">
        <f t="shared" si="9"/>
        <v>20.39503807019085</v>
      </c>
    </row>
    <row r="62" spans="1:16" ht="15">
      <c r="A62" s="2">
        <v>123.509</v>
      </c>
      <c r="B62" s="2">
        <f t="shared" si="0"/>
        <v>3800</v>
      </c>
      <c r="C62" s="2">
        <v>0.26929999999999998</v>
      </c>
      <c r="D62" s="2">
        <v>1.09907</v>
      </c>
      <c r="E62">
        <f t="shared" si="1"/>
        <v>16.157999999999998</v>
      </c>
      <c r="F62" s="3">
        <f t="shared" si="2"/>
        <v>100.75567798399999</v>
      </c>
      <c r="G62" s="1">
        <f t="shared" si="3"/>
        <v>10.551109925399773</v>
      </c>
      <c r="H62" s="1">
        <f t="shared" si="4"/>
        <v>14.138487300035697</v>
      </c>
      <c r="I62" s="4">
        <f t="shared" si="5"/>
        <v>10.665599944385477</v>
      </c>
      <c r="J62" s="3"/>
      <c r="K62" s="3">
        <f t="shared" si="6"/>
        <v>395666.6222024915</v>
      </c>
      <c r="L62" s="3">
        <f t="shared" si="10"/>
        <v>3.9566662220249151</v>
      </c>
      <c r="M62">
        <f t="shared" si="7"/>
        <v>197.48666666666662</v>
      </c>
      <c r="N62">
        <f t="shared" si="8"/>
        <v>40.09421771651914</v>
      </c>
      <c r="O62" s="3">
        <f>(E62*0.74)/(I62)</f>
        <v>1.1210733631814394</v>
      </c>
      <c r="P62" s="3">
        <f t="shared" si="9"/>
        <v>20.302240345265073</v>
      </c>
    </row>
    <row r="63" spans="1:16" ht="15">
      <c r="A63" s="2">
        <v>122.672</v>
      </c>
      <c r="B63" s="2">
        <f t="shared" si="0"/>
        <v>3850</v>
      </c>
      <c r="C63" s="2">
        <v>0.27374999999999999</v>
      </c>
      <c r="D63" s="2">
        <v>1.1053299999999999</v>
      </c>
      <c r="E63">
        <f t="shared" si="1"/>
        <v>16.425000000000001</v>
      </c>
      <c r="F63" s="3">
        <f t="shared" si="2"/>
        <v>100.072873472</v>
      </c>
      <c r="G63" s="1">
        <f t="shared" si="3"/>
        <v>10.479606804108537</v>
      </c>
      <c r="H63" s="1">
        <f t="shared" si="4"/>
        <v>14.042673117505441</v>
      </c>
      <c r="I63" s="4">
        <f t="shared" si="5"/>
        <v>10.593320943232117</v>
      </c>
      <c r="J63" s="3"/>
      <c r="K63" s="3">
        <f t="shared" si="6"/>
        <v>392985.25515407004</v>
      </c>
      <c r="L63" s="3">
        <f t="shared" si="10"/>
        <v>3.9298525515407006</v>
      </c>
      <c r="M63">
        <f t="shared" si="7"/>
        <v>200.75</v>
      </c>
      <c r="N63">
        <f t="shared" si="8"/>
        <v>40.346486195817867</v>
      </c>
      <c r="O63" s="3">
        <f>(E63*0.74)/(I63)</f>
        <v>1.1473739033428694</v>
      </c>
      <c r="P63" s="3">
        <f t="shared" si="9"/>
        <v>20.097876062673905</v>
      </c>
    </row>
    <row r="64" spans="1:16" ht="15">
      <c r="A64" s="2">
        <v>122.157</v>
      </c>
      <c r="B64" s="2">
        <f t="shared" si="0"/>
        <v>3900</v>
      </c>
      <c r="C64" s="2">
        <v>0.27589999999999998</v>
      </c>
      <c r="D64" s="2">
        <v>1.11704</v>
      </c>
      <c r="E64">
        <f t="shared" si="1"/>
        <v>16.553999999999998</v>
      </c>
      <c r="F64" s="3">
        <f t="shared" si="2"/>
        <v>99.652748831999986</v>
      </c>
      <c r="G64" s="1">
        <f t="shared" si="3"/>
        <v>10.435611454687999</v>
      </c>
      <c r="H64" s="1">
        <f t="shared" si="4"/>
        <v>13.98371934928192</v>
      </c>
      <c r="I64" s="4">
        <f t="shared" si="5"/>
        <v>10.548848200586974</v>
      </c>
      <c r="J64" s="3"/>
      <c r="K64" s="3">
        <f t="shared" si="6"/>
        <v>391335.42955079995</v>
      </c>
      <c r="L64" s="3">
        <f t="shared" si="10"/>
        <v>3.9133542955079994</v>
      </c>
      <c r="M64">
        <f t="shared" si="7"/>
        <v>202.32666666666663</v>
      </c>
      <c r="N64">
        <f t="shared" si="8"/>
        <v>40.698884673283203</v>
      </c>
      <c r="O64" s="3">
        <f>(E64*0.74)/(I64)</f>
        <v>1.161260430244732</v>
      </c>
      <c r="P64" s="3">
        <f t="shared" si="9"/>
        <v>20.115432801714988</v>
      </c>
    </row>
    <row r="65" spans="1:16" ht="15">
      <c r="A65" s="2">
        <v>121.184</v>
      </c>
      <c r="B65" s="2">
        <f t="shared" si="0"/>
        <v>3950</v>
      </c>
      <c r="C65" s="2">
        <v>0.28284999999999999</v>
      </c>
      <c r="D65" s="2">
        <v>1.12259</v>
      </c>
      <c r="E65">
        <f t="shared" si="1"/>
        <v>16.971</v>
      </c>
      <c r="F65" s="3">
        <f t="shared" si="2"/>
        <v>98.858998783999994</v>
      </c>
      <c r="G65" s="1">
        <f t="shared" si="3"/>
        <v>10.352490144035222</v>
      </c>
      <c r="H65" s="1">
        <f t="shared" si="4"/>
        <v>13.872336793007198</v>
      </c>
      <c r="I65" s="4">
        <f t="shared" si="5"/>
        <v>10.464824941181693</v>
      </c>
      <c r="J65" s="3"/>
      <c r="K65" s="3">
        <f t="shared" si="6"/>
        <v>388218.38040132081</v>
      </c>
      <c r="L65" s="3">
        <f t="shared" si="10"/>
        <v>3.882183804013208</v>
      </c>
      <c r="M65">
        <f t="shared" si="7"/>
        <v>207.42333333333335</v>
      </c>
      <c r="N65">
        <f t="shared" si="8"/>
        <v>40.892336068939137</v>
      </c>
      <c r="O65" s="3">
        <f>(E65*0.74)/(I65)</f>
        <v>1.2000716754065344</v>
      </c>
      <c r="P65" s="3">
        <f t="shared" si="9"/>
        <v>19.714433960630821</v>
      </c>
    </row>
    <row r="66" spans="1:16" ht="15">
      <c r="A66" s="2">
        <v>120.004</v>
      </c>
      <c r="B66" s="2">
        <f t="shared" si="0"/>
        <v>4000</v>
      </c>
      <c r="C66" s="2">
        <v>0.28455000000000003</v>
      </c>
      <c r="D66" s="2">
        <v>1.1246100000000001</v>
      </c>
      <c r="E66">
        <f t="shared" si="1"/>
        <v>17.073</v>
      </c>
      <c r="F66" s="3">
        <f t="shared" si="2"/>
        <v>97.896383103999995</v>
      </c>
      <c r="G66" s="1">
        <f t="shared" si="3"/>
        <v>10.251685265751275</v>
      </c>
      <c r="H66" s="1">
        <f t="shared" si="4"/>
        <v>13.73725825610671</v>
      </c>
      <c r="I66" s="4">
        <f t="shared" si="5"/>
        <v>10.362926229878264</v>
      </c>
      <c r="J66" s="3"/>
      <c r="K66" s="3">
        <f t="shared" si="6"/>
        <v>384438.19746567291</v>
      </c>
      <c r="L66" s="3">
        <f t="shared" si="10"/>
        <v>3.8443819746567289</v>
      </c>
      <c r="M66">
        <f t="shared" si="7"/>
        <v>208.67</v>
      </c>
      <c r="N66">
        <f t="shared" si="8"/>
        <v>41.006741063005101</v>
      </c>
      <c r="O66" s="3">
        <f>(E66*0.74)/(I66)</f>
        <v>1.2191556438541216</v>
      </c>
      <c r="P66" s="3">
        <f t="shared" si="9"/>
        <v>19.651478920307234</v>
      </c>
    </row>
    <row r="67" spans="1:16" ht="15">
      <c r="A67" s="2">
        <v>118.73399999999999</v>
      </c>
      <c r="B67" s="2">
        <f t="shared" si="0"/>
        <v>4050</v>
      </c>
      <c r="C67" s="2">
        <v>0.28710000000000002</v>
      </c>
      <c r="D67" s="2">
        <v>1.1222000000000001</v>
      </c>
      <c r="E67">
        <f t="shared" si="1"/>
        <v>17.226000000000003</v>
      </c>
      <c r="F67" s="3">
        <f t="shared" si="2"/>
        <v>96.860347583999996</v>
      </c>
      <c r="G67" s="1">
        <f t="shared" si="3"/>
        <v>10.143191879801607</v>
      </c>
      <c r="H67" s="1">
        <f t="shared" si="4"/>
        <v>13.591877118934155</v>
      </c>
      <c r="I67" s="4">
        <f t="shared" si="5"/>
        <v>10.25325558296695</v>
      </c>
      <c r="J67" s="3"/>
      <c r="K67" s="3">
        <f t="shared" si="6"/>
        <v>380369.69549256028</v>
      </c>
      <c r="L67" s="3">
        <f t="shared" si="10"/>
        <v>3.8036969549256026</v>
      </c>
      <c r="M67">
        <f t="shared" si="7"/>
        <v>210.54000000000002</v>
      </c>
      <c r="N67">
        <f t="shared" si="8"/>
        <v>41.079927113196504</v>
      </c>
      <c r="O67" s="3">
        <f>(E67*0.74)/(I67)</f>
        <v>1.2432382960565365</v>
      </c>
      <c r="P67" s="3">
        <f t="shared" si="9"/>
        <v>19.511697118455636</v>
      </c>
    </row>
    <row r="68" spans="1:16" ht="15">
      <c r="A68" s="2">
        <v>117.44199999999999</v>
      </c>
      <c r="B68" s="2">
        <f t="shared" si="0"/>
        <v>4100</v>
      </c>
      <c r="C68" s="2">
        <v>0.28894999999999998</v>
      </c>
      <c r="D68" s="2">
        <v>1.1239399999999999</v>
      </c>
      <c r="E68">
        <f t="shared" si="1"/>
        <v>17.337</v>
      </c>
      <c r="F68" s="3">
        <f t="shared" si="2"/>
        <v>95.806364991999985</v>
      </c>
      <c r="G68" s="1">
        <f t="shared" si="3"/>
        <v>10.032819080866982</v>
      </c>
      <c r="H68" s="1">
        <f t="shared" si="4"/>
        <v>13.443977568361758</v>
      </c>
      <c r="I68" s="4">
        <f t="shared" si="5"/>
        <v>10.141685129573707</v>
      </c>
      <c r="J68" s="3"/>
      <c r="K68" s="3">
        <f t="shared" si="6"/>
        <v>376230.71553251182</v>
      </c>
      <c r="L68" s="3">
        <f t="shared" si="10"/>
        <v>3.7623071553251184</v>
      </c>
      <c r="M68">
        <f t="shared" si="7"/>
        <v>211.89666666666668</v>
      </c>
      <c r="N68">
        <f t="shared" si="8"/>
        <v>41.134558231554628</v>
      </c>
      <c r="O68" s="3">
        <f>(E68*0.74)/(I68)</f>
        <v>1.2650146239098696</v>
      </c>
      <c r="P68" s="3">
        <f t="shared" si="9"/>
        <v>19.412555600161067</v>
      </c>
    </row>
    <row r="69" spans="1:16" ht="15">
      <c r="A69" s="2">
        <v>116.5</v>
      </c>
      <c r="B69" s="2">
        <f t="shared" si="0"/>
        <v>4150</v>
      </c>
      <c r="C69" s="2">
        <v>0.29304999999999998</v>
      </c>
      <c r="D69" s="2">
        <v>1.12233</v>
      </c>
      <c r="E69">
        <f t="shared" si="1"/>
        <v>17.582999999999998</v>
      </c>
      <c r="F69" s="3">
        <f t="shared" si="2"/>
        <v>95.037903999999997</v>
      </c>
      <c r="G69" s="1">
        <f t="shared" si="3"/>
        <v>9.9523460339657319</v>
      </c>
      <c r="H69" s="1">
        <f t="shared" si="4"/>
        <v>13.336143685514081</v>
      </c>
      <c r="I69" s="4">
        <f t="shared" si="5"/>
        <v>10.060338870211142</v>
      </c>
      <c r="J69" s="3"/>
      <c r="K69" s="3">
        <f t="shared" si="6"/>
        <v>373212.97627371497</v>
      </c>
      <c r="L69" s="3">
        <f t="shared" si="10"/>
        <v>3.7321297627371499</v>
      </c>
      <c r="M69">
        <f t="shared" si="7"/>
        <v>214.90333333333331</v>
      </c>
      <c r="N69">
        <f t="shared" si="8"/>
        <v>41.302236040957787</v>
      </c>
      <c r="O69" s="3">
        <f>(E69*0.74)/(I69)</f>
        <v>1.2933381437604519</v>
      </c>
      <c r="P69" s="3">
        <f t="shared" si="9"/>
        <v>19.218983437960226</v>
      </c>
    </row>
    <row r="70" spans="1:16" ht="15">
      <c r="A70" s="2">
        <v>115.931</v>
      </c>
      <c r="B70" s="2">
        <f t="shared" si="0"/>
        <v>4200</v>
      </c>
      <c r="C70" s="2">
        <v>0.2949</v>
      </c>
      <c r="D70" s="2">
        <v>1.1217900000000001</v>
      </c>
      <c r="E70">
        <f t="shared" si="1"/>
        <v>17.693999999999999</v>
      </c>
      <c r="F70" s="3">
        <f t="shared" si="2"/>
        <v>94.573727455999986</v>
      </c>
      <c r="G70" s="1">
        <f t="shared" si="3"/>
        <v>9.9037375799457621</v>
      </c>
      <c r="H70" s="1">
        <f t="shared" si="4"/>
        <v>13.271008357127322</v>
      </c>
      <c r="I70" s="4">
        <f t="shared" si="5"/>
        <v>10.011202966201271</v>
      </c>
      <c r="J70" s="3"/>
      <c r="K70" s="3">
        <f t="shared" si="6"/>
        <v>371390.15924796608</v>
      </c>
      <c r="L70" s="3">
        <f t="shared" si="10"/>
        <v>3.7139015924796608</v>
      </c>
      <c r="M70">
        <f t="shared" si="7"/>
        <v>216.26</v>
      </c>
      <c r="N70">
        <f t="shared" si="8"/>
        <v>41.595697835772199</v>
      </c>
      <c r="O70" s="3">
        <f>(E70*0.74)/(I70)</f>
        <v>1.3078907743859598</v>
      </c>
      <c r="P70" s="3">
        <f t="shared" si="9"/>
        <v>19.234115340688156</v>
      </c>
    </row>
    <row r="71" spans="1:16" ht="15">
      <c r="A71" s="2">
        <v>115.03400000000001</v>
      </c>
      <c r="B71" s="2">
        <f t="shared" ref="B71:B96" si="11">B70+50</f>
        <v>4250</v>
      </c>
      <c r="C71" s="2">
        <v>0.29715000000000003</v>
      </c>
      <c r="D71" s="2">
        <v>1.12456</v>
      </c>
      <c r="E71">
        <f t="shared" ref="E71:E96" si="12">C71*60</f>
        <v>17.829000000000001</v>
      </c>
      <c r="F71" s="3">
        <f t="shared" ref="F71:F96" si="13">0.815776*A71</f>
        <v>93.841976383999992</v>
      </c>
      <c r="G71" s="1">
        <f t="shared" ref="G71:G96" si="14">(((2*PI())*(1000)*F71)/60)/1000</f>
        <v>9.827108786877373</v>
      </c>
      <c r="H71" s="1">
        <f t="shared" ref="H71:H96" si="15">G71*1.34</f>
        <v>13.168325774415681</v>
      </c>
      <c r="I71" s="4">
        <f t="shared" ref="I71:I96" si="16">G71*((101.89/99)*(298/300.15))^0.5</f>
        <v>9.933742674642648</v>
      </c>
      <c r="J71" s="3"/>
      <c r="K71" s="3">
        <f t="shared" ref="K71:K96" si="17">(2*PI()*F71)/0.0016</f>
        <v>368516.57950790151</v>
      </c>
      <c r="L71" s="3">
        <f t="shared" ref="L71:L96" si="18">K71/100000</f>
        <v>3.6851657950790151</v>
      </c>
      <c r="M71">
        <f t="shared" ref="M71:M96" si="19">(E71*44000)/3600</f>
        <v>217.91</v>
      </c>
      <c r="N71">
        <f t="shared" ref="N71:N96" si="20">((2*PI()*B71*F71)/60)/1000</f>
        <v>41.765212344228843</v>
      </c>
      <c r="O71" s="3">
        <f>(E71*0.74)/(I71)</f>
        <v>1.3281459397653077</v>
      </c>
      <c r="P71" s="3">
        <f t="shared" ref="P71:P96" si="21">(N71/M71)*100</f>
        <v>19.166266965365907</v>
      </c>
    </row>
    <row r="72" spans="1:16" ht="15">
      <c r="A72" s="2">
        <v>114.39100000000001</v>
      </c>
      <c r="B72" s="2">
        <f t="shared" si="11"/>
        <v>4300</v>
      </c>
      <c r="C72" s="2">
        <v>0.30220000000000002</v>
      </c>
      <c r="D72" s="2">
        <v>1.1227799999999999</v>
      </c>
      <c r="E72">
        <f t="shared" si="12"/>
        <v>18.132000000000001</v>
      </c>
      <c r="F72" s="3">
        <f t="shared" si="13"/>
        <v>93.317432416000003</v>
      </c>
      <c r="G72" s="1">
        <f t="shared" si="14"/>
        <v>9.7721786709989207</v>
      </c>
      <c r="H72" s="1">
        <f t="shared" si="15"/>
        <v>13.094719419138555</v>
      </c>
      <c r="I72" s="4">
        <f t="shared" si="16"/>
        <v>9.8782165124662917</v>
      </c>
      <c r="J72" s="3"/>
      <c r="K72" s="3">
        <f t="shared" si="17"/>
        <v>366456.70016245951</v>
      </c>
      <c r="L72" s="3">
        <f t="shared" si="18"/>
        <v>3.664567001624595</v>
      </c>
      <c r="M72">
        <f t="shared" si="19"/>
        <v>221.61333333333337</v>
      </c>
      <c r="N72">
        <f t="shared" si="20"/>
        <v>42.020368285295355</v>
      </c>
      <c r="O72" s="3">
        <f>(E72*0.74)/(I72)</f>
        <v>1.3583099725610299</v>
      </c>
      <c r="P72" s="3">
        <f t="shared" si="21"/>
        <v>18.961119194977144</v>
      </c>
    </row>
    <row r="73" spans="1:16" ht="15">
      <c r="A73" s="2">
        <v>114.01600000000001</v>
      </c>
      <c r="B73" s="2">
        <f t="shared" si="11"/>
        <v>4350</v>
      </c>
      <c r="C73" s="2">
        <v>0.30604999999999999</v>
      </c>
      <c r="D73" s="2">
        <v>1.1194299999999999</v>
      </c>
      <c r="E73">
        <f t="shared" si="12"/>
        <v>18.363</v>
      </c>
      <c r="F73" s="3">
        <f t="shared" si="13"/>
        <v>93.011516415999992</v>
      </c>
      <c r="G73" s="1">
        <f t="shared" si="14"/>
        <v>9.7401432223917332</v>
      </c>
      <c r="H73" s="1">
        <f t="shared" si="15"/>
        <v>13.051791918004923</v>
      </c>
      <c r="I73" s="4">
        <f t="shared" si="16"/>
        <v>9.8458334474334226</v>
      </c>
      <c r="J73" s="3"/>
      <c r="K73" s="3">
        <f t="shared" si="17"/>
        <v>365255.37083969003</v>
      </c>
      <c r="L73" s="3">
        <f t="shared" si="18"/>
        <v>3.6525537083969004</v>
      </c>
      <c r="M73">
        <f t="shared" si="19"/>
        <v>224.43666666666667</v>
      </c>
      <c r="N73">
        <f t="shared" si="20"/>
        <v>42.369623017404038</v>
      </c>
      <c r="O73" s="3">
        <f>(E73*0.74)/(I73)</f>
        <v>1.380139129160491</v>
      </c>
      <c r="P73" s="3">
        <f t="shared" si="21"/>
        <v>18.878209005096036</v>
      </c>
    </row>
    <row r="74" spans="1:16" ht="15">
      <c r="A74" s="2">
        <v>113.871</v>
      </c>
      <c r="B74" s="2">
        <f t="shared" si="11"/>
        <v>4400</v>
      </c>
      <c r="C74" s="2">
        <v>0.30919999999999997</v>
      </c>
      <c r="D74" s="2">
        <v>1.1198600000000001</v>
      </c>
      <c r="E74">
        <f t="shared" si="12"/>
        <v>18.552</v>
      </c>
      <c r="F74" s="3">
        <f t="shared" si="13"/>
        <v>92.893228895999997</v>
      </c>
      <c r="G74" s="1">
        <f t="shared" si="14"/>
        <v>9.727756182263624</v>
      </c>
      <c r="H74" s="1">
        <f t="shared" si="15"/>
        <v>13.035193284233257</v>
      </c>
      <c r="I74" s="4">
        <f t="shared" si="16"/>
        <v>9.8333119956207149</v>
      </c>
      <c r="J74" s="3"/>
      <c r="K74" s="3">
        <f t="shared" si="17"/>
        <v>364790.85683488584</v>
      </c>
      <c r="L74" s="3">
        <f t="shared" si="18"/>
        <v>3.6479085683488583</v>
      </c>
      <c r="M74">
        <f t="shared" si="19"/>
        <v>226.74666666666667</v>
      </c>
      <c r="N74">
        <f t="shared" si="20"/>
        <v>42.802127201959941</v>
      </c>
      <c r="O74" s="3">
        <f>(E74*0.74)/(I74)</f>
        <v>1.3961196396609814</v>
      </c>
      <c r="P74" s="3">
        <f t="shared" si="21"/>
        <v>18.876629072956579</v>
      </c>
    </row>
    <row r="75" spans="1:16" ht="15">
      <c r="A75" s="2">
        <v>113.985</v>
      </c>
      <c r="B75" s="2">
        <f t="shared" si="11"/>
        <v>4450</v>
      </c>
      <c r="C75" s="2">
        <v>0.30990000000000001</v>
      </c>
      <c r="D75" s="2">
        <v>1.11873</v>
      </c>
      <c r="E75">
        <f t="shared" si="12"/>
        <v>18.594000000000001</v>
      </c>
      <c r="F75" s="3">
        <f t="shared" si="13"/>
        <v>92.986227359999987</v>
      </c>
      <c r="G75" s="1">
        <f t="shared" si="14"/>
        <v>9.7374949586402053</v>
      </c>
      <c r="H75" s="1">
        <f t="shared" si="15"/>
        <v>13.048243244577876</v>
      </c>
      <c r="I75" s="4">
        <f t="shared" si="16"/>
        <v>9.8431564473907045</v>
      </c>
      <c r="J75" s="3"/>
      <c r="K75" s="3">
        <f t="shared" si="17"/>
        <v>365156.06094900775</v>
      </c>
      <c r="L75" s="3">
        <f t="shared" si="18"/>
        <v>3.6515606094900774</v>
      </c>
      <c r="M75">
        <f t="shared" si="19"/>
        <v>227.26</v>
      </c>
      <c r="N75">
        <f t="shared" si="20"/>
        <v>43.331852565948921</v>
      </c>
      <c r="O75" s="3">
        <f>(E75*0.74)/(I75)</f>
        <v>1.3978808600210235</v>
      </c>
      <c r="P75" s="3">
        <f t="shared" si="21"/>
        <v>19.067082885659122</v>
      </c>
    </row>
    <row r="76" spans="1:16" ht="15">
      <c r="A76" s="2">
        <v>113.306</v>
      </c>
      <c r="B76" s="2">
        <f t="shared" si="11"/>
        <v>4500</v>
      </c>
      <c r="C76" s="2">
        <v>0.31445000000000001</v>
      </c>
      <c r="D76" s="2">
        <v>1.1156299999999999</v>
      </c>
      <c r="E76">
        <f t="shared" si="12"/>
        <v>18.867000000000001</v>
      </c>
      <c r="F76" s="3">
        <f t="shared" si="13"/>
        <v>92.432315455999998</v>
      </c>
      <c r="G76" s="1">
        <f t="shared" si="14"/>
        <v>9.6794894396954625</v>
      </c>
      <c r="H76" s="1">
        <f t="shared" si="15"/>
        <v>12.970515849191921</v>
      </c>
      <c r="I76" s="4">
        <f t="shared" si="16"/>
        <v>9.7845215109711923</v>
      </c>
      <c r="J76" s="3"/>
      <c r="K76" s="3">
        <f t="shared" si="17"/>
        <v>362980.85398857982</v>
      </c>
      <c r="L76" s="3">
        <f t="shared" si="18"/>
        <v>3.6298085398857984</v>
      </c>
      <c r="M76">
        <f t="shared" si="19"/>
        <v>230.59666666666666</v>
      </c>
      <c r="N76">
        <f t="shared" si="20"/>
        <v>43.557702478629579</v>
      </c>
      <c r="O76" s="3">
        <f>(E76*0.74)/(I76)</f>
        <v>1.426904727466249</v>
      </c>
      <c r="P76" s="3">
        <f t="shared" si="21"/>
        <v>18.889129278522201</v>
      </c>
    </row>
    <row r="77" spans="1:16" ht="15">
      <c r="A77" s="2">
        <v>113.074</v>
      </c>
      <c r="B77" s="2">
        <f t="shared" si="11"/>
        <v>4550</v>
      </c>
      <c r="C77" s="2">
        <v>0.31709999999999999</v>
      </c>
      <c r="D77" s="2">
        <v>1.1095299999999999</v>
      </c>
      <c r="E77">
        <f t="shared" si="12"/>
        <v>19.026</v>
      </c>
      <c r="F77" s="3">
        <f t="shared" si="13"/>
        <v>92.243055423999991</v>
      </c>
      <c r="G77" s="1">
        <f t="shared" si="14"/>
        <v>9.6596701754904828</v>
      </c>
      <c r="H77" s="1">
        <f t="shared" si="15"/>
        <v>12.943958035157248</v>
      </c>
      <c r="I77" s="4">
        <f t="shared" si="16"/>
        <v>9.7644871880708557</v>
      </c>
      <c r="J77" s="3"/>
      <c r="K77" s="3">
        <f t="shared" si="17"/>
        <v>362237.63158089312</v>
      </c>
      <c r="L77" s="3">
        <f t="shared" si="18"/>
        <v>3.622376315808931</v>
      </c>
      <c r="M77">
        <f t="shared" si="19"/>
        <v>232.54</v>
      </c>
      <c r="N77">
        <f t="shared" si="20"/>
        <v>43.9514992984817</v>
      </c>
      <c r="O77" s="3">
        <f>(E77*0.74)/(I77)</f>
        <v>1.4418821724913953</v>
      </c>
      <c r="P77" s="3">
        <f t="shared" si="21"/>
        <v>18.90061894662497</v>
      </c>
    </row>
    <row r="78" spans="1:16" ht="15">
      <c r="A78" s="2">
        <v>112.19499999999999</v>
      </c>
      <c r="B78" s="2">
        <f t="shared" si="11"/>
        <v>4600</v>
      </c>
      <c r="C78" s="2">
        <v>0.31940000000000002</v>
      </c>
      <c r="D78" s="2">
        <v>1.1056900000000001</v>
      </c>
      <c r="E78">
        <f t="shared" si="12"/>
        <v>19.164000000000001</v>
      </c>
      <c r="F78" s="3">
        <f t="shared" si="13"/>
        <v>91.525988319999982</v>
      </c>
      <c r="G78" s="1">
        <f t="shared" si="14"/>
        <v>9.5845790839552372</v>
      </c>
      <c r="H78" s="1">
        <f t="shared" si="15"/>
        <v>12.843335972500018</v>
      </c>
      <c r="I78" s="4">
        <f t="shared" si="16"/>
        <v>9.6885812836338108</v>
      </c>
      <c r="J78" s="3"/>
      <c r="K78" s="3">
        <f t="shared" si="17"/>
        <v>359421.71564832143</v>
      </c>
      <c r="L78" s="3">
        <f t="shared" si="18"/>
        <v>3.5942171564832144</v>
      </c>
      <c r="M78">
        <f t="shared" si="19"/>
        <v>234.22666666666669</v>
      </c>
      <c r="N78">
        <f t="shared" si="20"/>
        <v>44.089063786194089</v>
      </c>
      <c r="O78" s="3">
        <f>(E78*0.74)/(I78)</f>
        <v>1.4637189475775472</v>
      </c>
      <c r="P78" s="3">
        <f t="shared" si="21"/>
        <v>18.82324690592905</v>
      </c>
    </row>
    <row r="79" spans="1:16" ht="15">
      <c r="A79" s="2">
        <v>111.06100000000001</v>
      </c>
      <c r="B79" s="2">
        <f t="shared" si="11"/>
        <v>4650</v>
      </c>
      <c r="C79" s="2">
        <v>0.32055</v>
      </c>
      <c r="D79" s="2">
        <v>1.09782</v>
      </c>
      <c r="E79">
        <f t="shared" si="12"/>
        <v>19.233000000000001</v>
      </c>
      <c r="F79" s="3">
        <f t="shared" si="13"/>
        <v>90.600898336</v>
      </c>
      <c r="G79" s="1">
        <f t="shared" si="14"/>
        <v>9.4877038873671076</v>
      </c>
      <c r="H79" s="1">
        <f t="shared" si="15"/>
        <v>12.713523209071925</v>
      </c>
      <c r="I79" s="4">
        <f t="shared" si="16"/>
        <v>9.590654894974417</v>
      </c>
      <c r="J79" s="3"/>
      <c r="K79" s="3">
        <f t="shared" si="17"/>
        <v>355788.89577626658</v>
      </c>
      <c r="L79" s="3">
        <f t="shared" si="18"/>
        <v>3.5578889577626658</v>
      </c>
      <c r="M79">
        <f t="shared" si="19"/>
        <v>235.07</v>
      </c>
      <c r="N79">
        <f t="shared" si="20"/>
        <v>44.117823076257061</v>
      </c>
      <c r="O79" s="3">
        <f>(E79*0.74)/(I79)</f>
        <v>1.4839883361310295</v>
      </c>
      <c r="P79" s="3">
        <f t="shared" si="21"/>
        <v>18.767951281004407</v>
      </c>
    </row>
    <row r="80" spans="1:16" ht="15">
      <c r="A80" s="2">
        <v>109.973</v>
      </c>
      <c r="B80" s="2">
        <f t="shared" si="11"/>
        <v>4700</v>
      </c>
      <c r="C80" s="2">
        <v>0.32069999999999999</v>
      </c>
      <c r="D80" s="2">
        <v>1.09558</v>
      </c>
      <c r="E80">
        <f t="shared" si="12"/>
        <v>19.241999999999997</v>
      </c>
      <c r="F80" s="3">
        <f t="shared" si="13"/>
        <v>89.713334047999993</v>
      </c>
      <c r="G80" s="1">
        <f t="shared" si="14"/>
        <v>9.3947583724747936</v>
      </c>
      <c r="H80" s="1">
        <f t="shared" si="15"/>
        <v>12.588976219116224</v>
      </c>
      <c r="I80" s="4">
        <f t="shared" si="16"/>
        <v>9.4967008289590549</v>
      </c>
      <c r="J80" s="3"/>
      <c r="K80" s="3">
        <f t="shared" si="17"/>
        <v>352303.43896780483</v>
      </c>
      <c r="L80" s="3">
        <f t="shared" si="18"/>
        <v>3.5230343896780485</v>
      </c>
      <c r="M80">
        <f t="shared" si="19"/>
        <v>235.17999999999998</v>
      </c>
      <c r="N80">
        <f t="shared" si="20"/>
        <v>44.15536435063153</v>
      </c>
      <c r="O80" s="3">
        <f>(E80*0.74)/(I80)</f>
        <v>1.4993712296990154</v>
      </c>
      <c r="P80" s="3">
        <f t="shared" si="21"/>
        <v>18.775135789876494</v>
      </c>
    </row>
    <row r="81" spans="1:16" ht="15">
      <c r="A81" s="2">
        <v>108.654</v>
      </c>
      <c r="B81" s="2">
        <f t="shared" si="11"/>
        <v>4750</v>
      </c>
      <c r="C81" s="2">
        <v>0.32485000000000003</v>
      </c>
      <c r="D81" s="2">
        <v>1.0882700000000001</v>
      </c>
      <c r="E81">
        <f t="shared" si="12"/>
        <v>19.491000000000003</v>
      </c>
      <c r="F81" s="3">
        <f t="shared" si="13"/>
        <v>88.637325503999989</v>
      </c>
      <c r="G81" s="1">
        <f t="shared" si="14"/>
        <v>9.2820790212404525</v>
      </c>
      <c r="H81" s="1">
        <f t="shared" si="15"/>
        <v>12.437985888462206</v>
      </c>
      <c r="I81" s="4">
        <f t="shared" si="16"/>
        <v>9.3827987948834473</v>
      </c>
      <c r="J81" s="3"/>
      <c r="K81" s="3">
        <f t="shared" si="17"/>
        <v>348077.96329651691</v>
      </c>
      <c r="L81" s="3">
        <f t="shared" si="18"/>
        <v>3.4807796329651692</v>
      </c>
      <c r="M81">
        <f t="shared" si="19"/>
        <v>238.22333333333336</v>
      </c>
      <c r="N81">
        <f t="shared" si="20"/>
        <v>44.08987535089215</v>
      </c>
      <c r="O81" s="3">
        <f>(E81*0.74)/(I81)</f>
        <v>1.5372108381845746</v>
      </c>
      <c r="P81" s="3">
        <f t="shared" si="21"/>
        <v>18.507790456109312</v>
      </c>
    </row>
    <row r="82" spans="1:16" ht="15">
      <c r="A82" s="2">
        <v>107.07599999999999</v>
      </c>
      <c r="B82" s="2">
        <f t="shared" si="11"/>
        <v>4800</v>
      </c>
      <c r="C82" s="2">
        <v>0.32455000000000001</v>
      </c>
      <c r="D82" s="2">
        <v>1.08396</v>
      </c>
      <c r="E82">
        <f t="shared" si="12"/>
        <v>19.472999999999999</v>
      </c>
      <c r="F82" s="3">
        <f t="shared" si="13"/>
        <v>87.350030975999985</v>
      </c>
      <c r="G82" s="1">
        <f t="shared" si="14"/>
        <v>9.1472738535014138</v>
      </c>
      <c r="H82" s="1">
        <f t="shared" si="15"/>
        <v>12.257346963691894</v>
      </c>
      <c r="I82" s="4">
        <f t="shared" si="16"/>
        <v>9.2465308572251352</v>
      </c>
      <c r="J82" s="3"/>
      <c r="K82" s="3">
        <f t="shared" si="17"/>
        <v>343022.76950630301</v>
      </c>
      <c r="L82" s="3">
        <f t="shared" si="18"/>
        <v>3.4302276950630302</v>
      </c>
      <c r="M82">
        <f t="shared" si="19"/>
        <v>238.00333333333333</v>
      </c>
      <c r="N82">
        <f t="shared" si="20"/>
        <v>43.906914496806785</v>
      </c>
      <c r="O82" s="3">
        <f>(E82*0.74)/(I82)</f>
        <v>1.5584244753523071</v>
      </c>
      <c r="P82" s="3">
        <f t="shared" si="21"/>
        <v>18.448025026319009</v>
      </c>
    </row>
    <row r="83" spans="1:16" ht="15">
      <c r="A83" s="2">
        <v>105.24</v>
      </c>
      <c r="B83" s="2">
        <f t="shared" si="11"/>
        <v>4850</v>
      </c>
      <c r="C83" s="2">
        <v>0.32569999999999999</v>
      </c>
      <c r="D83" s="2">
        <v>1.0822099999999999</v>
      </c>
      <c r="E83">
        <f t="shared" si="12"/>
        <v>19.541999999999998</v>
      </c>
      <c r="F83" s="3">
        <f t="shared" si="13"/>
        <v>85.852266239999992</v>
      </c>
      <c r="G83" s="1">
        <f t="shared" si="14"/>
        <v>8.9904282971206317</v>
      </c>
      <c r="H83" s="1">
        <f t="shared" si="15"/>
        <v>12.047173918141647</v>
      </c>
      <c r="I83" s="4">
        <f t="shared" si="16"/>
        <v>9.0879833708242117</v>
      </c>
      <c r="J83" s="3"/>
      <c r="K83" s="3">
        <f t="shared" si="17"/>
        <v>337141.06114202371</v>
      </c>
      <c r="L83" s="3">
        <f t="shared" si="18"/>
        <v>3.3714106114202371</v>
      </c>
      <c r="M83">
        <f t="shared" si="19"/>
        <v>238.84666666666664</v>
      </c>
      <c r="N83">
        <f t="shared" si="20"/>
        <v>43.603577241035069</v>
      </c>
      <c r="O83" s="3">
        <f>(E83*0.74)/(I83)</f>
        <v>1.5912309045838944</v>
      </c>
      <c r="P83" s="3">
        <f t="shared" si="21"/>
        <v>18.25588686229732</v>
      </c>
    </row>
    <row r="84" spans="1:16" ht="15">
      <c r="A84" s="2">
        <v>103.63200000000001</v>
      </c>
      <c r="B84" s="2">
        <f t="shared" si="11"/>
        <v>4900</v>
      </c>
      <c r="C84" s="2">
        <v>0.32769999999999999</v>
      </c>
      <c r="D84" s="2">
        <v>1.0846</v>
      </c>
      <c r="E84">
        <f t="shared" si="12"/>
        <v>19.661999999999999</v>
      </c>
      <c r="F84" s="3">
        <f t="shared" si="13"/>
        <v>84.540498431999993</v>
      </c>
      <c r="G84" s="1">
        <f t="shared" si="14"/>
        <v>8.8530602934930194</v>
      </c>
      <c r="H84" s="1">
        <f t="shared" si="15"/>
        <v>11.863100793280646</v>
      </c>
      <c r="I84" s="4">
        <f t="shared" si="16"/>
        <v>8.9491247879632709</v>
      </c>
      <c r="J84" s="3"/>
      <c r="K84" s="3">
        <f t="shared" si="17"/>
        <v>331989.76100598823</v>
      </c>
      <c r="L84" s="3">
        <f t="shared" si="18"/>
        <v>3.3198976100598823</v>
      </c>
      <c r="M84">
        <f t="shared" si="19"/>
        <v>240.31333333333333</v>
      </c>
      <c r="N84">
        <f t="shared" si="20"/>
        <v>43.379995438115792</v>
      </c>
      <c r="O84" s="3">
        <f>(E84*0.74)/(I84)</f>
        <v>1.6258439059392538</v>
      </c>
      <c r="P84" s="3">
        <f t="shared" si="21"/>
        <v>18.051430953248175</v>
      </c>
    </row>
    <row r="85" spans="1:16" ht="15">
      <c r="A85" s="2">
        <v>102.33499999999999</v>
      </c>
      <c r="B85" s="2">
        <f t="shared" si="11"/>
        <v>4950</v>
      </c>
      <c r="C85" s="2">
        <v>0.32845000000000002</v>
      </c>
      <c r="D85" s="2">
        <v>1.08823</v>
      </c>
      <c r="E85">
        <f t="shared" si="12"/>
        <v>19.707000000000001</v>
      </c>
      <c r="F85" s="3">
        <f t="shared" si="13"/>
        <v>83.482436959999987</v>
      </c>
      <c r="G85" s="1">
        <f t="shared" si="14"/>
        <v>8.7422603552436318</v>
      </c>
      <c r="H85" s="1">
        <f t="shared" si="15"/>
        <v>11.714628876026467</v>
      </c>
      <c r="I85" s="4">
        <f t="shared" si="16"/>
        <v>8.8371225603695898</v>
      </c>
      <c r="J85" s="3"/>
      <c r="K85" s="3">
        <f t="shared" si="17"/>
        <v>327834.76332163619</v>
      </c>
      <c r="L85" s="3">
        <f t="shared" si="18"/>
        <v>3.2783476332163617</v>
      </c>
      <c r="M85">
        <f t="shared" si="19"/>
        <v>240.86333333333334</v>
      </c>
      <c r="N85">
        <f t="shared" si="20"/>
        <v>43.274188758455985</v>
      </c>
      <c r="O85" s="3">
        <f>(E85*0.74)/(I85)</f>
        <v>1.6502181451458897</v>
      </c>
      <c r="P85" s="3">
        <f t="shared" si="21"/>
        <v>17.966283269263062</v>
      </c>
    </row>
    <row r="86" spans="1:16" ht="15">
      <c r="A86" s="2">
        <v>101.10599999999999</v>
      </c>
      <c r="B86" s="2">
        <f t="shared" si="11"/>
        <v>5000</v>
      </c>
      <c r="C86" s="2">
        <v>0.32869999999999999</v>
      </c>
      <c r="D86" s="2">
        <v>1.08687</v>
      </c>
      <c r="E86">
        <f t="shared" si="12"/>
        <v>19.722000000000001</v>
      </c>
      <c r="F86" s="3">
        <f t="shared" si="13"/>
        <v>82.479848255999997</v>
      </c>
      <c r="G86" s="1">
        <f t="shared" si="14"/>
        <v>8.6372695116750169</v>
      </c>
      <c r="H86" s="1">
        <f t="shared" si="15"/>
        <v>11.573941145644524</v>
      </c>
      <c r="I86" s="4">
        <f t="shared" si="16"/>
        <v>8.7309924619018702</v>
      </c>
      <c r="J86" s="3"/>
      <c r="K86" s="3">
        <f t="shared" si="17"/>
        <v>323897.60668781312</v>
      </c>
      <c r="L86" s="3">
        <f t="shared" si="18"/>
        <v>3.2389760668781311</v>
      </c>
      <c r="M86">
        <f t="shared" si="19"/>
        <v>241.04666666666665</v>
      </c>
      <c r="N86">
        <f t="shared" si="20"/>
        <v>43.186347558375083</v>
      </c>
      <c r="O86" s="3">
        <f>(E86*0.74)/(I86)</f>
        <v>1.6715488031495713</v>
      </c>
      <c r="P86" s="3">
        <f t="shared" si="21"/>
        <v>17.916177043881579</v>
      </c>
    </row>
    <row r="87" spans="1:16" ht="15">
      <c r="A87" s="2">
        <v>99.314899999999994</v>
      </c>
      <c r="B87" s="2">
        <f t="shared" si="11"/>
        <v>5050</v>
      </c>
      <c r="C87" s="2">
        <v>0.32984999999999998</v>
      </c>
      <c r="D87" s="2">
        <v>1.0891</v>
      </c>
      <c r="E87">
        <f t="shared" si="12"/>
        <v>19.790999999999997</v>
      </c>
      <c r="F87" s="3">
        <f t="shared" si="13"/>
        <v>81.018711862399996</v>
      </c>
      <c r="G87" s="1">
        <f t="shared" si="14"/>
        <v>8.484259666340801</v>
      </c>
      <c r="H87" s="1">
        <f t="shared" si="15"/>
        <v>11.368907952896674</v>
      </c>
      <c r="I87" s="4">
        <f t="shared" si="16"/>
        <v>8.576322307820881</v>
      </c>
      <c r="J87" s="3"/>
      <c r="K87" s="3">
        <f t="shared" si="17"/>
        <v>318159.73748778005</v>
      </c>
      <c r="L87" s="3">
        <f t="shared" si="18"/>
        <v>3.1815973748778004</v>
      </c>
      <c r="M87">
        <f t="shared" si="19"/>
        <v>241.88999999999996</v>
      </c>
      <c r="N87">
        <f t="shared" si="20"/>
        <v>42.845511315021049</v>
      </c>
      <c r="O87" s="3">
        <f>(E87*0.74)/(I87)</f>
        <v>1.7076480424067884</v>
      </c>
      <c r="P87" s="3">
        <f t="shared" si="21"/>
        <v>17.712808018116107</v>
      </c>
    </row>
    <row r="88" spans="1:16" ht="15">
      <c r="A88" s="2">
        <v>97.581500000000005</v>
      </c>
      <c r="B88" s="2">
        <f t="shared" si="11"/>
        <v>5100</v>
      </c>
      <c r="C88" s="2">
        <v>0.32969999999999999</v>
      </c>
      <c r="D88" s="2">
        <v>1.09185</v>
      </c>
      <c r="E88">
        <f t="shared" si="12"/>
        <v>19.782</v>
      </c>
      <c r="F88" s="3">
        <f t="shared" si="13"/>
        <v>79.604645743999995</v>
      </c>
      <c r="G88" s="1">
        <f t="shared" si="14"/>
        <v>8.3361790086989451</v>
      </c>
      <c r="H88" s="1">
        <f t="shared" si="15"/>
        <v>11.170479871656587</v>
      </c>
      <c r="I88" s="4">
        <f t="shared" si="16"/>
        <v>8.4266348280129488</v>
      </c>
      <c r="J88" s="3"/>
      <c r="K88" s="3">
        <f t="shared" si="17"/>
        <v>312606.71282621048</v>
      </c>
      <c r="L88" s="3">
        <f t="shared" si="18"/>
        <v>3.1260671282621049</v>
      </c>
      <c r="M88">
        <f t="shared" si="19"/>
        <v>241.78</v>
      </c>
      <c r="N88">
        <f t="shared" si="20"/>
        <v>42.514512944364625</v>
      </c>
      <c r="O88" s="3">
        <f>(E88*0.74)/(I88)</f>
        <v>1.7371916902505538</v>
      </c>
      <c r="P88" s="3">
        <f t="shared" si="21"/>
        <v>17.583965979139972</v>
      </c>
    </row>
    <row r="89" spans="1:16" ht="15">
      <c r="A89" s="2">
        <v>95.848600000000005</v>
      </c>
      <c r="B89" s="2">
        <f t="shared" si="11"/>
        <v>5150</v>
      </c>
      <c r="C89" s="2">
        <v>0.33095000000000002</v>
      </c>
      <c r="D89" s="2">
        <v>1.0940700000000001</v>
      </c>
      <c r="E89">
        <f t="shared" si="12"/>
        <v>19.857000000000003</v>
      </c>
      <c r="F89" s="3">
        <f t="shared" si="13"/>
        <v>78.190987513599993</v>
      </c>
      <c r="G89" s="1">
        <f t="shared" si="14"/>
        <v>8.1881410649885655</v>
      </c>
      <c r="H89" s="1">
        <f t="shared" si="15"/>
        <v>10.972109027084679</v>
      </c>
      <c r="I89" s="4">
        <f t="shared" si="16"/>
        <v>8.2769905256250613</v>
      </c>
      <c r="J89" s="3"/>
      <c r="K89" s="3">
        <f t="shared" si="17"/>
        <v>307055.28993707121</v>
      </c>
      <c r="L89" s="3">
        <f t="shared" si="18"/>
        <v>3.0705528993707123</v>
      </c>
      <c r="M89">
        <f t="shared" si="19"/>
        <v>242.69666666666669</v>
      </c>
      <c r="N89">
        <f t="shared" si="20"/>
        <v>42.16892648469112</v>
      </c>
      <c r="O89" s="3">
        <f>(E89*0.74)/(I89)</f>
        <v>1.7753046780116166</v>
      </c>
      <c r="P89" s="3">
        <f t="shared" si="21"/>
        <v>17.375156842433402</v>
      </c>
    </row>
    <row r="90" spans="1:16" ht="15">
      <c r="A90" s="2">
        <v>94.803299999999993</v>
      </c>
      <c r="B90" s="2">
        <f t="shared" si="11"/>
        <v>5200</v>
      </c>
      <c r="C90" s="2">
        <v>0.33379999999999999</v>
      </c>
      <c r="D90" s="2">
        <v>1.0934600000000001</v>
      </c>
      <c r="E90">
        <f t="shared" si="12"/>
        <v>20.027999999999999</v>
      </c>
      <c r="F90" s="3">
        <f t="shared" si="13"/>
        <v>77.338256860799987</v>
      </c>
      <c r="G90" s="1">
        <f t="shared" si="14"/>
        <v>8.0988433198443222</v>
      </c>
      <c r="H90" s="1">
        <f t="shared" si="15"/>
        <v>10.852450048591392</v>
      </c>
      <c r="I90" s="4">
        <f t="shared" si="16"/>
        <v>8.1867238112814427</v>
      </c>
      <c r="J90" s="3"/>
      <c r="K90" s="3">
        <f t="shared" si="17"/>
        <v>303706.6244941621</v>
      </c>
      <c r="L90" s="3">
        <f t="shared" si="18"/>
        <v>3.037066244941621</v>
      </c>
      <c r="M90">
        <f t="shared" si="19"/>
        <v>244.78666666666666</v>
      </c>
      <c r="N90">
        <f t="shared" si="20"/>
        <v>42.113985263190472</v>
      </c>
      <c r="O90" s="3">
        <f>(E90*0.74)/(I90)</f>
        <v>1.8103358976855672</v>
      </c>
      <c r="P90" s="3">
        <f t="shared" si="21"/>
        <v>17.204362409386597</v>
      </c>
    </row>
    <row r="91" spans="1:16" ht="15">
      <c r="A91" s="2">
        <v>93.0976</v>
      </c>
      <c r="B91" s="2">
        <f t="shared" si="11"/>
        <v>5250</v>
      </c>
      <c r="C91" s="2">
        <v>0.33129999999999998</v>
      </c>
      <c r="D91" s="2">
        <v>1.0880399999999999</v>
      </c>
      <c r="E91">
        <f t="shared" si="12"/>
        <v>19.878</v>
      </c>
      <c r="F91" s="3">
        <f t="shared" si="13"/>
        <v>75.94678773759999</v>
      </c>
      <c r="G91" s="1">
        <f t="shared" si="14"/>
        <v>7.9531290140062501</v>
      </c>
      <c r="H91" s="1">
        <f t="shared" si="15"/>
        <v>10.657192878768376</v>
      </c>
      <c r="I91" s="4">
        <f t="shared" si="16"/>
        <v>8.0394283605439387</v>
      </c>
      <c r="J91" s="3"/>
      <c r="K91" s="3">
        <f t="shared" si="17"/>
        <v>298242.33802523441</v>
      </c>
      <c r="L91" s="3">
        <f t="shared" si="18"/>
        <v>2.9824233802523441</v>
      </c>
      <c r="M91">
        <f t="shared" si="19"/>
        <v>242.95333333333335</v>
      </c>
      <c r="N91">
        <f t="shared" si="20"/>
        <v>41.753927323532807</v>
      </c>
      <c r="O91" s="3">
        <f>(E91*0.74)/(I91)</f>
        <v>1.8296972546198245</v>
      </c>
      <c r="P91" s="3">
        <f t="shared" si="21"/>
        <v>17.185986605191452</v>
      </c>
    </row>
    <row r="92" spans="1:16" ht="15">
      <c r="A92" s="2">
        <v>91.788600000000002</v>
      </c>
      <c r="B92" s="2">
        <f t="shared" si="11"/>
        <v>5300</v>
      </c>
      <c r="C92" s="2">
        <v>0.33239999999999997</v>
      </c>
      <c r="D92" s="2">
        <v>1.0833900000000001</v>
      </c>
      <c r="E92">
        <f t="shared" si="12"/>
        <v>19.943999999999999</v>
      </c>
      <c r="F92" s="3">
        <f t="shared" si="13"/>
        <v>74.878936953600004</v>
      </c>
      <c r="G92" s="1">
        <f t="shared" si="14"/>
        <v>7.8413039414014349</v>
      </c>
      <c r="H92" s="1">
        <f t="shared" si="15"/>
        <v>10.507347281477923</v>
      </c>
      <c r="I92" s="4">
        <f t="shared" si="16"/>
        <v>7.9263898748692077</v>
      </c>
      <c r="J92" s="3"/>
      <c r="K92" s="3">
        <f t="shared" si="17"/>
        <v>294048.89780255378</v>
      </c>
      <c r="L92" s="3">
        <f t="shared" si="18"/>
        <v>2.9404889780255377</v>
      </c>
      <c r="M92">
        <f t="shared" si="19"/>
        <v>243.76</v>
      </c>
      <c r="N92">
        <f t="shared" si="20"/>
        <v>41.558910889427615</v>
      </c>
      <c r="O92" s="3">
        <f>(E92*0.74)/(I92)</f>
        <v>1.8619523178884168</v>
      </c>
      <c r="P92" s="3">
        <f t="shared" si="21"/>
        <v>17.049110144989996</v>
      </c>
    </row>
    <row r="93" spans="1:16" ht="15">
      <c r="A93" s="2">
        <v>90.593800000000002</v>
      </c>
      <c r="B93" s="2">
        <f t="shared" si="11"/>
        <v>5350</v>
      </c>
      <c r="C93" s="2">
        <v>0.33079999999999998</v>
      </c>
      <c r="D93" s="2">
        <v>1.0800700000000001</v>
      </c>
      <c r="E93">
        <f t="shared" si="12"/>
        <v>19.847999999999999</v>
      </c>
      <c r="F93" s="3">
        <f t="shared" si="13"/>
        <v>73.904247788799992</v>
      </c>
      <c r="G93" s="1">
        <f t="shared" si="14"/>
        <v>7.7392347307457925</v>
      </c>
      <c r="H93" s="1">
        <f t="shared" si="15"/>
        <v>10.370574539199362</v>
      </c>
      <c r="I93" s="4">
        <f t="shared" si="16"/>
        <v>7.8232131119324828</v>
      </c>
      <c r="J93" s="3"/>
      <c r="K93" s="3">
        <f t="shared" si="17"/>
        <v>290221.30240296718</v>
      </c>
      <c r="L93" s="3">
        <f t="shared" si="18"/>
        <v>2.9022130240296717</v>
      </c>
      <c r="M93">
        <f t="shared" si="19"/>
        <v>242.58666666666667</v>
      </c>
      <c r="N93">
        <f t="shared" si="20"/>
        <v>41.404905809489989</v>
      </c>
      <c r="O93" s="3">
        <f>(E93*0.74)/(I93)</f>
        <v>1.8774280835578441</v>
      </c>
      <c r="P93" s="3">
        <f t="shared" si="21"/>
        <v>17.068088027436236</v>
      </c>
    </row>
    <row r="94" spans="1:16" ht="15">
      <c r="A94" s="2">
        <v>89.6374</v>
      </c>
      <c r="B94" s="2">
        <f t="shared" si="11"/>
        <v>5400</v>
      </c>
      <c r="C94" s="2">
        <v>0.33879999999999999</v>
      </c>
      <c r="D94" s="2">
        <v>1.0789500000000001</v>
      </c>
      <c r="E94">
        <f t="shared" si="12"/>
        <v>20.327999999999999</v>
      </c>
      <c r="F94" s="3">
        <f t="shared" si="13"/>
        <v>73.124039622399991</v>
      </c>
      <c r="G94" s="1">
        <f t="shared" si="14"/>
        <v>7.6575315226180249</v>
      </c>
      <c r="H94" s="1">
        <f t="shared" si="15"/>
        <v>10.261092240308153</v>
      </c>
      <c r="I94" s="4">
        <f t="shared" si="16"/>
        <v>7.740623342872655</v>
      </c>
      <c r="J94" s="3"/>
      <c r="K94" s="3">
        <f t="shared" si="17"/>
        <v>287157.43209817592</v>
      </c>
      <c r="L94" s="3">
        <f t="shared" si="18"/>
        <v>2.8715743209817592</v>
      </c>
      <c r="M94">
        <f t="shared" si="19"/>
        <v>248.45333333333335</v>
      </c>
      <c r="N94">
        <f t="shared" si="20"/>
        <v>41.350670222137339</v>
      </c>
      <c r="O94" s="3">
        <f>(E94*0.74)/(I94)</f>
        <v>1.9433473679934197</v>
      </c>
      <c r="P94" s="3">
        <f t="shared" si="21"/>
        <v>16.643234231299239</v>
      </c>
    </row>
    <row r="95" spans="1:16" ht="15">
      <c r="A95" s="2">
        <v>88.925600000000003</v>
      </c>
      <c r="B95" s="2">
        <f t="shared" si="11"/>
        <v>5450</v>
      </c>
      <c r="C95" s="2">
        <v>0.34379999999999999</v>
      </c>
      <c r="D95" s="2">
        <v>1.0792299999999999</v>
      </c>
      <c r="E95">
        <f t="shared" si="12"/>
        <v>20.628</v>
      </c>
      <c r="F95" s="3">
        <f t="shared" si="13"/>
        <v>72.543370265600004</v>
      </c>
      <c r="G95" s="1">
        <f t="shared" si="14"/>
        <v>7.5967239697684397</v>
      </c>
      <c r="H95" s="1">
        <f t="shared" si="15"/>
        <v>10.179610119489709</v>
      </c>
      <c r="I95" s="4">
        <f t="shared" si="16"/>
        <v>7.679155967698267</v>
      </c>
      <c r="J95" s="3"/>
      <c r="K95" s="3">
        <f t="shared" si="17"/>
        <v>284877.14886631648</v>
      </c>
      <c r="L95" s="3">
        <f t="shared" si="18"/>
        <v>2.8487714886631648</v>
      </c>
      <c r="M95">
        <f t="shared" si="19"/>
        <v>252.12</v>
      </c>
      <c r="N95">
        <f t="shared" si="20"/>
        <v>41.402145635238007</v>
      </c>
      <c r="O95" s="3">
        <f>(E95*0.74)/(I95)</f>
        <v>1.9878122106400469</v>
      </c>
      <c r="P95" s="3">
        <f t="shared" si="21"/>
        <v>16.42160306014517</v>
      </c>
    </row>
    <row r="96" spans="1:16" ht="15">
      <c r="A96" s="2">
        <v>88.647400000000005</v>
      </c>
      <c r="B96" s="2">
        <f t="shared" si="11"/>
        <v>5500</v>
      </c>
      <c r="C96" s="2">
        <v>0.3488</v>
      </c>
      <c r="D96" s="2">
        <v>1.0836600000000001</v>
      </c>
      <c r="E96">
        <f t="shared" si="12"/>
        <v>20.928000000000001</v>
      </c>
      <c r="F96" s="3">
        <f t="shared" si="13"/>
        <v>72.316421382399994</v>
      </c>
      <c r="G96" s="1">
        <f t="shared" si="14"/>
        <v>7.5729579382950547</v>
      </c>
      <c r="H96" s="1">
        <f t="shared" si="15"/>
        <v>10.147763637315373</v>
      </c>
      <c r="I96" s="4">
        <f t="shared" si="16"/>
        <v>7.6551320511858822</v>
      </c>
      <c r="J96" s="3"/>
      <c r="K96" s="3">
        <f t="shared" si="17"/>
        <v>283985.92268606456</v>
      </c>
      <c r="L96" s="3">
        <f t="shared" si="18"/>
        <v>2.8398592268606455</v>
      </c>
      <c r="M96">
        <f t="shared" si="19"/>
        <v>255.78666666666666</v>
      </c>
      <c r="N96">
        <f t="shared" si="20"/>
        <v>41.651268660622797</v>
      </c>
      <c r="O96" s="3">
        <f>(E96*0.74)/(I96)</f>
        <v>2.0230506667224506</v>
      </c>
      <c r="P96" s="3">
        <f>(N96/M96)*100</f>
        <v>16.283596484292691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2025-03-24T14:44:19Z</dcterms:created>
  <dcterms:modified xsi:type="dcterms:W3CDTF">2025-03-30T05:02:23Z</dcterms:modified>
  <cp:category/>
  <cp:contentStatus/>
</cp:coreProperties>
</file>