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Masters\Data Security\2019-2020\Assessment\"/>
    </mc:Choice>
  </mc:AlternateContent>
  <bookViews>
    <workbookView xWindow="1650" yWindow="-37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Sheet1!$A$2:$F$7</definedName>
    <definedName name="_xlnm.Print_Area" localSheetId="0">Sheet1!$A$1:$J$24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F9" i="1" l="1"/>
  <c r="F4" i="1" l="1"/>
  <c r="I24" i="1"/>
  <c r="I23" i="1"/>
  <c r="I22" i="1"/>
  <c r="I21" i="1"/>
  <c r="I20" i="1"/>
  <c r="I19" i="1"/>
  <c r="I18" i="1"/>
  <c r="I17" i="1"/>
  <c r="H24" i="1"/>
  <c r="H23" i="1"/>
  <c r="H22" i="1"/>
  <c r="H21" i="1"/>
  <c r="H20" i="1"/>
  <c r="H19" i="1"/>
  <c r="H18" i="1"/>
  <c r="H17" i="1"/>
  <c r="F5" i="1" l="1"/>
  <c r="F6" i="1"/>
  <c r="F7" i="1"/>
  <c r="F8" i="1"/>
  <c r="F10" i="1"/>
  <c r="F11" i="1"/>
  <c r="F12" i="1"/>
  <c r="F13" i="1"/>
  <c r="F14" i="1"/>
  <c r="F15" i="1"/>
  <c r="F16" i="1"/>
  <c r="J22" i="1" l="1"/>
  <c r="J21" i="1"/>
  <c r="J20" i="1"/>
  <c r="J19" i="1"/>
  <c r="J18" i="1"/>
  <c r="J17" i="1"/>
  <c r="J24" i="1"/>
  <c r="J23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<sst xmlns="http://schemas.openxmlformats.org/spreadsheetml/2006/main" count="42" uniqueCount="41">
  <si>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</si>
  <si>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</si>
  <si>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</si>
  <si>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</si>
  <si>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</si>
  <si>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</si>
  <si>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</si>
  <si>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 xml:space="preserve">Std. Dev. </t>
  </si>
  <si>
    <t>Max</t>
  </si>
  <si>
    <t>Min</t>
  </si>
  <si>
    <t>Fail</t>
  </si>
  <si>
    <t>Mussington</t>
  </si>
  <si>
    <t>Trevor</t>
  </si>
  <si>
    <t>Ross</t>
  </si>
  <si>
    <t>Abdulla</t>
  </si>
  <si>
    <t>Avbenake</t>
  </si>
  <si>
    <t>Blunt</t>
  </si>
  <si>
    <t>Cox</t>
  </si>
  <si>
    <t>Lawrence</t>
  </si>
  <si>
    <t>Li</t>
  </si>
  <si>
    <t>Morris</t>
  </si>
  <si>
    <t>Ouzahra</t>
  </si>
  <si>
    <t>Rees</t>
  </si>
  <si>
    <t>Sun</t>
  </si>
  <si>
    <t>Van Den Eeckhaute-Jones</t>
  </si>
  <si>
    <t>Zhao</t>
  </si>
  <si>
    <t>Mohammed</t>
  </si>
  <si>
    <t>Gabriel</t>
  </si>
  <si>
    <t>Liam</t>
  </si>
  <si>
    <t>Gareth</t>
  </si>
  <si>
    <t>Paul</t>
  </si>
  <si>
    <t>Geng</t>
  </si>
  <si>
    <t>Christopher</t>
  </si>
  <si>
    <t>Nabil</t>
  </si>
  <si>
    <t>Gregory</t>
  </si>
  <si>
    <t>Haoyi</t>
  </si>
  <si>
    <t>Ning</t>
  </si>
  <si>
    <t>0050750</t>
  </si>
  <si>
    <t>Dist.</t>
  </si>
  <si>
    <t>Merit</t>
  </si>
  <si>
    <t>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</si>
</sst>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5" fontId="3" fillId="2" borderId="1" xfId="0" applyNumberFormat="1" applyFont="1" applyFill="1" applyBorder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1" fontId="3" fillId="0" borderId="1" xfId="0" applyNumberFormat="1" applyFont="1" applyBorder="1" applyProtection="1">
      <protection locked="0"/>
    </xf>
    <xf numFmtId="1" fontId="0" fillId="0" borderId="0" xfId="0" applyNumberFormat="1"/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ont="1" applyBorder="1"/>
    <xf numFmtId="0" fontId="5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/>
    <xf numFmtId="1" fontId="3" fillId="0" borderId="1" xfId="0" applyNumberFormat="1" applyFont="1" applyBorder="1" applyAlignment="1">
      <alignment wrapText="1"/>
    </xf>
    <xf numFmtId="1" fontId="3" fillId="3" borderId="1" xfId="0" applyNumberFormat="1" applyFont="1" applyFill="1" applyBorder="1" applyProtection="1">
      <protection locked="0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Layout" topLeftCell="A4" workbookViewId="0">
      <selection activeCell="E27" sqref="E26:E27"/>
    </sheetView>
  </sheetViews>
  <sheetFormatPr defaultRowHeight="12.75" x14ac:dyDescent="0.35"/>
  <cols>
    <col min="1" max="1" width="14.86328125" customWidth="1"/>
    <col min="2" max="2" width="20.59765625" customWidth="1"/>
    <col min="3" max="3" width="14.3984375" customWidth="1"/>
    <col min="4" max="4" width="12.86328125" customWidth="1"/>
    <col min="5" max="6" width="10.3984375" customWidth="1"/>
    <col min="7" max="7" width="9.3984375" bestFit="1" customWidth="1"/>
  </cols>
  <sheetData>
    <row r="1" spans="1:7" ht="13.15" x14ac:dyDescent="0.4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7" ht="13.15" x14ac:dyDescent="0.4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7" ht="13.15" x14ac:dyDescent="0.4">
      <c r="A3" s="4"/>
      <c r="B3" s="4"/>
      <c r="C3" s="4"/>
      <c r="D3" s="5"/>
      <c r="E3" s="5"/>
      <c r="F3" s="5"/>
      <c r="G3" s="1"/>
    </row>
    <row r="4" spans="1:7" ht="19.5" customHeight="1" x14ac:dyDescent="0.4">
      <c r="A4" s="12" t="s">
        <v>14</v>
      </c>
      <c r="B4" s="15" t="s">
        <v>26</v>
      </c>
      <c r="C4" s="11">
        <v>1651452</v>
      </c>
      <c r="D4" s="18">
        <v>57</v>
      </c>
      <c r="E4" s="9">
        <v>43</v>
      </c>
      <c r="F4" s="19">
        <f t="shared" ref="F4:F16" si="0">(D4*0.5)+(E4*0.5)</f>
        <v>50</v>
      </c>
    </row>
    <row r="5" spans="1:7" ht="19.5" customHeight="1" x14ac:dyDescent="0.4">
      <c r="A5" s="12" t="s">
        <v>15</v>
      </c>
      <c r="B5" s="15" t="s">
        <v>27</v>
      </c>
      <c r="C5" s="11">
        <v>1902228</v>
      </c>
      <c r="D5" s="18">
        <v>48</v>
      </c>
      <c r="E5" s="9">
        <v>88</v>
      </c>
      <c r="F5" s="19">
        <f t="shared" si="0"/>
        <v>68</v>
      </c>
    </row>
    <row r="6" spans="1:7" ht="29.25" customHeight="1" x14ac:dyDescent="0.4">
      <c r="A6" s="12" t="s">
        <v>16</v>
      </c>
      <c r="B6" s="15" t="s">
        <v>28</v>
      </c>
      <c r="C6" s="11">
        <v>1650063</v>
      </c>
      <c r="D6" s="18">
        <v>37</v>
      </c>
      <c r="E6" s="9">
        <v>63</v>
      </c>
      <c r="F6" s="19">
        <f t="shared" si="0"/>
        <v>50</v>
      </c>
    </row>
    <row r="7" spans="1:7" ht="19.5" customHeight="1" x14ac:dyDescent="0.4">
      <c r="A7" s="12" t="s">
        <v>17</v>
      </c>
      <c r="B7" s="15" t="s">
        <v>29</v>
      </c>
      <c r="C7" s="16" t="s">
        <v>37</v>
      </c>
      <c r="D7" s="18">
        <v>50</v>
      </c>
      <c r="E7" s="20">
        <v>53</v>
      </c>
      <c r="F7" s="19">
        <f t="shared" si="0"/>
        <v>51.5</v>
      </c>
    </row>
    <row r="8" spans="1:7" ht="19.5" customHeight="1" x14ac:dyDescent="0.4">
      <c r="A8" s="12" t="s">
        <v>18</v>
      </c>
      <c r="B8" s="14" t="s">
        <v>30</v>
      </c>
      <c r="C8" s="11">
        <v>1603014</v>
      </c>
      <c r="D8" s="18">
        <v>92</v>
      </c>
      <c r="E8" s="9">
        <v>89</v>
      </c>
      <c r="F8" s="19">
        <f t="shared" si="0"/>
        <v>90.5</v>
      </c>
    </row>
    <row r="9" spans="1:7" ht="19.5" customHeight="1" x14ac:dyDescent="0.4">
      <c r="A9" s="12" t="s">
        <v>19</v>
      </c>
      <c r="B9" s="14" t="s">
        <v>31</v>
      </c>
      <c r="C9" s="11">
        <v>1904612</v>
      </c>
      <c r="D9" s="18">
        <v>54</v>
      </c>
      <c r="E9" s="9">
        <v>67</v>
      </c>
      <c r="F9" s="19">
        <f t="shared" si="0"/>
        <v>60.5</v>
      </c>
    </row>
    <row r="10" spans="1:7" ht="19.5" customHeight="1" x14ac:dyDescent="0.4">
      <c r="A10" s="12" t="s">
        <v>20</v>
      </c>
      <c r="B10" s="14" t="s">
        <v>32</v>
      </c>
      <c r="C10" s="11">
        <v>1650540</v>
      </c>
      <c r="D10" s="18">
        <v>57</v>
      </c>
      <c r="E10" s="9">
        <v>49</v>
      </c>
      <c r="F10" s="19">
        <f t="shared" si="0"/>
        <v>53</v>
      </c>
    </row>
    <row r="11" spans="1:7" ht="19.5" customHeight="1" x14ac:dyDescent="0.4">
      <c r="A11" s="12" t="s">
        <v>11</v>
      </c>
      <c r="B11" s="14" t="s">
        <v>12</v>
      </c>
      <c r="C11" s="11">
        <v>1808495</v>
      </c>
      <c r="D11" s="18">
        <v>76</v>
      </c>
      <c r="E11" s="9">
        <v>72</v>
      </c>
      <c r="F11" s="19">
        <f t="shared" si="0"/>
        <v>74</v>
      </c>
    </row>
    <row r="12" spans="1:7" ht="19.5" customHeight="1" x14ac:dyDescent="0.4">
      <c r="A12" s="12" t="s">
        <v>21</v>
      </c>
      <c r="B12" s="14" t="s">
        <v>33</v>
      </c>
      <c r="C12" s="11">
        <v>1551710</v>
      </c>
      <c r="D12" s="18">
        <v>61</v>
      </c>
      <c r="E12" s="9">
        <v>69</v>
      </c>
      <c r="F12" s="19">
        <f t="shared" si="0"/>
        <v>65</v>
      </c>
    </row>
    <row r="13" spans="1:7" ht="19.5" customHeight="1" x14ac:dyDescent="0.4">
      <c r="A13" s="12" t="s">
        <v>22</v>
      </c>
      <c r="B13" s="14" t="s">
        <v>34</v>
      </c>
      <c r="C13" s="11">
        <v>1905774</v>
      </c>
      <c r="D13" s="18">
        <v>50</v>
      </c>
      <c r="E13" s="9">
        <v>92</v>
      </c>
      <c r="F13" s="19">
        <f t="shared" si="0"/>
        <v>71</v>
      </c>
    </row>
    <row r="14" spans="1:7" ht="19.5" customHeight="1" x14ac:dyDescent="0.4">
      <c r="A14" s="12" t="s">
        <v>23</v>
      </c>
      <c r="B14" s="14" t="s">
        <v>35</v>
      </c>
      <c r="C14" s="11">
        <v>1904101</v>
      </c>
      <c r="D14" s="18">
        <v>52</v>
      </c>
      <c r="E14" s="9">
        <v>48</v>
      </c>
      <c r="F14" s="19">
        <f t="shared" si="0"/>
        <v>50</v>
      </c>
    </row>
    <row r="15" spans="1:7" ht="25.9" customHeight="1" x14ac:dyDescent="0.4">
      <c r="A15" s="13" t="s">
        <v>24</v>
      </c>
      <c r="B15" s="14" t="s">
        <v>13</v>
      </c>
      <c r="C15" s="17">
        <v>1651382</v>
      </c>
      <c r="D15" s="18">
        <v>60</v>
      </c>
      <c r="E15" s="9">
        <v>40</v>
      </c>
      <c r="F15" s="19">
        <f t="shared" si="0"/>
        <v>50</v>
      </c>
    </row>
    <row r="16" spans="1:7" ht="19.5" customHeight="1" x14ac:dyDescent="0.4">
      <c r="A16" s="12" t="s">
        <v>25</v>
      </c>
      <c r="B16" s="14" t="s">
        <v>36</v>
      </c>
      <c r="C16" s="17">
        <v>1904564</v>
      </c>
      <c r="D16" s="18">
        <v>47</v>
      </c>
      <c r="E16" s="9">
        <v>72</v>
      </c>
      <c r="F16" s="19">
        <f t="shared" si="0"/>
        <v>59.5</v>
      </c>
    </row>
    <row r="17" spans="6:10" x14ac:dyDescent="0.35">
      <c r="G17" t="s">
        <v>7</v>
      </c>
      <c r="H17" s="10">
        <f>STDEV(D4:D16)</f>
        <v>13.916417163432069</v>
      </c>
      <c r="I17" s="10">
        <f>STDEV(E4:E16)</f>
        <v>17.687095107262056</v>
      </c>
      <c r="J17" s="10">
        <f>STDEV(F4:F16)</f>
        <v>12.399596767637245</v>
      </c>
    </row>
    <row r="18" spans="6:10" x14ac:dyDescent="0.35">
      <c r="G18" t="s">
        <v>8</v>
      </c>
      <c r="H18" s="10">
        <f>MAX(D4:D16)</f>
        <v>92</v>
      </c>
      <c r="I18" s="10">
        <f>MAX(E4:E16)</f>
        <v>92</v>
      </c>
      <c r="J18" s="10">
        <f>MAX(F4:F16)</f>
        <v>90.5</v>
      </c>
    </row>
    <row r="19" spans="6:10" x14ac:dyDescent="0.35">
      <c r="G19" t="s">
        <v>9</v>
      </c>
      <c r="H19" s="10">
        <f>MIN(D4:D16)</f>
        <v>37</v>
      </c>
      <c r="I19" s="10">
        <f>MIN(E4:E16)</f>
        <v>40</v>
      </c>
      <c r="J19" s="10">
        <f>MIN(F4:F16)</f>
        <v>50</v>
      </c>
    </row>
    <row r="20" spans="6:10" x14ac:dyDescent="0.35">
      <c r="F20" s="21"/>
      <c r="G20" s="21" t="s">
        <v>38</v>
      </c>
      <c r="H20">
        <f>COUNTIF(D4:D16,"&gt;=70")</f>
        <v>2</v>
      </c>
      <c r="I20">
        <f>COUNTIF(E4:E16,"&gt;=70")</f>
        <v>5</v>
      </c>
      <c r="J20">
        <f>COUNTIF(F4:F16,"&gt;=70")</f>
        <v>3</v>
      </c>
    </row>
    <row r="21" spans="6:10" x14ac:dyDescent="0.35">
      <c r="F21" s="21"/>
      <c r="G21" s="21" t="s">
        <v>39</v>
      </c>
      <c r="H21" s="10">
        <f>COUNTIF(D4:D16,"&gt;=60")-COUNTIF(D4:D16,"&gt;=69")</f>
        <v>2</v>
      </c>
      <c r="I21" s="10">
        <f>COUNTIF(E4:E16,"&gt;=60")-COUNTIF(E4:E16,"&gt;=69")</f>
        <v>2</v>
      </c>
      <c r="J21" s="10">
        <f>COUNTIF(F4:F16,"&gt;=60")-COUNTIF(F4:F16,"&gt;=69")</f>
        <v>3</v>
      </c>
    </row>
    <row r="22" spans="6:10" x14ac:dyDescent="0.35">
      <c r="F22" s="21"/>
      <c r="G22" s="21" t="s">
        <v>40</v>
      </c>
      <c r="H22" s="10">
        <f>COUNTIF(D4:D16,"&gt;=50")-COUNTIF(D4:D16,"&gt;=60")</f>
        <v>6</v>
      </c>
      <c r="I22" s="10">
        <f>COUNTIF(E4:E16,"&gt;=50")-COUNTIF(E4:E16,"&gt;=60")</f>
        <v>1</v>
      </c>
      <c r="J22" s="10">
        <f>COUNTIF(F4:F16,"&gt;=50")-COUNTIF(F4:F16,"&gt;=60")</f>
        <v>7</v>
      </c>
    </row>
    <row r="23" spans="6:10" x14ac:dyDescent="0.35">
      <c r="F23" s="21"/>
      <c r="G23" s="21" t="s">
        <v>40</v>
      </c>
      <c r="H23" s="10">
        <f>COUNTIF(D4:D16,"&gt;=40")-COUNTIF(D4:D16,"&gt;=50")</f>
        <v>2</v>
      </c>
      <c r="I23" s="10">
        <f>COUNTIF(E4:E16,"&gt;=40")-COUNTIF(E4:E16,"&gt;=50")</f>
        <v>4</v>
      </c>
      <c r="J23" s="10">
        <f>COUNTIF(F4:F16,"&gt;=40")-COUNTIF(F4:F16,"&gt;=50")</f>
        <v>0</v>
      </c>
    </row>
    <row r="24" spans="6:10" x14ac:dyDescent="0.35">
      <c r="F24" s="21"/>
      <c r="G24" s="21" t="s">
        <v>10</v>
      </c>
      <c r="H24">
        <f>COUNTIF(D4:D16,"&lt;40")</f>
        <v>1</v>
      </c>
      <c r="I24">
        <f>COUNTIF(E4:E16,"&lt;40")</f>
        <v>0</v>
      </c>
      <c r="J24">
        <f>COUNTIF(F4:F16,"&lt;50")</f>
        <v>0</v>
      </c>
    </row>
  </sheetData>
  <sortState ref="A3:F10">
    <sortCondition ref="A3:A10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&amp;CData Security
MSc, Applied Computing
ACCA7009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2013-05-30T08:16:10Z</cp:lastPrinted>
  <dcterms:created xsi:type="dcterms:W3CDTF">2011-10-03T16:29:17Z</dcterms:created>
  <dcterms:modified xsi:type="dcterms:W3CDTF">2020-06-06T19:51:27Z</dcterms:modified>
</cp:coreProperties>
</file>