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drawings/drawing2.xml" ContentType="application/vnd.openxmlformats-officedocument.drawing+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30"/>
  <workbookPr/>
  <mc:AlternateContent xmlns:mc="http://schemas.openxmlformats.org/markup-compatibility/2006">
    <mc:Choice Requires="x15">
      <x15ac:absPath xmlns:x15ac="http://schemas.microsoft.com/office/spreadsheetml/2010/11/ac" url="/Users/monty/Downloads/"/>
    </mc:Choice>
  </mc:AlternateContent>
  <xr:revisionPtr revIDLastSave="0" documentId="13_ncr:1_{0923D5F6-ED47-E641-B8D3-C05FD4E6E55F}" xr6:coauthVersionLast="47" xr6:coauthVersionMax="47" xr10:uidLastSave="{00000000-0000-0000-0000-000000000000}"/>
  <bookViews>
    <workbookView xWindow="160" yWindow="760" windowWidth="29400" windowHeight="17200" activeTab="2" xr2:uid="{A6935BD3-09BD-4DFA-98A0-73AEC26381C1}"/>
  </bookViews>
  <sheets>
    <sheet name="Moments" sheetId="2" r:id="rId1"/>
    <sheet name="Friction" sheetId="3" r:id="rId2"/>
    <sheet name="Gears" sheetId="4" r:id="rId3"/>
    <sheet name="Rotational Friction" sheetId="5" r:id="rId4"/>
  </sheets>
  <definedNames>
    <definedName name="_xlchart.v1.0" hidden="1">'Rotational Friction'!$U$6:$U$7</definedName>
    <definedName name="_xlchart.v1.1" hidden="1">'Rotational Friction'!$U$8:$U$17</definedName>
    <definedName name="_xlchart.v1.2" hidden="1">'Rotational Friction'!$V$6:$V$7</definedName>
    <definedName name="_xlchart.v1.3" hidden="1">'Rotational Friction'!$V$8:$V$17</definedName>
    <definedName name="_xlchart.v2.4" hidden="1">'Rotational Friction'!$U$6:$U$7</definedName>
    <definedName name="_xlchart.v2.5" hidden="1">'Rotational Friction'!$U$8:$U$17</definedName>
    <definedName name="_xlchart.v2.6" hidden="1">'Rotational Friction'!$V$6:$V$7</definedName>
    <definedName name="_xlchart.v2.7" hidden="1">'Rotational Friction'!$V$8:$V$17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8" i="5" l="1"/>
  <c r="W15" i="5"/>
  <c r="AA15" i="4"/>
  <c r="AA16" i="4"/>
  <c r="Z15" i="4"/>
  <c r="Z16" i="4"/>
  <c r="Z17" i="4"/>
  <c r="AA17" i="4" s="1"/>
  <c r="Z18" i="4"/>
  <c r="AA18" i="4" s="1"/>
  <c r="Z19" i="4"/>
  <c r="AA19" i="4" s="1"/>
  <c r="Z20" i="4"/>
  <c r="AA20" i="4" s="1"/>
  <c r="AA14" i="4"/>
  <c r="Z14" i="4"/>
  <c r="AH9" i="5"/>
  <c r="AH10" i="5"/>
  <c r="AH11" i="5"/>
  <c r="AH12" i="5"/>
  <c r="AH13" i="5"/>
  <c r="AH14" i="5"/>
  <c r="AH15" i="5"/>
  <c r="AH16" i="5"/>
  <c r="AH17" i="5"/>
  <c r="AH8" i="5"/>
  <c r="AG9" i="5"/>
  <c r="AG10" i="5"/>
  <c r="AG11" i="5"/>
  <c r="AG12" i="5"/>
  <c r="AG13" i="5"/>
  <c r="AG14" i="5"/>
  <c r="AG15" i="5"/>
  <c r="AG16" i="5"/>
  <c r="AG17" i="5"/>
  <c r="AG8" i="5"/>
  <c r="AG15" i="4"/>
  <c r="AG16" i="4"/>
  <c r="AG17" i="4"/>
  <c r="AG18" i="4"/>
  <c r="AG19" i="4"/>
  <c r="AG20" i="4"/>
  <c r="AG14" i="4"/>
  <c r="AF15" i="4"/>
  <c r="AF16" i="4"/>
  <c r="AF17" i="4"/>
  <c r="AF18" i="4"/>
  <c r="AF19" i="4"/>
  <c r="AF20" i="4"/>
  <c r="AF14" i="4"/>
  <c r="T21" i="4"/>
  <c r="T22" i="4"/>
  <c r="T23" i="4"/>
  <c r="T24" i="4"/>
  <c r="T25" i="4"/>
  <c r="T26" i="4"/>
  <c r="T27" i="4"/>
  <c r="T20" i="4"/>
  <c r="S21" i="4"/>
  <c r="S22" i="4"/>
  <c r="S23" i="4"/>
  <c r="S24" i="4"/>
  <c r="S25" i="4"/>
  <c r="S26" i="4"/>
  <c r="S27" i="4"/>
  <c r="S20" i="4"/>
  <c r="AC9" i="5"/>
  <c r="AC10" i="5"/>
  <c r="AC11" i="5"/>
  <c r="AC12" i="5"/>
  <c r="AC8" i="5"/>
  <c r="AB9" i="5"/>
  <c r="AB10" i="5"/>
  <c r="AB11" i="5"/>
  <c r="AB12" i="5"/>
  <c r="AB13" i="5"/>
  <c r="AC13" i="5" s="1"/>
  <c r="AB14" i="5"/>
  <c r="AC14" i="5" s="1"/>
  <c r="AB15" i="5"/>
  <c r="AC15" i="5" s="1"/>
  <c r="AB16" i="5"/>
  <c r="AC16" i="5" s="1"/>
  <c r="AB17" i="5"/>
  <c r="AC17" i="5" s="1"/>
  <c r="AB8" i="5"/>
  <c r="W9" i="5"/>
  <c r="X9" i="5" s="1"/>
  <c r="W10" i="5"/>
  <c r="X10" i="5" s="1"/>
  <c r="W11" i="5"/>
  <c r="X11" i="5" s="1"/>
  <c r="W12" i="5"/>
  <c r="X12" i="5" s="1"/>
  <c r="W13" i="5"/>
  <c r="X13" i="5" s="1"/>
  <c r="W14" i="5"/>
  <c r="X14" i="5" s="1"/>
  <c r="X15" i="5"/>
  <c r="W16" i="5"/>
  <c r="X16" i="5" s="1"/>
  <c r="W17" i="5"/>
  <c r="X17" i="5" s="1"/>
  <c r="X8" i="5"/>
  <c r="R9" i="5"/>
  <c r="S9" i="5" s="1"/>
  <c r="R10" i="5"/>
  <c r="S10" i="5" s="1"/>
  <c r="R11" i="5"/>
  <c r="S11" i="5" s="1"/>
  <c r="R12" i="5"/>
  <c r="S12" i="5" s="1"/>
  <c r="R13" i="5"/>
  <c r="S13" i="5" s="1"/>
  <c r="R14" i="5"/>
  <c r="S14" i="5" s="1"/>
  <c r="R15" i="5"/>
  <c r="S15" i="5" s="1"/>
  <c r="R16" i="5"/>
  <c r="S16" i="5" s="1"/>
  <c r="R17" i="5"/>
  <c r="S17" i="5" s="1"/>
  <c r="R8" i="5"/>
  <c r="S8" i="5" s="1"/>
  <c r="M8" i="5"/>
  <c r="N8" i="5" s="1"/>
  <c r="M9" i="5"/>
  <c r="N9" i="5" s="1"/>
  <c r="M10" i="5"/>
  <c r="N10" i="5" s="1"/>
  <c r="M11" i="5"/>
  <c r="N11" i="5" s="1"/>
  <c r="M12" i="5"/>
  <c r="N12" i="5" s="1"/>
  <c r="M13" i="5"/>
  <c r="N13" i="5" s="1"/>
  <c r="M14" i="5"/>
  <c r="N14" i="5" s="1"/>
  <c r="M15" i="5"/>
  <c r="N15" i="5" s="1"/>
  <c r="M16" i="5"/>
  <c r="N16" i="5" s="1"/>
  <c r="M7" i="5"/>
  <c r="N7" i="5" s="1"/>
  <c r="H10" i="5"/>
  <c r="I10" i="5" s="1"/>
  <c r="H11" i="5"/>
  <c r="I11" i="5" s="1"/>
  <c r="H12" i="5"/>
  <c r="I12" i="5" s="1"/>
  <c r="H13" i="5"/>
  <c r="I13" i="5" s="1"/>
  <c r="H14" i="5"/>
  <c r="I14" i="5" s="1"/>
  <c r="H15" i="5"/>
  <c r="I15" i="5" s="1"/>
  <c r="H16" i="5"/>
  <c r="I16" i="5" s="1"/>
  <c r="I9" i="5"/>
  <c r="H8" i="5"/>
  <c r="I8" i="5" s="1"/>
  <c r="H9" i="5"/>
  <c r="H7" i="5"/>
  <c r="I7" i="5" s="1"/>
  <c r="C16" i="5"/>
  <c r="D16" i="5" s="1"/>
  <c r="C15" i="5"/>
  <c r="D15" i="5" s="1"/>
  <c r="C14" i="5"/>
  <c r="D14" i="5" s="1"/>
  <c r="C13" i="5"/>
  <c r="D13" i="5" s="1"/>
  <c r="D12" i="5"/>
  <c r="C10" i="5"/>
  <c r="D10" i="5" s="1"/>
  <c r="C11" i="5"/>
  <c r="D11" i="5" s="1"/>
  <c r="C12" i="5"/>
  <c r="C9" i="5"/>
  <c r="D9" i="5" s="1"/>
  <c r="C8" i="5"/>
  <c r="D8" i="5" s="1"/>
  <c r="C7" i="5"/>
  <c r="D7" i="5" s="1"/>
</calcChain>
</file>

<file path=xl/sharedStrings.xml><?xml version="1.0" encoding="utf-8"?>
<sst xmlns="http://schemas.openxmlformats.org/spreadsheetml/2006/main" count="484" uniqueCount="205">
  <si>
    <t>ES3</t>
  </si>
  <si>
    <t xml:space="preserve">Experiment 1  Principle of Moments </t>
  </si>
  <si>
    <t>Experimental Procedure Part B (Parallel Forces)</t>
  </si>
  <si>
    <t>Experimental Procedure Part C (Oblique Forces) Forces)</t>
  </si>
  <si>
    <t>Left Hand Side (Anticlockwise)</t>
  </si>
  <si>
    <t>Right Hand Side (Clockwise)</t>
  </si>
  <si>
    <t xml:space="preserve">Your right and left (clockwise and anticlockwise moments </t>
  </si>
  <si>
    <t>Answer:</t>
  </si>
  <si>
    <t>Mass of Weights (g)</t>
  </si>
  <si>
    <t>Force (N)</t>
  </si>
  <si>
    <t>Distance from pivot (m)</t>
  </si>
  <si>
    <t>Moment (Nm)</t>
  </si>
  <si>
    <t xml:space="preserve">may not perfectly match, especially with the oblique force </t>
  </si>
  <si>
    <t xml:space="preserve">moments experiment.  This is normal, but expect the left </t>
  </si>
  <si>
    <t xml:space="preserve">and right moments to be within 0.05 Nm of each other on </t>
  </si>
  <si>
    <t xml:space="preserve">all experiments.  Can you explain what could cause the </t>
  </si>
  <si>
    <t>differences, especially for the oblique forces?</t>
  </si>
  <si>
    <t>Experiment 4 Bell Crank levers</t>
  </si>
  <si>
    <t>Experimental Procedure Part A (90 Degree Forces)</t>
  </si>
  <si>
    <t>Experimental Procedure Part B (Oblique Forces)</t>
  </si>
  <si>
    <t xml:space="preserve">Bell Crank Lever </t>
  </si>
  <si>
    <t>Where do you find Bell Crack levers used in relevant applications?  Do the 2 arms have to be at 90 degrees.</t>
  </si>
  <si>
    <t>A=0.1m</t>
  </si>
  <si>
    <t>A=0.054m</t>
  </si>
  <si>
    <t>B=0.06m</t>
  </si>
  <si>
    <t>B/A=0.6</t>
  </si>
  <si>
    <t>B/A=1.11</t>
  </si>
  <si>
    <t>W(g)</t>
  </si>
  <si>
    <t>W(N)</t>
  </si>
  <si>
    <t>P(N)</t>
  </si>
  <si>
    <t>W/P</t>
  </si>
  <si>
    <t>Experiment 5 Beam Reactions</t>
  </si>
  <si>
    <t>Experimental Procedure Part A (Point Load at Centre)</t>
  </si>
  <si>
    <t>Experimental Procedure Part B (Point Load Along the Beam)</t>
  </si>
  <si>
    <t>Experimental Procedure Part C (Uniformly Distributed Load)</t>
  </si>
  <si>
    <t>Questions</t>
  </si>
  <si>
    <t>Point Load at Centre</t>
  </si>
  <si>
    <t>Point Load Along the Beam</t>
  </si>
  <si>
    <t>Uniformly Distributed Load</t>
  </si>
  <si>
    <t>What do you notice about the reactions for the 500g single point load experiment and the reactions for the 5 x 100g UDL experiment?</t>
  </si>
  <si>
    <t>Load (g)</t>
  </si>
  <si>
    <t>Load (N)</t>
  </si>
  <si>
    <t>R1 (N)</t>
  </si>
  <si>
    <t>R2 (N)</t>
  </si>
  <si>
    <t>R1+R2 (N)</t>
  </si>
  <si>
    <t>Load W=500g= 4.9N</t>
  </si>
  <si>
    <t>Load 1</t>
  </si>
  <si>
    <t>Load 2</t>
  </si>
  <si>
    <t>Load 3</t>
  </si>
  <si>
    <t>Load 4</t>
  </si>
  <si>
    <t>Load 5</t>
  </si>
  <si>
    <t>Total Load</t>
  </si>
  <si>
    <t>R1</t>
  </si>
  <si>
    <t>R2</t>
  </si>
  <si>
    <t>R1+R2</t>
  </si>
  <si>
    <t>Answer</t>
  </si>
  <si>
    <t>L=0.36m</t>
  </si>
  <si>
    <t>(g)</t>
  </si>
  <si>
    <t>(N)</t>
  </si>
  <si>
    <t>For the point load along the beam, what do you notice about the sum of the reaction forces, irrispective of where the load is?</t>
  </si>
  <si>
    <t>A (m)</t>
  </si>
  <si>
    <t>B (m)</t>
  </si>
  <si>
    <t>Measured</t>
  </si>
  <si>
    <t>Theoretical</t>
  </si>
  <si>
    <t>R1 + R2 (N)</t>
  </si>
  <si>
    <t>If there are any differences between the actual results and the theory. Can you explain them?</t>
  </si>
  <si>
    <t>Consider the case where the UDL runs from directly under the support to the centre of the beam. Where could you consider he load to be concentrated?  Would R1 and R2 be equal?</t>
  </si>
  <si>
    <t>ES8 Friction and Inclined Planes</t>
  </si>
  <si>
    <t>Experiment 1 Inclined Plane</t>
  </si>
  <si>
    <t>Experiment 2 Friction</t>
  </si>
  <si>
    <t>Experiment 3 Sliding Friction</t>
  </si>
  <si>
    <t>Experiment 4 Angle of Friction</t>
  </si>
  <si>
    <t>Part A Static Coefficient of Friction</t>
  </si>
  <si>
    <t>Weight of Roller (g):</t>
  </si>
  <si>
    <t>Metal Plane Surface</t>
  </si>
  <si>
    <t>Rubber Plane Surface</t>
  </si>
  <si>
    <t xml:space="preserve">Static Metal </t>
  </si>
  <si>
    <t>Surfaces</t>
  </si>
  <si>
    <r>
      <t xml:space="preserve">Angle </t>
    </r>
    <r>
      <rPr>
        <sz val="11"/>
        <color theme="1"/>
        <rFont val="Calibri"/>
        <family val="2"/>
      </rPr>
      <t>θ</t>
    </r>
  </si>
  <si>
    <t>Tan θ</t>
  </si>
  <si>
    <t>Force W (N):</t>
  </si>
  <si>
    <t>Test Surface</t>
  </si>
  <si>
    <t>Hanger Weight (g)</t>
  </si>
  <si>
    <t>Horizontal Force W (N)</t>
  </si>
  <si>
    <t>Weight of Empty Sled (g)</t>
  </si>
  <si>
    <t>Metal to Metal</t>
  </si>
  <si>
    <t>Normal Reaction</t>
  </si>
  <si>
    <t>Parallel Reaction</t>
  </si>
  <si>
    <t>Metal Friction Plate</t>
  </si>
  <si>
    <t>Sled Weight Added (g)</t>
  </si>
  <si>
    <t>Total Weight including Empty Sled (g)</t>
  </si>
  <si>
    <t>Total Force due to Sled (W) (N)</t>
  </si>
  <si>
    <t>Pulling Weight (g)</t>
  </si>
  <si>
    <t>Pulling Force (N)</t>
  </si>
  <si>
    <t>Wood to Wood</t>
  </si>
  <si>
    <t xml:space="preserve">Plane Angle </t>
  </si>
  <si>
    <t xml:space="preserve">Predicted </t>
  </si>
  <si>
    <t>Actual</t>
  </si>
  <si>
    <t>Wheels</t>
  </si>
  <si>
    <t>Plastic to Plastic</t>
  </si>
  <si>
    <t xml:space="preserve">θ </t>
  </si>
  <si>
    <t xml:space="preserve">Normal </t>
  </si>
  <si>
    <t>Roller Set</t>
  </si>
  <si>
    <t>80 (4x20)</t>
  </si>
  <si>
    <t>Metal to Rubber</t>
  </si>
  <si>
    <t>(degrees)</t>
  </si>
  <si>
    <t xml:space="preserve">Reaction </t>
  </si>
  <si>
    <t>160 (4x40)</t>
  </si>
  <si>
    <t xml:space="preserve">Force </t>
  </si>
  <si>
    <t>Weight</t>
  </si>
  <si>
    <t>240 (4X60)</t>
  </si>
  <si>
    <t>(Rn)(Wcosθ)(N)</t>
  </si>
  <si>
    <t>(Rn)(N)</t>
  </si>
  <si>
    <t>(Rp)(WSineθ)(N)</t>
  </si>
  <si>
    <t>(Rp)(N)</t>
  </si>
  <si>
    <t>320 (4x80)</t>
  </si>
  <si>
    <t>Static Wood</t>
  </si>
  <si>
    <t>Do your answers compare well with the typical values show in the guidance notes? Explain any differences.</t>
  </si>
  <si>
    <t>Why does it not matter about the weights in the sled for this test? (Think about how W affects F and Rn)</t>
  </si>
  <si>
    <t>Static Plastic</t>
  </si>
  <si>
    <t>Construct a Pulling Force versus Force due to Sled Weight graph for each material.</t>
  </si>
  <si>
    <t>Part B Kinetic Coefficient of Friction</t>
  </si>
  <si>
    <t xml:space="preserve">Kinetic Metal </t>
  </si>
  <si>
    <t>Kinetic Wood</t>
  </si>
  <si>
    <t>Kinetic Plastic</t>
  </si>
  <si>
    <t>ES13 Experiment 1: Spur Gears</t>
  </si>
  <si>
    <t>ES13 Experiment 2: Bevel Gears</t>
  </si>
  <si>
    <t>ES13 Experiment 2: Worm Gears</t>
  </si>
  <si>
    <t>Part A (Small:Small)</t>
  </si>
  <si>
    <t>Part B (Small:Medium)</t>
  </si>
  <si>
    <t>Part C (Small: Small with Idler)</t>
  </si>
  <si>
    <t>Part D (Compound Gears)</t>
  </si>
  <si>
    <t>Driver</t>
  </si>
  <si>
    <t>Follower</t>
  </si>
  <si>
    <t>Idler</t>
  </si>
  <si>
    <t>Small Gear</t>
  </si>
  <si>
    <t>Ratio</t>
  </si>
  <si>
    <t>Small Gear (front)</t>
  </si>
  <si>
    <t>Medium Gear</t>
  </si>
  <si>
    <t>Small Gear (back)</t>
  </si>
  <si>
    <t>Larger Gear</t>
  </si>
  <si>
    <t>Large Gear (front)</t>
  </si>
  <si>
    <t>Medium Gear (Front)</t>
  </si>
  <si>
    <t>Large Gear</t>
  </si>
  <si>
    <t>Worm Shaft</t>
  </si>
  <si>
    <t>Worm Wheel</t>
  </si>
  <si>
    <t>A</t>
  </si>
  <si>
    <t>B</t>
  </si>
  <si>
    <t>A:B</t>
  </si>
  <si>
    <t>C</t>
  </si>
  <si>
    <t>D</t>
  </si>
  <si>
    <t>Teeth</t>
  </si>
  <si>
    <t>PCD (mm)</t>
  </si>
  <si>
    <t>Predicted Overall Velocity Ratio = BxD/AxC=</t>
  </si>
  <si>
    <t>Velocity (turns)</t>
  </si>
  <si>
    <t>Direction</t>
  </si>
  <si>
    <t>Clockwise</t>
  </si>
  <si>
    <t>Anti-Clockwise</t>
  </si>
  <si>
    <t>Gears: Bevel Gears</t>
  </si>
  <si>
    <t>Gears: Worm Gears</t>
  </si>
  <si>
    <t>Velocity Ratio: 4:1</t>
  </si>
  <si>
    <t>Velocity Ratio: 40:1</t>
  </si>
  <si>
    <t>Gears: Small:Small</t>
  </si>
  <si>
    <t>Gears: Small:Medium</t>
  </si>
  <si>
    <t>Gears: Small: Small with Idler</t>
  </si>
  <si>
    <t>Effort (g)</t>
  </si>
  <si>
    <t xml:space="preserve">Mechanical </t>
  </si>
  <si>
    <t xml:space="preserve">Efficiency </t>
  </si>
  <si>
    <t>Velocity Ratio: 1</t>
  </si>
  <si>
    <t>Velocity Ratio: 5</t>
  </si>
  <si>
    <t>Advantage</t>
  </si>
  <si>
    <t>(%)</t>
  </si>
  <si>
    <t xml:space="preserve">Overall Actual Velocity Ratio = </t>
  </si>
  <si>
    <t>Gears: Small: Compound</t>
  </si>
  <si>
    <t>Velocity Ratio: 2.143</t>
  </si>
  <si>
    <t>Graph of Load v effort</t>
  </si>
  <si>
    <t>Graph of Efficiency v Load</t>
  </si>
  <si>
    <t xml:space="preserve">ES17 Rotational Friction </t>
  </si>
  <si>
    <t xml:space="preserve"> 1. The Wedge</t>
  </si>
  <si>
    <t>2. The Crew Jack</t>
  </si>
  <si>
    <t>3. Bearings</t>
  </si>
  <si>
    <t>Experimental Procedure Part B</t>
  </si>
  <si>
    <t>Load (W)</t>
  </si>
  <si>
    <t>Effort (F)</t>
  </si>
  <si>
    <t>MA</t>
  </si>
  <si>
    <t>Efficiency</t>
  </si>
  <si>
    <t>Oil Sintered Bearing</t>
  </si>
  <si>
    <t>Brass Bearing</t>
  </si>
  <si>
    <t>Tufnol Bearing</t>
  </si>
  <si>
    <t>What do you notice about the efficiency of the bearings?</t>
  </si>
  <si>
    <t>%</t>
  </si>
  <si>
    <t>If you were designing a high efficiency machine and cost was no object, which bearings would you fit in your machine?</t>
  </si>
  <si>
    <t>The Tufnol bearing may give the worst results, why would it still be useful?</t>
  </si>
  <si>
    <t>Wedge: 18.5 degrees VR:</t>
  </si>
  <si>
    <t>Wedge: 4.75 degrees VR:</t>
  </si>
  <si>
    <t xml:space="preserve"> VR:1</t>
  </si>
  <si>
    <t>60mm</t>
  </si>
  <si>
    <t>20mm</t>
  </si>
  <si>
    <t>100mm</t>
  </si>
  <si>
    <t xml:space="preserve">mechanical advantage </t>
  </si>
  <si>
    <t xml:space="preserve"> VR:50.3</t>
  </si>
  <si>
    <t>ball Bearing</t>
  </si>
  <si>
    <t>in booklet</t>
  </si>
  <si>
    <t>anti clockwise</t>
  </si>
  <si>
    <t xml:space="preserve">short sepcy twat what a little nig like genraly fuck off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</si>
</sst>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ptos Narrow"/>
      <family val="2"/>
      <scheme val="minor"/>
    </font>
    <font>
      <b/>
      <sz val="11"/>
      <color theme="1"/>
      <name val="Aptos Narrow"/>
      <family val="2"/>
      <scheme val="minor"/>
    </font>
    <font>
      <sz val="11"/>
      <color theme="1"/>
      <name val="Calibri"/>
      <family val="2"/>
    </font>
    <font>
      <b/>
      <i/>
      <sz val="11"/>
      <color theme="1"/>
      <name val="Aptos Narrow"/>
      <family val="2"/>
      <scheme val="minor"/>
    </font>
  </fonts>
  <fills count="9">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theme="3" tint="0.89999084444715716"/>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98">
    <border>
      <left/>
      <right/>
      <top/>
      <bottom/>
      <diagonal/>
    </border>
    <border>
      <left style="thick">
        <color auto="1"/>
      </left>
      <right style="thick">
        <color auto="1"/>
      </right>
      <top style="thick">
        <color auto="1"/>
      </top>
      <bottom style="thick">
        <color auto="1"/>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ck">
        <color auto="1"/>
      </right>
      <top/>
      <bottom style="thin">
        <color auto="1"/>
      </bottom>
      <diagonal/>
    </border>
    <border>
      <left style="thick">
        <color auto="1"/>
      </left>
      <right style="thin">
        <color auto="1"/>
      </right>
      <top style="thick">
        <color auto="1"/>
      </top>
      <bottom style="medium">
        <color auto="1"/>
      </bottom>
      <diagonal/>
    </border>
    <border>
      <left style="thin">
        <color auto="1"/>
      </left>
      <right style="thin">
        <color auto="1"/>
      </right>
      <top style="thick">
        <color auto="1"/>
      </top>
      <bottom style="medium">
        <color auto="1"/>
      </bottom>
      <diagonal/>
    </border>
    <border>
      <left style="thin">
        <color auto="1"/>
      </left>
      <right style="thick">
        <color auto="1"/>
      </right>
      <top style="thick">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right style="thin">
        <color auto="1"/>
      </right>
      <top style="thick">
        <color auto="1"/>
      </top>
      <bottom style="thin">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right/>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style="thick">
        <color auto="1"/>
      </right>
      <top/>
      <bottom style="thick">
        <color auto="1"/>
      </bottom>
      <diagonal/>
    </border>
    <border>
      <left style="thick">
        <color auto="1"/>
      </left>
      <right style="thin">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right style="thin">
        <color auto="1"/>
      </right>
      <top style="thick">
        <color auto="1"/>
      </top>
      <bottom style="thick">
        <color auto="1"/>
      </bottom>
      <diagonal/>
    </border>
    <border>
      <left style="thin">
        <color auto="1"/>
      </left>
      <right/>
      <top style="thick">
        <color auto="1"/>
      </top>
      <bottom style="thick">
        <color auto="1"/>
      </bottom>
      <diagonal/>
    </border>
    <border>
      <left style="thick">
        <color auto="1"/>
      </left>
      <right style="thick">
        <color auto="1"/>
      </right>
      <top/>
      <bottom/>
      <diagonal/>
    </border>
    <border>
      <left style="thick">
        <color auto="1"/>
      </left>
      <right style="thin">
        <color auto="1"/>
      </right>
      <top style="thin">
        <color auto="1"/>
      </top>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auto="1"/>
      </right>
      <top style="thin">
        <color auto="1"/>
      </top>
      <bottom style="thick">
        <color auto="1"/>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n">
        <color auto="1"/>
      </bottom>
      <diagonal/>
    </border>
    <border>
      <left style="thick">
        <color auto="1"/>
      </left>
      <right style="thick">
        <color auto="1"/>
      </right>
      <top style="thin">
        <color auto="1"/>
      </top>
      <bottom style="thick">
        <color auto="1"/>
      </bottom>
      <diagonal/>
    </border>
    <border>
      <left style="thick">
        <color auto="1"/>
      </left>
      <right style="thick">
        <color auto="1"/>
      </right>
      <top/>
      <bottom style="thin">
        <color auto="1"/>
      </bottom>
      <diagonal/>
    </border>
    <border>
      <left style="thick">
        <color auto="1"/>
      </left>
      <right style="thin">
        <color auto="1"/>
      </right>
      <top style="thick">
        <color auto="1"/>
      </top>
      <bottom/>
      <diagonal/>
    </border>
    <border>
      <left style="thin">
        <color auto="1"/>
      </left>
      <right style="thin">
        <color auto="1"/>
      </right>
      <top style="thick">
        <color auto="1"/>
      </top>
      <bottom/>
      <diagonal/>
    </border>
    <border>
      <left style="thin">
        <color auto="1"/>
      </left>
      <right style="thick">
        <color auto="1"/>
      </right>
      <top style="thick">
        <color auto="1"/>
      </top>
      <bottom/>
      <diagonal/>
    </border>
    <border>
      <left style="thick">
        <color auto="1"/>
      </left>
      <right style="thin">
        <color auto="1"/>
      </right>
      <top/>
      <bottom/>
      <diagonal/>
    </border>
    <border>
      <left style="thin">
        <color auto="1"/>
      </left>
      <right style="thin">
        <color auto="1"/>
      </right>
      <top/>
      <bottom/>
      <diagonal/>
    </border>
    <border>
      <left style="thin">
        <color auto="1"/>
      </left>
      <right style="thick">
        <color auto="1"/>
      </right>
      <top/>
      <bottom/>
      <diagonal/>
    </border>
    <border>
      <left style="thick">
        <color auto="1"/>
      </left>
      <right style="thin">
        <color auto="1"/>
      </right>
      <top/>
      <bottom style="thick">
        <color auto="1"/>
      </bottom>
      <diagonal/>
    </border>
    <border>
      <left style="thin">
        <color auto="1"/>
      </left>
      <right style="thin">
        <color auto="1"/>
      </right>
      <top/>
      <bottom style="thick">
        <color auto="1"/>
      </bottom>
      <diagonal/>
    </border>
    <border>
      <left style="thin">
        <color auto="1"/>
      </left>
      <right style="thick">
        <color auto="1"/>
      </right>
      <top/>
      <bottom style="thick">
        <color auto="1"/>
      </bottom>
      <diagonal/>
    </border>
    <border>
      <left/>
      <right style="thin">
        <color auto="1"/>
      </right>
      <top style="thick">
        <color auto="1"/>
      </top>
      <bottom/>
      <diagonal/>
    </border>
    <border>
      <left/>
      <right style="thin">
        <color auto="1"/>
      </right>
      <top/>
      <bottom/>
      <diagonal/>
    </border>
    <border>
      <left/>
      <right style="thin">
        <color auto="1"/>
      </right>
      <top/>
      <bottom style="thick">
        <color auto="1"/>
      </bottom>
      <diagonal/>
    </border>
    <border>
      <left style="thick">
        <color auto="1"/>
      </left>
      <right/>
      <top style="thin">
        <color auto="1"/>
      </top>
      <bottom style="thick">
        <color auto="1"/>
      </bottom>
      <diagonal/>
    </border>
    <border>
      <left/>
      <right/>
      <top style="thin">
        <color auto="1"/>
      </top>
      <bottom style="thick">
        <color auto="1"/>
      </bottom>
      <diagonal/>
    </border>
    <border>
      <left/>
      <right style="thick">
        <color auto="1"/>
      </right>
      <top style="thin">
        <color auto="1"/>
      </top>
      <bottom style="thick">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s>
  <cellStyleXfs count="1">
    <xf numFmtId="0" fontId="0" fillId="0" borderId="0"/>
  </cellStyleXfs>
  <cellXfs count="348">
    <xf numFmtId="0" fontId="0" fillId="0" borderId="0" xfId="0"/>
    <xf numFmtId="0" fontId="1" fillId="0" borderId="0" xfId="0" applyFont="1"/>
    <xf numFmtId="0" fontId="0" fillId="2" borderId="2" xfId="0" applyFill="1" applyBorder="1"/>
    <xf numFmtId="0" fontId="0" fillId="2" borderId="3" xfId="0" applyFill="1" applyBorder="1"/>
    <xf numFmtId="0" fontId="0" fillId="2" borderId="5" xfId="0" applyFill="1" applyBorder="1"/>
    <xf numFmtId="0" fontId="0" fillId="2" borderId="6" xfId="0" applyFill="1" applyBorder="1"/>
    <xf numFmtId="0" fontId="0" fillId="2" borderId="8" xfId="0" applyFill="1" applyBorder="1"/>
    <xf numFmtId="0" fontId="0" fillId="3" borderId="3" xfId="0" applyFill="1" applyBorder="1"/>
    <xf numFmtId="0" fontId="0" fillId="3" borderId="4" xfId="0" applyFill="1" applyBorder="1"/>
    <xf numFmtId="0" fontId="0" fillId="3" borderId="6" xfId="0" applyFill="1" applyBorder="1"/>
    <xf numFmtId="0" fontId="0" fillId="3" borderId="9" xfId="0" applyFill="1" applyBorder="1"/>
    <xf numFmtId="0" fontId="0" fillId="2" borderId="2" xfId="0" applyFill="1" applyBorder="1" applyAlignment="1">
      <alignment horizontal="center"/>
    </xf>
    <xf numFmtId="0" fontId="0" fillId="2" borderId="3"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2" borderId="5" xfId="0" applyFill="1" applyBorder="1" applyAlignment="1">
      <alignment horizontal="center"/>
    </xf>
    <xf numFmtId="0" fontId="0" fillId="2" borderId="6" xfId="0" applyFill="1" applyBorder="1" applyAlignment="1">
      <alignment horizontal="center"/>
    </xf>
    <xf numFmtId="0" fontId="0" fillId="3" borderId="6" xfId="0" applyFill="1" applyBorder="1" applyAlignment="1">
      <alignment horizontal="center"/>
    </xf>
    <xf numFmtId="0" fontId="0" fillId="3"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0" fillId="3" borderId="9" xfId="0" applyFill="1" applyBorder="1" applyAlignment="1">
      <alignment horizontal="center"/>
    </xf>
    <xf numFmtId="0" fontId="0" fillId="2" borderId="11" xfId="0" applyFill="1" applyBorder="1" applyAlignment="1">
      <alignment horizontal="center"/>
    </xf>
    <xf numFmtId="0" fontId="0" fillId="3" borderId="11" xfId="0" applyFill="1" applyBorder="1" applyAlignment="1">
      <alignment horizontal="center"/>
    </xf>
    <xf numFmtId="0" fontId="0" fillId="3" borderId="5" xfId="0" applyFill="1" applyBorder="1" applyAlignment="1">
      <alignment horizontal="center"/>
    </xf>
    <xf numFmtId="0" fontId="0" fillId="3" borderId="8" xfId="0" applyFill="1" applyBorder="1" applyAlignment="1">
      <alignment horizontal="center"/>
    </xf>
    <xf numFmtId="0" fontId="0" fillId="0" borderId="33" xfId="0" applyBorder="1"/>
    <xf numFmtId="0" fontId="0" fillId="3" borderId="23" xfId="0" applyFill="1" applyBorder="1"/>
    <xf numFmtId="0" fontId="0" fillId="3" borderId="11" xfId="0" applyFill="1" applyBorder="1"/>
    <xf numFmtId="0" fontId="0" fillId="3" borderId="12" xfId="0" applyFill="1" applyBorder="1"/>
    <xf numFmtId="0" fontId="0" fillId="3" borderId="5" xfId="0" applyFill="1" applyBorder="1"/>
    <xf numFmtId="0" fontId="0" fillId="3" borderId="8" xfId="0" applyFill="1" applyBorder="1"/>
    <xf numFmtId="0" fontId="0" fillId="2" borderId="4" xfId="0" applyFill="1" applyBorder="1"/>
    <xf numFmtId="0" fontId="0" fillId="2" borderId="7" xfId="0" applyFill="1" applyBorder="1"/>
    <xf numFmtId="0" fontId="0" fillId="4" borderId="2" xfId="0" applyFill="1" applyBorder="1"/>
    <xf numFmtId="0" fontId="0" fillId="4" borderId="3" xfId="0" applyFill="1" applyBorder="1"/>
    <xf numFmtId="0" fontId="0" fillId="4" borderId="4" xfId="0" applyFill="1" applyBorder="1"/>
    <xf numFmtId="0" fontId="0" fillId="4" borderId="40" xfId="0" applyFill="1" applyBorder="1"/>
    <xf numFmtId="0" fontId="0" fillId="4" borderId="9" xfId="0" applyFill="1" applyBorder="1"/>
    <xf numFmtId="0" fontId="0" fillId="4" borderId="10" xfId="0" applyFill="1" applyBorder="1"/>
    <xf numFmtId="0" fontId="0" fillId="4" borderId="24" xfId="0" applyFill="1" applyBorder="1"/>
    <xf numFmtId="0" fontId="0" fillId="4" borderId="26" xfId="0" applyFill="1" applyBorder="1" applyAlignment="1">
      <alignment horizontal="center"/>
    </xf>
    <xf numFmtId="0" fontId="0" fillId="4" borderId="39" xfId="0" applyFill="1" applyBorder="1" applyAlignment="1">
      <alignment horizontal="center"/>
    </xf>
    <xf numFmtId="0" fontId="0" fillId="4" borderId="28" xfId="0" applyFill="1" applyBorder="1" applyAlignment="1">
      <alignment horizontal="center"/>
    </xf>
    <xf numFmtId="0" fontId="0" fillId="4" borderId="24" xfId="0" applyFill="1" applyBorder="1" applyAlignment="1">
      <alignment horizontal="center"/>
    </xf>
    <xf numFmtId="0" fontId="0" fillId="4" borderId="0" xfId="0" applyFill="1" applyAlignment="1">
      <alignment horizontal="center"/>
    </xf>
    <xf numFmtId="0" fontId="0" fillId="4" borderId="25" xfId="0" applyFill="1" applyBorder="1"/>
    <xf numFmtId="0" fontId="0" fillId="4" borderId="25" xfId="0" applyFill="1" applyBorder="1" applyAlignment="1">
      <alignment horizontal="center"/>
    </xf>
    <xf numFmtId="0" fontId="0" fillId="4" borderId="11" xfId="0" applyFill="1" applyBorder="1"/>
    <xf numFmtId="0" fontId="0" fillId="4" borderId="5" xfId="0" applyFill="1" applyBorder="1"/>
    <xf numFmtId="0" fontId="0" fillId="4" borderId="8" xfId="0" applyFill="1" applyBorder="1"/>
    <xf numFmtId="0" fontId="0" fillId="5" borderId="1" xfId="0" applyFill="1" applyBorder="1" applyAlignment="1">
      <alignment horizontal="center"/>
    </xf>
    <xf numFmtId="0" fontId="0" fillId="5" borderId="6" xfId="0" applyFill="1" applyBorder="1" applyAlignment="1">
      <alignment horizontal="center"/>
    </xf>
    <xf numFmtId="0" fontId="0" fillId="5" borderId="44" xfId="0" applyFill="1" applyBorder="1" applyAlignment="1">
      <alignment horizontal="center"/>
    </xf>
    <xf numFmtId="0" fontId="0" fillId="5" borderId="45" xfId="0" applyFill="1" applyBorder="1" applyAlignment="1">
      <alignment horizontal="center"/>
    </xf>
    <xf numFmtId="0" fontId="0" fillId="5" borderId="46" xfId="0" applyFill="1" applyBorder="1" applyAlignment="1">
      <alignment horizontal="center"/>
    </xf>
    <xf numFmtId="0" fontId="3" fillId="0" borderId="0" xfId="0" applyFont="1" applyAlignment="1">
      <alignment horizontal="left"/>
    </xf>
    <xf numFmtId="0" fontId="0" fillId="2" borderId="34" xfId="0" applyFill="1" applyBorder="1" applyAlignment="1">
      <alignment horizontal="center"/>
    </xf>
    <xf numFmtId="0" fontId="0" fillId="2" borderId="35" xfId="0" applyFill="1" applyBorder="1" applyAlignment="1">
      <alignment horizontal="center"/>
    </xf>
    <xf numFmtId="0" fontId="0" fillId="2" borderId="36" xfId="0" applyFill="1" applyBorder="1" applyAlignment="1">
      <alignment horizontal="center"/>
    </xf>
    <xf numFmtId="0" fontId="0" fillId="4" borderId="34" xfId="0" applyFill="1" applyBorder="1" applyAlignment="1">
      <alignment horizontal="center"/>
    </xf>
    <xf numFmtId="0" fontId="0" fillId="4" borderId="35" xfId="0" applyFill="1" applyBorder="1" applyAlignment="1">
      <alignment horizontal="center"/>
    </xf>
    <xf numFmtId="0" fontId="0" fillId="4" borderId="36" xfId="0" applyFill="1" applyBorder="1" applyAlignment="1">
      <alignment horizontal="center"/>
    </xf>
    <xf numFmtId="0" fontId="0" fillId="4" borderId="11" xfId="0" applyFill="1" applyBorder="1" applyAlignment="1">
      <alignment horizontal="center"/>
    </xf>
    <xf numFmtId="0" fontId="0" fillId="4" borderId="5" xfId="0" applyFill="1" applyBorder="1" applyAlignment="1">
      <alignment horizontal="center"/>
    </xf>
    <xf numFmtId="0" fontId="0" fillId="4" borderId="8" xfId="0" applyFill="1" applyBorder="1" applyAlignment="1">
      <alignment horizontal="center"/>
    </xf>
    <xf numFmtId="0" fontId="0" fillId="3" borderId="34" xfId="0" applyFill="1" applyBorder="1" applyAlignment="1">
      <alignment horizontal="center"/>
    </xf>
    <xf numFmtId="0" fontId="0" fillId="3" borderId="35" xfId="0" applyFill="1" applyBorder="1" applyAlignment="1">
      <alignment horizontal="center"/>
    </xf>
    <xf numFmtId="0" fontId="0" fillId="3" borderId="36" xfId="0" applyFill="1" applyBorder="1" applyAlignment="1">
      <alignment horizontal="center"/>
    </xf>
    <xf numFmtId="0" fontId="3" fillId="0" borderId="0" xfId="0" applyFont="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0" borderId="31" xfId="0" applyBorder="1"/>
    <xf numFmtId="0" fontId="0" fillId="3" borderId="48" xfId="0" applyFill="1" applyBorder="1" applyAlignment="1">
      <alignment horizontal="center"/>
    </xf>
    <xf numFmtId="0" fontId="0" fillId="3" borderId="49" xfId="0" applyFill="1" applyBorder="1" applyAlignment="1">
      <alignment horizontal="center"/>
    </xf>
    <xf numFmtId="0" fontId="0" fillId="3" borderId="50" xfId="0" applyFill="1" applyBorder="1" applyAlignment="1">
      <alignment horizontal="center"/>
    </xf>
    <xf numFmtId="0" fontId="0" fillId="3" borderId="51" xfId="0" applyFill="1" applyBorder="1" applyAlignment="1">
      <alignment horizontal="center"/>
    </xf>
    <xf numFmtId="0" fontId="0" fillId="3" borderId="52" xfId="0" applyFill="1" applyBorder="1" applyAlignment="1">
      <alignment horizontal="center"/>
    </xf>
    <xf numFmtId="0" fontId="0" fillId="3" borderId="53" xfId="0" applyFill="1" applyBorder="1" applyAlignment="1">
      <alignment horizontal="center"/>
    </xf>
    <xf numFmtId="0" fontId="0" fillId="3" borderId="54" xfId="0" applyFill="1" applyBorder="1" applyAlignment="1">
      <alignment horizontal="center"/>
    </xf>
    <xf numFmtId="0" fontId="0" fillId="3" borderId="55" xfId="0" applyFill="1" applyBorder="1" applyAlignment="1">
      <alignment horizontal="center"/>
    </xf>
    <xf numFmtId="0" fontId="0" fillId="3" borderId="56" xfId="0" applyFill="1" applyBorder="1" applyAlignment="1">
      <alignment horizontal="center"/>
    </xf>
    <xf numFmtId="0" fontId="0" fillId="3" borderId="47" xfId="0" applyFill="1" applyBorder="1" applyAlignment="1">
      <alignment horizontal="right"/>
    </xf>
    <xf numFmtId="0" fontId="0" fillId="3" borderId="45" xfId="0" applyFill="1" applyBorder="1"/>
    <xf numFmtId="0" fontId="0" fillId="3" borderId="46" xfId="0" applyFill="1" applyBorder="1"/>
    <xf numFmtId="0" fontId="0" fillId="2" borderId="48" xfId="0" applyFill="1" applyBorder="1" applyAlignment="1">
      <alignment horizontal="center"/>
    </xf>
    <xf numFmtId="0" fontId="0" fillId="2" borderId="49" xfId="0" applyFill="1" applyBorder="1" applyAlignment="1">
      <alignment horizontal="center"/>
    </xf>
    <xf numFmtId="0" fontId="0" fillId="2" borderId="50" xfId="0" applyFill="1" applyBorder="1" applyAlignment="1">
      <alignment horizontal="center"/>
    </xf>
    <xf numFmtId="0" fontId="0" fillId="2" borderId="51" xfId="0" applyFill="1" applyBorder="1" applyAlignment="1">
      <alignment horizontal="center"/>
    </xf>
    <xf numFmtId="0" fontId="0" fillId="2" borderId="52" xfId="0" applyFill="1" applyBorder="1" applyAlignment="1">
      <alignment horizontal="center"/>
    </xf>
    <xf numFmtId="0" fontId="0" fillId="2" borderId="53" xfId="0" applyFill="1" applyBorder="1" applyAlignment="1">
      <alignment horizontal="center"/>
    </xf>
    <xf numFmtId="0" fontId="0" fillId="2" borderId="54" xfId="0" applyFill="1" applyBorder="1" applyAlignment="1">
      <alignment horizontal="center"/>
    </xf>
    <xf numFmtId="0" fontId="0" fillId="2" borderId="55" xfId="0" applyFill="1" applyBorder="1" applyAlignment="1">
      <alignment horizontal="center"/>
    </xf>
    <xf numFmtId="0" fontId="0" fillId="2" borderId="56" xfId="0" applyFill="1" applyBorder="1" applyAlignment="1">
      <alignment horizontal="center"/>
    </xf>
    <xf numFmtId="0" fontId="0" fillId="2" borderId="11" xfId="0" applyFill="1" applyBorder="1"/>
    <xf numFmtId="0" fontId="0" fillId="2" borderId="24" xfId="0" applyFill="1" applyBorder="1" applyAlignment="1">
      <alignment horizontal="center"/>
    </xf>
    <xf numFmtId="0" fontId="0" fillId="2" borderId="25" xfId="0" applyFill="1" applyBorder="1" applyAlignment="1">
      <alignment horizontal="center"/>
    </xf>
    <xf numFmtId="0" fontId="0" fillId="2" borderId="47" xfId="0" applyFill="1" applyBorder="1" applyAlignment="1">
      <alignment horizontal="right"/>
    </xf>
    <xf numFmtId="0" fontId="0" fillId="2" borderId="45" xfId="0" applyFill="1" applyBorder="1"/>
    <xf numFmtId="0" fontId="0" fillId="2" borderId="46" xfId="0" applyFill="1" applyBorder="1"/>
    <xf numFmtId="0" fontId="0" fillId="4" borderId="48" xfId="0" applyFill="1" applyBorder="1" applyAlignment="1">
      <alignment horizontal="center"/>
    </xf>
    <xf numFmtId="0" fontId="0" fillId="4" borderId="57" xfId="0" applyFill="1" applyBorder="1" applyAlignment="1">
      <alignment horizontal="center"/>
    </xf>
    <xf numFmtId="0" fontId="0" fillId="4" borderId="49" xfId="0" applyFill="1" applyBorder="1" applyAlignment="1">
      <alignment horizontal="center"/>
    </xf>
    <xf numFmtId="0" fontId="0" fillId="4" borderId="50" xfId="0" applyFill="1" applyBorder="1" applyAlignment="1">
      <alignment horizontal="center"/>
    </xf>
    <xf numFmtId="0" fontId="0" fillId="4" borderId="51" xfId="0" applyFill="1" applyBorder="1" applyAlignment="1">
      <alignment horizontal="center"/>
    </xf>
    <xf numFmtId="0" fontId="0" fillId="4" borderId="58" xfId="0" applyFill="1" applyBorder="1" applyAlignment="1">
      <alignment horizontal="center"/>
    </xf>
    <xf numFmtId="0" fontId="0" fillId="4" borderId="52" xfId="0" applyFill="1" applyBorder="1" applyAlignment="1">
      <alignment horizontal="center"/>
    </xf>
    <xf numFmtId="0" fontId="0" fillId="4" borderId="53" xfId="0" applyFill="1" applyBorder="1" applyAlignment="1">
      <alignment horizontal="center"/>
    </xf>
    <xf numFmtId="0" fontId="0" fillId="4" borderId="54" xfId="0" applyFill="1" applyBorder="1" applyAlignment="1">
      <alignment horizontal="center"/>
    </xf>
    <xf numFmtId="0" fontId="0" fillId="4" borderId="59" xfId="0" applyFill="1" applyBorder="1" applyAlignment="1">
      <alignment horizontal="center"/>
    </xf>
    <xf numFmtId="0" fontId="0" fillId="4" borderId="55" xfId="0" applyFill="1" applyBorder="1" applyAlignment="1">
      <alignment horizontal="center"/>
    </xf>
    <xf numFmtId="0" fontId="0" fillId="4" borderId="56" xfId="0" applyFill="1" applyBorder="1" applyAlignment="1">
      <alignment horizontal="center"/>
    </xf>
    <xf numFmtId="0" fontId="0" fillId="4" borderId="47" xfId="0" applyFill="1" applyBorder="1" applyAlignment="1">
      <alignment horizontal="right"/>
    </xf>
    <xf numFmtId="0" fontId="0" fillId="4" borderId="45" xfId="0" applyFill="1" applyBorder="1"/>
    <xf numFmtId="0" fontId="0" fillId="4" borderId="46" xfId="0" applyFill="1" applyBorder="1"/>
    <xf numFmtId="0" fontId="0" fillId="5" borderId="48" xfId="0" applyFill="1" applyBorder="1" applyAlignment="1">
      <alignment horizontal="center"/>
    </xf>
    <xf numFmtId="0" fontId="0" fillId="5" borderId="49" xfId="0" applyFill="1" applyBorder="1" applyAlignment="1">
      <alignment horizontal="center"/>
    </xf>
    <xf numFmtId="0" fontId="0" fillId="5" borderId="50" xfId="0" applyFill="1" applyBorder="1" applyAlignment="1">
      <alignment horizontal="center"/>
    </xf>
    <xf numFmtId="0" fontId="0" fillId="5" borderId="51" xfId="0" applyFill="1" applyBorder="1" applyAlignment="1">
      <alignment horizontal="center"/>
    </xf>
    <xf numFmtId="0" fontId="0" fillId="5" borderId="52" xfId="0" applyFill="1" applyBorder="1" applyAlignment="1">
      <alignment horizontal="center"/>
    </xf>
    <xf numFmtId="0" fontId="0" fillId="5" borderId="53" xfId="0" applyFill="1" applyBorder="1" applyAlignment="1">
      <alignment horizontal="center"/>
    </xf>
    <xf numFmtId="0" fontId="0" fillId="5" borderId="54" xfId="0" applyFill="1" applyBorder="1" applyAlignment="1">
      <alignment horizontal="center"/>
    </xf>
    <xf numFmtId="0" fontId="0" fillId="5" borderId="55" xfId="0" applyFill="1" applyBorder="1" applyAlignment="1">
      <alignment horizontal="center"/>
    </xf>
    <xf numFmtId="0" fontId="0" fillId="5" borderId="56" xfId="0" applyFill="1" applyBorder="1" applyAlignment="1">
      <alignment horizontal="center"/>
    </xf>
    <xf numFmtId="0" fontId="0" fillId="5" borderId="2" xfId="0" applyFill="1" applyBorder="1"/>
    <xf numFmtId="0" fontId="0" fillId="5" borderId="24" xfId="0" applyFill="1" applyBorder="1" applyAlignment="1">
      <alignment horizontal="center"/>
    </xf>
    <xf numFmtId="0" fontId="0" fillId="5" borderId="25" xfId="0" applyFill="1" applyBorder="1" applyAlignment="1">
      <alignment horizontal="center"/>
    </xf>
    <xf numFmtId="0" fontId="0" fillId="5" borderId="47" xfId="0" applyFill="1" applyBorder="1" applyAlignment="1">
      <alignment horizontal="right"/>
    </xf>
    <xf numFmtId="0" fontId="0" fillId="5" borderId="45" xfId="0" applyFill="1" applyBorder="1"/>
    <xf numFmtId="0" fontId="0" fillId="5" borderId="46" xfId="0" applyFill="1" applyBorder="1"/>
    <xf numFmtId="0" fontId="0" fillId="0" borderId="65" xfId="0" applyBorder="1"/>
    <xf numFmtId="0" fontId="0" fillId="0" borderId="70" xfId="0" applyBorder="1"/>
    <xf numFmtId="0" fontId="0" fillId="4" borderId="64" xfId="0" applyFill="1" applyBorder="1"/>
    <xf numFmtId="0" fontId="0" fillId="4" borderId="65" xfId="0" applyFill="1" applyBorder="1"/>
    <xf numFmtId="0" fontId="0" fillId="4" borderId="66" xfId="0" applyFill="1" applyBorder="1"/>
    <xf numFmtId="0" fontId="0" fillId="4" borderId="67" xfId="0" applyFill="1" applyBorder="1"/>
    <xf numFmtId="0" fontId="0" fillId="4" borderId="0" xfId="0" applyFill="1"/>
    <xf numFmtId="0" fontId="0" fillId="4" borderId="68" xfId="0" applyFill="1" applyBorder="1"/>
    <xf numFmtId="0" fontId="0" fillId="4" borderId="69" xfId="0" applyFill="1" applyBorder="1"/>
    <xf numFmtId="0" fontId="0" fillId="4" borderId="70" xfId="0" applyFill="1" applyBorder="1"/>
    <xf numFmtId="0" fontId="0" fillId="4" borderId="71" xfId="0" applyFill="1" applyBorder="1"/>
    <xf numFmtId="0" fontId="0" fillId="5" borderId="67" xfId="0" applyFill="1" applyBorder="1" applyAlignment="1">
      <alignment horizontal="center"/>
    </xf>
    <xf numFmtId="0" fontId="0" fillId="5" borderId="0" xfId="0" applyFill="1" applyAlignment="1">
      <alignment horizontal="center"/>
    </xf>
    <xf numFmtId="0" fontId="0" fillId="5" borderId="68" xfId="0" applyFill="1" applyBorder="1" applyAlignment="1">
      <alignment horizontal="center"/>
    </xf>
    <xf numFmtId="0" fontId="0" fillId="5" borderId="69" xfId="0" applyFill="1" applyBorder="1" applyAlignment="1">
      <alignment horizontal="center"/>
    </xf>
    <xf numFmtId="0" fontId="0" fillId="5" borderId="70" xfId="0" applyFill="1" applyBorder="1" applyAlignment="1">
      <alignment horizontal="center"/>
    </xf>
    <xf numFmtId="0" fontId="0" fillId="5" borderId="71" xfId="0" applyFill="1" applyBorder="1" applyAlignment="1">
      <alignment horizontal="center"/>
    </xf>
    <xf numFmtId="0" fontId="0" fillId="5" borderId="75" xfId="0" applyFill="1" applyBorder="1" applyAlignment="1">
      <alignment horizontal="center"/>
    </xf>
    <xf numFmtId="0" fontId="0" fillId="5" borderId="76" xfId="0" applyFill="1" applyBorder="1" applyAlignment="1">
      <alignment horizontal="center"/>
    </xf>
    <xf numFmtId="0" fontId="0" fillId="5" borderId="77" xfId="0" applyFill="1" applyBorder="1" applyAlignment="1">
      <alignment horizontal="center"/>
    </xf>
    <xf numFmtId="0" fontId="0" fillId="5" borderId="78" xfId="0" applyFill="1" applyBorder="1" applyAlignment="1">
      <alignment horizontal="center"/>
    </xf>
    <xf numFmtId="0" fontId="0" fillId="5" borderId="80" xfId="0" applyFill="1" applyBorder="1" applyAlignment="1">
      <alignment horizontal="center"/>
    </xf>
    <xf numFmtId="0" fontId="0" fillId="5" borderId="81" xfId="0" applyFill="1" applyBorder="1" applyAlignment="1">
      <alignment horizontal="center"/>
    </xf>
    <xf numFmtId="0" fontId="0" fillId="5" borderId="82" xfId="0" applyFill="1" applyBorder="1" applyAlignment="1">
      <alignment horizontal="center"/>
    </xf>
    <xf numFmtId="0" fontId="0" fillId="0" borderId="83" xfId="0" applyBorder="1"/>
    <xf numFmtId="0" fontId="0" fillId="4" borderId="78" xfId="0" applyFill="1" applyBorder="1" applyAlignment="1">
      <alignment horizontal="center"/>
    </xf>
    <xf numFmtId="0" fontId="0" fillId="4" borderId="80" xfId="0" applyFill="1" applyBorder="1" applyAlignment="1">
      <alignment horizontal="center"/>
    </xf>
    <xf numFmtId="0" fontId="1" fillId="4" borderId="75" xfId="0" applyFont="1" applyFill="1" applyBorder="1"/>
    <xf numFmtId="0" fontId="0" fillId="5" borderId="63" xfId="0" applyFill="1" applyBorder="1"/>
    <xf numFmtId="0" fontId="0" fillId="4" borderId="94" xfId="0" applyFill="1" applyBorder="1" applyAlignment="1">
      <alignment horizontal="center"/>
    </xf>
    <xf numFmtId="0" fontId="0" fillId="4" borderId="93" xfId="0" applyFill="1" applyBorder="1" applyAlignment="1">
      <alignment horizontal="center"/>
    </xf>
    <xf numFmtId="0" fontId="0" fillId="5" borderId="93" xfId="0" applyFill="1" applyBorder="1"/>
    <xf numFmtId="0" fontId="0" fillId="5" borderId="94" xfId="0" applyFill="1" applyBorder="1"/>
    <xf numFmtId="0" fontId="0" fillId="5" borderId="95" xfId="0" applyFill="1" applyBorder="1"/>
    <xf numFmtId="0" fontId="0" fillId="2" borderId="75" xfId="0" applyFill="1" applyBorder="1" applyAlignment="1">
      <alignment horizontal="center"/>
    </xf>
    <xf numFmtId="0" fontId="0" fillId="2" borderId="76" xfId="0" applyFill="1" applyBorder="1" applyAlignment="1">
      <alignment horizontal="center"/>
    </xf>
    <xf numFmtId="0" fontId="0" fillId="2" borderId="77" xfId="0" applyFill="1" applyBorder="1" applyAlignment="1">
      <alignment horizontal="center"/>
    </xf>
    <xf numFmtId="0" fontId="0" fillId="2" borderId="80" xfId="0" applyFill="1" applyBorder="1" applyAlignment="1">
      <alignment horizontal="center"/>
    </xf>
    <xf numFmtId="0" fontId="0" fillId="2" borderId="81" xfId="0" applyFill="1" applyBorder="1" applyAlignment="1">
      <alignment horizontal="center"/>
    </xf>
    <xf numFmtId="0" fontId="0" fillId="2" borderId="82" xfId="0" applyFill="1" applyBorder="1" applyAlignment="1">
      <alignment horizontal="center"/>
    </xf>
    <xf numFmtId="0" fontId="0" fillId="2" borderId="78" xfId="0" applyFill="1" applyBorder="1" applyAlignment="1">
      <alignment horizontal="center"/>
    </xf>
    <xf numFmtId="0" fontId="0" fillId="3" borderId="75" xfId="0" applyFill="1" applyBorder="1" applyAlignment="1">
      <alignment horizontal="center"/>
    </xf>
    <xf numFmtId="0" fontId="0" fillId="3" borderId="76" xfId="0" applyFill="1" applyBorder="1" applyAlignment="1">
      <alignment horizontal="center"/>
    </xf>
    <xf numFmtId="0" fontId="0" fillId="3" borderId="77" xfId="0" applyFill="1" applyBorder="1" applyAlignment="1">
      <alignment horizontal="center"/>
    </xf>
    <xf numFmtId="0" fontId="0" fillId="3" borderId="80" xfId="0" applyFill="1" applyBorder="1" applyAlignment="1">
      <alignment horizontal="center"/>
    </xf>
    <xf numFmtId="0" fontId="0" fillId="3" borderId="81" xfId="0" applyFill="1" applyBorder="1" applyAlignment="1">
      <alignment horizontal="center"/>
    </xf>
    <xf numFmtId="0" fontId="0" fillId="3" borderId="82" xfId="0" applyFill="1" applyBorder="1" applyAlignment="1">
      <alignment horizontal="center"/>
    </xf>
    <xf numFmtId="0" fontId="0" fillId="3" borderId="78" xfId="0" applyFill="1" applyBorder="1" applyAlignment="1">
      <alignment horizontal="center"/>
    </xf>
    <xf numFmtId="0" fontId="0" fillId="4" borderId="75" xfId="0" applyFill="1" applyBorder="1" applyAlignment="1">
      <alignment horizontal="center"/>
    </xf>
    <xf numFmtId="0" fontId="0" fillId="4" borderId="76" xfId="0" applyFill="1" applyBorder="1" applyAlignment="1">
      <alignment horizontal="center"/>
    </xf>
    <xf numFmtId="0" fontId="0" fillId="4" borderId="77" xfId="0" applyFill="1" applyBorder="1" applyAlignment="1">
      <alignment horizontal="center"/>
    </xf>
    <xf numFmtId="0" fontId="0" fillId="4" borderId="81" xfId="0" applyFill="1" applyBorder="1" applyAlignment="1">
      <alignment horizontal="center"/>
    </xf>
    <xf numFmtId="0" fontId="0" fillId="4" borderId="82" xfId="0" applyFill="1" applyBorder="1" applyAlignment="1">
      <alignment horizontal="center"/>
    </xf>
    <xf numFmtId="0" fontId="0" fillId="2" borderId="17" xfId="0" applyFill="1" applyBorder="1"/>
    <xf numFmtId="0" fontId="0" fillId="3" borderId="17" xfId="0" applyFill="1" applyBorder="1"/>
    <xf numFmtId="0" fontId="0" fillId="2" borderId="18" xfId="0" applyFill="1" applyBorder="1"/>
    <xf numFmtId="0" fontId="0" fillId="3" borderId="18" xfId="0" applyFill="1" applyBorder="1"/>
    <xf numFmtId="0" fontId="0" fillId="2" borderId="19" xfId="0" applyFill="1" applyBorder="1"/>
    <xf numFmtId="0" fontId="0" fillId="3" borderId="19" xfId="0" applyFill="1" applyBorder="1"/>
    <xf numFmtId="0" fontId="0" fillId="2" borderId="14" xfId="0" applyFill="1" applyBorder="1" applyAlignment="1">
      <alignment horizontal="center"/>
    </xf>
    <xf numFmtId="0" fontId="0" fillId="2" borderId="15" xfId="0" applyFill="1" applyBorder="1" applyAlignment="1">
      <alignment horizontal="center"/>
    </xf>
    <xf numFmtId="0" fontId="0" fillId="2" borderId="16" xfId="0" applyFill="1" applyBorder="1" applyAlignment="1">
      <alignment horizontal="center"/>
    </xf>
    <xf numFmtId="0" fontId="0" fillId="3" borderId="14" xfId="0" applyFill="1" applyBorder="1" applyAlignment="1">
      <alignment horizontal="center"/>
    </xf>
    <xf numFmtId="0" fontId="0" fillId="3" borderId="15" xfId="0" applyFill="1" applyBorder="1" applyAlignment="1">
      <alignment horizontal="center"/>
    </xf>
    <xf numFmtId="0" fontId="0" fillId="3" borderId="16" xfId="0" applyFill="1" applyBorder="1" applyAlignment="1">
      <alignment horizontal="center"/>
    </xf>
    <xf numFmtId="0" fontId="0" fillId="2" borderId="12" xfId="0" applyFill="1" applyBorder="1" applyAlignment="1">
      <alignment horizontal="center"/>
    </xf>
    <xf numFmtId="0" fontId="0" fillId="2" borderId="13" xfId="0" applyFill="1" applyBorder="1" applyAlignment="1">
      <alignment horizontal="center"/>
    </xf>
    <xf numFmtId="0" fontId="0" fillId="3" borderId="12" xfId="0" applyFill="1" applyBorder="1" applyAlignment="1">
      <alignment horizontal="center"/>
    </xf>
    <xf numFmtId="0" fontId="0" fillId="3" borderId="13" xfId="0" applyFill="1" applyBorder="1" applyAlignment="1">
      <alignment horizontal="center"/>
    </xf>
    <xf numFmtId="0" fontId="0" fillId="8" borderId="64" xfId="0" applyFill="1" applyBorder="1" applyProtection="1">
      <protection locked="0"/>
    </xf>
    <xf numFmtId="0" fontId="0" fillId="8" borderId="65" xfId="0" applyFill="1" applyBorder="1" applyProtection="1">
      <protection locked="0"/>
    </xf>
    <xf numFmtId="0" fontId="0" fillId="8" borderId="66" xfId="0" applyFill="1" applyBorder="1" applyProtection="1">
      <protection locked="0"/>
    </xf>
    <xf numFmtId="0" fontId="0" fillId="8" borderId="67" xfId="0" applyFill="1" applyBorder="1" applyProtection="1">
      <protection locked="0"/>
    </xf>
    <xf numFmtId="0" fontId="0" fillId="8" borderId="0" xfId="0" applyFill="1" applyProtection="1">
      <protection locked="0"/>
    </xf>
    <xf numFmtId="0" fontId="0" fillId="8" borderId="68" xfId="0" applyFill="1" applyBorder="1" applyProtection="1">
      <protection locked="0"/>
    </xf>
    <xf numFmtId="0" fontId="0" fillId="8" borderId="69" xfId="0" applyFill="1" applyBorder="1" applyProtection="1">
      <protection locked="0"/>
    </xf>
    <xf numFmtId="0" fontId="0" fillId="8" borderId="70" xfId="0" applyFill="1" applyBorder="1" applyProtection="1">
      <protection locked="0"/>
    </xf>
    <xf numFmtId="0" fontId="0" fillId="8" borderId="71" xfId="0" applyFill="1" applyBorder="1" applyProtection="1">
      <protection locked="0"/>
    </xf>
    <xf numFmtId="0" fontId="0" fillId="0" borderId="6" xfId="0" applyBorder="1" applyAlignment="1" applyProtection="1">
      <alignment horizontal="center"/>
      <protection locked="0"/>
    </xf>
    <xf numFmtId="0" fontId="0" fillId="0" borderId="79" xfId="0" applyBorder="1" applyAlignment="1" applyProtection="1">
      <alignment horizontal="center"/>
      <protection locked="0"/>
    </xf>
    <xf numFmtId="0" fontId="0" fillId="0" borderId="81" xfId="0" applyBorder="1" applyAlignment="1" applyProtection="1">
      <alignment horizontal="center"/>
      <protection locked="0"/>
    </xf>
    <xf numFmtId="0" fontId="0" fillId="0" borderId="82" xfId="0" applyBorder="1" applyAlignment="1" applyProtection="1">
      <alignment horizontal="center"/>
      <protection locked="0"/>
    </xf>
    <xf numFmtId="0" fontId="0" fillId="0" borderId="6" xfId="0" applyBorder="1" applyProtection="1">
      <protection locked="0"/>
    </xf>
    <xf numFmtId="0" fontId="0" fillId="0" borderId="7" xfId="0" applyBorder="1" applyProtection="1">
      <protection locked="0"/>
    </xf>
    <xf numFmtId="0" fontId="0" fillId="0" borderId="9" xfId="0" applyBorder="1" applyProtection="1">
      <protection locked="0"/>
    </xf>
    <xf numFmtId="0" fontId="0" fillId="0" borderId="10" xfId="0" applyBorder="1" applyProtection="1">
      <protection locked="0"/>
    </xf>
    <xf numFmtId="0" fontId="0" fillId="0" borderId="9" xfId="0" applyBorder="1" applyAlignment="1" applyProtection="1">
      <alignment horizontal="center"/>
      <protection locked="0"/>
    </xf>
    <xf numFmtId="0" fontId="0" fillId="0" borderId="7"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2" xfId="0" applyBorder="1" applyProtection="1">
      <protection locked="0"/>
    </xf>
    <xf numFmtId="0" fontId="0" fillId="0" borderId="13" xfId="0" applyBorder="1" applyProtection="1">
      <protection locked="0"/>
    </xf>
    <xf numFmtId="0" fontId="0" fillId="8" borderId="41" xfId="0" applyFill="1" applyBorder="1" applyAlignment="1" applyProtection="1">
      <alignment horizontal="center"/>
      <protection locked="0"/>
    </xf>
    <xf numFmtId="0" fontId="0" fillId="8" borderId="12" xfId="0" applyFill="1" applyBorder="1" applyAlignment="1" applyProtection="1">
      <alignment horizontal="center"/>
      <protection locked="0"/>
    </xf>
    <xf numFmtId="0" fontId="0" fillId="8" borderId="13" xfId="0" applyFill="1" applyBorder="1" applyAlignment="1" applyProtection="1">
      <alignment horizontal="center"/>
      <protection locked="0"/>
    </xf>
    <xf numFmtId="0" fontId="0" fillId="8" borderId="42" xfId="0" applyFill="1" applyBorder="1" applyAlignment="1" applyProtection="1">
      <alignment horizontal="center"/>
      <protection locked="0"/>
    </xf>
    <xf numFmtId="0" fontId="0" fillId="8" borderId="6" xfId="0" applyFill="1" applyBorder="1" applyAlignment="1" applyProtection="1">
      <alignment horizontal="center"/>
      <protection locked="0"/>
    </xf>
    <xf numFmtId="0" fontId="0" fillId="8" borderId="7" xfId="0" applyFill="1" applyBorder="1" applyAlignment="1" applyProtection="1">
      <alignment horizontal="center"/>
      <protection locked="0"/>
    </xf>
    <xf numFmtId="0" fontId="0" fillId="8" borderId="43" xfId="0" applyFill="1" applyBorder="1" applyAlignment="1" applyProtection="1">
      <alignment horizontal="center"/>
      <protection locked="0"/>
    </xf>
    <xf numFmtId="0" fontId="0" fillId="8" borderId="9" xfId="0" applyFill="1" applyBorder="1" applyAlignment="1" applyProtection="1">
      <alignment horizontal="center"/>
      <protection locked="0"/>
    </xf>
    <xf numFmtId="0" fontId="0" fillId="8" borderId="10" xfId="0" applyFill="1" applyBorder="1" applyAlignment="1" applyProtection="1">
      <alignment horizontal="center"/>
      <protection locked="0"/>
    </xf>
    <xf numFmtId="0" fontId="0" fillId="8" borderId="93" xfId="0" applyFill="1" applyBorder="1" applyProtection="1">
      <protection locked="0"/>
    </xf>
    <xf numFmtId="0" fontId="0" fillId="8" borderId="94" xfId="0" applyFill="1" applyBorder="1" applyProtection="1">
      <protection locked="0"/>
    </xf>
    <xf numFmtId="0" fontId="0" fillId="8" borderId="95" xfId="0" applyFill="1" applyBorder="1" applyProtection="1">
      <protection locked="0"/>
    </xf>
    <xf numFmtId="0" fontId="0" fillId="0" borderId="12"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47" xfId="0" applyBorder="1" applyAlignment="1" applyProtection="1">
      <alignment horizontal="center"/>
      <protection locked="0"/>
    </xf>
    <xf numFmtId="0" fontId="0" fillId="0" borderId="45" xfId="0" applyBorder="1" applyAlignment="1" applyProtection="1">
      <alignment horizontal="center"/>
      <protection locked="0"/>
    </xf>
    <xf numFmtId="0" fontId="0" fillId="0" borderId="46" xfId="0" applyBorder="1" applyAlignment="1" applyProtection="1">
      <alignment horizontal="center"/>
      <protection locked="0"/>
    </xf>
    <xf numFmtId="0" fontId="0" fillId="0" borderId="45" xfId="0" applyBorder="1" applyProtection="1">
      <protection locked="0"/>
    </xf>
    <xf numFmtId="0" fontId="0" fillId="0" borderId="46" xfId="0" applyBorder="1" applyProtection="1">
      <protection locked="0"/>
    </xf>
    <xf numFmtId="0" fontId="0" fillId="0" borderId="6" xfId="0" applyBorder="1" applyAlignment="1">
      <alignment horizontal="center"/>
    </xf>
    <xf numFmtId="0" fontId="0" fillId="0" borderId="9" xfId="0" applyBorder="1" applyAlignment="1">
      <alignment horizontal="center"/>
    </xf>
    <xf numFmtId="0" fontId="0" fillId="6" borderId="10" xfId="0" applyFill="1" applyBorder="1" applyAlignment="1">
      <alignment horizontal="center"/>
    </xf>
    <xf numFmtId="0" fontId="0" fillId="0" borderId="47" xfId="0" applyBorder="1" applyAlignment="1">
      <alignment horizontal="center"/>
    </xf>
    <xf numFmtId="0" fontId="0" fillId="7" borderId="6" xfId="0" applyFill="1" applyBorder="1" applyAlignment="1">
      <alignment horizontal="center"/>
    </xf>
    <xf numFmtId="0" fontId="0" fillId="7" borderId="9" xfId="0" applyFill="1" applyBorder="1" applyAlignment="1">
      <alignment horizontal="center"/>
    </xf>
    <xf numFmtId="0" fontId="0" fillId="0" borderId="0" xfId="0" applyProtection="1">
      <protection locked="0"/>
    </xf>
    <xf numFmtId="0" fontId="0" fillId="0" borderId="3" xfId="0" applyBorder="1" applyAlignment="1" applyProtection="1">
      <alignment horizontal="center"/>
      <protection locked="0"/>
    </xf>
    <xf numFmtId="0" fontId="0" fillId="0" borderId="4" xfId="0" applyBorder="1" applyAlignment="1" applyProtection="1">
      <alignment horizontal="center"/>
      <protection locked="0"/>
    </xf>
    <xf numFmtId="0" fontId="0" fillId="0" borderId="12" xfId="0" applyBorder="1" applyAlignment="1">
      <alignment horizontal="center"/>
    </xf>
    <xf numFmtId="0" fontId="0" fillId="0" borderId="76" xfId="0" applyBorder="1" applyAlignment="1" applyProtection="1">
      <alignment horizontal="center"/>
      <protection locked="0"/>
    </xf>
    <xf numFmtId="0" fontId="0" fillId="0" borderId="77" xfId="0" applyBorder="1" applyAlignment="1" applyProtection="1">
      <alignment horizontal="center"/>
      <protection locked="0"/>
    </xf>
    <xf numFmtId="0" fontId="0" fillId="0" borderId="74" xfId="0" applyBorder="1" applyProtection="1">
      <protection locked="0"/>
    </xf>
    <xf numFmtId="20" fontId="0" fillId="0" borderId="13" xfId="0" applyNumberFormat="1" applyBorder="1" applyAlignment="1" applyProtection="1">
      <alignment horizontal="center"/>
      <protection locked="0"/>
    </xf>
    <xf numFmtId="0" fontId="0" fillId="0" borderId="0" xfId="0" applyAlignment="1">
      <alignment horizontal="center"/>
    </xf>
    <xf numFmtId="20" fontId="0" fillId="0" borderId="7" xfId="0" applyNumberFormat="1" applyBorder="1" applyAlignment="1" applyProtection="1">
      <alignment horizontal="center"/>
      <protection locked="0"/>
    </xf>
    <xf numFmtId="9" fontId="0" fillId="0" borderId="47" xfId="0" applyNumberFormat="1" applyBorder="1" applyAlignment="1" applyProtection="1">
      <alignment horizontal="center"/>
      <protection locked="0"/>
    </xf>
    <xf numFmtId="9" fontId="0" fillId="0" borderId="45" xfId="0" applyNumberFormat="1" applyBorder="1" applyAlignment="1" applyProtection="1">
      <alignment horizontal="center"/>
      <protection locked="0"/>
    </xf>
    <xf numFmtId="9" fontId="0" fillId="0" borderId="46" xfId="0" applyNumberFormat="1" applyBorder="1" applyAlignment="1" applyProtection="1">
      <alignment horizontal="center"/>
      <protection locked="0"/>
    </xf>
    <xf numFmtId="9" fontId="0" fillId="0" borderId="45" xfId="0" applyNumberFormat="1" applyBorder="1" applyProtection="1">
      <protection locked="0"/>
    </xf>
    <xf numFmtId="0" fontId="0" fillId="4" borderId="84" xfId="0" applyFill="1" applyBorder="1"/>
    <xf numFmtId="0" fontId="0" fillId="4" borderId="85" xfId="0" applyFill="1" applyBorder="1"/>
    <xf numFmtId="0" fontId="0" fillId="4" borderId="86" xfId="0" applyFill="1" applyBorder="1"/>
    <xf numFmtId="0" fontId="0" fillId="8" borderId="90" xfId="0" applyFill="1" applyBorder="1" applyProtection="1">
      <protection locked="0"/>
    </xf>
    <xf numFmtId="0" fontId="0" fillId="8" borderId="91" xfId="0" applyFill="1" applyBorder="1" applyProtection="1">
      <protection locked="0"/>
    </xf>
    <xf numFmtId="0" fontId="0" fillId="8" borderId="92" xfId="0" applyFill="1" applyBorder="1" applyProtection="1">
      <protection locked="0"/>
    </xf>
    <xf numFmtId="0" fontId="0" fillId="8" borderId="84" xfId="0" applyFill="1" applyBorder="1" applyProtection="1">
      <protection locked="0"/>
    </xf>
    <xf numFmtId="0" fontId="0" fillId="8" borderId="85" xfId="0" applyFill="1" applyBorder="1" applyProtection="1">
      <protection locked="0"/>
    </xf>
    <xf numFmtId="0" fontId="0" fillId="8" borderId="86" xfId="0" applyFill="1" applyBorder="1" applyProtection="1">
      <protection locked="0"/>
    </xf>
    <xf numFmtId="0" fontId="0" fillId="0" borderId="84" xfId="0" applyBorder="1" applyProtection="1">
      <protection locked="0"/>
    </xf>
    <xf numFmtId="0" fontId="0" fillId="0" borderId="85" xfId="0" applyBorder="1" applyProtection="1">
      <protection locked="0"/>
    </xf>
    <xf numFmtId="0" fontId="0" fillId="0" borderId="86" xfId="0" applyBorder="1" applyProtection="1">
      <protection locked="0"/>
    </xf>
    <xf numFmtId="0" fontId="0" fillId="4" borderId="87" xfId="0" applyFill="1" applyBorder="1"/>
    <xf numFmtId="0" fontId="0" fillId="4" borderId="88" xfId="0" applyFill="1" applyBorder="1"/>
    <xf numFmtId="0" fontId="0" fillId="4" borderId="89" xfId="0" applyFill="1" applyBorder="1"/>
    <xf numFmtId="0" fontId="0" fillId="5" borderId="72" xfId="0" applyFill="1" applyBorder="1" applyAlignment="1">
      <alignment horizontal="center"/>
    </xf>
    <xf numFmtId="0" fontId="0" fillId="5" borderId="73" xfId="0" applyFill="1" applyBorder="1" applyAlignment="1">
      <alignment horizontal="center"/>
    </xf>
    <xf numFmtId="0" fontId="0" fillId="5" borderId="74" xfId="0" applyFill="1" applyBorder="1" applyAlignment="1">
      <alignment horizontal="center"/>
    </xf>
    <xf numFmtId="0" fontId="0" fillId="4" borderId="72" xfId="0" applyFill="1" applyBorder="1" applyAlignment="1">
      <alignment horizontal="center"/>
    </xf>
    <xf numFmtId="0" fontId="0" fillId="4" borderId="73" xfId="0" applyFill="1" applyBorder="1" applyAlignment="1">
      <alignment horizontal="center"/>
    </xf>
    <xf numFmtId="0" fontId="0" fillId="4" borderId="74" xfId="0" applyFill="1" applyBorder="1" applyAlignment="1">
      <alignment horizontal="center"/>
    </xf>
    <xf numFmtId="0" fontId="0" fillId="3" borderId="32" xfId="0" applyFill="1" applyBorder="1" applyAlignment="1">
      <alignment horizontal="center"/>
    </xf>
    <xf numFmtId="0" fontId="0" fillId="3" borderId="26" xfId="0" applyFill="1" applyBorder="1" applyAlignment="1">
      <alignment horizontal="center"/>
    </xf>
    <xf numFmtId="0" fontId="0" fillId="3" borderId="33" xfId="0" applyFill="1" applyBorder="1" applyAlignment="1">
      <alignment horizontal="center"/>
    </xf>
    <xf numFmtId="0" fontId="0" fillId="2" borderId="1" xfId="0" applyFill="1" applyBorder="1" applyAlignment="1">
      <alignment horizontal="center"/>
    </xf>
    <xf numFmtId="0" fontId="0" fillId="3" borderId="1" xfId="0" applyFill="1" applyBorder="1" applyAlignment="1">
      <alignment horizontal="center"/>
    </xf>
    <xf numFmtId="0" fontId="0" fillId="2" borderId="20" xfId="0" applyFill="1" applyBorder="1" applyAlignment="1">
      <alignment horizontal="center"/>
    </xf>
    <xf numFmtId="0" fontId="0" fillId="2" borderId="21" xfId="0" applyFill="1" applyBorder="1" applyAlignment="1">
      <alignment horizontal="center"/>
    </xf>
    <xf numFmtId="0" fontId="0" fillId="2" borderId="22" xfId="0" applyFill="1" applyBorder="1" applyAlignment="1">
      <alignment horizontal="center"/>
    </xf>
    <xf numFmtId="0" fontId="0" fillId="3" borderId="21" xfId="0" applyFill="1" applyBorder="1" applyAlignment="1">
      <alignment horizontal="center"/>
    </xf>
    <xf numFmtId="0" fontId="0" fillId="3" borderId="22" xfId="0" applyFill="1" applyBorder="1" applyAlignment="1">
      <alignment horizontal="center"/>
    </xf>
    <xf numFmtId="0" fontId="0" fillId="3" borderId="20" xfId="0" applyFill="1" applyBorder="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3" borderId="27" xfId="0" applyFill="1" applyBorder="1" applyAlignment="1">
      <alignment horizontal="center"/>
    </xf>
    <xf numFmtId="0" fontId="0" fillId="3" borderId="28" xfId="0" applyFill="1" applyBorder="1" applyAlignment="1">
      <alignment horizontal="center"/>
    </xf>
    <xf numFmtId="0" fontId="0" fillId="3" borderId="29" xfId="0" applyFill="1" applyBorder="1" applyAlignment="1">
      <alignment horizontal="center"/>
    </xf>
    <xf numFmtId="0" fontId="0" fillId="3" borderId="30" xfId="0" applyFill="1" applyBorder="1" applyAlignment="1">
      <alignment horizontal="center"/>
    </xf>
    <xf numFmtId="0" fontId="0" fillId="3" borderId="0" xfId="0" applyFill="1" applyAlignment="1">
      <alignment horizontal="center"/>
    </xf>
    <xf numFmtId="0" fontId="0" fillId="3" borderId="31" xfId="0" applyFill="1" applyBorder="1" applyAlignment="1">
      <alignment horizontal="center"/>
    </xf>
    <xf numFmtId="0" fontId="0" fillId="8" borderId="96" xfId="0" applyFill="1" applyBorder="1" applyAlignment="1" applyProtection="1">
      <alignment horizontal="left"/>
      <protection locked="0"/>
    </xf>
    <xf numFmtId="0" fontId="0" fillId="8" borderId="85" xfId="0" applyFill="1" applyBorder="1" applyAlignment="1" applyProtection="1">
      <alignment horizontal="left"/>
      <protection locked="0"/>
    </xf>
    <xf numFmtId="0" fontId="0" fillId="8" borderId="86" xfId="0" applyFill="1" applyBorder="1" applyAlignment="1" applyProtection="1">
      <alignment horizontal="left"/>
      <protection locked="0"/>
    </xf>
    <xf numFmtId="0" fontId="0" fillId="4" borderId="97" xfId="0" applyFill="1" applyBorder="1" applyAlignment="1">
      <alignment horizontal="left"/>
    </xf>
    <xf numFmtId="0" fontId="0" fillId="4" borderId="88" xfId="0" applyFill="1" applyBorder="1" applyAlignment="1">
      <alignment horizontal="left"/>
    </xf>
    <xf numFmtId="0" fontId="0" fillId="4" borderId="89" xfId="0" applyFill="1" applyBorder="1" applyAlignment="1">
      <alignment horizontal="left"/>
    </xf>
    <xf numFmtId="0" fontId="0" fillId="4" borderId="96" xfId="0" applyFill="1" applyBorder="1" applyAlignment="1">
      <alignment horizontal="left"/>
    </xf>
    <xf numFmtId="0" fontId="0" fillId="4" borderId="85" xfId="0" applyFill="1" applyBorder="1" applyAlignment="1">
      <alignment horizontal="left"/>
    </xf>
    <xf numFmtId="0" fontId="0" fillId="4" borderId="86" xfId="0" applyFill="1" applyBorder="1" applyAlignment="1">
      <alignment horizontal="left"/>
    </xf>
    <xf numFmtId="0" fontId="0" fillId="2" borderId="27" xfId="0" applyFill="1" applyBorder="1" applyAlignment="1">
      <alignment horizontal="center"/>
    </xf>
    <xf numFmtId="0" fontId="0" fillId="2" borderId="28" xfId="0" applyFill="1" applyBorder="1" applyAlignment="1">
      <alignment horizontal="center"/>
    </xf>
    <xf numFmtId="0" fontId="0" fillId="2" borderId="29" xfId="0" applyFill="1" applyBorder="1" applyAlignment="1">
      <alignment horizontal="center"/>
    </xf>
    <xf numFmtId="0" fontId="0" fillId="2" borderId="32" xfId="0" applyFill="1" applyBorder="1" applyAlignment="1">
      <alignment horizontal="center"/>
    </xf>
    <xf numFmtId="0" fontId="0" fillId="2" borderId="26" xfId="0" applyFill="1" applyBorder="1" applyAlignment="1">
      <alignment horizontal="center"/>
    </xf>
    <xf numFmtId="0" fontId="0" fillId="2" borderId="33" xfId="0" applyFill="1" applyBorder="1" applyAlignment="1">
      <alignment horizontal="center"/>
    </xf>
    <xf numFmtId="0" fontId="0" fillId="4" borderId="27" xfId="0" applyFill="1" applyBorder="1" applyAlignment="1">
      <alignment horizontal="center"/>
    </xf>
    <xf numFmtId="0" fontId="0" fillId="4" borderId="28" xfId="0" applyFill="1" applyBorder="1" applyAlignment="1">
      <alignment horizontal="center"/>
    </xf>
    <xf numFmtId="0" fontId="0" fillId="4" borderId="29" xfId="0" applyFill="1" applyBorder="1" applyAlignment="1">
      <alignment horizontal="center"/>
    </xf>
    <xf numFmtId="0" fontId="0" fillId="4" borderId="32" xfId="0" applyFill="1" applyBorder="1" applyAlignment="1">
      <alignment horizontal="center"/>
    </xf>
    <xf numFmtId="0" fontId="0" fillId="4" borderId="26" xfId="0" applyFill="1" applyBorder="1" applyAlignment="1">
      <alignment horizontal="center"/>
    </xf>
    <xf numFmtId="0" fontId="0" fillId="4" borderId="33" xfId="0" applyFill="1" applyBorder="1" applyAlignment="1">
      <alignment horizontal="center"/>
    </xf>
    <xf numFmtId="0" fontId="0" fillId="5" borderId="20" xfId="0" applyFill="1" applyBorder="1" applyAlignment="1">
      <alignment horizontal="center"/>
    </xf>
    <xf numFmtId="0" fontId="0" fillId="5" borderId="22" xfId="0" applyFill="1" applyBorder="1" applyAlignment="1">
      <alignment horizontal="center"/>
    </xf>
    <xf numFmtId="0" fontId="0" fillId="4" borderId="37" xfId="0" applyFill="1" applyBorder="1" applyAlignment="1">
      <alignment horizontal="center"/>
    </xf>
    <xf numFmtId="0" fontId="0" fillId="4" borderId="38" xfId="0" applyFill="1" applyBorder="1" applyAlignment="1">
      <alignment horizontal="center"/>
    </xf>
    <xf numFmtId="0" fontId="0" fillId="4" borderId="21" xfId="0" applyFill="1" applyBorder="1" applyAlignment="1">
      <alignment horizontal="center"/>
    </xf>
    <xf numFmtId="0" fontId="0" fillId="4" borderId="22" xfId="0" applyFill="1" applyBorder="1" applyAlignment="1">
      <alignment horizontal="center"/>
    </xf>
    <xf numFmtId="0" fontId="0" fillId="5" borderId="1" xfId="0" applyFill="1"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0" borderId="32" xfId="0" applyBorder="1" applyAlignment="1">
      <alignment horizontal="center"/>
    </xf>
    <xf numFmtId="0" fontId="0" fillId="0" borderId="26" xfId="0" applyBorder="1" applyAlignment="1">
      <alignment horizontal="center"/>
    </xf>
    <xf numFmtId="0" fontId="0" fillId="0" borderId="33" xfId="0" applyBorder="1" applyAlignment="1">
      <alignment horizontal="center"/>
    </xf>
    <xf numFmtId="0" fontId="0" fillId="5" borderId="60" xfId="0" applyFill="1" applyBorder="1" applyAlignment="1">
      <alignment horizontal="center"/>
    </xf>
    <xf numFmtId="0" fontId="0" fillId="5" borderId="61" xfId="0" applyFill="1" applyBorder="1" applyAlignment="1">
      <alignment horizontal="center"/>
    </xf>
    <xf numFmtId="0" fontId="0" fillId="5" borderId="62" xfId="0" applyFill="1" applyBorder="1" applyAlignment="1">
      <alignment horizontal="center"/>
    </xf>
    <xf numFmtId="0" fontId="0" fillId="0" borderId="72" xfId="0" applyBorder="1" applyAlignment="1">
      <alignment horizontal="center"/>
    </xf>
    <xf numFmtId="0" fontId="0" fillId="0" borderId="73" xfId="0" applyBorder="1" applyAlignment="1">
      <alignment horizontal="center"/>
    </xf>
    <xf numFmtId="0" fontId="0" fillId="0" borderId="74" xfId="0" applyBorder="1" applyAlignment="1">
      <alignment horizontal="center"/>
    </xf>
    <xf numFmtId="0" fontId="0" fillId="4" borderId="87" xfId="0" applyFill="1" applyBorder="1" applyAlignment="1">
      <alignment horizontal="left"/>
    </xf>
    <xf numFmtId="0" fontId="0" fillId="0" borderId="84" xfId="0" applyBorder="1" applyAlignment="1" applyProtection="1">
      <alignment horizontal="left"/>
      <protection locked="0"/>
    </xf>
    <xf numFmtId="0" fontId="0" fillId="0" borderId="85" xfId="0" applyBorder="1" applyAlignment="1" applyProtection="1">
      <alignment horizontal="left"/>
      <protection locked="0"/>
    </xf>
    <xf numFmtId="0" fontId="0" fillId="0" borderId="86" xfId="0" applyBorder="1" applyAlignment="1" applyProtection="1">
      <alignment horizontal="left"/>
      <protection locked="0"/>
    </xf>
    <xf numFmtId="0" fontId="0" fillId="4" borderId="84" xfId="0" applyFill="1" applyBorder="1" applyAlignment="1">
      <alignment horizontal="left"/>
    </xf>
    <xf numFmtId="0" fontId="0" fillId="0" borderId="90" xfId="0" applyBorder="1" applyAlignment="1" applyProtection="1">
      <alignment horizontal="left"/>
      <protection locked="0"/>
    </xf>
    <xf numFmtId="0" fontId="0" fillId="0" borderId="91" xfId="0" applyBorder="1" applyAlignment="1" applyProtection="1">
      <alignment horizontal="left"/>
      <protection locked="0"/>
    </xf>
    <xf numFmtId="0" fontId="0" fillId="0" borderId="92" xfId="0" applyBorder="1" applyAlignment="1" applyProtection="1">
      <alignment horizontal="left"/>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1320142674473384"/>
          <c:y val="0.2310850126784999"/>
          <c:w val="0.80201224846894137"/>
          <c:h val="0.59184198585346326"/>
        </c:manualLayout>
      </c:layout>
      <c:scatterChart>
        <c:scatterStyle val="lineMarker"/>
        <c:varyColors val="0"/>
        <c:ser>
          <c:idx val="0"/>
          <c:order val="0"/>
          <c:tx>
            <c:strRef>
              <c:f>Gears!$B$14</c:f>
              <c:strCache>
                <c:ptCount val="1"/>
                <c:pt idx="0">
                  <c:v>Effort (g)</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Gears!$A$15:$A$23</c:f>
              <c:numCache>
                <c:formatCode>General</c:formatCode>
                <c:ptCount val="9"/>
                <c:pt idx="1">
                  <c:v>50</c:v>
                </c:pt>
                <c:pt idx="2">
                  <c:v>100</c:v>
                </c:pt>
                <c:pt idx="3">
                  <c:v>150</c:v>
                </c:pt>
                <c:pt idx="4">
                  <c:v>200</c:v>
                </c:pt>
                <c:pt idx="5">
                  <c:v>250</c:v>
                </c:pt>
                <c:pt idx="6">
                  <c:v>300</c:v>
                </c:pt>
                <c:pt idx="7">
                  <c:v>350</c:v>
                </c:pt>
                <c:pt idx="8">
                  <c:v>400</c:v>
                </c:pt>
              </c:numCache>
            </c:numRef>
          </c:xVal>
          <c:yVal>
            <c:numRef>
              <c:f>Gears!$B$15:$B$23</c:f>
              <c:numCache>
                <c:formatCode>General</c:formatCode>
                <c:ptCount val="9"/>
                <c:pt idx="1">
                  <c:v>60</c:v>
                </c:pt>
                <c:pt idx="2">
                  <c:v>120</c:v>
                </c:pt>
                <c:pt idx="3">
                  <c:v>172</c:v>
                </c:pt>
                <c:pt idx="4">
                  <c:v>230</c:v>
                </c:pt>
                <c:pt idx="5">
                  <c:v>282</c:v>
                </c:pt>
                <c:pt idx="6">
                  <c:v>349</c:v>
                </c:pt>
                <c:pt idx="7">
                  <c:v>395</c:v>
                </c:pt>
                <c:pt idx="8">
                  <c:v>459</c:v>
                </c:pt>
              </c:numCache>
            </c:numRef>
          </c:yVal>
          <c:smooth val="0"/>
          <c:extLst>
            <c:ext xmlns:c16="http://schemas.microsoft.com/office/drawing/2014/chart" uri="{C3380CC4-5D6E-409C-BE32-E72D297353CC}">
              <c16:uniqueId val="{00000000-BF31-AC42-8045-7B4F2A3A44B1}"/>
            </c:ext>
          </c:extLst>
        </c:ser>
        <c:dLbls>
          <c:showLegendKey val="0"/>
          <c:showVal val="0"/>
          <c:showCatName val="0"/>
          <c:showSerName val="0"/>
          <c:showPercent val="0"/>
          <c:showBubbleSize val="0"/>
        </c:dLbls>
        <c:axId val="1282461472"/>
        <c:axId val="1282463200"/>
      </c:scatterChart>
      <c:valAx>
        <c:axId val="1282461472"/>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82463200"/>
        <c:crosses val="autoZero"/>
        <c:crossBetween val="midCat"/>
      </c:valAx>
      <c:valAx>
        <c:axId val="12824632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8246147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Gears!$D$14:$D$15</c:f>
              <c:strCache>
                <c:ptCount val="2"/>
                <c:pt idx="0">
                  <c:v>Efficiency </c:v>
                </c:pt>
                <c:pt idx="1">
                  <c:v>(%)</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Gears!$A$16:$A$23</c:f>
              <c:numCache>
                <c:formatCode>General</c:formatCode>
                <c:ptCount val="8"/>
                <c:pt idx="0">
                  <c:v>50</c:v>
                </c:pt>
                <c:pt idx="1">
                  <c:v>100</c:v>
                </c:pt>
                <c:pt idx="2">
                  <c:v>150</c:v>
                </c:pt>
                <c:pt idx="3">
                  <c:v>200</c:v>
                </c:pt>
                <c:pt idx="4">
                  <c:v>250</c:v>
                </c:pt>
                <c:pt idx="5">
                  <c:v>300</c:v>
                </c:pt>
                <c:pt idx="6">
                  <c:v>350</c:v>
                </c:pt>
                <c:pt idx="7">
                  <c:v>400</c:v>
                </c:pt>
              </c:numCache>
            </c:numRef>
          </c:xVal>
          <c:yVal>
            <c:numRef>
              <c:f>Gears!$D$16:$D$23</c:f>
              <c:numCache>
                <c:formatCode>0%</c:formatCode>
                <c:ptCount val="8"/>
                <c:pt idx="0">
                  <c:v>0.83</c:v>
                </c:pt>
                <c:pt idx="1">
                  <c:v>0.83</c:v>
                </c:pt>
                <c:pt idx="2">
                  <c:v>0.87</c:v>
                </c:pt>
                <c:pt idx="3">
                  <c:v>0.87</c:v>
                </c:pt>
                <c:pt idx="4">
                  <c:v>0.89</c:v>
                </c:pt>
                <c:pt idx="5">
                  <c:v>0.86</c:v>
                </c:pt>
                <c:pt idx="6">
                  <c:v>0.89</c:v>
                </c:pt>
                <c:pt idx="7">
                  <c:v>0.87</c:v>
                </c:pt>
              </c:numCache>
            </c:numRef>
          </c:yVal>
          <c:smooth val="0"/>
          <c:extLst>
            <c:ext xmlns:c16="http://schemas.microsoft.com/office/drawing/2014/chart" uri="{C3380CC4-5D6E-409C-BE32-E72D297353CC}">
              <c16:uniqueId val="{00000000-58F9-F046-9C81-874149DFCE77}"/>
            </c:ext>
          </c:extLst>
        </c:ser>
        <c:dLbls>
          <c:showLegendKey val="0"/>
          <c:showVal val="0"/>
          <c:showCatName val="0"/>
          <c:showSerName val="0"/>
          <c:showPercent val="0"/>
          <c:showBubbleSize val="0"/>
        </c:dLbls>
        <c:axId val="650295856"/>
        <c:axId val="650287152"/>
      </c:scatterChart>
      <c:valAx>
        <c:axId val="65029585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50287152"/>
        <c:crosses val="autoZero"/>
        <c:crossBetween val="midCat"/>
      </c:valAx>
      <c:valAx>
        <c:axId val="65028715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5029585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Gears!$G$14</c:f>
              <c:strCache>
                <c:ptCount val="1"/>
                <c:pt idx="0">
                  <c:v>Effort (g)</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Gears!$F$15:$F$23</c:f>
              <c:numCache>
                <c:formatCode>General</c:formatCode>
                <c:ptCount val="9"/>
                <c:pt idx="1">
                  <c:v>50</c:v>
                </c:pt>
                <c:pt idx="2">
                  <c:v>100</c:v>
                </c:pt>
                <c:pt idx="3">
                  <c:v>150</c:v>
                </c:pt>
                <c:pt idx="4">
                  <c:v>200</c:v>
                </c:pt>
                <c:pt idx="5">
                  <c:v>250</c:v>
                </c:pt>
                <c:pt idx="6">
                  <c:v>300</c:v>
                </c:pt>
                <c:pt idx="7">
                  <c:v>350</c:v>
                </c:pt>
                <c:pt idx="8">
                  <c:v>400</c:v>
                </c:pt>
              </c:numCache>
            </c:numRef>
          </c:xVal>
          <c:yVal>
            <c:numRef>
              <c:f>Gears!$G$15:$G$23</c:f>
              <c:numCache>
                <c:formatCode>General</c:formatCode>
                <c:ptCount val="9"/>
                <c:pt idx="1">
                  <c:v>10</c:v>
                </c:pt>
                <c:pt idx="2">
                  <c:v>20</c:v>
                </c:pt>
                <c:pt idx="3">
                  <c:v>28</c:v>
                </c:pt>
                <c:pt idx="4">
                  <c:v>36</c:v>
                </c:pt>
                <c:pt idx="5">
                  <c:v>50</c:v>
                </c:pt>
                <c:pt idx="6">
                  <c:v>60</c:v>
                </c:pt>
                <c:pt idx="7">
                  <c:v>70</c:v>
                </c:pt>
                <c:pt idx="8">
                  <c:v>80</c:v>
                </c:pt>
              </c:numCache>
            </c:numRef>
          </c:yVal>
          <c:smooth val="0"/>
          <c:extLst>
            <c:ext xmlns:c16="http://schemas.microsoft.com/office/drawing/2014/chart" uri="{C3380CC4-5D6E-409C-BE32-E72D297353CC}">
              <c16:uniqueId val="{00000000-46E5-4A43-AAB0-7F513CD5BE47}"/>
            </c:ext>
          </c:extLst>
        </c:ser>
        <c:dLbls>
          <c:showLegendKey val="0"/>
          <c:showVal val="0"/>
          <c:showCatName val="0"/>
          <c:showSerName val="0"/>
          <c:showPercent val="0"/>
          <c:showBubbleSize val="0"/>
        </c:dLbls>
        <c:axId val="1200009680"/>
        <c:axId val="1199953312"/>
      </c:scatterChart>
      <c:valAx>
        <c:axId val="120000968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99953312"/>
        <c:crosses val="autoZero"/>
        <c:crossBetween val="midCat"/>
      </c:valAx>
      <c:valAx>
        <c:axId val="119995331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00009680"/>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Gears!$I$14:$I$15</c:f>
              <c:strCache>
                <c:ptCount val="2"/>
                <c:pt idx="0">
                  <c:v>Efficiency </c:v>
                </c:pt>
                <c:pt idx="1">
                  <c:v>(%)</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Gears!$F$16:$F$23</c:f>
              <c:numCache>
                <c:formatCode>General</c:formatCode>
                <c:ptCount val="8"/>
                <c:pt idx="0">
                  <c:v>50</c:v>
                </c:pt>
                <c:pt idx="1">
                  <c:v>100</c:v>
                </c:pt>
                <c:pt idx="2">
                  <c:v>150</c:v>
                </c:pt>
                <c:pt idx="3">
                  <c:v>200</c:v>
                </c:pt>
                <c:pt idx="4">
                  <c:v>250</c:v>
                </c:pt>
                <c:pt idx="5">
                  <c:v>300</c:v>
                </c:pt>
                <c:pt idx="6">
                  <c:v>350</c:v>
                </c:pt>
                <c:pt idx="7">
                  <c:v>400</c:v>
                </c:pt>
              </c:numCache>
            </c:numRef>
          </c:xVal>
          <c:yVal>
            <c:numRef>
              <c:f>Gears!$I$16:$I$23</c:f>
              <c:numCache>
                <c:formatCode>0%</c:formatCode>
                <c:ptCount val="8"/>
                <c:pt idx="0">
                  <c:v>1</c:v>
                </c:pt>
                <c:pt idx="1">
                  <c:v>1</c:v>
                </c:pt>
                <c:pt idx="2">
                  <c:v>1.08</c:v>
                </c:pt>
                <c:pt idx="3">
                  <c:v>1.1200000000000001</c:v>
                </c:pt>
                <c:pt idx="4">
                  <c:v>1</c:v>
                </c:pt>
                <c:pt idx="5">
                  <c:v>1</c:v>
                </c:pt>
                <c:pt idx="6">
                  <c:v>1</c:v>
                </c:pt>
                <c:pt idx="7">
                  <c:v>1</c:v>
                </c:pt>
              </c:numCache>
            </c:numRef>
          </c:yVal>
          <c:smooth val="0"/>
          <c:extLst>
            <c:ext xmlns:c16="http://schemas.microsoft.com/office/drawing/2014/chart" uri="{C3380CC4-5D6E-409C-BE32-E72D297353CC}">
              <c16:uniqueId val="{00000000-9145-0C4E-8A60-59FF62897BDA}"/>
            </c:ext>
          </c:extLst>
        </c:ser>
        <c:dLbls>
          <c:showLegendKey val="0"/>
          <c:showVal val="0"/>
          <c:showCatName val="0"/>
          <c:showSerName val="0"/>
          <c:showPercent val="0"/>
          <c:showBubbleSize val="0"/>
        </c:dLbls>
        <c:axId val="1282778128"/>
        <c:axId val="1282779840"/>
      </c:scatterChart>
      <c:valAx>
        <c:axId val="128277812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82779840"/>
        <c:crosses val="autoZero"/>
        <c:crossBetween val="midCat"/>
      </c:valAx>
      <c:valAx>
        <c:axId val="128277984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8277812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Gears!$L$14</c:f>
              <c:strCache>
                <c:ptCount val="1"/>
                <c:pt idx="0">
                  <c:v>Effort (g)</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Gears!$K$15:$K$23</c:f>
              <c:numCache>
                <c:formatCode>General</c:formatCode>
                <c:ptCount val="9"/>
                <c:pt idx="1">
                  <c:v>50</c:v>
                </c:pt>
                <c:pt idx="2">
                  <c:v>100</c:v>
                </c:pt>
                <c:pt idx="3">
                  <c:v>150</c:v>
                </c:pt>
                <c:pt idx="4">
                  <c:v>200</c:v>
                </c:pt>
                <c:pt idx="5">
                  <c:v>250</c:v>
                </c:pt>
                <c:pt idx="6">
                  <c:v>300</c:v>
                </c:pt>
                <c:pt idx="7">
                  <c:v>350</c:v>
                </c:pt>
                <c:pt idx="8">
                  <c:v>400</c:v>
                </c:pt>
              </c:numCache>
            </c:numRef>
          </c:xVal>
          <c:yVal>
            <c:numRef>
              <c:f>Gears!$L$15:$L$23</c:f>
              <c:numCache>
                <c:formatCode>General</c:formatCode>
                <c:ptCount val="9"/>
                <c:pt idx="1">
                  <c:v>120</c:v>
                </c:pt>
                <c:pt idx="2">
                  <c:v>135</c:v>
                </c:pt>
                <c:pt idx="3">
                  <c:v>190</c:v>
                </c:pt>
                <c:pt idx="4">
                  <c:v>250</c:v>
                </c:pt>
                <c:pt idx="5">
                  <c:v>299</c:v>
                </c:pt>
                <c:pt idx="6">
                  <c:v>350</c:v>
                </c:pt>
                <c:pt idx="7">
                  <c:v>420</c:v>
                </c:pt>
                <c:pt idx="8">
                  <c:v>470</c:v>
                </c:pt>
              </c:numCache>
            </c:numRef>
          </c:yVal>
          <c:smooth val="0"/>
          <c:extLst>
            <c:ext xmlns:c16="http://schemas.microsoft.com/office/drawing/2014/chart" uri="{C3380CC4-5D6E-409C-BE32-E72D297353CC}">
              <c16:uniqueId val="{00000000-11F1-684C-AFB2-E4D162F59EB4}"/>
            </c:ext>
          </c:extLst>
        </c:ser>
        <c:dLbls>
          <c:showLegendKey val="0"/>
          <c:showVal val="0"/>
          <c:showCatName val="0"/>
          <c:showSerName val="0"/>
          <c:showPercent val="0"/>
          <c:showBubbleSize val="0"/>
        </c:dLbls>
        <c:axId val="2026486095"/>
        <c:axId val="2026502879"/>
      </c:scatterChart>
      <c:valAx>
        <c:axId val="202648609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26502879"/>
        <c:crosses val="autoZero"/>
        <c:crossBetween val="midCat"/>
      </c:valAx>
      <c:valAx>
        <c:axId val="202650287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2648609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en-US"/>
        </a:p>
      </c:txPr>
    </c:title>
    <c:autoTitleDeleted val="0"/>
    <c:plotArea>
      <c:layout/>
      <c:lineChart>
        <c:grouping val="standard"/>
        <c:varyColors val="0"/>
        <c:ser>
          <c:idx val="0"/>
          <c:order val="0"/>
          <c:tx>
            <c:strRef>
              <c:f>Gears!$N$14:$N$15</c:f>
              <c:strCache>
                <c:ptCount val="2"/>
                <c:pt idx="0">
                  <c:v>Efficiency </c:v>
                </c:pt>
                <c:pt idx="1">
                  <c:v>(%)</c:v>
                </c:pt>
              </c:strCache>
            </c:strRef>
          </c:tx>
          <c:spPr>
            <a:ln w="31750" cap="rnd">
              <a:solidFill>
                <a:schemeClr val="accent1"/>
              </a:solidFill>
              <a:round/>
            </a:ln>
            <a:effectLst/>
          </c:spPr>
          <c:marker>
            <c:symbol val="circle"/>
            <c:size val="17"/>
            <c:spPr>
              <a:solidFill>
                <a:schemeClr val="accent1"/>
              </a:solidFill>
              <a:ln>
                <a:noFill/>
              </a:ln>
              <a:effectLst/>
            </c:spPr>
          </c:marker>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val>
            <c:numRef>
              <c:f>Gears!$N$17:$N$24</c:f>
              <c:numCache>
                <c:formatCode>0%</c:formatCode>
                <c:ptCount val="8"/>
                <c:pt idx="0">
                  <c:v>0.74</c:v>
                </c:pt>
                <c:pt idx="1">
                  <c:v>0.78</c:v>
                </c:pt>
                <c:pt idx="2">
                  <c:v>0.8</c:v>
                </c:pt>
                <c:pt idx="3">
                  <c:v>0.84</c:v>
                </c:pt>
                <c:pt idx="4">
                  <c:v>0.86</c:v>
                </c:pt>
                <c:pt idx="5">
                  <c:v>0.83</c:v>
                </c:pt>
                <c:pt idx="6" formatCode="General">
                  <c:v>0</c:v>
                </c:pt>
              </c:numCache>
            </c:numRef>
          </c:val>
          <c:smooth val="0"/>
          <c:extLst>
            <c:ext xmlns:c16="http://schemas.microsoft.com/office/drawing/2014/chart" uri="{C3380CC4-5D6E-409C-BE32-E72D297353CC}">
              <c16:uniqueId val="{00000000-5B30-A644-87C0-A302C6F77422}"/>
            </c:ext>
          </c:extLst>
        </c:ser>
        <c:dLbls>
          <c:dLblPos val="ctr"/>
          <c:showLegendKey val="0"/>
          <c:showVal val="1"/>
          <c:showCatName val="0"/>
          <c:showSerName val="0"/>
          <c:showPercent val="0"/>
          <c:showBubbleSize val="0"/>
        </c:dLbls>
        <c:marker val="1"/>
        <c:smooth val="0"/>
        <c:axId val="1200210768"/>
        <c:axId val="1199990864"/>
      </c:lineChart>
      <c:catAx>
        <c:axId val="1200210768"/>
        <c:scaling>
          <c:orientation val="minMax"/>
        </c:scaling>
        <c:delete val="0"/>
        <c:axPos val="b"/>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en-US"/>
          </a:p>
        </c:txPr>
        <c:crossAx val="1199990864"/>
        <c:crosses val="autoZero"/>
        <c:auto val="1"/>
        <c:lblAlgn val="ctr"/>
        <c:lblOffset val="100"/>
        <c:noMultiLvlLbl val="0"/>
      </c:catAx>
      <c:valAx>
        <c:axId val="1199990864"/>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0%" sourceLinked="1"/>
        <c:majorTickMark val="none"/>
        <c:minorTickMark val="none"/>
        <c:tickLblPos val="nextTo"/>
        <c:crossAx val="1200210768"/>
        <c:crosses val="autoZero"/>
        <c:crossBetween val="between"/>
      </c:valAx>
      <c:spPr>
        <a:noFill/>
        <a:ln>
          <a:noFill/>
        </a:ln>
        <a:effectLst/>
      </c:spPr>
    </c:plotArea>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Gears!$T$18:$T$19</c:f>
              <c:strCache>
                <c:ptCount val="2"/>
                <c:pt idx="0">
                  <c:v>Efficiency </c:v>
                </c:pt>
                <c:pt idx="1">
                  <c:v>(%)</c:v>
                </c:pt>
              </c:strCache>
            </c:strRef>
          </c:tx>
          <c:spPr>
            <a:ln w="28575" cap="rnd">
              <a:solidFill>
                <a:schemeClr val="accent1"/>
              </a:solidFill>
              <a:round/>
            </a:ln>
            <a:effectLst/>
          </c:spPr>
          <c:marker>
            <c:symbol val="none"/>
          </c:marker>
          <c:val>
            <c:numRef>
              <c:f>Gears!$T$20:$T$27</c:f>
              <c:numCache>
                <c:formatCode>General</c:formatCode>
                <c:ptCount val="8"/>
                <c:pt idx="0">
                  <c:v>58.329444703686427</c:v>
                </c:pt>
                <c:pt idx="1">
                  <c:v>77.772592938248579</c:v>
                </c:pt>
                <c:pt idx="2">
                  <c:v>77.772592938248579</c:v>
                </c:pt>
                <c:pt idx="3">
                  <c:v>77.772592938248579</c:v>
                </c:pt>
                <c:pt idx="4">
                  <c:v>83.327778148123471</c:v>
                </c:pt>
                <c:pt idx="5">
                  <c:v>87.49416705552963</c:v>
                </c:pt>
                <c:pt idx="6">
                  <c:v>85.959181668590517</c:v>
                </c:pt>
                <c:pt idx="7">
                  <c:v>84.842828659907525</c:v>
                </c:pt>
              </c:numCache>
            </c:numRef>
          </c:val>
          <c:smooth val="0"/>
          <c:extLst>
            <c:ext xmlns:c16="http://schemas.microsoft.com/office/drawing/2014/chart" uri="{C3380CC4-5D6E-409C-BE32-E72D297353CC}">
              <c16:uniqueId val="{00000000-7A49-9348-84C0-AA79BF571668}"/>
            </c:ext>
          </c:extLst>
        </c:ser>
        <c:dLbls>
          <c:showLegendKey val="0"/>
          <c:showVal val="0"/>
          <c:showCatName val="0"/>
          <c:showSerName val="0"/>
          <c:showPercent val="0"/>
          <c:showBubbleSize val="0"/>
        </c:dLbls>
        <c:smooth val="0"/>
        <c:axId val="1283080800"/>
        <c:axId val="1283071744"/>
      </c:lineChart>
      <c:catAx>
        <c:axId val="128308080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83071744"/>
        <c:crosses val="autoZero"/>
        <c:auto val="1"/>
        <c:lblAlgn val="ctr"/>
        <c:lblOffset val="100"/>
        <c:noMultiLvlLbl val="0"/>
      </c:catAx>
      <c:valAx>
        <c:axId val="128307174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8308080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Gears!$Y$12</c:f>
              <c:strCache>
                <c:ptCount val="1"/>
                <c:pt idx="0">
                  <c:v>Effort (g)</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Gears!$X$14:$X$21</c:f>
              <c:numCache>
                <c:formatCode>General</c:formatCode>
                <c:ptCount val="8"/>
                <c:pt idx="0">
                  <c:v>150</c:v>
                </c:pt>
                <c:pt idx="1">
                  <c:v>200</c:v>
                </c:pt>
                <c:pt idx="2">
                  <c:v>250</c:v>
                </c:pt>
                <c:pt idx="3">
                  <c:v>300</c:v>
                </c:pt>
                <c:pt idx="4">
                  <c:v>350</c:v>
                </c:pt>
                <c:pt idx="5">
                  <c:v>400</c:v>
                </c:pt>
                <c:pt idx="6">
                  <c:v>450</c:v>
                </c:pt>
              </c:numCache>
            </c:numRef>
          </c:xVal>
          <c:yVal>
            <c:numRef>
              <c:f>Gears!$Y$14:$Y$21</c:f>
              <c:numCache>
                <c:formatCode>General</c:formatCode>
                <c:ptCount val="8"/>
                <c:pt idx="0">
                  <c:v>40</c:v>
                </c:pt>
                <c:pt idx="1">
                  <c:v>60</c:v>
                </c:pt>
                <c:pt idx="2">
                  <c:v>70</c:v>
                </c:pt>
                <c:pt idx="3">
                  <c:v>100</c:v>
                </c:pt>
                <c:pt idx="4">
                  <c:v>130</c:v>
                </c:pt>
                <c:pt idx="5">
                  <c:v>140</c:v>
                </c:pt>
                <c:pt idx="6">
                  <c:v>150</c:v>
                </c:pt>
              </c:numCache>
            </c:numRef>
          </c:yVal>
          <c:smooth val="0"/>
          <c:extLst>
            <c:ext xmlns:c16="http://schemas.microsoft.com/office/drawing/2014/chart" uri="{C3380CC4-5D6E-409C-BE32-E72D297353CC}">
              <c16:uniqueId val="{00000000-C325-3B44-A4EE-0709DF206175}"/>
            </c:ext>
          </c:extLst>
        </c:ser>
        <c:dLbls>
          <c:showLegendKey val="0"/>
          <c:showVal val="0"/>
          <c:showCatName val="0"/>
          <c:showSerName val="0"/>
          <c:showPercent val="0"/>
          <c:showBubbleSize val="0"/>
        </c:dLbls>
        <c:axId val="1002266304"/>
        <c:axId val="1002268016"/>
      </c:scatterChart>
      <c:valAx>
        <c:axId val="100226630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02268016"/>
        <c:crosses val="autoZero"/>
        <c:crossBetween val="midCat"/>
      </c:valAx>
      <c:valAx>
        <c:axId val="100226801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0226630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Gears!$AA$12:$AA$13</c:f>
              <c:strCache>
                <c:ptCount val="2"/>
                <c:pt idx="0">
                  <c:v>Efficiency </c:v>
                </c:pt>
                <c:pt idx="1">
                  <c:v>(%)</c:v>
                </c:pt>
              </c:strCache>
            </c:strRef>
          </c:tx>
          <c:spPr>
            <a:ln w="28575" cap="rnd">
              <a:solidFill>
                <a:schemeClr val="accent1"/>
              </a:solidFill>
              <a:round/>
            </a:ln>
            <a:effectLst/>
          </c:spPr>
          <c:marker>
            <c:symbol val="none"/>
          </c:marker>
          <c:val>
            <c:numRef>
              <c:f>Gears!$AA$14:$AA$20</c:f>
              <c:numCache>
                <c:formatCode>General</c:formatCode>
                <c:ptCount val="7"/>
                <c:pt idx="0">
                  <c:v>93.75</c:v>
                </c:pt>
                <c:pt idx="1">
                  <c:v>83.333333333333343</c:v>
                </c:pt>
                <c:pt idx="2">
                  <c:v>89.285714285714292</c:v>
                </c:pt>
                <c:pt idx="3">
                  <c:v>75</c:v>
                </c:pt>
                <c:pt idx="4">
                  <c:v>67.307692307692307</c:v>
                </c:pt>
                <c:pt idx="5">
                  <c:v>71.428571428571431</c:v>
                </c:pt>
                <c:pt idx="6">
                  <c:v>75</c:v>
                </c:pt>
              </c:numCache>
            </c:numRef>
          </c:val>
          <c:smooth val="0"/>
          <c:extLst>
            <c:ext xmlns:c16="http://schemas.microsoft.com/office/drawing/2014/chart" uri="{C3380CC4-5D6E-409C-BE32-E72D297353CC}">
              <c16:uniqueId val="{00000000-60B0-3E4E-AD20-5E7AABF7A6B2}"/>
            </c:ext>
          </c:extLst>
        </c:ser>
        <c:dLbls>
          <c:showLegendKey val="0"/>
          <c:showVal val="0"/>
          <c:showCatName val="0"/>
          <c:showSerName val="0"/>
          <c:showPercent val="0"/>
          <c:showBubbleSize val="0"/>
        </c:dLbls>
        <c:smooth val="0"/>
        <c:axId val="1200001216"/>
        <c:axId val="1200002928"/>
      </c:lineChart>
      <c:catAx>
        <c:axId val="12000012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00002928"/>
        <c:crosses val="autoZero"/>
        <c:auto val="1"/>
        <c:lblAlgn val="ctr"/>
        <c:lblOffset val="100"/>
        <c:noMultiLvlLbl val="0"/>
      </c:catAx>
      <c:valAx>
        <c:axId val="120000292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000012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Gears!$AE$12</c:f>
              <c:strCache>
                <c:ptCount val="1"/>
                <c:pt idx="0">
                  <c:v>Effort (g)</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Gears!$AD$13:$AD$20</c:f>
              <c:numCache>
                <c:formatCode>General</c:formatCode>
                <c:ptCount val="8"/>
                <c:pt idx="1">
                  <c:v>200</c:v>
                </c:pt>
                <c:pt idx="2">
                  <c:v>250</c:v>
                </c:pt>
                <c:pt idx="3">
                  <c:v>300</c:v>
                </c:pt>
                <c:pt idx="4">
                  <c:v>350</c:v>
                </c:pt>
                <c:pt idx="5">
                  <c:v>400</c:v>
                </c:pt>
                <c:pt idx="6">
                  <c:v>450</c:v>
                </c:pt>
                <c:pt idx="7">
                  <c:v>500</c:v>
                </c:pt>
              </c:numCache>
            </c:numRef>
          </c:xVal>
          <c:yVal>
            <c:numRef>
              <c:f>Gears!$AE$13:$AE$20</c:f>
              <c:numCache>
                <c:formatCode>General</c:formatCode>
                <c:ptCount val="8"/>
                <c:pt idx="1">
                  <c:v>50</c:v>
                </c:pt>
                <c:pt idx="2">
                  <c:v>60</c:v>
                </c:pt>
                <c:pt idx="3">
                  <c:v>70</c:v>
                </c:pt>
                <c:pt idx="4">
                  <c:v>90</c:v>
                </c:pt>
                <c:pt idx="5">
                  <c:v>100</c:v>
                </c:pt>
                <c:pt idx="6">
                  <c:v>110</c:v>
                </c:pt>
                <c:pt idx="7">
                  <c:v>120</c:v>
                </c:pt>
              </c:numCache>
            </c:numRef>
          </c:yVal>
          <c:smooth val="0"/>
          <c:extLst>
            <c:ext xmlns:c16="http://schemas.microsoft.com/office/drawing/2014/chart" uri="{C3380CC4-5D6E-409C-BE32-E72D297353CC}">
              <c16:uniqueId val="{00000000-C61F-7342-8CEA-0ACCB42CFA2C}"/>
            </c:ext>
          </c:extLst>
        </c:ser>
        <c:dLbls>
          <c:showLegendKey val="0"/>
          <c:showVal val="0"/>
          <c:showCatName val="0"/>
          <c:showSerName val="0"/>
          <c:showPercent val="0"/>
          <c:showBubbleSize val="0"/>
        </c:dLbls>
        <c:axId val="1200292432"/>
        <c:axId val="1200294144"/>
      </c:scatterChart>
      <c:valAx>
        <c:axId val="1200292432"/>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00294144"/>
        <c:crosses val="autoZero"/>
        <c:crossBetween val="midCat"/>
      </c:valAx>
      <c:valAx>
        <c:axId val="120029414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0029243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Gears!$AG$12:$AG$13</c:f>
              <c:strCache>
                <c:ptCount val="2"/>
                <c:pt idx="0">
                  <c:v>Efficiency </c:v>
                </c:pt>
                <c:pt idx="1">
                  <c:v>(%)</c:v>
                </c:pt>
              </c:strCache>
            </c:strRef>
          </c:tx>
          <c:spPr>
            <a:ln w="28575" cap="rnd">
              <a:solidFill>
                <a:schemeClr val="accent1"/>
              </a:solidFill>
              <a:round/>
            </a:ln>
            <a:effectLst/>
          </c:spPr>
          <c:marker>
            <c:symbol val="none"/>
          </c:marker>
          <c:val>
            <c:numRef>
              <c:f>Gears!$AG$14:$AG$20</c:f>
              <c:numCache>
                <c:formatCode>General</c:formatCode>
                <c:ptCount val="7"/>
                <c:pt idx="0">
                  <c:v>10</c:v>
                </c:pt>
                <c:pt idx="1">
                  <c:v>10.416666666666668</c:v>
                </c:pt>
                <c:pt idx="2">
                  <c:v>10.714285714285714</c:v>
                </c:pt>
                <c:pt idx="3">
                  <c:v>9.7222222222222232</c:v>
                </c:pt>
                <c:pt idx="4">
                  <c:v>10</c:v>
                </c:pt>
                <c:pt idx="5">
                  <c:v>10.227272727272727</c:v>
                </c:pt>
                <c:pt idx="6">
                  <c:v>10.416666666666668</c:v>
                </c:pt>
              </c:numCache>
            </c:numRef>
          </c:val>
          <c:smooth val="0"/>
          <c:extLst>
            <c:ext xmlns:c16="http://schemas.microsoft.com/office/drawing/2014/chart" uri="{C3380CC4-5D6E-409C-BE32-E72D297353CC}">
              <c16:uniqueId val="{00000000-CE95-964B-8522-DE2F63C0DA35}"/>
            </c:ext>
          </c:extLst>
        </c:ser>
        <c:dLbls>
          <c:showLegendKey val="0"/>
          <c:showVal val="0"/>
          <c:showCatName val="0"/>
          <c:showSerName val="0"/>
          <c:showPercent val="0"/>
          <c:showBubbleSize val="0"/>
        </c:dLbls>
        <c:smooth val="0"/>
        <c:axId val="1283193824"/>
        <c:axId val="1283195536"/>
      </c:lineChart>
      <c:catAx>
        <c:axId val="128319382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83195536"/>
        <c:crosses val="autoZero"/>
        <c:auto val="1"/>
        <c:lblAlgn val="ctr"/>
        <c:lblOffset val="100"/>
        <c:noMultiLvlLbl val="0"/>
      </c:catAx>
      <c:valAx>
        <c:axId val="128319553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8319382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Friction'!$B$5:$B$6</c:f>
              <c:strCache>
                <c:ptCount val="2"/>
                <c:pt idx="0">
                  <c:v>Effort (F)</c:v>
                </c:pt>
                <c:pt idx="1">
                  <c:v>(g)</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Friction'!$B$7:$B$16</c:f>
              <c:numCache>
                <c:formatCode>General</c:formatCode>
                <c:ptCount val="10"/>
                <c:pt idx="0">
                  <c:v>30</c:v>
                </c:pt>
                <c:pt idx="1">
                  <c:v>75</c:v>
                </c:pt>
                <c:pt idx="2">
                  <c:v>82</c:v>
                </c:pt>
                <c:pt idx="3">
                  <c:v>120</c:v>
                </c:pt>
                <c:pt idx="4">
                  <c:v>160</c:v>
                </c:pt>
                <c:pt idx="5">
                  <c:v>200</c:v>
                </c:pt>
                <c:pt idx="6">
                  <c:v>230</c:v>
                </c:pt>
                <c:pt idx="7">
                  <c:v>250</c:v>
                </c:pt>
                <c:pt idx="8">
                  <c:v>280</c:v>
                </c:pt>
                <c:pt idx="9">
                  <c:v>300</c:v>
                </c:pt>
              </c:numCache>
            </c:numRef>
          </c:yVal>
          <c:smooth val="0"/>
          <c:extLst>
            <c:ext xmlns:c16="http://schemas.microsoft.com/office/drawing/2014/chart" uri="{C3380CC4-5D6E-409C-BE32-E72D297353CC}">
              <c16:uniqueId val="{00000000-792E-AC48-A11A-8D0A707F3E39}"/>
            </c:ext>
          </c:extLst>
        </c:ser>
        <c:dLbls>
          <c:showLegendKey val="0"/>
          <c:showVal val="0"/>
          <c:showCatName val="0"/>
          <c:showSerName val="0"/>
          <c:showPercent val="0"/>
          <c:showBubbleSize val="0"/>
        </c:dLbls>
        <c:axId val="1282696144"/>
        <c:axId val="1282869296"/>
      </c:scatterChart>
      <c:valAx>
        <c:axId val="128269614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82869296"/>
        <c:crosses val="autoZero"/>
        <c:crossBetween val="midCat"/>
      </c:valAx>
      <c:valAx>
        <c:axId val="128286929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8269614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'Rotational Friction'!$D$5:$D$6</c:f>
              <c:strCache>
                <c:ptCount val="2"/>
                <c:pt idx="0">
                  <c:v>Efficiency</c:v>
                </c:pt>
                <c:pt idx="1">
                  <c:v>%</c:v>
                </c:pt>
              </c:strCache>
            </c:strRef>
          </c:tx>
          <c:spPr>
            <a:ln w="28575" cap="rnd">
              <a:solidFill>
                <a:schemeClr val="accent1"/>
              </a:solidFill>
              <a:round/>
            </a:ln>
            <a:effectLst/>
          </c:spPr>
          <c:marker>
            <c:symbol val="none"/>
          </c:marker>
          <c:val>
            <c:numRef>
              <c:f>'Rotational Friction'!$D$7:$D$16</c:f>
              <c:numCache>
                <c:formatCode>General</c:formatCode>
                <c:ptCount val="10"/>
                <c:pt idx="0">
                  <c:v>55.555555555555557</c:v>
                </c:pt>
                <c:pt idx="1">
                  <c:v>44.444444444444443</c:v>
                </c:pt>
                <c:pt idx="2">
                  <c:v>60.975609756097562</c:v>
                </c:pt>
                <c:pt idx="3">
                  <c:v>55.555555555555557</c:v>
                </c:pt>
                <c:pt idx="4">
                  <c:v>52.083333333333336</c:v>
                </c:pt>
                <c:pt idx="5">
                  <c:v>50</c:v>
                </c:pt>
                <c:pt idx="6">
                  <c:v>50.724637681159422</c:v>
                </c:pt>
                <c:pt idx="7">
                  <c:v>53.333333333333336</c:v>
                </c:pt>
                <c:pt idx="8">
                  <c:v>53.571428571428569</c:v>
                </c:pt>
                <c:pt idx="9">
                  <c:v>55.555555555555557</c:v>
                </c:pt>
              </c:numCache>
            </c:numRef>
          </c:val>
          <c:smooth val="0"/>
          <c:extLst>
            <c:ext xmlns:c16="http://schemas.microsoft.com/office/drawing/2014/chart" uri="{C3380CC4-5D6E-409C-BE32-E72D297353CC}">
              <c16:uniqueId val="{00000000-48A7-344D-8960-8F9042644B3C}"/>
            </c:ext>
          </c:extLst>
        </c:ser>
        <c:dLbls>
          <c:showLegendKey val="0"/>
          <c:showVal val="0"/>
          <c:showCatName val="0"/>
          <c:showSerName val="0"/>
          <c:showPercent val="0"/>
          <c:showBubbleSize val="0"/>
        </c:dLbls>
        <c:smooth val="0"/>
        <c:axId val="1200341968"/>
        <c:axId val="1200343680"/>
      </c:lineChart>
      <c:catAx>
        <c:axId val="12003419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00343680"/>
        <c:crosses val="autoZero"/>
        <c:auto val="1"/>
        <c:lblAlgn val="ctr"/>
        <c:lblOffset val="100"/>
        <c:noMultiLvlLbl val="0"/>
      </c:catAx>
      <c:valAx>
        <c:axId val="120034368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0034196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Friction'!$G$5:$G$6</c:f>
              <c:strCache>
                <c:ptCount val="2"/>
                <c:pt idx="0">
                  <c:v>Effort (F)</c:v>
                </c:pt>
                <c:pt idx="1">
                  <c:v>(g)</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Friction'!$G$7:$G$16</c:f>
              <c:numCache>
                <c:formatCode>General</c:formatCode>
                <c:ptCount val="10"/>
                <c:pt idx="0">
                  <c:v>20</c:v>
                </c:pt>
                <c:pt idx="1">
                  <c:v>30</c:v>
                </c:pt>
                <c:pt idx="2">
                  <c:v>40</c:v>
                </c:pt>
                <c:pt idx="3">
                  <c:v>50</c:v>
                </c:pt>
                <c:pt idx="4">
                  <c:v>60</c:v>
                </c:pt>
                <c:pt idx="5">
                  <c:v>70</c:v>
                </c:pt>
                <c:pt idx="6">
                  <c:v>80</c:v>
                </c:pt>
                <c:pt idx="7">
                  <c:v>100</c:v>
                </c:pt>
                <c:pt idx="8">
                  <c:v>110</c:v>
                </c:pt>
                <c:pt idx="9">
                  <c:v>120</c:v>
                </c:pt>
              </c:numCache>
            </c:numRef>
          </c:yVal>
          <c:smooth val="0"/>
          <c:extLst>
            <c:ext xmlns:c16="http://schemas.microsoft.com/office/drawing/2014/chart" uri="{C3380CC4-5D6E-409C-BE32-E72D297353CC}">
              <c16:uniqueId val="{00000000-8170-CA43-9C2E-B52A60B20E69}"/>
            </c:ext>
          </c:extLst>
        </c:ser>
        <c:dLbls>
          <c:showLegendKey val="0"/>
          <c:showVal val="0"/>
          <c:showCatName val="0"/>
          <c:showSerName val="0"/>
          <c:showPercent val="0"/>
          <c:showBubbleSize val="0"/>
        </c:dLbls>
        <c:axId val="1200393968"/>
        <c:axId val="1200395680"/>
      </c:scatterChart>
      <c:valAx>
        <c:axId val="120039396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00395680"/>
        <c:crosses val="autoZero"/>
        <c:crossBetween val="midCat"/>
      </c:valAx>
      <c:valAx>
        <c:axId val="120039568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003939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'Rotational Friction'!$I$5:$I$6</c:f>
              <c:strCache>
                <c:ptCount val="2"/>
                <c:pt idx="0">
                  <c:v>Efficiency</c:v>
                </c:pt>
                <c:pt idx="1">
                  <c:v>%</c:v>
                </c:pt>
              </c:strCache>
            </c:strRef>
          </c:tx>
          <c:spPr>
            <a:ln w="28575" cap="rnd">
              <a:solidFill>
                <a:schemeClr val="accent1"/>
              </a:solidFill>
              <a:round/>
            </a:ln>
            <a:effectLst/>
          </c:spPr>
          <c:marker>
            <c:symbol val="none"/>
          </c:marker>
          <c:val>
            <c:numRef>
              <c:f>'Rotational Friction'!$I$7:$I$16</c:f>
              <c:numCache>
                <c:formatCode>General</c:formatCode>
                <c:ptCount val="10"/>
                <c:pt idx="0">
                  <c:v>20.833333333333336</c:v>
                </c:pt>
                <c:pt idx="1">
                  <c:v>27.777777777777779</c:v>
                </c:pt>
                <c:pt idx="2">
                  <c:v>31.25</c:v>
                </c:pt>
                <c:pt idx="3">
                  <c:v>33.333333333333329</c:v>
                </c:pt>
                <c:pt idx="4">
                  <c:v>34.722222222222229</c:v>
                </c:pt>
                <c:pt idx="5">
                  <c:v>35.714285714285715</c:v>
                </c:pt>
                <c:pt idx="6">
                  <c:v>36.458333333333329</c:v>
                </c:pt>
                <c:pt idx="7">
                  <c:v>33.333333333333329</c:v>
                </c:pt>
                <c:pt idx="8">
                  <c:v>34.090909090909086</c:v>
                </c:pt>
                <c:pt idx="9">
                  <c:v>34.722222222222229</c:v>
                </c:pt>
              </c:numCache>
            </c:numRef>
          </c:val>
          <c:smooth val="0"/>
          <c:extLst>
            <c:ext xmlns:c16="http://schemas.microsoft.com/office/drawing/2014/chart" uri="{C3380CC4-5D6E-409C-BE32-E72D297353CC}">
              <c16:uniqueId val="{00000000-3DA0-F740-A945-31AD697977C4}"/>
            </c:ext>
          </c:extLst>
        </c:ser>
        <c:dLbls>
          <c:showLegendKey val="0"/>
          <c:showVal val="0"/>
          <c:showCatName val="0"/>
          <c:showSerName val="0"/>
          <c:showPercent val="0"/>
          <c:showBubbleSize val="0"/>
        </c:dLbls>
        <c:smooth val="0"/>
        <c:axId val="1283089728"/>
        <c:axId val="1283091440"/>
      </c:lineChart>
      <c:catAx>
        <c:axId val="12830897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83091440"/>
        <c:crosses val="autoZero"/>
        <c:auto val="1"/>
        <c:lblAlgn val="ctr"/>
        <c:lblOffset val="100"/>
        <c:noMultiLvlLbl val="0"/>
      </c:catAx>
      <c:valAx>
        <c:axId val="128309144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8308972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Friction'!$L$5:$L$6</c:f>
              <c:strCache>
                <c:ptCount val="2"/>
                <c:pt idx="0">
                  <c:v>Effort (F)</c:v>
                </c:pt>
                <c:pt idx="1">
                  <c:v>(g)</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Friction'!$L$7:$L$16</c:f>
              <c:numCache>
                <c:formatCode>General</c:formatCode>
                <c:ptCount val="10"/>
                <c:pt idx="0">
                  <c:v>70</c:v>
                </c:pt>
                <c:pt idx="1">
                  <c:v>90</c:v>
                </c:pt>
                <c:pt idx="2">
                  <c:v>100</c:v>
                </c:pt>
                <c:pt idx="3">
                  <c:v>110</c:v>
                </c:pt>
                <c:pt idx="4">
                  <c:v>130</c:v>
                </c:pt>
                <c:pt idx="5">
                  <c:v>140</c:v>
                </c:pt>
                <c:pt idx="6">
                  <c:v>150</c:v>
                </c:pt>
                <c:pt idx="7">
                  <c:v>160</c:v>
                </c:pt>
                <c:pt idx="8">
                  <c:v>170</c:v>
                </c:pt>
                <c:pt idx="9">
                  <c:v>180</c:v>
                </c:pt>
              </c:numCache>
            </c:numRef>
          </c:yVal>
          <c:smooth val="0"/>
          <c:extLst>
            <c:ext xmlns:c16="http://schemas.microsoft.com/office/drawing/2014/chart" uri="{C3380CC4-5D6E-409C-BE32-E72D297353CC}">
              <c16:uniqueId val="{00000000-4D3F-F149-BD01-C611345ABC9A}"/>
            </c:ext>
          </c:extLst>
        </c:ser>
        <c:dLbls>
          <c:showLegendKey val="0"/>
          <c:showVal val="0"/>
          <c:showCatName val="0"/>
          <c:showSerName val="0"/>
          <c:showPercent val="0"/>
          <c:showBubbleSize val="0"/>
        </c:dLbls>
        <c:axId val="1282995776"/>
        <c:axId val="1283411680"/>
      </c:scatterChart>
      <c:valAx>
        <c:axId val="128299577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83411680"/>
        <c:crosses val="autoZero"/>
        <c:crossBetween val="midCat"/>
      </c:valAx>
      <c:valAx>
        <c:axId val="128341168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8299577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'Rotational Friction'!$N$5:$N$6</c:f>
              <c:strCache>
                <c:ptCount val="2"/>
                <c:pt idx="0">
                  <c:v>Efficiency</c:v>
                </c:pt>
                <c:pt idx="1">
                  <c:v>%</c:v>
                </c:pt>
              </c:strCache>
            </c:strRef>
          </c:tx>
          <c:spPr>
            <a:ln w="28575" cap="rnd">
              <a:solidFill>
                <a:schemeClr val="accent1"/>
              </a:solidFill>
              <a:round/>
            </a:ln>
            <a:effectLst/>
          </c:spPr>
          <c:marker>
            <c:symbol val="none"/>
          </c:marker>
          <c:val>
            <c:numRef>
              <c:f>'Rotational Friction'!$N$7:$N$16</c:f>
              <c:numCache>
                <c:formatCode>General</c:formatCode>
                <c:ptCount val="10"/>
                <c:pt idx="0">
                  <c:v>1.4200511218403864</c:v>
                </c:pt>
                <c:pt idx="1">
                  <c:v>2.2089684117517123</c:v>
                </c:pt>
                <c:pt idx="2">
                  <c:v>2.9821073558648115</c:v>
                </c:pt>
                <c:pt idx="3">
                  <c:v>3.6146755828664374</c:v>
                </c:pt>
                <c:pt idx="4">
                  <c:v>3.8232145588010398</c:v>
                </c:pt>
                <c:pt idx="5">
                  <c:v>4.260153365521159</c:v>
                </c:pt>
                <c:pt idx="6">
                  <c:v>4.6388336646785957</c:v>
                </c:pt>
                <c:pt idx="7">
                  <c:v>4.9701789264413518</c:v>
                </c:pt>
                <c:pt idx="8">
                  <c:v>5.262542392702608</c:v>
                </c:pt>
                <c:pt idx="9">
                  <c:v>5.5224210293792799</c:v>
                </c:pt>
              </c:numCache>
            </c:numRef>
          </c:val>
          <c:smooth val="0"/>
          <c:extLst>
            <c:ext xmlns:c16="http://schemas.microsoft.com/office/drawing/2014/chart" uri="{C3380CC4-5D6E-409C-BE32-E72D297353CC}">
              <c16:uniqueId val="{00000000-AA4E-B64E-B563-66FE57058DB2}"/>
            </c:ext>
          </c:extLst>
        </c:ser>
        <c:dLbls>
          <c:showLegendKey val="0"/>
          <c:showVal val="0"/>
          <c:showCatName val="0"/>
          <c:showSerName val="0"/>
          <c:showPercent val="0"/>
          <c:showBubbleSize val="0"/>
        </c:dLbls>
        <c:smooth val="0"/>
        <c:axId val="986809616"/>
        <c:axId val="986811328"/>
      </c:lineChart>
      <c:catAx>
        <c:axId val="9868096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86811328"/>
        <c:crosses val="autoZero"/>
        <c:auto val="1"/>
        <c:lblAlgn val="ctr"/>
        <c:lblOffset val="100"/>
        <c:noMultiLvlLbl val="0"/>
      </c:catAx>
      <c:valAx>
        <c:axId val="98681132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868096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28273576313186061"/>
          <c:y val="4.687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Friction'!$Q$6:$Q$7</c:f>
              <c:strCache>
                <c:ptCount val="2"/>
                <c:pt idx="0">
                  <c:v>Effort (F)</c:v>
                </c:pt>
                <c:pt idx="1">
                  <c:v>(g)</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Friction'!$Q$8:$Q$17</c:f>
              <c:numCache>
                <c:formatCode>General</c:formatCode>
                <c:ptCount val="10"/>
                <c:pt idx="0">
                  <c:v>58</c:v>
                </c:pt>
                <c:pt idx="1">
                  <c:v>110</c:v>
                </c:pt>
                <c:pt idx="2">
                  <c:v>170</c:v>
                </c:pt>
                <c:pt idx="3">
                  <c:v>220</c:v>
                </c:pt>
                <c:pt idx="4">
                  <c:v>280</c:v>
                </c:pt>
                <c:pt idx="5">
                  <c:v>330</c:v>
                </c:pt>
                <c:pt idx="6">
                  <c:v>390</c:v>
                </c:pt>
                <c:pt idx="7">
                  <c:v>450</c:v>
                </c:pt>
                <c:pt idx="8">
                  <c:v>490</c:v>
                </c:pt>
                <c:pt idx="9">
                  <c:v>560</c:v>
                </c:pt>
              </c:numCache>
            </c:numRef>
          </c:yVal>
          <c:smooth val="0"/>
          <c:extLst>
            <c:ext xmlns:c16="http://schemas.microsoft.com/office/drawing/2014/chart" uri="{C3380CC4-5D6E-409C-BE32-E72D297353CC}">
              <c16:uniqueId val="{00000000-6E3B-CC4D-8DA5-271BF40B00A7}"/>
            </c:ext>
          </c:extLst>
        </c:ser>
        <c:dLbls>
          <c:showLegendKey val="0"/>
          <c:showVal val="0"/>
          <c:showCatName val="0"/>
          <c:showSerName val="0"/>
          <c:showPercent val="0"/>
          <c:showBubbleSize val="0"/>
        </c:dLbls>
        <c:axId val="986886336"/>
        <c:axId val="986888048"/>
      </c:scatterChart>
      <c:valAx>
        <c:axId val="98688633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86888048"/>
        <c:crosses val="autoZero"/>
        <c:crossBetween val="midCat"/>
      </c:valAx>
      <c:valAx>
        <c:axId val="98688804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8688633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'Rotational Friction'!$S$6:$S$7</c:f>
              <c:strCache>
                <c:ptCount val="2"/>
                <c:pt idx="0">
                  <c:v>Efficiency</c:v>
                </c:pt>
                <c:pt idx="1">
                  <c:v>%</c:v>
                </c:pt>
              </c:strCache>
            </c:strRef>
          </c:tx>
          <c:spPr>
            <a:ln w="28575" cap="rnd">
              <a:solidFill>
                <a:schemeClr val="accent1"/>
              </a:solidFill>
              <a:round/>
            </a:ln>
            <a:effectLst/>
          </c:spPr>
          <c:marker>
            <c:symbol val="none"/>
          </c:marker>
          <c:val>
            <c:numRef>
              <c:f>'Rotational Friction'!$S$8:$S$17</c:f>
              <c:numCache>
                <c:formatCode>General</c:formatCode>
                <c:ptCount val="10"/>
                <c:pt idx="0">
                  <c:v>86.206896551724128</c:v>
                </c:pt>
                <c:pt idx="1">
                  <c:v>90.909090909090907</c:v>
                </c:pt>
                <c:pt idx="2">
                  <c:v>88.235294117647058</c:v>
                </c:pt>
                <c:pt idx="3">
                  <c:v>90.909090909090907</c:v>
                </c:pt>
                <c:pt idx="4">
                  <c:v>89.285714285714292</c:v>
                </c:pt>
                <c:pt idx="5">
                  <c:v>90.909090909090907</c:v>
                </c:pt>
                <c:pt idx="6">
                  <c:v>89.743589743589752</c:v>
                </c:pt>
                <c:pt idx="7">
                  <c:v>88.888888888888886</c:v>
                </c:pt>
                <c:pt idx="8">
                  <c:v>91.83673469387756</c:v>
                </c:pt>
                <c:pt idx="9">
                  <c:v>89.285714285714292</c:v>
                </c:pt>
              </c:numCache>
            </c:numRef>
          </c:val>
          <c:smooth val="0"/>
          <c:extLst>
            <c:ext xmlns:c16="http://schemas.microsoft.com/office/drawing/2014/chart" uri="{C3380CC4-5D6E-409C-BE32-E72D297353CC}">
              <c16:uniqueId val="{00000000-86FA-7E43-B2CA-F1C36A563C9D}"/>
            </c:ext>
          </c:extLst>
        </c:ser>
        <c:dLbls>
          <c:showLegendKey val="0"/>
          <c:showVal val="0"/>
          <c:showCatName val="0"/>
          <c:showSerName val="0"/>
          <c:showPercent val="0"/>
          <c:showBubbleSize val="0"/>
        </c:dLbls>
        <c:smooth val="0"/>
        <c:axId val="1403568"/>
        <c:axId val="1760128"/>
      </c:lineChart>
      <c:catAx>
        <c:axId val="14035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60128"/>
        <c:crosses val="autoZero"/>
        <c:auto val="1"/>
        <c:lblAlgn val="ctr"/>
        <c:lblOffset val="100"/>
        <c:noMultiLvlLbl val="0"/>
      </c:catAx>
      <c:valAx>
        <c:axId val="176012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0356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8">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styleClr val="auto"/>
    </cs:fillRef>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17"/>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s>
</file>

<file path=xl/drawings/_rels/drawing2.xml.rels><?xml version="1.0" encoding="UTF-8" standalone="yes"?>
<Relationships xmlns="http://schemas.openxmlformats.org/package/2006/relationships"><Relationship Id="rId8" Type="http://schemas.openxmlformats.org/officeDocument/2006/relationships/chart" Target="../charts/chart19.xml"/><Relationship Id="rId3" Type="http://schemas.openxmlformats.org/officeDocument/2006/relationships/chart" Target="../charts/chart14.xml"/><Relationship Id="rId7" Type="http://schemas.openxmlformats.org/officeDocument/2006/relationships/chart" Target="../charts/chart18.xml"/><Relationship Id="rId2" Type="http://schemas.openxmlformats.org/officeDocument/2006/relationships/chart" Target="../charts/chart13.xml"/><Relationship Id="rId1" Type="http://schemas.openxmlformats.org/officeDocument/2006/relationships/chart" Target="../charts/chart12.xml"/><Relationship Id="rId6" Type="http://schemas.openxmlformats.org/officeDocument/2006/relationships/chart" Target="../charts/chart17.xml"/><Relationship Id="rId5" Type="http://schemas.openxmlformats.org/officeDocument/2006/relationships/chart" Target="../charts/chart16.xml"/><Relationship Id="rId4" Type="http://schemas.openxmlformats.org/officeDocument/2006/relationships/chart" Target="../charts/chart15.xml"/></Relationships>
</file>

<file path=xl/drawings/drawing1.xml><?xml version="1.0" encoding="utf-8"?>
<xdr:wsDr xmlns:xdr="http://schemas.openxmlformats.org/drawingml/2006/spreadsheetDrawing" xmlns:a="http://schemas.openxmlformats.org/drawingml/2006/main">
  <xdr:twoCellAnchor>
    <xdr:from>
      <xdr:col>0</xdr:col>
      <xdr:colOff>0</xdr:colOff>
      <xdr:row>26</xdr:row>
      <xdr:rowOff>44450</xdr:rowOff>
    </xdr:from>
    <xdr:to>
      <xdr:col>3</xdr:col>
      <xdr:colOff>330200</xdr:colOff>
      <xdr:row>35</xdr:row>
      <xdr:rowOff>177800</xdr:rowOff>
    </xdr:to>
    <xdr:graphicFrame macro="">
      <xdr:nvGraphicFramePr>
        <xdr:cNvPr id="2" name="Chart 1">
          <a:extLst>
            <a:ext uri="{FF2B5EF4-FFF2-40B4-BE49-F238E27FC236}">
              <a16:creationId xmlns:a16="http://schemas.microsoft.com/office/drawing/2014/main" id="{C179FDB1-5FC2-0E1B-EA16-6F41E5CD1E6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36</xdr:row>
      <xdr:rowOff>31750</xdr:rowOff>
    </xdr:from>
    <xdr:to>
      <xdr:col>3</xdr:col>
      <xdr:colOff>469900</xdr:colOff>
      <xdr:row>44</xdr:row>
      <xdr:rowOff>139700</xdr:rowOff>
    </xdr:to>
    <xdr:graphicFrame macro="">
      <xdr:nvGraphicFramePr>
        <xdr:cNvPr id="3" name="Chart 2">
          <a:extLst>
            <a:ext uri="{FF2B5EF4-FFF2-40B4-BE49-F238E27FC236}">
              <a16:creationId xmlns:a16="http://schemas.microsoft.com/office/drawing/2014/main" id="{1C1B10D9-6C25-4A4F-2A4C-A0FFD5501A1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6350</xdr:colOff>
      <xdr:row>26</xdr:row>
      <xdr:rowOff>63499</xdr:rowOff>
    </xdr:from>
    <xdr:to>
      <xdr:col>7</xdr:col>
      <xdr:colOff>650875</xdr:colOff>
      <xdr:row>35</xdr:row>
      <xdr:rowOff>98424</xdr:rowOff>
    </xdr:to>
    <xdr:graphicFrame macro="">
      <xdr:nvGraphicFramePr>
        <xdr:cNvPr id="4" name="Chart 3">
          <a:extLst>
            <a:ext uri="{FF2B5EF4-FFF2-40B4-BE49-F238E27FC236}">
              <a16:creationId xmlns:a16="http://schemas.microsoft.com/office/drawing/2014/main" id="{C51B6A72-1C76-CFA1-E827-0B7D010EE7D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xdr:col>
      <xdr:colOff>34925</xdr:colOff>
      <xdr:row>36</xdr:row>
      <xdr:rowOff>63499</xdr:rowOff>
    </xdr:from>
    <xdr:to>
      <xdr:col>7</xdr:col>
      <xdr:colOff>269875</xdr:colOff>
      <xdr:row>45</xdr:row>
      <xdr:rowOff>60324</xdr:rowOff>
    </xdr:to>
    <xdr:graphicFrame macro="">
      <xdr:nvGraphicFramePr>
        <xdr:cNvPr id="5" name="Chart 4">
          <a:extLst>
            <a:ext uri="{FF2B5EF4-FFF2-40B4-BE49-F238E27FC236}">
              <a16:creationId xmlns:a16="http://schemas.microsoft.com/office/drawing/2014/main" id="{5DE4B6B8-CBBF-D2B9-BF3F-F074DE87522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31750</xdr:colOff>
      <xdr:row>27</xdr:row>
      <xdr:rowOff>31750</xdr:rowOff>
    </xdr:from>
    <xdr:to>
      <xdr:col>12</xdr:col>
      <xdr:colOff>555625</xdr:colOff>
      <xdr:row>37</xdr:row>
      <xdr:rowOff>117475</xdr:rowOff>
    </xdr:to>
    <xdr:graphicFrame macro="">
      <xdr:nvGraphicFramePr>
        <xdr:cNvPr id="6" name="Chart 5">
          <a:extLst>
            <a:ext uri="{FF2B5EF4-FFF2-40B4-BE49-F238E27FC236}">
              <a16:creationId xmlns:a16="http://schemas.microsoft.com/office/drawing/2014/main" id="{EEC8B6B9-AEFC-00E9-6D29-585E77D90C5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15</xdr:col>
      <xdr:colOff>650875</xdr:colOff>
      <xdr:row>31</xdr:row>
      <xdr:rowOff>111125</xdr:rowOff>
    </xdr:from>
    <xdr:to>
      <xdr:col>18</xdr:col>
      <xdr:colOff>968375</xdr:colOff>
      <xdr:row>40</xdr:row>
      <xdr:rowOff>180974</xdr:rowOff>
    </xdr:to>
    <xdr:graphicFrame macro="">
      <xdr:nvGraphicFramePr>
        <xdr:cNvPr id="7" name="Chart 6">
          <a:extLst>
            <a:ext uri="{FF2B5EF4-FFF2-40B4-BE49-F238E27FC236}">
              <a16:creationId xmlns:a16="http://schemas.microsoft.com/office/drawing/2014/main" id="{8A1D7291-5FED-D030-FF16-2B2DE94E7AF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15</xdr:col>
      <xdr:colOff>642938</xdr:colOff>
      <xdr:row>41</xdr:row>
      <xdr:rowOff>127000</xdr:rowOff>
    </xdr:from>
    <xdr:to>
      <xdr:col>18</xdr:col>
      <xdr:colOff>1127125</xdr:colOff>
      <xdr:row>48</xdr:row>
      <xdr:rowOff>101600</xdr:rowOff>
    </xdr:to>
    <xdr:graphicFrame macro="">
      <xdr:nvGraphicFramePr>
        <xdr:cNvPr id="9" name="Chart 8">
          <a:extLst>
            <a:ext uri="{FF2B5EF4-FFF2-40B4-BE49-F238E27FC236}">
              <a16:creationId xmlns:a16="http://schemas.microsoft.com/office/drawing/2014/main" id="{4BE68423-2B5B-3D80-0CBB-DD8C3FB5308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23</xdr:col>
      <xdr:colOff>47625</xdr:colOff>
      <xdr:row>23</xdr:row>
      <xdr:rowOff>95249</xdr:rowOff>
    </xdr:from>
    <xdr:to>
      <xdr:col>27</xdr:col>
      <xdr:colOff>254000</xdr:colOff>
      <xdr:row>33</xdr:row>
      <xdr:rowOff>38099</xdr:rowOff>
    </xdr:to>
    <xdr:graphicFrame macro="">
      <xdr:nvGraphicFramePr>
        <xdr:cNvPr id="10" name="Chart 9">
          <a:extLst>
            <a:ext uri="{FF2B5EF4-FFF2-40B4-BE49-F238E27FC236}">
              <a16:creationId xmlns:a16="http://schemas.microsoft.com/office/drawing/2014/main" id="{6440DE2B-3D2B-ACCE-5062-B13C7B1031B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23</xdr:col>
      <xdr:colOff>47625</xdr:colOff>
      <xdr:row>34</xdr:row>
      <xdr:rowOff>31750</xdr:rowOff>
    </xdr:from>
    <xdr:to>
      <xdr:col>26</xdr:col>
      <xdr:colOff>619125</xdr:colOff>
      <xdr:row>43</xdr:row>
      <xdr:rowOff>38100</xdr:rowOff>
    </xdr:to>
    <xdr:graphicFrame macro="">
      <xdr:nvGraphicFramePr>
        <xdr:cNvPr id="11" name="Chart 10">
          <a:extLst>
            <a:ext uri="{FF2B5EF4-FFF2-40B4-BE49-F238E27FC236}">
              <a16:creationId xmlns:a16="http://schemas.microsoft.com/office/drawing/2014/main" id="{553B78EF-8335-6B2D-F3E7-95F9B55590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29</xdr:col>
      <xdr:colOff>63500</xdr:colOff>
      <xdr:row>23</xdr:row>
      <xdr:rowOff>95249</xdr:rowOff>
    </xdr:from>
    <xdr:to>
      <xdr:col>31</xdr:col>
      <xdr:colOff>508000</xdr:colOff>
      <xdr:row>31</xdr:row>
      <xdr:rowOff>69849</xdr:rowOff>
    </xdr:to>
    <xdr:graphicFrame macro="">
      <xdr:nvGraphicFramePr>
        <xdr:cNvPr id="12" name="Chart 11">
          <a:extLst>
            <a:ext uri="{FF2B5EF4-FFF2-40B4-BE49-F238E27FC236}">
              <a16:creationId xmlns:a16="http://schemas.microsoft.com/office/drawing/2014/main" id="{2D26E3C5-8448-E5B4-AACD-A1B91739959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29</xdr:col>
      <xdr:colOff>95250</xdr:colOff>
      <xdr:row>32</xdr:row>
      <xdr:rowOff>63500</xdr:rowOff>
    </xdr:from>
    <xdr:to>
      <xdr:col>32</xdr:col>
      <xdr:colOff>539750</xdr:colOff>
      <xdr:row>43</xdr:row>
      <xdr:rowOff>38100</xdr:rowOff>
    </xdr:to>
    <xdr:graphicFrame macro="">
      <xdr:nvGraphicFramePr>
        <xdr:cNvPr id="13" name="Chart 12">
          <a:extLst>
            <a:ext uri="{FF2B5EF4-FFF2-40B4-BE49-F238E27FC236}">
              <a16:creationId xmlns:a16="http://schemas.microsoft.com/office/drawing/2014/main" id="{AEBE5DDC-CED1-2AB6-C3F3-2F7AF428AC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20</xdr:row>
      <xdr:rowOff>80818</xdr:rowOff>
    </xdr:from>
    <xdr:to>
      <xdr:col>4</xdr:col>
      <xdr:colOff>57727</xdr:colOff>
      <xdr:row>27</xdr:row>
      <xdr:rowOff>182418</xdr:rowOff>
    </xdr:to>
    <xdr:graphicFrame macro="">
      <xdr:nvGraphicFramePr>
        <xdr:cNvPr id="2" name="Chart 1">
          <a:extLst>
            <a:ext uri="{FF2B5EF4-FFF2-40B4-BE49-F238E27FC236}">
              <a16:creationId xmlns:a16="http://schemas.microsoft.com/office/drawing/2014/main" id="{9387C716-C00B-8F0F-6634-97E2407028F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28</xdr:row>
      <xdr:rowOff>57727</xdr:rowOff>
    </xdr:from>
    <xdr:to>
      <xdr:col>3</xdr:col>
      <xdr:colOff>346363</xdr:colOff>
      <xdr:row>35</xdr:row>
      <xdr:rowOff>101600</xdr:rowOff>
    </xdr:to>
    <xdr:graphicFrame macro="">
      <xdr:nvGraphicFramePr>
        <xdr:cNvPr id="4" name="Chart 3">
          <a:extLst>
            <a:ext uri="{FF2B5EF4-FFF2-40B4-BE49-F238E27FC236}">
              <a16:creationId xmlns:a16="http://schemas.microsoft.com/office/drawing/2014/main" id="{FB3F995A-E5E7-1500-7972-638F37164DC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0</xdr:colOff>
      <xdr:row>20</xdr:row>
      <xdr:rowOff>115455</xdr:rowOff>
    </xdr:from>
    <xdr:to>
      <xdr:col>8</xdr:col>
      <xdr:colOff>381000</xdr:colOff>
      <xdr:row>29</xdr:row>
      <xdr:rowOff>124690</xdr:rowOff>
    </xdr:to>
    <xdr:graphicFrame macro="">
      <xdr:nvGraphicFramePr>
        <xdr:cNvPr id="5" name="Chart 4">
          <a:extLst>
            <a:ext uri="{FF2B5EF4-FFF2-40B4-BE49-F238E27FC236}">
              <a16:creationId xmlns:a16="http://schemas.microsoft.com/office/drawing/2014/main" id="{2F6A56DF-4D5F-72CE-C3B2-DF926AE064A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xdr:col>
      <xdr:colOff>11545</xdr:colOff>
      <xdr:row>29</xdr:row>
      <xdr:rowOff>184726</xdr:rowOff>
    </xdr:from>
    <xdr:to>
      <xdr:col>8</xdr:col>
      <xdr:colOff>184727</xdr:colOff>
      <xdr:row>38</xdr:row>
      <xdr:rowOff>20781</xdr:rowOff>
    </xdr:to>
    <xdr:graphicFrame macro="">
      <xdr:nvGraphicFramePr>
        <xdr:cNvPr id="6" name="Chart 5">
          <a:extLst>
            <a:ext uri="{FF2B5EF4-FFF2-40B4-BE49-F238E27FC236}">
              <a16:creationId xmlns:a16="http://schemas.microsoft.com/office/drawing/2014/main" id="{9BD07833-880A-83C9-744F-8CF5134EAEC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11546</xdr:colOff>
      <xdr:row>20</xdr:row>
      <xdr:rowOff>46181</xdr:rowOff>
    </xdr:from>
    <xdr:to>
      <xdr:col>12</xdr:col>
      <xdr:colOff>496455</xdr:colOff>
      <xdr:row>28</xdr:row>
      <xdr:rowOff>159326</xdr:rowOff>
    </xdr:to>
    <xdr:graphicFrame macro="">
      <xdr:nvGraphicFramePr>
        <xdr:cNvPr id="7" name="Chart 6">
          <a:extLst>
            <a:ext uri="{FF2B5EF4-FFF2-40B4-BE49-F238E27FC236}">
              <a16:creationId xmlns:a16="http://schemas.microsoft.com/office/drawing/2014/main" id="{67FE1EA5-2D78-DD9D-DA6F-D11604FDB49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10</xdr:col>
      <xdr:colOff>0</xdr:colOff>
      <xdr:row>28</xdr:row>
      <xdr:rowOff>173182</xdr:rowOff>
    </xdr:from>
    <xdr:to>
      <xdr:col>13</xdr:col>
      <xdr:colOff>173182</xdr:colOff>
      <xdr:row>39</xdr:row>
      <xdr:rowOff>69274</xdr:rowOff>
    </xdr:to>
    <xdr:graphicFrame macro="">
      <xdr:nvGraphicFramePr>
        <xdr:cNvPr id="8" name="Chart 7">
          <a:extLst>
            <a:ext uri="{FF2B5EF4-FFF2-40B4-BE49-F238E27FC236}">
              <a16:creationId xmlns:a16="http://schemas.microsoft.com/office/drawing/2014/main" id="{5D7EF796-7B0B-08BB-EBB7-EC68F65DE38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15</xdr:col>
      <xdr:colOff>34637</xdr:colOff>
      <xdr:row>21</xdr:row>
      <xdr:rowOff>46181</xdr:rowOff>
    </xdr:from>
    <xdr:to>
      <xdr:col>18</xdr:col>
      <xdr:colOff>242454</xdr:colOff>
      <xdr:row>29</xdr:row>
      <xdr:rowOff>101599</xdr:rowOff>
    </xdr:to>
    <xdr:graphicFrame macro="">
      <xdr:nvGraphicFramePr>
        <xdr:cNvPr id="9" name="Chart 8">
          <a:extLst>
            <a:ext uri="{FF2B5EF4-FFF2-40B4-BE49-F238E27FC236}">
              <a16:creationId xmlns:a16="http://schemas.microsoft.com/office/drawing/2014/main" id="{2AA6F795-941C-BD54-BC51-4CA9B4A496D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15</xdr:col>
      <xdr:colOff>23092</xdr:colOff>
      <xdr:row>29</xdr:row>
      <xdr:rowOff>150090</xdr:rowOff>
    </xdr:from>
    <xdr:to>
      <xdr:col>18</xdr:col>
      <xdr:colOff>103909</xdr:colOff>
      <xdr:row>40</xdr:row>
      <xdr:rowOff>43872</xdr:rowOff>
    </xdr:to>
    <xdr:graphicFrame macro="">
      <xdr:nvGraphicFramePr>
        <xdr:cNvPr id="10" name="Chart 9">
          <a:extLst>
            <a:ext uri="{FF2B5EF4-FFF2-40B4-BE49-F238E27FC236}">
              <a16:creationId xmlns:a16="http://schemas.microsoft.com/office/drawing/2014/main" id="{FB946D89-C716-DE28-F064-8B4169903F3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6047F-720B-4DA1-81D1-F239088CF840}">
  <dimension ref="A1:AR45"/>
  <sheetViews>
    <sheetView zoomScaleNormal="100" workbookViewId="0">
      <selection activeCell="C8" sqref="C8"/>
    </sheetView>
  </sheetViews>
  <sheetFormatPr baseColWidth="10" defaultColWidth="8.83203125" defaultRowHeight="15" x14ac:dyDescent="0.2"/>
  <cols>
    <col min="1" max="1" width="17.5" customWidth="1"/>
    <col min="2" max="2" width="9.33203125" customWidth="1"/>
    <col min="3" max="3" width="19.83203125" customWidth="1"/>
    <col min="4" max="4" width="11.5" bestFit="1" customWidth="1"/>
    <col min="5" max="5" width="15.83203125" bestFit="1" customWidth="1"/>
    <col min="6" max="6" width="7.6640625" customWidth="1"/>
    <col min="7" max="7" width="19.83203125" customWidth="1"/>
    <col min="8" max="8" width="11.5" bestFit="1" customWidth="1"/>
    <col min="10" max="10" width="7.33203125" customWidth="1"/>
    <col min="11" max="11" width="17.83203125" customWidth="1"/>
    <col min="13" max="13" width="9" customWidth="1"/>
    <col min="15" max="15" width="9.6640625" customWidth="1"/>
  </cols>
  <sheetData>
    <row r="1" spans="1:32" x14ac:dyDescent="0.2">
      <c r="A1" s="1" t="s">
        <v>0</v>
      </c>
    </row>
    <row r="2" spans="1:32" x14ac:dyDescent="0.2">
      <c r="A2" s="1" t="s">
        <v>1</v>
      </c>
    </row>
    <row r="3" spans="1:32" ht="16" thickBot="1" x14ac:dyDescent="0.25">
      <c r="A3" s="1" t="s">
        <v>2</v>
      </c>
      <c r="K3" s="1" t="s">
        <v>3</v>
      </c>
    </row>
    <row r="4" spans="1:32" ht="17" thickTop="1" thickBot="1" x14ac:dyDescent="0.25">
      <c r="A4" s="284" t="s">
        <v>4</v>
      </c>
      <c r="B4" s="284"/>
      <c r="C4" s="284"/>
      <c r="D4" s="284"/>
      <c r="E4" s="285" t="s">
        <v>5</v>
      </c>
      <c r="F4" s="285"/>
      <c r="G4" s="285"/>
      <c r="H4" s="285"/>
      <c r="K4" s="284" t="s">
        <v>4</v>
      </c>
      <c r="L4" s="284"/>
      <c r="M4" s="284"/>
      <c r="N4" s="284"/>
      <c r="O4" s="285" t="s">
        <v>5</v>
      </c>
      <c r="P4" s="285"/>
      <c r="Q4" s="285"/>
      <c r="R4" s="285"/>
      <c r="U4" s="132" t="s">
        <v>6</v>
      </c>
      <c r="V4" s="133"/>
      <c r="W4" s="133"/>
      <c r="X4" s="133"/>
      <c r="Y4" s="133"/>
      <c r="Z4" s="133"/>
      <c r="AA4" s="134"/>
      <c r="AB4" s="199" t="s">
        <v>7</v>
      </c>
      <c r="AC4" s="200"/>
      <c r="AD4" s="200"/>
      <c r="AE4" s="200"/>
      <c r="AF4" s="201"/>
    </row>
    <row r="5" spans="1:32" ht="16" thickTop="1" x14ac:dyDescent="0.2">
      <c r="A5" s="11" t="s">
        <v>8</v>
      </c>
      <c r="B5" s="12" t="s">
        <v>9</v>
      </c>
      <c r="C5" s="12" t="s">
        <v>10</v>
      </c>
      <c r="D5" s="12" t="s">
        <v>11</v>
      </c>
      <c r="E5" s="13" t="s">
        <v>8</v>
      </c>
      <c r="F5" s="13" t="s">
        <v>9</v>
      </c>
      <c r="G5" s="13" t="s">
        <v>10</v>
      </c>
      <c r="H5" s="14" t="s">
        <v>11</v>
      </c>
      <c r="K5" s="11" t="s">
        <v>8</v>
      </c>
      <c r="L5" s="12" t="s">
        <v>9</v>
      </c>
      <c r="M5" s="12" t="s">
        <v>10</v>
      </c>
      <c r="N5" s="12" t="s">
        <v>11</v>
      </c>
      <c r="O5" s="13" t="s">
        <v>8</v>
      </c>
      <c r="P5" s="13" t="s">
        <v>9</v>
      </c>
      <c r="Q5" s="13" t="s">
        <v>10</v>
      </c>
      <c r="R5" s="14" t="s">
        <v>11</v>
      </c>
      <c r="U5" s="135" t="s">
        <v>12</v>
      </c>
      <c r="V5" s="136"/>
      <c r="W5" s="136"/>
      <c r="X5" s="136"/>
      <c r="Y5" s="136"/>
      <c r="Z5" s="136"/>
      <c r="AA5" s="137"/>
      <c r="AB5" s="202"/>
      <c r="AC5" s="203"/>
      <c r="AD5" s="203"/>
      <c r="AE5" s="203"/>
      <c r="AF5" s="204"/>
    </row>
    <row r="6" spans="1:32" x14ac:dyDescent="0.2">
      <c r="A6" s="15">
        <v>100</v>
      </c>
      <c r="B6" s="16">
        <v>0.98</v>
      </c>
      <c r="C6" s="16">
        <v>0.16</v>
      </c>
      <c r="D6" s="16">
        <v>0.15679999999999999</v>
      </c>
      <c r="E6" s="17">
        <v>100</v>
      </c>
      <c r="F6" s="17">
        <v>0.98</v>
      </c>
      <c r="G6" s="17">
        <v>0.16</v>
      </c>
      <c r="H6" s="18">
        <v>0.15679999999999999</v>
      </c>
      <c r="K6" s="15">
        <v>100</v>
      </c>
      <c r="L6" s="16">
        <v>0.98</v>
      </c>
      <c r="M6" s="16">
        <v>0.18</v>
      </c>
      <c r="N6" s="16">
        <v>0.17599999999999999</v>
      </c>
      <c r="O6" s="17">
        <v>280</v>
      </c>
      <c r="P6" s="17">
        <v>2.4500000000000002</v>
      </c>
      <c r="Q6" s="17">
        <v>7.1999999999999995E-2</v>
      </c>
      <c r="R6" s="18">
        <v>0.17599999999999999</v>
      </c>
      <c r="U6" s="135" t="s">
        <v>13</v>
      </c>
      <c r="V6" s="136"/>
      <c r="W6" s="136"/>
      <c r="X6" s="136"/>
      <c r="Y6" s="136"/>
      <c r="Z6" s="136"/>
      <c r="AA6" s="137"/>
      <c r="AB6" s="202"/>
      <c r="AC6" s="203"/>
      <c r="AD6" s="203"/>
      <c r="AE6" s="203"/>
      <c r="AF6" s="204"/>
    </row>
    <row r="7" spans="1:32" x14ac:dyDescent="0.2">
      <c r="A7" s="15">
        <v>150</v>
      </c>
      <c r="B7" s="208"/>
      <c r="C7" s="208"/>
      <c r="D7" s="208"/>
      <c r="E7" s="17">
        <v>150</v>
      </c>
      <c r="F7" s="208"/>
      <c r="G7" s="208"/>
      <c r="H7" s="217"/>
      <c r="K7" s="15">
        <v>150</v>
      </c>
      <c r="L7" s="208"/>
      <c r="M7" s="16">
        <v>0.18</v>
      </c>
      <c r="N7" s="208"/>
      <c r="O7" s="17">
        <v>380</v>
      </c>
      <c r="P7" s="208"/>
      <c r="Q7" s="208"/>
      <c r="R7" s="217"/>
      <c r="U7" s="135" t="s">
        <v>14</v>
      </c>
      <c r="V7" s="136"/>
      <c r="W7" s="136"/>
      <c r="X7" s="136"/>
      <c r="Y7" s="136"/>
      <c r="Z7" s="136"/>
      <c r="AA7" s="137"/>
      <c r="AB7" s="202"/>
      <c r="AC7" s="203"/>
      <c r="AD7" s="203"/>
      <c r="AE7" s="203"/>
      <c r="AF7" s="204"/>
    </row>
    <row r="8" spans="1:32" x14ac:dyDescent="0.2">
      <c r="A8" s="15">
        <v>200</v>
      </c>
      <c r="B8" s="208"/>
      <c r="C8" s="208"/>
      <c r="D8" s="208"/>
      <c r="E8" s="17">
        <v>200</v>
      </c>
      <c r="F8" s="208"/>
      <c r="G8" s="208"/>
      <c r="H8" s="217"/>
      <c r="K8" s="15">
        <v>200</v>
      </c>
      <c r="L8" s="208"/>
      <c r="M8" s="16">
        <v>0.18</v>
      </c>
      <c r="N8" s="208"/>
      <c r="O8" s="17">
        <v>510</v>
      </c>
      <c r="P8" s="208"/>
      <c r="Q8" s="208"/>
      <c r="R8" s="217"/>
      <c r="U8" s="135" t="s">
        <v>15</v>
      </c>
      <c r="V8" s="136"/>
      <c r="W8" s="136"/>
      <c r="X8" s="136"/>
      <c r="Y8" s="136"/>
      <c r="Z8" s="136"/>
      <c r="AA8" s="137"/>
      <c r="AB8" s="202"/>
      <c r="AC8" s="203"/>
      <c r="AD8" s="203"/>
      <c r="AE8" s="203"/>
      <c r="AF8" s="204"/>
    </row>
    <row r="9" spans="1:32" x14ac:dyDescent="0.2">
      <c r="A9" s="15">
        <v>300</v>
      </c>
      <c r="B9" s="208"/>
      <c r="C9" s="208"/>
      <c r="D9" s="208"/>
      <c r="E9" s="17">
        <v>300</v>
      </c>
      <c r="F9" s="208"/>
      <c r="G9" s="208"/>
      <c r="H9" s="217"/>
      <c r="K9" s="15">
        <v>100</v>
      </c>
      <c r="L9" s="208"/>
      <c r="M9" s="16">
        <v>0.1</v>
      </c>
      <c r="N9" s="208"/>
      <c r="O9" s="17">
        <v>200</v>
      </c>
      <c r="P9" s="208"/>
      <c r="Q9" s="208"/>
      <c r="R9" s="217"/>
      <c r="U9" s="135" t="s">
        <v>16</v>
      </c>
      <c r="V9" s="136"/>
      <c r="W9" s="136"/>
      <c r="X9" s="136"/>
      <c r="Y9" s="136"/>
      <c r="Z9" s="136"/>
      <c r="AA9" s="137"/>
      <c r="AB9" s="202"/>
      <c r="AC9" s="203"/>
      <c r="AD9" s="203"/>
      <c r="AE9" s="203"/>
      <c r="AF9" s="204"/>
    </row>
    <row r="10" spans="1:32" x14ac:dyDescent="0.2">
      <c r="A10" s="15">
        <v>100</v>
      </c>
      <c r="B10" s="208"/>
      <c r="C10" s="208"/>
      <c r="D10" s="208"/>
      <c r="E10" s="17">
        <v>200</v>
      </c>
      <c r="F10" s="208"/>
      <c r="G10" s="208"/>
      <c r="H10" s="217"/>
      <c r="K10" s="15">
        <v>150</v>
      </c>
      <c r="L10" s="208"/>
      <c r="M10" s="16">
        <v>0.1</v>
      </c>
      <c r="N10" s="208"/>
      <c r="O10" s="17">
        <v>310</v>
      </c>
      <c r="P10" s="208"/>
      <c r="Q10" s="208"/>
      <c r="R10" s="217"/>
      <c r="U10" s="135"/>
      <c r="V10" s="136"/>
      <c r="W10" s="136"/>
      <c r="X10" s="136"/>
      <c r="Y10" s="136"/>
      <c r="Z10" s="136"/>
      <c r="AA10" s="137"/>
      <c r="AB10" s="202"/>
      <c r="AC10" s="203"/>
      <c r="AD10" s="203"/>
      <c r="AE10" s="203"/>
      <c r="AF10" s="204"/>
    </row>
    <row r="11" spans="1:32" ht="16" thickBot="1" x14ac:dyDescent="0.25">
      <c r="A11" s="19">
        <v>150</v>
      </c>
      <c r="B11" s="216"/>
      <c r="C11" s="216"/>
      <c r="D11" s="216"/>
      <c r="E11" s="21">
        <v>300</v>
      </c>
      <c r="F11" s="216"/>
      <c r="G11" s="216"/>
      <c r="H11" s="218"/>
      <c r="K11" s="19">
        <v>200</v>
      </c>
      <c r="L11" s="216"/>
      <c r="M11" s="20">
        <v>0.1</v>
      </c>
      <c r="N11" s="216"/>
      <c r="O11" s="21">
        <v>400</v>
      </c>
      <c r="P11" s="216"/>
      <c r="Q11" s="216"/>
      <c r="R11" s="218"/>
      <c r="U11" s="138"/>
      <c r="V11" s="139"/>
      <c r="W11" s="139"/>
      <c r="X11" s="139"/>
      <c r="Y11" s="139"/>
      <c r="Z11" s="139"/>
      <c r="AA11" s="140"/>
      <c r="AB11" s="205"/>
      <c r="AC11" s="206"/>
      <c r="AD11" s="206"/>
      <c r="AE11" s="206"/>
      <c r="AF11" s="207"/>
    </row>
    <row r="12" spans="1:32" ht="16" thickTop="1" x14ac:dyDescent="0.2"/>
    <row r="15" spans="1:32" x14ac:dyDescent="0.2">
      <c r="A15" s="1" t="s">
        <v>17</v>
      </c>
      <c r="B15" s="1"/>
      <c r="C15" s="1"/>
      <c r="D15" s="1"/>
      <c r="E15" s="1"/>
      <c r="F15" s="1"/>
    </row>
    <row r="16" spans="1:32" x14ac:dyDescent="0.2">
      <c r="A16" s="1" t="s">
        <v>18</v>
      </c>
      <c r="B16" s="1"/>
      <c r="C16" s="1"/>
      <c r="D16" s="1"/>
      <c r="E16" s="1" t="s">
        <v>19</v>
      </c>
      <c r="F16" s="1"/>
    </row>
    <row r="17" spans="1:44" ht="16" thickBot="1" x14ac:dyDescent="0.25"/>
    <row r="18" spans="1:44" ht="16" thickBot="1" x14ac:dyDescent="0.25">
      <c r="A18" s="183" t="s">
        <v>20</v>
      </c>
      <c r="E18" s="184" t="s">
        <v>20</v>
      </c>
      <c r="K18" s="278" t="s">
        <v>21</v>
      </c>
      <c r="L18" s="279"/>
      <c r="M18" s="279"/>
      <c r="N18" s="279"/>
      <c r="O18" s="279"/>
      <c r="P18" s="279"/>
      <c r="Q18" s="279"/>
      <c r="R18" s="279"/>
      <c r="S18" s="279"/>
      <c r="T18" s="280"/>
    </row>
    <row r="19" spans="1:44" x14ac:dyDescent="0.2">
      <c r="A19" s="185" t="s">
        <v>22</v>
      </c>
      <c r="E19" s="186" t="s">
        <v>23</v>
      </c>
      <c r="K19" s="202" t="s">
        <v>7</v>
      </c>
      <c r="L19" s="203"/>
      <c r="M19" s="203"/>
      <c r="N19" s="203"/>
      <c r="O19" s="203"/>
      <c r="P19" s="203"/>
      <c r="Q19" s="203"/>
      <c r="R19" s="203"/>
      <c r="S19" s="203"/>
      <c r="T19" s="204"/>
    </row>
    <row r="20" spans="1:44" x14ac:dyDescent="0.2">
      <c r="A20" s="185" t="s">
        <v>24</v>
      </c>
      <c r="E20" s="186" t="s">
        <v>24</v>
      </c>
      <c r="K20" s="202"/>
      <c r="L20" s="203"/>
      <c r="M20" s="203"/>
      <c r="N20" s="203"/>
      <c r="O20" s="203"/>
      <c r="P20" s="203"/>
      <c r="Q20" s="203"/>
      <c r="R20" s="203"/>
      <c r="S20" s="203"/>
      <c r="T20" s="204"/>
    </row>
    <row r="21" spans="1:44" ht="16" thickBot="1" x14ac:dyDescent="0.25">
      <c r="A21" s="187" t="s">
        <v>25</v>
      </c>
      <c r="E21" s="188" t="s">
        <v>26</v>
      </c>
      <c r="K21" s="202"/>
      <c r="L21" s="203"/>
      <c r="M21" s="203"/>
      <c r="N21" s="203"/>
      <c r="O21" s="203"/>
      <c r="P21" s="203"/>
      <c r="Q21" s="203"/>
      <c r="R21" s="203"/>
      <c r="S21" s="203"/>
      <c r="T21" s="204"/>
    </row>
    <row r="22" spans="1:44" ht="17" thickTop="1" thickBot="1" x14ac:dyDescent="0.25">
      <c r="A22" s="189" t="s">
        <v>27</v>
      </c>
      <c r="B22" s="190" t="s">
        <v>28</v>
      </c>
      <c r="C22" s="190" t="s">
        <v>29</v>
      </c>
      <c r="D22" s="191" t="s">
        <v>30</v>
      </c>
      <c r="E22" s="192" t="s">
        <v>27</v>
      </c>
      <c r="F22" s="193" t="s">
        <v>28</v>
      </c>
      <c r="G22" s="193" t="s">
        <v>29</v>
      </c>
      <c r="H22" s="194" t="s">
        <v>30</v>
      </c>
      <c r="K22" s="202"/>
      <c r="L22" s="203"/>
      <c r="M22" s="203"/>
      <c r="N22" s="203"/>
      <c r="O22" s="203"/>
      <c r="P22" s="203"/>
      <c r="Q22" s="203"/>
      <c r="R22" s="203"/>
      <c r="S22" s="203"/>
      <c r="T22" s="204"/>
    </row>
    <row r="23" spans="1:44" x14ac:dyDescent="0.2">
      <c r="A23" s="22">
        <v>100</v>
      </c>
      <c r="B23" s="195">
        <v>0.98</v>
      </c>
      <c r="C23" s="195">
        <v>1.6</v>
      </c>
      <c r="D23" s="196">
        <v>0.6</v>
      </c>
      <c r="E23" s="23">
        <v>100</v>
      </c>
      <c r="F23" s="197">
        <v>0.98</v>
      </c>
      <c r="G23" s="197">
        <v>1.6</v>
      </c>
      <c r="H23" s="198">
        <v>0.6</v>
      </c>
      <c r="K23" s="202"/>
      <c r="L23" s="203"/>
      <c r="M23" s="203"/>
      <c r="N23" s="203"/>
      <c r="O23" s="203"/>
      <c r="P23" s="203"/>
      <c r="Q23" s="203"/>
      <c r="R23" s="203"/>
      <c r="S23" s="203"/>
      <c r="T23" s="204"/>
    </row>
    <row r="24" spans="1:44" x14ac:dyDescent="0.2">
      <c r="A24" s="15">
        <v>200</v>
      </c>
      <c r="B24" s="208"/>
      <c r="C24" s="208"/>
      <c r="D24" s="217"/>
      <c r="E24" s="24">
        <v>200</v>
      </c>
      <c r="F24" s="208"/>
      <c r="G24" s="208"/>
      <c r="H24" s="217"/>
      <c r="K24" s="202"/>
      <c r="L24" s="203"/>
      <c r="M24" s="203"/>
      <c r="N24" s="203"/>
      <c r="O24" s="203"/>
      <c r="P24" s="203"/>
      <c r="Q24" s="203"/>
      <c r="R24" s="203"/>
      <c r="S24" s="203"/>
      <c r="T24" s="204"/>
    </row>
    <row r="25" spans="1:44" ht="16" thickBot="1" x14ac:dyDescent="0.25">
      <c r="A25" s="15">
        <v>300</v>
      </c>
      <c r="B25" s="208"/>
      <c r="C25" s="208"/>
      <c r="D25" s="217"/>
      <c r="E25" s="24">
        <v>300</v>
      </c>
      <c r="F25" s="208"/>
      <c r="G25" s="208"/>
      <c r="H25" s="217"/>
      <c r="K25" s="205"/>
      <c r="L25" s="206"/>
      <c r="M25" s="206"/>
      <c r="N25" s="206"/>
      <c r="O25" s="206"/>
      <c r="P25" s="206"/>
      <c r="Q25" s="206"/>
      <c r="R25" s="206"/>
      <c r="S25" s="206"/>
      <c r="T25" s="207"/>
    </row>
    <row r="26" spans="1:44" x14ac:dyDescent="0.2">
      <c r="A26" s="15">
        <v>400</v>
      </c>
      <c r="B26" s="208"/>
      <c r="C26" s="208"/>
      <c r="D26" s="217"/>
      <c r="E26" s="24">
        <v>400</v>
      </c>
      <c r="F26" s="208"/>
      <c r="G26" s="208"/>
      <c r="H26" s="217"/>
    </row>
    <row r="27" spans="1:44" ht="16" thickBot="1" x14ac:dyDescent="0.25">
      <c r="A27" s="19">
        <v>500</v>
      </c>
      <c r="B27" s="216"/>
      <c r="C27" s="216"/>
      <c r="D27" s="218"/>
      <c r="E27" s="25">
        <v>500</v>
      </c>
      <c r="F27" s="216"/>
      <c r="G27" s="216"/>
      <c r="H27" s="218"/>
    </row>
    <row r="28" spans="1:44" ht="16" thickTop="1" x14ac:dyDescent="0.2"/>
    <row r="31" spans="1:44" ht="16" thickBot="1" x14ac:dyDescent="0.25">
      <c r="A31" s="1" t="s">
        <v>31</v>
      </c>
      <c r="B31" s="1"/>
      <c r="C31" s="1"/>
    </row>
    <row r="32" spans="1:44" ht="16" thickBot="1" x14ac:dyDescent="0.25">
      <c r="A32" s="1" t="s">
        <v>32</v>
      </c>
      <c r="B32" s="1"/>
      <c r="C32" s="1"/>
      <c r="H32" s="1" t="s">
        <v>33</v>
      </c>
      <c r="Q32" s="1" t="s">
        <v>34</v>
      </c>
      <c r="AB32" s="157" t="s">
        <v>35</v>
      </c>
      <c r="AC32" s="154"/>
      <c r="AD32" s="131"/>
      <c r="AE32" s="131"/>
      <c r="AF32" s="131"/>
      <c r="AG32" s="131"/>
      <c r="AH32" s="131"/>
      <c r="AI32" s="131"/>
      <c r="AJ32" s="131"/>
      <c r="AK32" s="131"/>
      <c r="AL32" s="131"/>
      <c r="AM32" s="131"/>
      <c r="AN32" s="131"/>
      <c r="AO32" s="131"/>
      <c r="AP32" s="131"/>
      <c r="AQ32" s="131"/>
      <c r="AR32" s="131"/>
    </row>
    <row r="33" spans="1:44" ht="17" thickTop="1" thickBot="1" x14ac:dyDescent="0.25">
      <c r="A33" s="286" t="s">
        <v>36</v>
      </c>
      <c r="B33" s="287"/>
      <c r="C33" s="287"/>
      <c r="D33" s="287"/>
      <c r="E33" s="288"/>
      <c r="H33" s="294" t="s">
        <v>37</v>
      </c>
      <c r="I33" s="295"/>
      <c r="J33" s="295"/>
      <c r="K33" s="295"/>
      <c r="L33" s="295"/>
      <c r="M33" s="295"/>
      <c r="N33" s="295"/>
      <c r="O33" s="296"/>
      <c r="Q33" s="275" t="s">
        <v>38</v>
      </c>
      <c r="R33" s="276"/>
      <c r="S33" s="276"/>
      <c r="T33" s="276"/>
      <c r="U33" s="276"/>
      <c r="V33" s="276"/>
      <c r="W33" s="276"/>
      <c r="X33" s="276"/>
      <c r="Y33" s="276"/>
      <c r="Z33" s="277"/>
      <c r="AB33" s="155">
        <v>1</v>
      </c>
      <c r="AC33" s="272" t="s">
        <v>39</v>
      </c>
      <c r="AD33" s="273"/>
      <c r="AE33" s="273"/>
      <c r="AF33" s="273"/>
      <c r="AG33" s="273"/>
      <c r="AH33" s="273"/>
      <c r="AI33" s="273"/>
      <c r="AJ33" s="273"/>
      <c r="AK33" s="273"/>
      <c r="AL33" s="273"/>
      <c r="AM33" s="273"/>
      <c r="AN33" s="273"/>
      <c r="AO33" s="273"/>
      <c r="AP33" s="273"/>
      <c r="AQ33" s="273"/>
      <c r="AR33" s="274"/>
    </row>
    <row r="34" spans="1:44" ht="16" thickTop="1" x14ac:dyDescent="0.2">
      <c r="A34" s="2" t="s">
        <v>40</v>
      </c>
      <c r="B34" s="3" t="s">
        <v>41</v>
      </c>
      <c r="C34" s="3" t="s">
        <v>42</v>
      </c>
      <c r="D34" s="3" t="s">
        <v>43</v>
      </c>
      <c r="E34" s="32" t="s">
        <v>44</v>
      </c>
      <c r="H34" s="297" t="s">
        <v>45</v>
      </c>
      <c r="I34" s="298"/>
      <c r="J34" s="298"/>
      <c r="K34" s="298"/>
      <c r="L34" s="298"/>
      <c r="M34" s="298"/>
      <c r="N34" s="298"/>
      <c r="O34" s="299"/>
      <c r="Q34" s="141" t="s">
        <v>46</v>
      </c>
      <c r="R34" s="142" t="s">
        <v>47</v>
      </c>
      <c r="S34" s="142" t="s">
        <v>48</v>
      </c>
      <c r="T34" s="142" t="s">
        <v>49</v>
      </c>
      <c r="U34" s="142" t="s">
        <v>50</v>
      </c>
      <c r="V34" s="142" t="s">
        <v>51</v>
      </c>
      <c r="W34" s="142" t="s">
        <v>51</v>
      </c>
      <c r="X34" s="142" t="s">
        <v>52</v>
      </c>
      <c r="Y34" s="142" t="s">
        <v>53</v>
      </c>
      <c r="Z34" s="143" t="s">
        <v>54</v>
      </c>
      <c r="AB34" s="155" t="s">
        <v>55</v>
      </c>
      <c r="AC34" s="266"/>
      <c r="AD34" s="267"/>
      <c r="AE34" s="267"/>
      <c r="AF34" s="267"/>
      <c r="AG34" s="267"/>
      <c r="AH34" s="267"/>
      <c r="AI34" s="267"/>
      <c r="AJ34" s="267"/>
      <c r="AK34" s="267"/>
      <c r="AL34" s="267"/>
      <c r="AM34" s="267"/>
      <c r="AN34" s="267"/>
      <c r="AO34" s="267"/>
      <c r="AP34" s="267"/>
      <c r="AQ34" s="267"/>
      <c r="AR34" s="268"/>
    </row>
    <row r="35" spans="1:44" ht="16" thickBot="1" x14ac:dyDescent="0.25">
      <c r="A35" s="4">
        <v>100</v>
      </c>
      <c r="B35" s="5">
        <v>0.98</v>
      </c>
      <c r="C35" s="5">
        <v>0.5</v>
      </c>
      <c r="D35" s="5">
        <v>0.5</v>
      </c>
      <c r="E35" s="33">
        <v>1</v>
      </c>
      <c r="H35" s="281" t="s">
        <v>56</v>
      </c>
      <c r="I35" s="282"/>
      <c r="J35" s="282"/>
      <c r="K35" s="282"/>
      <c r="L35" s="282"/>
      <c r="M35" s="282"/>
      <c r="N35" s="282"/>
      <c r="O35" s="283"/>
      <c r="Q35" s="144" t="s">
        <v>57</v>
      </c>
      <c r="R35" s="145" t="s">
        <v>57</v>
      </c>
      <c r="S35" s="145" t="s">
        <v>57</v>
      </c>
      <c r="T35" s="145" t="s">
        <v>57</v>
      </c>
      <c r="U35" s="145" t="s">
        <v>57</v>
      </c>
      <c r="V35" s="145" t="s">
        <v>57</v>
      </c>
      <c r="W35" s="145" t="s">
        <v>58</v>
      </c>
      <c r="X35" s="145" t="s">
        <v>58</v>
      </c>
      <c r="Y35" s="145" t="s">
        <v>58</v>
      </c>
      <c r="Z35" s="146" t="s">
        <v>58</v>
      </c>
      <c r="AB35" s="155">
        <v>2</v>
      </c>
      <c r="AC35" s="260" t="s">
        <v>59</v>
      </c>
      <c r="AD35" s="261"/>
      <c r="AE35" s="261"/>
      <c r="AF35" s="261"/>
      <c r="AG35" s="261"/>
      <c r="AH35" s="261"/>
      <c r="AI35" s="261"/>
      <c r="AJ35" s="261"/>
      <c r="AK35" s="261"/>
      <c r="AL35" s="261"/>
      <c r="AM35" s="261"/>
      <c r="AN35" s="261"/>
      <c r="AO35" s="261"/>
      <c r="AP35" s="261"/>
      <c r="AQ35" s="261"/>
      <c r="AR35" s="262"/>
    </row>
    <row r="36" spans="1:44" ht="17" thickTop="1" thickBot="1" x14ac:dyDescent="0.25">
      <c r="A36" s="4">
        <v>200</v>
      </c>
      <c r="B36" s="212"/>
      <c r="C36" s="212"/>
      <c r="D36" s="212"/>
      <c r="E36" s="213"/>
      <c r="H36" s="292" t="s">
        <v>60</v>
      </c>
      <c r="I36" s="292" t="s">
        <v>61</v>
      </c>
      <c r="J36" s="289" t="s">
        <v>62</v>
      </c>
      <c r="K36" s="289"/>
      <c r="L36" s="290"/>
      <c r="M36" s="291" t="s">
        <v>63</v>
      </c>
      <c r="N36" s="289"/>
      <c r="O36" s="290"/>
      <c r="Q36" s="147">
        <v>50</v>
      </c>
      <c r="R36" s="148">
        <v>50</v>
      </c>
      <c r="S36" s="148">
        <v>50</v>
      </c>
      <c r="T36" s="148">
        <v>50</v>
      </c>
      <c r="U36" s="148">
        <v>50</v>
      </c>
      <c r="V36" s="148">
        <v>250</v>
      </c>
      <c r="W36" s="148">
        <v>2.4500000000000002</v>
      </c>
      <c r="X36" s="148">
        <v>1.25</v>
      </c>
      <c r="Y36" s="148">
        <v>1.25</v>
      </c>
      <c r="Z36" s="149">
        <v>2.5</v>
      </c>
      <c r="AB36" s="155" t="s">
        <v>55</v>
      </c>
      <c r="AC36" s="266"/>
      <c r="AD36" s="267"/>
      <c r="AE36" s="267"/>
      <c r="AF36" s="267"/>
      <c r="AG36" s="267"/>
      <c r="AH36" s="267"/>
      <c r="AI36" s="267"/>
      <c r="AJ36" s="267"/>
      <c r="AK36" s="267"/>
      <c r="AL36" s="267"/>
      <c r="AM36" s="267"/>
      <c r="AN36" s="267"/>
      <c r="AO36" s="267"/>
      <c r="AP36" s="267"/>
      <c r="AQ36" s="267"/>
      <c r="AR36" s="268"/>
    </row>
    <row r="37" spans="1:44" ht="17" thickTop="1" thickBot="1" x14ac:dyDescent="0.25">
      <c r="A37" s="4">
        <v>300</v>
      </c>
      <c r="B37" s="212"/>
      <c r="C37" s="212"/>
      <c r="D37" s="212"/>
      <c r="E37" s="213"/>
      <c r="H37" s="293"/>
      <c r="I37" s="293"/>
      <c r="J37" s="27" t="s">
        <v>42</v>
      </c>
      <c r="K37" s="7" t="s">
        <v>43</v>
      </c>
      <c r="L37" s="7" t="s">
        <v>64</v>
      </c>
      <c r="M37" s="7" t="s">
        <v>42</v>
      </c>
      <c r="N37" s="7" t="s">
        <v>43</v>
      </c>
      <c r="O37" s="8" t="s">
        <v>64</v>
      </c>
      <c r="Q37" s="150">
        <v>100</v>
      </c>
      <c r="R37" s="52">
        <v>100</v>
      </c>
      <c r="S37" s="52">
        <v>100</v>
      </c>
      <c r="T37" s="52">
        <v>100</v>
      </c>
      <c r="U37" s="52">
        <v>100</v>
      </c>
      <c r="V37" s="208"/>
      <c r="W37" s="208"/>
      <c r="X37" s="208"/>
      <c r="Y37" s="208"/>
      <c r="Z37" s="209"/>
      <c r="AB37" s="155">
        <v>3</v>
      </c>
      <c r="AC37" s="260" t="s">
        <v>65</v>
      </c>
      <c r="AD37" s="261"/>
      <c r="AE37" s="261"/>
      <c r="AF37" s="261"/>
      <c r="AG37" s="261"/>
      <c r="AH37" s="261"/>
      <c r="AI37" s="261"/>
      <c r="AJ37" s="261"/>
      <c r="AK37" s="261"/>
      <c r="AL37" s="261"/>
      <c r="AM37" s="261"/>
      <c r="AN37" s="261"/>
      <c r="AO37" s="261"/>
      <c r="AP37" s="261"/>
      <c r="AQ37" s="261"/>
      <c r="AR37" s="262"/>
    </row>
    <row r="38" spans="1:44" ht="16" thickTop="1" x14ac:dyDescent="0.2">
      <c r="A38" s="4">
        <v>400</v>
      </c>
      <c r="B38" s="212"/>
      <c r="C38" s="212"/>
      <c r="D38" s="212"/>
      <c r="E38" s="213"/>
      <c r="H38" s="28">
        <v>0</v>
      </c>
      <c r="I38" s="29">
        <v>0.36</v>
      </c>
      <c r="J38" s="212"/>
      <c r="K38" s="212"/>
      <c r="L38" s="212"/>
      <c r="M38" s="212"/>
      <c r="N38" s="212"/>
      <c r="O38" s="213"/>
      <c r="Q38" s="150">
        <v>150</v>
      </c>
      <c r="R38" s="52">
        <v>150</v>
      </c>
      <c r="S38" s="52">
        <v>150</v>
      </c>
      <c r="T38" s="52">
        <v>150</v>
      </c>
      <c r="U38" s="52">
        <v>150</v>
      </c>
      <c r="V38" s="208"/>
      <c r="W38" s="208"/>
      <c r="X38" s="208"/>
      <c r="Y38" s="208"/>
      <c r="Z38" s="209"/>
      <c r="AB38" s="155" t="s">
        <v>55</v>
      </c>
      <c r="AC38" s="269"/>
      <c r="AD38" s="270"/>
      <c r="AE38" s="270"/>
      <c r="AF38" s="270"/>
      <c r="AG38" s="270"/>
      <c r="AH38" s="270"/>
      <c r="AI38" s="270"/>
      <c r="AJ38" s="270"/>
      <c r="AK38" s="270"/>
      <c r="AL38" s="270"/>
      <c r="AM38" s="270"/>
      <c r="AN38" s="270"/>
      <c r="AO38" s="270"/>
      <c r="AP38" s="270"/>
      <c r="AQ38" s="270"/>
      <c r="AR38" s="271"/>
    </row>
    <row r="39" spans="1:44" ht="16" thickBot="1" x14ac:dyDescent="0.25">
      <c r="A39" s="6">
        <v>500</v>
      </c>
      <c r="B39" s="214"/>
      <c r="C39" s="214"/>
      <c r="D39" s="214"/>
      <c r="E39" s="215"/>
      <c r="H39" s="30">
        <v>0.06</v>
      </c>
      <c r="I39" s="9">
        <v>0.3</v>
      </c>
      <c r="J39" s="212"/>
      <c r="K39" s="212"/>
      <c r="L39" s="212"/>
      <c r="M39" s="212"/>
      <c r="N39" s="212"/>
      <c r="O39" s="213"/>
      <c r="Q39" s="150">
        <v>200</v>
      </c>
      <c r="R39" s="52">
        <v>200</v>
      </c>
      <c r="S39" s="52">
        <v>200</v>
      </c>
      <c r="T39" s="52">
        <v>200</v>
      </c>
      <c r="U39" s="52">
        <v>200</v>
      </c>
      <c r="V39" s="208"/>
      <c r="W39" s="208"/>
      <c r="X39" s="208"/>
      <c r="Y39" s="208"/>
      <c r="Z39" s="209"/>
      <c r="AB39" s="155">
        <v>4</v>
      </c>
      <c r="AC39" s="260" t="s">
        <v>66</v>
      </c>
      <c r="AD39" s="261"/>
      <c r="AE39" s="261"/>
      <c r="AF39" s="261"/>
      <c r="AG39" s="261"/>
      <c r="AH39" s="261"/>
      <c r="AI39" s="261"/>
      <c r="AJ39" s="261"/>
      <c r="AK39" s="261"/>
      <c r="AL39" s="261"/>
      <c r="AM39" s="261"/>
      <c r="AN39" s="261"/>
      <c r="AO39" s="261"/>
      <c r="AP39" s="261"/>
      <c r="AQ39" s="261"/>
      <c r="AR39" s="262"/>
    </row>
    <row r="40" spans="1:44" ht="17" thickTop="1" thickBot="1" x14ac:dyDescent="0.25">
      <c r="H40" s="30">
        <v>0.12</v>
      </c>
      <c r="I40" s="9">
        <v>0.24</v>
      </c>
      <c r="J40" s="212"/>
      <c r="K40" s="212"/>
      <c r="L40" s="212"/>
      <c r="M40" s="212"/>
      <c r="N40" s="212"/>
      <c r="O40" s="213"/>
      <c r="Q40" s="151">
        <v>250</v>
      </c>
      <c r="R40" s="152">
        <v>250</v>
      </c>
      <c r="S40" s="152">
        <v>250</v>
      </c>
      <c r="T40" s="152">
        <v>250</v>
      </c>
      <c r="U40" s="152">
        <v>250</v>
      </c>
      <c r="V40" s="210"/>
      <c r="W40" s="210"/>
      <c r="X40" s="210"/>
      <c r="Y40" s="210"/>
      <c r="Z40" s="211"/>
      <c r="AB40" s="156" t="s">
        <v>55</v>
      </c>
      <c r="AC40" s="263"/>
      <c r="AD40" s="264"/>
      <c r="AE40" s="264"/>
      <c r="AF40" s="264"/>
      <c r="AG40" s="264"/>
      <c r="AH40" s="264"/>
      <c r="AI40" s="264"/>
      <c r="AJ40" s="264"/>
      <c r="AK40" s="264"/>
      <c r="AL40" s="264"/>
      <c r="AM40" s="264"/>
      <c r="AN40" s="264"/>
      <c r="AO40" s="264"/>
      <c r="AP40" s="264"/>
      <c r="AQ40" s="264"/>
      <c r="AR40" s="265"/>
    </row>
    <row r="41" spans="1:44" x14ac:dyDescent="0.2">
      <c r="H41" s="30">
        <v>0.18</v>
      </c>
      <c r="I41" s="9">
        <v>0.18</v>
      </c>
      <c r="J41" s="212"/>
      <c r="K41" s="212"/>
      <c r="L41" s="212"/>
      <c r="M41" s="212"/>
      <c r="N41" s="212"/>
      <c r="O41" s="213"/>
    </row>
    <row r="42" spans="1:44" x14ac:dyDescent="0.2">
      <c r="H42" s="30">
        <v>0.24</v>
      </c>
      <c r="I42" s="9">
        <v>0.12</v>
      </c>
      <c r="J42" s="212"/>
      <c r="K42" s="212"/>
      <c r="L42" s="212"/>
      <c r="M42" s="212"/>
      <c r="N42" s="212"/>
      <c r="O42" s="213"/>
    </row>
    <row r="43" spans="1:44" x14ac:dyDescent="0.2">
      <c r="H43" s="30">
        <v>0.3</v>
      </c>
      <c r="I43" s="9">
        <v>0.06</v>
      </c>
      <c r="J43" s="212"/>
      <c r="K43" s="212"/>
      <c r="L43" s="212"/>
      <c r="M43" s="212"/>
      <c r="N43" s="212"/>
      <c r="O43" s="213"/>
    </row>
    <row r="44" spans="1:44" ht="16" thickBot="1" x14ac:dyDescent="0.25">
      <c r="H44" s="31">
        <v>0.36</v>
      </c>
      <c r="I44" s="10">
        <v>0</v>
      </c>
      <c r="J44" s="214"/>
      <c r="K44" s="214"/>
      <c r="L44" s="214"/>
      <c r="M44" s="214"/>
      <c r="N44" s="214"/>
      <c r="O44" s="215"/>
    </row>
    <row r="45" spans="1:44" ht="16" thickTop="1" x14ac:dyDescent="0.2"/>
  </sheetData>
  <mergeCells count="22">
    <mergeCell ref="A4:D4"/>
    <mergeCell ref="E4:H4"/>
    <mergeCell ref="A33:E33"/>
    <mergeCell ref="J36:L36"/>
    <mergeCell ref="M36:O36"/>
    <mergeCell ref="H36:H37"/>
    <mergeCell ref="I36:I37"/>
    <mergeCell ref="H33:O33"/>
    <mergeCell ref="H34:O34"/>
    <mergeCell ref="K4:N4"/>
    <mergeCell ref="O4:R4"/>
    <mergeCell ref="AC33:AR33"/>
    <mergeCell ref="AC35:AR35"/>
    <mergeCell ref="AC37:AR37"/>
    <mergeCell ref="Q33:Z33"/>
    <mergeCell ref="K18:T18"/>
    <mergeCell ref="H35:O35"/>
    <mergeCell ref="AC39:AR39"/>
    <mergeCell ref="AC40:AR40"/>
    <mergeCell ref="AC34:AR34"/>
    <mergeCell ref="AC36:AR36"/>
    <mergeCell ref="AC38:AR3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B5C22-1F57-497C-80CA-131C34EE2B08}">
  <dimension ref="A1:AF63"/>
  <sheetViews>
    <sheetView topLeftCell="I1" zoomScaleNormal="100" workbookViewId="0">
      <selection activeCell="W16" sqref="W16:AF16"/>
    </sheetView>
  </sheetViews>
  <sheetFormatPr baseColWidth="10" defaultColWidth="8.83203125" defaultRowHeight="15" x14ac:dyDescent="0.2"/>
  <cols>
    <col min="1" max="1" width="11" customWidth="1"/>
    <col min="2" max="2" width="13.1640625" customWidth="1"/>
    <col min="5" max="5" width="13.5" customWidth="1"/>
    <col min="10" max="10" width="17.5" bestFit="1" customWidth="1"/>
    <col min="11" max="11" width="16" customWidth="1"/>
    <col min="12" max="12" width="20.5" customWidth="1"/>
    <col min="13" max="13" width="15.6640625" customWidth="1"/>
    <col min="14" max="14" width="20.33203125" customWidth="1"/>
    <col min="16" max="16" width="18.83203125" customWidth="1"/>
    <col min="17" max="17" width="29.6640625" bestFit="1" customWidth="1"/>
    <col min="18" max="18" width="24.5" bestFit="1" customWidth="1"/>
    <col min="19" max="19" width="14.33203125" bestFit="1" customWidth="1"/>
    <col min="20" max="20" width="13.5" bestFit="1" customWidth="1"/>
    <col min="22" max="22" width="14.33203125" customWidth="1"/>
  </cols>
  <sheetData>
    <row r="1" spans="1:32" x14ac:dyDescent="0.2">
      <c r="A1" s="1" t="s">
        <v>67</v>
      </c>
    </row>
    <row r="3" spans="1:32" x14ac:dyDescent="0.2">
      <c r="A3" s="1" t="s">
        <v>68</v>
      </c>
      <c r="J3" s="1" t="s">
        <v>69</v>
      </c>
      <c r="P3" s="1" t="s">
        <v>70</v>
      </c>
      <c r="V3" s="1" t="s">
        <v>71</v>
      </c>
    </row>
    <row r="4" spans="1:32" ht="16" thickBot="1" x14ac:dyDescent="0.25">
      <c r="P4" s="1" t="s">
        <v>72</v>
      </c>
    </row>
    <row r="5" spans="1:32" ht="17" thickTop="1" thickBot="1" x14ac:dyDescent="0.25">
      <c r="A5" s="34" t="s">
        <v>73</v>
      </c>
      <c r="B5" s="35"/>
      <c r="C5" s="36"/>
      <c r="J5" s="26"/>
      <c r="K5" s="327" t="s">
        <v>74</v>
      </c>
      <c r="L5" s="327"/>
      <c r="M5" s="321" t="s">
        <v>75</v>
      </c>
      <c r="N5" s="322"/>
      <c r="P5" s="309" t="s">
        <v>76</v>
      </c>
      <c r="Q5" s="310"/>
      <c r="R5" s="310"/>
      <c r="S5" s="310"/>
      <c r="T5" s="311"/>
      <c r="V5" s="158" t="s">
        <v>77</v>
      </c>
      <c r="W5" s="158" t="s">
        <v>78</v>
      </c>
      <c r="X5" s="158" t="s">
        <v>79</v>
      </c>
    </row>
    <row r="6" spans="1:32" ht="17" thickTop="1" thickBot="1" x14ac:dyDescent="0.25">
      <c r="A6" s="37" t="s">
        <v>80</v>
      </c>
      <c r="B6" s="38"/>
      <c r="C6" s="39"/>
      <c r="J6" s="51" t="s">
        <v>81</v>
      </c>
      <c r="K6" s="51" t="s">
        <v>82</v>
      </c>
      <c r="L6" s="51" t="s">
        <v>83</v>
      </c>
      <c r="M6" s="51" t="s">
        <v>82</v>
      </c>
      <c r="N6" s="51" t="s">
        <v>83</v>
      </c>
      <c r="P6" s="312" t="s">
        <v>84</v>
      </c>
      <c r="Q6" s="313"/>
      <c r="R6" s="313"/>
      <c r="S6" s="313"/>
      <c r="T6" s="314"/>
      <c r="V6" s="161" t="s">
        <v>85</v>
      </c>
      <c r="W6" s="230">
        <v>12.5</v>
      </c>
      <c r="X6" s="230">
        <v>0.22</v>
      </c>
    </row>
    <row r="7" spans="1:32" ht="17" thickTop="1" thickBot="1" x14ac:dyDescent="0.25">
      <c r="A7" s="40"/>
      <c r="B7" s="318" t="s">
        <v>86</v>
      </c>
      <c r="C7" s="319"/>
      <c r="D7" s="323"/>
      <c r="E7" s="324" t="s">
        <v>87</v>
      </c>
      <c r="F7" s="325"/>
      <c r="G7" s="326"/>
      <c r="J7" s="53" t="s">
        <v>88</v>
      </c>
      <c r="K7" s="221">
        <v>100</v>
      </c>
      <c r="L7" s="222">
        <v>0.98</v>
      </c>
      <c r="M7" s="222">
        <v>350</v>
      </c>
      <c r="N7" s="223">
        <v>3.43</v>
      </c>
      <c r="P7" s="57" t="s">
        <v>89</v>
      </c>
      <c r="Q7" s="58" t="s">
        <v>90</v>
      </c>
      <c r="R7" s="58" t="s">
        <v>91</v>
      </c>
      <c r="S7" s="58" t="s">
        <v>92</v>
      </c>
      <c r="T7" s="59" t="s">
        <v>93</v>
      </c>
      <c r="V7" s="162" t="s">
        <v>94</v>
      </c>
      <c r="W7" s="231">
        <v>17.5</v>
      </c>
      <c r="X7" s="231">
        <v>0.32</v>
      </c>
    </row>
    <row r="8" spans="1:32" ht="16" thickTop="1" x14ac:dyDescent="0.2">
      <c r="A8" s="42" t="s">
        <v>95</v>
      </c>
      <c r="B8" s="43" t="s">
        <v>96</v>
      </c>
      <c r="C8" s="44" t="s">
        <v>97</v>
      </c>
      <c r="D8" s="44" t="s">
        <v>97</v>
      </c>
      <c r="E8" s="44" t="s">
        <v>96</v>
      </c>
      <c r="F8" s="44" t="s">
        <v>97</v>
      </c>
      <c r="G8" s="44" t="s">
        <v>97</v>
      </c>
      <c r="J8" s="54" t="s">
        <v>98</v>
      </c>
      <c r="K8" s="224">
        <v>20</v>
      </c>
      <c r="L8" s="225">
        <v>0.2</v>
      </c>
      <c r="M8" s="225">
        <v>40</v>
      </c>
      <c r="N8" s="226">
        <v>0.39</v>
      </c>
      <c r="P8" s="22">
        <v>0</v>
      </c>
      <c r="Q8" s="222">
        <v>270</v>
      </c>
      <c r="R8" s="222">
        <v>2.6486999999999998</v>
      </c>
      <c r="S8" s="222">
        <v>10</v>
      </c>
      <c r="T8" s="223">
        <v>9.6100000000000005E-2</v>
      </c>
      <c r="V8" s="162" t="s">
        <v>99</v>
      </c>
      <c r="W8" s="231">
        <v>10</v>
      </c>
      <c r="X8" s="231">
        <v>0.18</v>
      </c>
    </row>
    <row r="9" spans="1:32" ht="16" thickBot="1" x14ac:dyDescent="0.25">
      <c r="A9" s="42" t="s">
        <v>100</v>
      </c>
      <c r="B9" s="45" t="s">
        <v>101</v>
      </c>
      <c r="C9" s="42" t="s">
        <v>101</v>
      </c>
      <c r="D9" s="42" t="s">
        <v>101</v>
      </c>
      <c r="E9" s="42" t="s">
        <v>101</v>
      </c>
      <c r="F9" s="42" t="s">
        <v>101</v>
      </c>
      <c r="G9" s="42" t="s">
        <v>101</v>
      </c>
      <c r="J9" s="55" t="s">
        <v>102</v>
      </c>
      <c r="K9" s="227">
        <v>10</v>
      </c>
      <c r="L9" s="228">
        <v>0.1</v>
      </c>
      <c r="M9" s="228">
        <v>20</v>
      </c>
      <c r="N9" s="229">
        <v>0.2</v>
      </c>
      <c r="P9" s="15" t="s">
        <v>103</v>
      </c>
      <c r="Q9" s="225">
        <v>340</v>
      </c>
      <c r="R9" s="225">
        <v>3.3353999999999999</v>
      </c>
      <c r="S9" s="225">
        <v>80</v>
      </c>
      <c r="T9" s="226">
        <v>0.78480000000000005</v>
      </c>
      <c r="V9" s="163" t="s">
        <v>104</v>
      </c>
      <c r="W9" s="232">
        <v>27.5</v>
      </c>
      <c r="X9" s="232">
        <v>0.52</v>
      </c>
    </row>
    <row r="10" spans="1:32" ht="16" thickTop="1" x14ac:dyDescent="0.2">
      <c r="A10" s="42" t="s">
        <v>105</v>
      </c>
      <c r="B10" s="45" t="s">
        <v>106</v>
      </c>
      <c r="C10" s="42" t="s">
        <v>106</v>
      </c>
      <c r="D10" s="42" t="s">
        <v>106</v>
      </c>
      <c r="E10" s="42" t="s">
        <v>106</v>
      </c>
      <c r="F10" s="42" t="s">
        <v>106</v>
      </c>
      <c r="G10" s="42" t="s">
        <v>106</v>
      </c>
      <c r="P10" s="15" t="s">
        <v>107</v>
      </c>
      <c r="Q10" s="225">
        <v>340</v>
      </c>
      <c r="R10">
        <v>3.3353999999999999</v>
      </c>
      <c r="S10" s="225">
        <v>80</v>
      </c>
      <c r="T10" s="226">
        <v>0.78480000000000005</v>
      </c>
      <c r="V10" s="130"/>
      <c r="W10" s="130"/>
      <c r="X10" s="130"/>
    </row>
    <row r="11" spans="1:32" x14ac:dyDescent="0.2">
      <c r="A11" s="42"/>
      <c r="B11" s="45" t="s">
        <v>108</v>
      </c>
      <c r="C11" s="42" t="s">
        <v>109</v>
      </c>
      <c r="D11" s="42" t="s">
        <v>108</v>
      </c>
      <c r="E11" s="42" t="s">
        <v>108</v>
      </c>
      <c r="F11" s="42" t="s">
        <v>109</v>
      </c>
      <c r="G11" s="42" t="s">
        <v>108</v>
      </c>
      <c r="P11" s="15" t="s">
        <v>110</v>
      </c>
      <c r="Q11" s="225">
        <v>340</v>
      </c>
      <c r="R11" s="225">
        <v>3.3353999999999999</v>
      </c>
      <c r="S11" s="225">
        <v>80</v>
      </c>
      <c r="T11" s="226">
        <v>0.78480000000000005</v>
      </c>
    </row>
    <row r="12" spans="1:32" ht="16" thickBot="1" x14ac:dyDescent="0.25">
      <c r="A12" s="46"/>
      <c r="B12" s="41" t="s">
        <v>111</v>
      </c>
      <c r="C12" s="47" t="s">
        <v>57</v>
      </c>
      <c r="D12" s="47" t="s">
        <v>112</v>
      </c>
      <c r="E12" s="47" t="s">
        <v>113</v>
      </c>
      <c r="F12" s="47" t="s">
        <v>57</v>
      </c>
      <c r="G12" s="47" t="s">
        <v>114</v>
      </c>
      <c r="J12" s="69"/>
      <c r="P12" s="19" t="s">
        <v>115</v>
      </c>
      <c r="Q12" s="228">
        <v>350</v>
      </c>
      <c r="R12" s="228">
        <v>3.4335</v>
      </c>
      <c r="S12" s="228">
        <v>90</v>
      </c>
      <c r="T12" s="229">
        <v>0.88290000000000002</v>
      </c>
    </row>
    <row r="13" spans="1:32" ht="17" thickTop="1" thickBot="1" x14ac:dyDescent="0.25">
      <c r="A13" s="48">
        <v>15</v>
      </c>
      <c r="B13" s="219">
        <v>0.85</v>
      </c>
      <c r="C13" s="219">
        <v>50</v>
      </c>
      <c r="D13" s="219">
        <v>0.49</v>
      </c>
      <c r="E13" s="219">
        <v>0.22800000000000001</v>
      </c>
      <c r="F13" s="219">
        <v>50</v>
      </c>
      <c r="G13" s="220">
        <v>0.13</v>
      </c>
    </row>
    <row r="14" spans="1:32" ht="17" thickTop="1" thickBot="1" x14ac:dyDescent="0.25">
      <c r="A14" s="49">
        <v>25</v>
      </c>
      <c r="B14" s="212">
        <v>0.79800000000000004</v>
      </c>
      <c r="C14" s="212">
        <v>30</v>
      </c>
      <c r="D14" s="212">
        <v>0.29399999999999998</v>
      </c>
      <c r="E14" s="212">
        <v>0.372</v>
      </c>
      <c r="F14" s="212">
        <v>90</v>
      </c>
      <c r="G14" s="213">
        <v>0.39</v>
      </c>
      <c r="P14" s="315" t="s">
        <v>116</v>
      </c>
      <c r="Q14" s="316"/>
      <c r="R14" s="316"/>
      <c r="S14" s="316"/>
      <c r="T14" s="317"/>
      <c r="V14" s="1" t="s">
        <v>35</v>
      </c>
    </row>
    <row r="15" spans="1:32" ht="16" thickBot="1" x14ac:dyDescent="0.25">
      <c r="A15" s="49">
        <v>35</v>
      </c>
      <c r="B15" s="212">
        <v>0.72099999999999997</v>
      </c>
      <c r="C15" s="212">
        <v>40</v>
      </c>
      <c r="D15" s="212">
        <v>0.39400000000000002</v>
      </c>
      <c r="E15" s="212">
        <v>0.505</v>
      </c>
      <c r="F15" s="212">
        <v>114</v>
      </c>
      <c r="G15" s="213">
        <v>0.68</v>
      </c>
      <c r="P15" s="318" t="s">
        <v>84</v>
      </c>
      <c r="Q15" s="319"/>
      <c r="R15" s="319"/>
      <c r="S15" s="319"/>
      <c r="T15" s="320"/>
      <c r="V15" s="160">
        <v>1</v>
      </c>
      <c r="W15" s="303" t="s">
        <v>117</v>
      </c>
      <c r="X15" s="304"/>
      <c r="Y15" s="304"/>
      <c r="Z15" s="304"/>
      <c r="AA15" s="304"/>
      <c r="AB15" s="304"/>
      <c r="AC15" s="304"/>
      <c r="AD15" s="304"/>
      <c r="AE15" s="304"/>
      <c r="AF15" s="305"/>
    </row>
    <row r="16" spans="1:32" ht="17" thickTop="1" thickBot="1" x14ac:dyDescent="0.25">
      <c r="A16" s="49">
        <v>45</v>
      </c>
      <c r="B16" s="212">
        <v>0.622</v>
      </c>
      <c r="C16" s="212">
        <v>52</v>
      </c>
      <c r="D16" s="212">
        <v>0.50900000000000001</v>
      </c>
      <c r="E16" s="212">
        <v>0.622</v>
      </c>
      <c r="F16" s="212">
        <v>144</v>
      </c>
      <c r="G16" s="213">
        <v>1.1100000000000001</v>
      </c>
      <c r="P16" s="60" t="s">
        <v>89</v>
      </c>
      <c r="Q16" s="61" t="s">
        <v>90</v>
      </c>
      <c r="R16" s="61" t="s">
        <v>91</v>
      </c>
      <c r="S16" s="61" t="s">
        <v>92</v>
      </c>
      <c r="T16" s="62" t="s">
        <v>93</v>
      </c>
      <c r="V16" s="159" t="s">
        <v>55</v>
      </c>
      <c r="W16" s="300"/>
      <c r="X16" s="301"/>
      <c r="Y16" s="301"/>
      <c r="Z16" s="301"/>
      <c r="AA16" s="301"/>
      <c r="AB16" s="301"/>
      <c r="AC16" s="301"/>
      <c r="AD16" s="301"/>
      <c r="AE16" s="301"/>
      <c r="AF16" s="302"/>
    </row>
    <row r="17" spans="1:32" ht="17" thickTop="1" thickBot="1" x14ac:dyDescent="0.25">
      <c r="A17" s="50">
        <v>55</v>
      </c>
      <c r="B17" s="214">
        <v>0.505</v>
      </c>
      <c r="C17" s="214">
        <v>52</v>
      </c>
      <c r="D17" s="214">
        <v>0.50900000000000001</v>
      </c>
      <c r="E17" s="214">
        <v>0.72099999999999997</v>
      </c>
      <c r="F17" s="214">
        <v>162</v>
      </c>
      <c r="G17" s="215">
        <v>1.53</v>
      </c>
      <c r="P17" s="63">
        <v>0</v>
      </c>
      <c r="Q17" s="222">
        <v>210</v>
      </c>
      <c r="R17" s="222">
        <v>2.0600999999999998</v>
      </c>
      <c r="S17" s="222">
        <v>50</v>
      </c>
      <c r="T17" s="223">
        <v>0.49049999999999999</v>
      </c>
      <c r="V17" s="159">
        <v>2</v>
      </c>
      <c r="W17" s="306" t="s">
        <v>118</v>
      </c>
      <c r="X17" s="307"/>
      <c r="Y17" s="307"/>
      <c r="Z17" s="307"/>
      <c r="AA17" s="307"/>
      <c r="AB17" s="307"/>
      <c r="AC17" s="307"/>
      <c r="AD17" s="307"/>
      <c r="AE17" s="307"/>
      <c r="AF17" s="308"/>
    </row>
    <row r="18" spans="1:32" ht="16" thickTop="1" x14ac:dyDescent="0.2">
      <c r="P18" s="64" t="s">
        <v>103</v>
      </c>
      <c r="Q18" s="225">
        <v>230</v>
      </c>
      <c r="R18" s="225">
        <v>2.2563</v>
      </c>
      <c r="S18" s="225">
        <v>70</v>
      </c>
      <c r="T18" s="226">
        <v>0.68669999999999998</v>
      </c>
      <c r="V18" s="159" t="s">
        <v>55</v>
      </c>
      <c r="W18" s="300"/>
      <c r="X18" s="301"/>
      <c r="Y18" s="301"/>
      <c r="Z18" s="301"/>
      <c r="AA18" s="301"/>
      <c r="AB18" s="301"/>
      <c r="AC18" s="301"/>
      <c r="AD18" s="301"/>
      <c r="AE18" s="301"/>
      <c r="AF18" s="302"/>
    </row>
    <row r="19" spans="1:32" x14ac:dyDescent="0.2">
      <c r="P19" s="64" t="s">
        <v>107</v>
      </c>
      <c r="Q19" s="225">
        <v>260</v>
      </c>
      <c r="R19" s="225">
        <v>2.5506000000000002</v>
      </c>
      <c r="S19" s="225">
        <v>100</v>
      </c>
      <c r="T19" s="226">
        <v>0.98099999999999998</v>
      </c>
    </row>
    <row r="20" spans="1:32" x14ac:dyDescent="0.2">
      <c r="P20" s="64" t="s">
        <v>110</v>
      </c>
      <c r="Q20" s="225">
        <v>260</v>
      </c>
      <c r="R20" s="225">
        <v>2.5506000000000002</v>
      </c>
      <c r="S20" s="225">
        <v>100</v>
      </c>
      <c r="T20" s="226">
        <v>0.98099999999999998</v>
      </c>
    </row>
    <row r="21" spans="1:32" ht="16" thickBot="1" x14ac:dyDescent="0.25">
      <c r="P21" s="65" t="s">
        <v>115</v>
      </c>
      <c r="Q21" s="228">
        <v>290</v>
      </c>
      <c r="R21" s="228">
        <v>2.8449</v>
      </c>
      <c r="S21" s="228">
        <v>170</v>
      </c>
      <c r="T21" s="229">
        <v>1.2753000000000001</v>
      </c>
    </row>
    <row r="22" spans="1:32" ht="17" thickTop="1" thickBot="1" x14ac:dyDescent="0.25"/>
    <row r="23" spans="1:32" ht="16" thickTop="1" x14ac:dyDescent="0.2">
      <c r="P23" s="294" t="s">
        <v>119</v>
      </c>
      <c r="Q23" s="295"/>
      <c r="R23" s="295"/>
      <c r="S23" s="295"/>
      <c r="T23" s="296"/>
    </row>
    <row r="24" spans="1:32" ht="16" thickBot="1" x14ac:dyDescent="0.25">
      <c r="P24" s="281" t="s">
        <v>84</v>
      </c>
      <c r="Q24" s="282"/>
      <c r="R24" s="282"/>
      <c r="S24" s="282"/>
      <c r="T24" s="283"/>
    </row>
    <row r="25" spans="1:32" ht="17" thickTop="1" thickBot="1" x14ac:dyDescent="0.25">
      <c r="P25" s="66" t="s">
        <v>89</v>
      </c>
      <c r="Q25" s="67" t="s">
        <v>90</v>
      </c>
      <c r="R25" s="67" t="s">
        <v>91</v>
      </c>
      <c r="S25" s="67" t="s">
        <v>92</v>
      </c>
      <c r="T25" s="68" t="s">
        <v>93</v>
      </c>
    </row>
    <row r="26" spans="1:32" ht="16" thickTop="1" x14ac:dyDescent="0.2">
      <c r="P26" s="23">
        <v>0</v>
      </c>
      <c r="Q26" s="222">
        <v>210</v>
      </c>
      <c r="R26" s="222">
        <v>2.601</v>
      </c>
      <c r="S26" s="222">
        <v>50</v>
      </c>
      <c r="T26" s="223">
        <v>0.49049999999999999</v>
      </c>
    </row>
    <row r="27" spans="1:32" x14ac:dyDescent="0.2">
      <c r="P27" s="24" t="s">
        <v>103</v>
      </c>
      <c r="Q27" s="225">
        <v>230</v>
      </c>
      <c r="R27" s="225">
        <v>2.2563</v>
      </c>
      <c r="S27" s="225">
        <v>70</v>
      </c>
      <c r="T27" s="226">
        <v>0.68669999999999998</v>
      </c>
    </row>
    <row r="28" spans="1:32" x14ac:dyDescent="0.2">
      <c r="P28" s="24" t="s">
        <v>107</v>
      </c>
      <c r="Q28" s="225">
        <v>240</v>
      </c>
      <c r="R28" s="225">
        <v>2.3544</v>
      </c>
      <c r="S28" s="225">
        <v>80</v>
      </c>
      <c r="T28" s="226">
        <v>0.78480000000000005</v>
      </c>
    </row>
    <row r="29" spans="1:32" x14ac:dyDescent="0.2">
      <c r="P29" s="24" t="s">
        <v>110</v>
      </c>
      <c r="Q29" s="225">
        <v>260</v>
      </c>
      <c r="R29" s="225">
        <v>2.5506000000000002</v>
      </c>
      <c r="S29" s="225">
        <v>100</v>
      </c>
      <c r="T29" s="226">
        <v>0.98099999999999998</v>
      </c>
    </row>
    <row r="30" spans="1:32" ht="16" thickBot="1" x14ac:dyDescent="0.25">
      <c r="P30" s="25" t="s">
        <v>115</v>
      </c>
      <c r="Q30" s="228">
        <v>280</v>
      </c>
      <c r="R30" s="228">
        <v>2.7467999999999999</v>
      </c>
      <c r="S30" s="228">
        <v>180</v>
      </c>
      <c r="T30" s="229">
        <v>1.1772</v>
      </c>
    </row>
    <row r="31" spans="1:32" ht="16" thickTop="1" x14ac:dyDescent="0.2"/>
    <row r="33" spans="16:20" x14ac:dyDescent="0.2">
      <c r="P33" s="56" t="s">
        <v>120</v>
      </c>
    </row>
    <row r="35" spans="16:20" x14ac:dyDescent="0.2">
      <c r="P35" s="1" t="s">
        <v>121</v>
      </c>
    </row>
    <row r="36" spans="16:20" ht="16" thickBot="1" x14ac:dyDescent="0.25"/>
    <row r="37" spans="16:20" ht="16" thickTop="1" x14ac:dyDescent="0.2">
      <c r="P37" s="309" t="s">
        <v>122</v>
      </c>
      <c r="Q37" s="310"/>
      <c r="R37" s="310"/>
      <c r="S37" s="310"/>
      <c r="T37" s="311"/>
    </row>
    <row r="38" spans="16:20" ht="16" thickBot="1" x14ac:dyDescent="0.25">
      <c r="P38" s="312" t="s">
        <v>84</v>
      </c>
      <c r="Q38" s="313"/>
      <c r="R38" s="313"/>
      <c r="S38" s="313"/>
      <c r="T38" s="314"/>
    </row>
    <row r="39" spans="16:20" ht="17" thickTop="1" thickBot="1" x14ac:dyDescent="0.25">
      <c r="P39" s="57" t="s">
        <v>89</v>
      </c>
      <c r="Q39" s="58" t="s">
        <v>90</v>
      </c>
      <c r="R39" s="58" t="s">
        <v>91</v>
      </c>
      <c r="S39" s="58" t="s">
        <v>92</v>
      </c>
      <c r="T39" s="59" t="s">
        <v>93</v>
      </c>
    </row>
    <row r="40" spans="16:20" ht="16" thickTop="1" x14ac:dyDescent="0.2">
      <c r="P40" s="22">
        <v>0</v>
      </c>
      <c r="Q40" s="208">
        <v>300</v>
      </c>
      <c r="R40" s="208"/>
      <c r="S40" s="233">
        <v>40</v>
      </c>
      <c r="T40" s="234"/>
    </row>
    <row r="41" spans="16:20" x14ac:dyDescent="0.2">
      <c r="P41" s="15" t="s">
        <v>103</v>
      </c>
      <c r="Q41" s="208">
        <v>330</v>
      </c>
      <c r="R41" s="208"/>
      <c r="S41" s="208">
        <v>70</v>
      </c>
      <c r="T41" s="217"/>
    </row>
    <row r="42" spans="16:20" x14ac:dyDescent="0.2">
      <c r="P42" s="15" t="s">
        <v>107</v>
      </c>
      <c r="Q42" s="208">
        <v>330</v>
      </c>
      <c r="R42" s="208"/>
      <c r="S42" s="208">
        <v>70</v>
      </c>
      <c r="T42" s="217"/>
    </row>
    <row r="43" spans="16:20" x14ac:dyDescent="0.2">
      <c r="P43" s="15" t="s">
        <v>110</v>
      </c>
      <c r="Q43" s="208">
        <v>340</v>
      </c>
      <c r="R43" s="208"/>
      <c r="S43" s="208">
        <v>80</v>
      </c>
      <c r="T43" s="217"/>
    </row>
    <row r="44" spans="16:20" ht="16" thickBot="1" x14ac:dyDescent="0.25">
      <c r="P44" s="19" t="s">
        <v>115</v>
      </c>
      <c r="Q44" s="216">
        <v>350</v>
      </c>
      <c r="R44" s="216"/>
      <c r="S44" s="216">
        <v>90</v>
      </c>
      <c r="T44" s="218"/>
    </row>
    <row r="45" spans="16:20" ht="17" thickTop="1" thickBot="1" x14ac:dyDescent="0.25"/>
    <row r="46" spans="16:20" ht="16" thickTop="1" x14ac:dyDescent="0.2">
      <c r="P46" s="315" t="s">
        <v>123</v>
      </c>
      <c r="Q46" s="316"/>
      <c r="R46" s="316"/>
      <c r="S46" s="316"/>
      <c r="T46" s="317"/>
    </row>
    <row r="47" spans="16:20" ht="16" thickBot="1" x14ac:dyDescent="0.25">
      <c r="P47" s="318" t="s">
        <v>84</v>
      </c>
      <c r="Q47" s="319"/>
      <c r="R47" s="319"/>
      <c r="S47" s="319"/>
      <c r="T47" s="320"/>
    </row>
    <row r="48" spans="16:20" ht="17" thickTop="1" thickBot="1" x14ac:dyDescent="0.25">
      <c r="P48" s="60" t="s">
        <v>89</v>
      </c>
      <c r="Q48" s="61" t="s">
        <v>90</v>
      </c>
      <c r="R48" s="61" t="s">
        <v>91</v>
      </c>
      <c r="S48" s="61" t="s">
        <v>92</v>
      </c>
      <c r="T48" s="62" t="s">
        <v>93</v>
      </c>
    </row>
    <row r="49" spans="16:20" ht="16" thickTop="1" x14ac:dyDescent="0.2">
      <c r="P49" s="63">
        <v>0</v>
      </c>
      <c r="Q49" s="233">
        <v>200</v>
      </c>
      <c r="R49" s="233"/>
      <c r="S49" s="233">
        <v>40</v>
      </c>
      <c r="T49" s="234"/>
    </row>
    <row r="50" spans="16:20" x14ac:dyDescent="0.2">
      <c r="P50" s="64" t="s">
        <v>103</v>
      </c>
      <c r="Q50" s="208">
        <v>220</v>
      </c>
      <c r="R50" s="208"/>
      <c r="S50" s="208">
        <v>60</v>
      </c>
      <c r="T50" s="217"/>
    </row>
    <row r="51" spans="16:20" x14ac:dyDescent="0.2">
      <c r="P51" s="64" t="s">
        <v>107</v>
      </c>
      <c r="Q51" s="208">
        <v>250</v>
      </c>
      <c r="R51" s="208"/>
      <c r="S51" s="208">
        <v>90</v>
      </c>
      <c r="T51" s="217"/>
    </row>
    <row r="52" spans="16:20" x14ac:dyDescent="0.2">
      <c r="P52" s="64" t="s">
        <v>110</v>
      </c>
      <c r="Q52" s="208">
        <v>270</v>
      </c>
      <c r="R52" s="208"/>
      <c r="S52" s="208">
        <v>110</v>
      </c>
      <c r="T52" s="217"/>
    </row>
    <row r="53" spans="16:20" ht="16" thickBot="1" x14ac:dyDescent="0.25">
      <c r="P53" s="65" t="s">
        <v>115</v>
      </c>
      <c r="Q53" s="216">
        <v>300</v>
      </c>
      <c r="R53" s="216"/>
      <c r="S53" s="216">
        <v>170</v>
      </c>
      <c r="T53" s="218"/>
    </row>
    <row r="54" spans="16:20" ht="17" thickTop="1" thickBot="1" x14ac:dyDescent="0.25"/>
    <row r="55" spans="16:20" ht="16" thickTop="1" x14ac:dyDescent="0.2">
      <c r="P55" s="294" t="s">
        <v>124</v>
      </c>
      <c r="Q55" s="295"/>
      <c r="R55" s="295"/>
      <c r="S55" s="295"/>
      <c r="T55" s="296"/>
    </row>
    <row r="56" spans="16:20" ht="16" thickBot="1" x14ac:dyDescent="0.25">
      <c r="P56" s="281" t="s">
        <v>84</v>
      </c>
      <c r="Q56" s="282"/>
      <c r="R56" s="282"/>
      <c r="S56" s="282"/>
      <c r="T56" s="283"/>
    </row>
    <row r="57" spans="16:20" ht="17" thickTop="1" thickBot="1" x14ac:dyDescent="0.25">
      <c r="P57" s="66" t="s">
        <v>89</v>
      </c>
      <c r="Q57" s="67" t="s">
        <v>90</v>
      </c>
      <c r="R57" s="67" t="s">
        <v>91</v>
      </c>
      <c r="S57" s="67" t="s">
        <v>92</v>
      </c>
      <c r="T57" s="68" t="s">
        <v>93</v>
      </c>
    </row>
    <row r="58" spans="16:20" ht="16" thickTop="1" x14ac:dyDescent="0.2">
      <c r="P58" s="23">
        <v>0</v>
      </c>
      <c r="Q58" s="233">
        <v>210</v>
      </c>
      <c r="R58" s="233"/>
      <c r="S58" s="233">
        <v>40</v>
      </c>
      <c r="T58" s="234"/>
    </row>
    <row r="59" spans="16:20" x14ac:dyDescent="0.2">
      <c r="P59" s="24" t="s">
        <v>103</v>
      </c>
      <c r="Q59" s="208">
        <v>240</v>
      </c>
      <c r="R59" s="208"/>
      <c r="S59" s="208">
        <v>70</v>
      </c>
      <c r="T59" s="217"/>
    </row>
    <row r="60" spans="16:20" x14ac:dyDescent="0.2">
      <c r="P60" s="24" t="s">
        <v>107</v>
      </c>
      <c r="Q60" s="208">
        <v>240</v>
      </c>
      <c r="R60" s="208"/>
      <c r="S60" s="208">
        <v>70</v>
      </c>
      <c r="T60" s="217"/>
    </row>
    <row r="61" spans="16:20" x14ac:dyDescent="0.2">
      <c r="P61" s="24" t="s">
        <v>110</v>
      </c>
      <c r="Q61" s="208">
        <v>260</v>
      </c>
      <c r="R61" s="208"/>
      <c r="S61" s="208">
        <v>90</v>
      </c>
      <c r="T61" s="217"/>
    </row>
    <row r="62" spans="16:20" ht="16" thickBot="1" x14ac:dyDescent="0.25">
      <c r="P62" s="25" t="s">
        <v>115</v>
      </c>
      <c r="Q62" s="216">
        <v>310</v>
      </c>
      <c r="R62" s="216"/>
      <c r="S62" s="216">
        <v>140</v>
      </c>
      <c r="T62" s="218"/>
    </row>
    <row r="63" spans="16:20" ht="16" thickTop="1" x14ac:dyDescent="0.2"/>
  </sheetData>
  <mergeCells count="20">
    <mergeCell ref="P14:T14"/>
    <mergeCell ref="P15:T15"/>
    <mergeCell ref="M5:N5"/>
    <mergeCell ref="B7:D7"/>
    <mergeCell ref="E7:G7"/>
    <mergeCell ref="K5:L5"/>
    <mergeCell ref="P5:T5"/>
    <mergeCell ref="P6:T6"/>
    <mergeCell ref="P56:T56"/>
    <mergeCell ref="W16:AF16"/>
    <mergeCell ref="W18:AF18"/>
    <mergeCell ref="W15:AF15"/>
    <mergeCell ref="W17:AF17"/>
    <mergeCell ref="P37:T37"/>
    <mergeCell ref="P38:T38"/>
    <mergeCell ref="P46:T46"/>
    <mergeCell ref="P47:T47"/>
    <mergeCell ref="P55:T55"/>
    <mergeCell ref="P23:T23"/>
    <mergeCell ref="P24:T2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7E9BB-4065-4244-912F-C92E2A9CE66E}">
  <dimension ref="A1:AG30"/>
  <sheetViews>
    <sheetView tabSelected="1" topLeftCell="N2" zoomScale="90" zoomScaleNormal="90" workbookViewId="0">
      <selection activeCell="AG12" sqref="AG12:AG20"/>
    </sheetView>
  </sheetViews>
  <sheetFormatPr baseColWidth="10" defaultColWidth="8.83203125" defaultRowHeight="15" x14ac:dyDescent="0.2"/>
  <cols>
    <col min="1" max="1" width="14.5" customWidth="1"/>
    <col min="2" max="2" width="9.83203125" bestFit="1" customWidth="1"/>
    <col min="3" max="3" width="10.33203125" customWidth="1"/>
    <col min="5" max="5" width="42" customWidth="1"/>
    <col min="6" max="6" width="13.5" customWidth="1"/>
    <col min="7" max="7" width="15.5" bestFit="1" customWidth="1"/>
    <col min="8" max="8" width="9.83203125" bestFit="1" customWidth="1"/>
    <col min="11" max="11" width="13.5" customWidth="1"/>
    <col min="12" max="12" width="15.5" customWidth="1"/>
    <col min="13" max="13" width="10.1640625" bestFit="1" customWidth="1"/>
    <col min="14" max="14" width="15.6640625" bestFit="1" customWidth="1"/>
    <col min="18" max="18" width="15.5" bestFit="1" customWidth="1"/>
    <col min="19" max="19" width="15.6640625" bestFit="1" customWidth="1"/>
    <col min="20" max="20" width="15.5" bestFit="1" customWidth="1"/>
    <col min="21" max="21" width="18" bestFit="1" customWidth="1"/>
    <col min="24" max="24" width="13.6640625" customWidth="1"/>
    <col min="25" max="25" width="11.33203125" customWidth="1"/>
    <col min="26" max="26" width="11" customWidth="1"/>
    <col min="30" max="30" width="13.33203125" customWidth="1"/>
    <col min="31" max="31" width="14.1640625" customWidth="1"/>
    <col min="32" max="32" width="15" customWidth="1"/>
  </cols>
  <sheetData>
    <row r="1" spans="1:33" x14ac:dyDescent="0.2">
      <c r="A1" s="1" t="s">
        <v>125</v>
      </c>
      <c r="X1" s="1" t="s">
        <v>126</v>
      </c>
      <c r="AD1" s="1" t="s">
        <v>127</v>
      </c>
    </row>
    <row r="2" spans="1:33" x14ac:dyDescent="0.2">
      <c r="A2" s="1"/>
    </row>
    <row r="3" spans="1:33" ht="16" thickBot="1" x14ac:dyDescent="0.25">
      <c r="A3" s="1" t="s">
        <v>128</v>
      </c>
      <c r="F3" s="1" t="s">
        <v>129</v>
      </c>
      <c r="K3" s="1" t="s">
        <v>130</v>
      </c>
      <c r="Q3" s="1" t="s">
        <v>131</v>
      </c>
    </row>
    <row r="4" spans="1:33" ht="16" thickTop="1" x14ac:dyDescent="0.2">
      <c r="A4" s="72"/>
      <c r="B4" s="73" t="s">
        <v>132</v>
      </c>
      <c r="C4" s="74" t="s">
        <v>133</v>
      </c>
      <c r="D4" s="75"/>
      <c r="F4" s="72"/>
      <c r="G4" s="85" t="s">
        <v>132</v>
      </c>
      <c r="H4" s="86" t="s">
        <v>133</v>
      </c>
      <c r="I4" s="87"/>
      <c r="K4" s="72"/>
      <c r="L4" s="100" t="s">
        <v>132</v>
      </c>
      <c r="M4" s="101" t="s">
        <v>134</v>
      </c>
      <c r="N4" s="102" t="s">
        <v>133</v>
      </c>
      <c r="O4" s="103"/>
      <c r="Q4" s="72"/>
      <c r="R4" s="115" t="s">
        <v>132</v>
      </c>
      <c r="S4" s="116" t="s">
        <v>133</v>
      </c>
      <c r="T4" s="116" t="s">
        <v>132</v>
      </c>
      <c r="U4" s="117" t="s">
        <v>133</v>
      </c>
      <c r="X4" s="72"/>
      <c r="Y4" s="73" t="s">
        <v>132</v>
      </c>
      <c r="Z4" s="74" t="s">
        <v>133</v>
      </c>
      <c r="AA4" s="75"/>
      <c r="AD4" s="72"/>
      <c r="AE4" s="85" t="s">
        <v>132</v>
      </c>
      <c r="AF4" s="86" t="s">
        <v>133</v>
      </c>
      <c r="AG4" s="87"/>
    </row>
    <row r="5" spans="1:33" x14ac:dyDescent="0.2">
      <c r="A5" s="72"/>
      <c r="B5" s="76" t="s">
        <v>135</v>
      </c>
      <c r="C5" s="77" t="s">
        <v>135</v>
      </c>
      <c r="D5" s="78" t="s">
        <v>136</v>
      </c>
      <c r="F5" s="72"/>
      <c r="G5" s="88" t="s">
        <v>137</v>
      </c>
      <c r="H5" s="89" t="s">
        <v>138</v>
      </c>
      <c r="I5" s="90" t="s">
        <v>136</v>
      </c>
      <c r="K5" s="72"/>
      <c r="L5" s="104" t="s">
        <v>139</v>
      </c>
      <c r="M5" s="105" t="s">
        <v>140</v>
      </c>
      <c r="N5" s="106" t="s">
        <v>139</v>
      </c>
      <c r="O5" s="107" t="s">
        <v>136</v>
      </c>
      <c r="Q5" s="72"/>
      <c r="R5" s="118" t="s">
        <v>141</v>
      </c>
      <c r="S5" s="119" t="s">
        <v>139</v>
      </c>
      <c r="T5" s="119" t="s">
        <v>137</v>
      </c>
      <c r="U5" s="120" t="s">
        <v>142</v>
      </c>
      <c r="X5" s="72"/>
      <c r="Y5" s="76" t="s">
        <v>135</v>
      </c>
      <c r="Z5" s="77" t="s">
        <v>143</v>
      </c>
      <c r="AA5" s="78" t="s">
        <v>136</v>
      </c>
      <c r="AD5" s="72"/>
      <c r="AE5" s="88" t="s">
        <v>144</v>
      </c>
      <c r="AF5" s="89" t="s">
        <v>145</v>
      </c>
      <c r="AG5" s="90" t="s">
        <v>136</v>
      </c>
    </row>
    <row r="6" spans="1:33" ht="16" thickBot="1" x14ac:dyDescent="0.25">
      <c r="A6" s="26"/>
      <c r="B6" s="79" t="s">
        <v>146</v>
      </c>
      <c r="C6" s="80" t="s">
        <v>147</v>
      </c>
      <c r="D6" s="81" t="s">
        <v>148</v>
      </c>
      <c r="F6" s="26"/>
      <c r="G6" s="91" t="s">
        <v>146</v>
      </c>
      <c r="H6" s="92" t="s">
        <v>147</v>
      </c>
      <c r="I6" s="93" t="s">
        <v>148</v>
      </c>
      <c r="K6" s="26"/>
      <c r="L6" s="108" t="s">
        <v>146</v>
      </c>
      <c r="M6" s="109" t="s">
        <v>149</v>
      </c>
      <c r="N6" s="110" t="s">
        <v>147</v>
      </c>
      <c r="O6" s="111" t="s">
        <v>148</v>
      </c>
      <c r="Q6" s="26"/>
      <c r="R6" s="121" t="s">
        <v>146</v>
      </c>
      <c r="S6" s="122" t="s">
        <v>147</v>
      </c>
      <c r="T6" s="122" t="s">
        <v>149</v>
      </c>
      <c r="U6" s="123" t="s">
        <v>150</v>
      </c>
      <c r="X6" s="26"/>
      <c r="Y6" s="79" t="s">
        <v>146</v>
      </c>
      <c r="Z6" s="80" t="s">
        <v>147</v>
      </c>
      <c r="AA6" s="81" t="s">
        <v>148</v>
      </c>
      <c r="AD6" s="26"/>
      <c r="AE6" s="91" t="s">
        <v>146</v>
      </c>
      <c r="AF6" s="92" t="s">
        <v>147</v>
      </c>
      <c r="AG6" s="93" t="s">
        <v>148</v>
      </c>
    </row>
    <row r="7" spans="1:33" ht="16" thickTop="1" x14ac:dyDescent="0.2">
      <c r="A7" s="28" t="s">
        <v>151</v>
      </c>
      <c r="B7" s="233">
        <v>60</v>
      </c>
      <c r="C7" s="233">
        <v>60</v>
      </c>
      <c r="D7" s="253">
        <v>4.2361111111111113E-2</v>
      </c>
      <c r="F7" s="94" t="s">
        <v>151</v>
      </c>
      <c r="G7" s="233">
        <v>20</v>
      </c>
      <c r="H7" s="233">
        <v>100</v>
      </c>
      <c r="I7" s="253">
        <v>4.5138888888888888E-2</v>
      </c>
      <c r="K7" s="48" t="s">
        <v>151</v>
      </c>
      <c r="L7" s="233">
        <v>60</v>
      </c>
      <c r="M7" s="233">
        <v>140</v>
      </c>
      <c r="N7" s="233">
        <v>60</v>
      </c>
      <c r="O7" s="234"/>
      <c r="Q7" s="124" t="s">
        <v>151</v>
      </c>
      <c r="R7" s="247">
        <v>140</v>
      </c>
      <c r="S7" s="247">
        <v>20</v>
      </c>
      <c r="T7" s="247">
        <v>60</v>
      </c>
      <c r="U7" s="248">
        <v>120</v>
      </c>
      <c r="X7" s="28" t="s">
        <v>151</v>
      </c>
      <c r="Y7" s="233"/>
      <c r="Z7" s="233"/>
      <c r="AA7" s="234"/>
      <c r="AD7" s="94" t="s">
        <v>151</v>
      </c>
      <c r="AE7" s="249">
        <v>1</v>
      </c>
      <c r="AF7" s="233"/>
      <c r="AG7" s="234"/>
    </row>
    <row r="8" spans="1:33" ht="16" thickBot="1" x14ac:dyDescent="0.25">
      <c r="A8" s="30" t="s">
        <v>152</v>
      </c>
      <c r="B8" s="208" t="s">
        <v>196</v>
      </c>
      <c r="C8" s="208" t="s">
        <v>196</v>
      </c>
      <c r="D8" s="255">
        <v>4.2361111111111113E-2</v>
      </c>
      <c r="F8" s="4" t="s">
        <v>152</v>
      </c>
      <c r="G8" s="208" t="s">
        <v>197</v>
      </c>
      <c r="H8" s="208" t="s">
        <v>198</v>
      </c>
      <c r="I8" s="255">
        <v>4.5138888888888888E-2</v>
      </c>
      <c r="K8" s="49" t="s">
        <v>152</v>
      </c>
      <c r="L8" s="208" t="s">
        <v>202</v>
      </c>
      <c r="M8" s="208"/>
      <c r="N8" s="208"/>
      <c r="O8" s="217"/>
      <c r="Q8" s="334" t="s">
        <v>153</v>
      </c>
      <c r="R8" s="335"/>
      <c r="S8" s="335"/>
      <c r="T8" s="335"/>
      <c r="U8" s="336"/>
      <c r="X8" s="31" t="s">
        <v>154</v>
      </c>
      <c r="Y8" s="216"/>
      <c r="Z8" s="216"/>
      <c r="AA8" s="218"/>
      <c r="AD8" s="6" t="s">
        <v>154</v>
      </c>
      <c r="AE8" s="216"/>
      <c r="AF8" s="241">
        <v>1</v>
      </c>
      <c r="AG8" s="218"/>
    </row>
    <row r="9" spans="1:33" ht="17" thickTop="1" thickBot="1" x14ac:dyDescent="0.25">
      <c r="A9" s="30" t="s">
        <v>154</v>
      </c>
      <c r="B9" s="208">
        <v>1</v>
      </c>
      <c r="C9" s="240">
        <v>1</v>
      </c>
      <c r="D9" s="255">
        <v>4.2361111111111113E-2</v>
      </c>
      <c r="F9" s="4" t="s">
        <v>154</v>
      </c>
      <c r="G9" s="208">
        <v>5</v>
      </c>
      <c r="H9" s="240">
        <v>5</v>
      </c>
      <c r="I9" s="255"/>
      <c r="K9" s="49" t="s">
        <v>154</v>
      </c>
      <c r="L9" s="208"/>
      <c r="M9" s="244"/>
      <c r="N9" s="240">
        <v>1</v>
      </c>
      <c r="O9" s="217"/>
    </row>
    <row r="10" spans="1:33" ht="17" thickTop="1" thickBot="1" x14ac:dyDescent="0.25">
      <c r="A10" s="31" t="s">
        <v>155</v>
      </c>
      <c r="B10" s="241" t="s">
        <v>156</v>
      </c>
      <c r="C10" s="216" t="s">
        <v>157</v>
      </c>
      <c r="D10" s="242"/>
      <c r="F10" s="6" t="s">
        <v>155</v>
      </c>
      <c r="G10" s="241" t="s">
        <v>156</v>
      </c>
      <c r="H10" s="216" t="s">
        <v>203</v>
      </c>
      <c r="I10" s="242"/>
      <c r="K10" s="50" t="s">
        <v>155</v>
      </c>
      <c r="L10" s="241" t="s">
        <v>156</v>
      </c>
      <c r="M10" s="245"/>
      <c r="N10" s="216"/>
      <c r="O10" s="242"/>
      <c r="Q10" s="72"/>
      <c r="R10" s="115" t="s">
        <v>132</v>
      </c>
      <c r="S10" s="116" t="s">
        <v>133</v>
      </c>
      <c r="T10" s="116" t="s">
        <v>132</v>
      </c>
      <c r="U10" s="117" t="s">
        <v>133</v>
      </c>
      <c r="X10" s="328" t="s">
        <v>158</v>
      </c>
      <c r="Y10" s="329"/>
      <c r="Z10" s="329"/>
      <c r="AA10" s="330"/>
      <c r="AD10" s="328" t="s">
        <v>159</v>
      </c>
      <c r="AE10" s="329"/>
      <c r="AF10" s="329"/>
      <c r="AG10" s="330"/>
    </row>
    <row r="11" spans="1:33" ht="17" thickTop="1" thickBot="1" x14ac:dyDescent="0.25">
      <c r="Q11" s="72"/>
      <c r="R11" s="118" t="s">
        <v>141</v>
      </c>
      <c r="S11" s="119" t="s">
        <v>139</v>
      </c>
      <c r="T11" s="119" t="s">
        <v>137</v>
      </c>
      <c r="U11" s="120" t="s">
        <v>142</v>
      </c>
      <c r="X11" s="331" t="s">
        <v>160</v>
      </c>
      <c r="Y11" s="332"/>
      <c r="Z11" s="332"/>
      <c r="AA11" s="333"/>
      <c r="AD11" s="331" t="s">
        <v>161</v>
      </c>
      <c r="AE11" s="332"/>
      <c r="AF11" s="332"/>
      <c r="AG11" s="333"/>
    </row>
    <row r="12" spans="1:33" ht="17" thickTop="1" thickBot="1" x14ac:dyDescent="0.25">
      <c r="A12" s="328" t="s">
        <v>162</v>
      </c>
      <c r="B12" s="329"/>
      <c r="C12" s="329"/>
      <c r="D12" s="330"/>
      <c r="F12" s="328" t="s">
        <v>163</v>
      </c>
      <c r="G12" s="329"/>
      <c r="H12" s="329"/>
      <c r="I12" s="330"/>
      <c r="K12" s="328" t="s">
        <v>164</v>
      </c>
      <c r="L12" s="329"/>
      <c r="M12" s="329"/>
      <c r="N12" s="330"/>
      <c r="Q12" s="26"/>
      <c r="R12" s="121" t="s">
        <v>146</v>
      </c>
      <c r="S12" s="122" t="s">
        <v>147</v>
      </c>
      <c r="T12" s="122" t="s">
        <v>149</v>
      </c>
      <c r="U12" s="123" t="s">
        <v>150</v>
      </c>
      <c r="X12" s="70" t="s">
        <v>40</v>
      </c>
      <c r="Y12" s="70" t="s">
        <v>165</v>
      </c>
      <c r="Z12" s="70" t="s">
        <v>166</v>
      </c>
      <c r="AA12" s="70" t="s">
        <v>167</v>
      </c>
      <c r="AD12" s="95" t="s">
        <v>40</v>
      </c>
      <c r="AE12" s="95" t="s">
        <v>165</v>
      </c>
      <c r="AF12" s="95" t="s">
        <v>166</v>
      </c>
      <c r="AG12" s="95" t="s">
        <v>167</v>
      </c>
    </row>
    <row r="13" spans="1:33" ht="17" thickTop="1" thickBot="1" x14ac:dyDescent="0.25">
      <c r="A13" s="331" t="s">
        <v>168</v>
      </c>
      <c r="B13" s="332"/>
      <c r="C13" s="332"/>
      <c r="D13" s="333"/>
      <c r="F13" s="331" t="s">
        <v>169</v>
      </c>
      <c r="G13" s="332"/>
      <c r="H13" s="332"/>
      <c r="I13" s="333"/>
      <c r="K13" s="331" t="s">
        <v>168</v>
      </c>
      <c r="L13" s="332"/>
      <c r="M13" s="332"/>
      <c r="N13" s="333"/>
      <c r="Q13" s="124" t="s">
        <v>151</v>
      </c>
      <c r="R13" s="247"/>
      <c r="S13" s="247"/>
      <c r="T13" s="247"/>
      <c r="U13" s="248"/>
      <c r="X13" s="71"/>
      <c r="Y13" s="71"/>
      <c r="Z13" s="71" t="s">
        <v>170</v>
      </c>
      <c r="AA13" s="71" t="s">
        <v>171</v>
      </c>
      <c r="AD13" s="96"/>
      <c r="AE13" s="96"/>
      <c r="AF13" s="96" t="s">
        <v>170</v>
      </c>
      <c r="AG13" s="96" t="s">
        <v>171</v>
      </c>
    </row>
    <row r="14" spans="1:33" ht="17" thickTop="1" thickBot="1" x14ac:dyDescent="0.25">
      <c r="A14" s="70" t="s">
        <v>40</v>
      </c>
      <c r="B14" s="70" t="s">
        <v>165</v>
      </c>
      <c r="C14" s="70" t="s">
        <v>166</v>
      </c>
      <c r="D14" s="70" t="s">
        <v>167</v>
      </c>
      <c r="F14" s="95" t="s">
        <v>40</v>
      </c>
      <c r="G14" s="95" t="s">
        <v>165</v>
      </c>
      <c r="H14" s="95" t="s">
        <v>166</v>
      </c>
      <c r="I14" s="95" t="s">
        <v>167</v>
      </c>
      <c r="K14" s="44" t="s">
        <v>40</v>
      </c>
      <c r="L14" s="44" t="s">
        <v>165</v>
      </c>
      <c r="M14" s="44" t="s">
        <v>166</v>
      </c>
      <c r="N14" s="44" t="s">
        <v>167</v>
      </c>
      <c r="Q14" s="334" t="s">
        <v>172</v>
      </c>
      <c r="R14" s="335"/>
      <c r="S14" s="335"/>
      <c r="T14" s="335"/>
      <c r="U14" s="336"/>
      <c r="X14" s="83">
        <v>150</v>
      </c>
      <c r="Y14" s="235">
        <v>40</v>
      </c>
      <c r="Z14" s="235">
        <f>X14/Y14</f>
        <v>3.75</v>
      </c>
      <c r="AA14" s="235">
        <f>Z14/4*100</f>
        <v>93.75</v>
      </c>
      <c r="AD14" s="98">
        <v>200</v>
      </c>
      <c r="AE14" s="235">
        <v>50</v>
      </c>
      <c r="AF14" s="235">
        <f>AD14/AE14</f>
        <v>4</v>
      </c>
      <c r="AG14" s="235">
        <f>AF14/40*100</f>
        <v>10</v>
      </c>
    </row>
    <row r="15" spans="1:33" ht="17" thickTop="1" thickBot="1" x14ac:dyDescent="0.25">
      <c r="A15" s="71"/>
      <c r="B15" s="71"/>
      <c r="C15" s="71" t="s">
        <v>170</v>
      </c>
      <c r="D15" s="71" t="s">
        <v>171</v>
      </c>
      <c r="F15" s="96"/>
      <c r="G15" s="96"/>
      <c r="H15" s="96" t="s">
        <v>170</v>
      </c>
      <c r="I15" s="96" t="s">
        <v>171</v>
      </c>
      <c r="K15" s="47"/>
      <c r="L15" s="47"/>
      <c r="M15" s="47" t="s">
        <v>170</v>
      </c>
      <c r="N15" s="47" t="s">
        <v>171</v>
      </c>
      <c r="X15" s="83">
        <v>200</v>
      </c>
      <c r="Y15" s="238">
        <v>60</v>
      </c>
      <c r="Z15" s="235">
        <f t="shared" ref="Z15:Z20" si="0">X15/Y15</f>
        <v>3.3333333333333335</v>
      </c>
      <c r="AA15" s="235">
        <f t="shared" ref="AA15:AA20" si="1">Z15/4*100</f>
        <v>83.333333333333343</v>
      </c>
      <c r="AD15" s="98">
        <v>250</v>
      </c>
      <c r="AE15" s="238">
        <v>60</v>
      </c>
      <c r="AF15" s="235">
        <f t="shared" ref="AF15:AF20" si="2">AD15/AE15</f>
        <v>4.166666666666667</v>
      </c>
      <c r="AG15" s="235">
        <f t="shared" ref="AG15:AG20" si="3">AF15/40*100</f>
        <v>10.416666666666668</v>
      </c>
    </row>
    <row r="16" spans="1:33" ht="16" thickTop="1" x14ac:dyDescent="0.2">
      <c r="A16" s="82">
        <v>50</v>
      </c>
      <c r="B16" s="243">
        <v>60</v>
      </c>
      <c r="C16" s="235">
        <v>0.83</v>
      </c>
      <c r="D16" s="256">
        <v>0.83</v>
      </c>
      <c r="F16" s="97">
        <v>50</v>
      </c>
      <c r="G16" s="235">
        <v>10</v>
      </c>
      <c r="H16" s="235">
        <v>5</v>
      </c>
      <c r="I16" s="256">
        <v>1</v>
      </c>
      <c r="K16" s="112">
        <v>50</v>
      </c>
      <c r="L16" s="235">
        <v>120</v>
      </c>
      <c r="M16" s="235">
        <v>0.42</v>
      </c>
      <c r="N16" s="256">
        <v>0.42</v>
      </c>
      <c r="Q16" s="328" t="s">
        <v>173</v>
      </c>
      <c r="R16" s="329"/>
      <c r="S16" s="329"/>
      <c r="T16" s="330"/>
      <c r="X16" s="83">
        <v>250</v>
      </c>
      <c r="Y16" s="238">
        <v>70</v>
      </c>
      <c r="Z16" s="235">
        <f t="shared" si="0"/>
        <v>3.5714285714285716</v>
      </c>
      <c r="AA16" s="235">
        <f t="shared" si="1"/>
        <v>89.285714285714292</v>
      </c>
      <c r="AD16" s="98">
        <v>300</v>
      </c>
      <c r="AE16" s="238">
        <v>70</v>
      </c>
      <c r="AF16" s="235">
        <f t="shared" si="2"/>
        <v>4.2857142857142856</v>
      </c>
      <c r="AG16" s="235">
        <f t="shared" si="3"/>
        <v>10.714285714285714</v>
      </c>
    </row>
    <row r="17" spans="1:33" ht="16" thickBot="1" x14ac:dyDescent="0.25">
      <c r="A17" s="83">
        <v>100</v>
      </c>
      <c r="B17" s="236">
        <v>120</v>
      </c>
      <c r="C17" s="236">
        <v>0.83</v>
      </c>
      <c r="D17" s="257">
        <v>0.83</v>
      </c>
      <c r="F17" s="98">
        <v>100</v>
      </c>
      <c r="G17" s="236">
        <v>20</v>
      </c>
      <c r="H17" s="236">
        <v>5</v>
      </c>
      <c r="I17" s="257">
        <v>1</v>
      </c>
      <c r="K17" s="113">
        <v>100</v>
      </c>
      <c r="L17" s="238">
        <v>135</v>
      </c>
      <c r="M17" s="238">
        <v>0.74</v>
      </c>
      <c r="N17" s="259">
        <v>0.74</v>
      </c>
      <c r="Q17" s="331" t="s">
        <v>174</v>
      </c>
      <c r="R17" s="332"/>
      <c r="S17" s="332"/>
      <c r="T17" s="333"/>
      <c r="X17" s="83">
        <v>300</v>
      </c>
      <c r="Y17" s="238">
        <v>100</v>
      </c>
      <c r="Z17" s="235">
        <f t="shared" si="0"/>
        <v>3</v>
      </c>
      <c r="AA17" s="235">
        <f t="shared" si="1"/>
        <v>75</v>
      </c>
      <c r="AD17" s="98">
        <v>350</v>
      </c>
      <c r="AE17" s="238">
        <v>90</v>
      </c>
      <c r="AF17" s="235">
        <f t="shared" si="2"/>
        <v>3.8888888888888888</v>
      </c>
      <c r="AG17" s="235">
        <f t="shared" si="3"/>
        <v>9.7222222222222232</v>
      </c>
    </row>
    <row r="18" spans="1:33" ht="16" thickTop="1" x14ac:dyDescent="0.2">
      <c r="A18" s="83">
        <v>150</v>
      </c>
      <c r="B18" s="254">
        <v>172</v>
      </c>
      <c r="C18" s="236">
        <v>0.87</v>
      </c>
      <c r="D18" s="257">
        <v>0.87</v>
      </c>
      <c r="F18" s="98">
        <v>150</v>
      </c>
      <c r="G18" s="236">
        <v>28</v>
      </c>
      <c r="H18" s="236">
        <v>5.4</v>
      </c>
      <c r="I18" s="257">
        <v>1.08</v>
      </c>
      <c r="K18" s="113">
        <v>150</v>
      </c>
      <c r="L18" s="238">
        <v>190</v>
      </c>
      <c r="M18" s="238">
        <v>0.78</v>
      </c>
      <c r="N18" s="259">
        <v>0.78</v>
      </c>
      <c r="Q18" s="125" t="s">
        <v>40</v>
      </c>
      <c r="R18" s="125" t="s">
        <v>165</v>
      </c>
      <c r="S18" s="125" t="s">
        <v>166</v>
      </c>
      <c r="T18" s="125" t="s">
        <v>167</v>
      </c>
      <c r="X18" s="83">
        <v>350</v>
      </c>
      <c r="Y18" s="238">
        <v>130</v>
      </c>
      <c r="Z18" s="235">
        <f t="shared" si="0"/>
        <v>2.6923076923076925</v>
      </c>
      <c r="AA18" s="235">
        <f t="shared" si="1"/>
        <v>67.307692307692307</v>
      </c>
      <c r="AD18" s="98">
        <v>400</v>
      </c>
      <c r="AE18" s="238">
        <v>100</v>
      </c>
      <c r="AF18" s="235">
        <f t="shared" si="2"/>
        <v>4</v>
      </c>
      <c r="AG18" s="235">
        <f t="shared" si="3"/>
        <v>10</v>
      </c>
    </row>
    <row r="19" spans="1:33" ht="16" thickBot="1" x14ac:dyDescent="0.25">
      <c r="A19" s="83">
        <v>200</v>
      </c>
      <c r="B19" s="236">
        <v>230</v>
      </c>
      <c r="C19" s="236">
        <v>0.87</v>
      </c>
      <c r="D19" s="257">
        <v>0.87</v>
      </c>
      <c r="F19" s="98">
        <v>200</v>
      </c>
      <c r="G19" s="236">
        <v>36</v>
      </c>
      <c r="H19" s="236">
        <v>5.6</v>
      </c>
      <c r="I19" s="257">
        <v>1.1200000000000001</v>
      </c>
      <c r="K19" s="113">
        <v>200</v>
      </c>
      <c r="L19" s="238">
        <v>250</v>
      </c>
      <c r="M19" s="238">
        <v>0.8</v>
      </c>
      <c r="N19" s="259">
        <v>0.8</v>
      </c>
      <c r="Q19" s="126"/>
      <c r="R19" s="126"/>
      <c r="S19" s="126" t="s">
        <v>170</v>
      </c>
      <c r="T19" s="126" t="s">
        <v>171</v>
      </c>
      <c r="X19" s="83">
        <v>400</v>
      </c>
      <c r="Y19" s="238">
        <v>140</v>
      </c>
      <c r="Z19" s="235">
        <f t="shared" si="0"/>
        <v>2.8571428571428572</v>
      </c>
      <c r="AA19" s="235">
        <f t="shared" si="1"/>
        <v>71.428571428571431</v>
      </c>
      <c r="AD19" s="98">
        <v>450</v>
      </c>
      <c r="AE19" s="238">
        <v>110</v>
      </c>
      <c r="AF19" s="235">
        <f t="shared" si="2"/>
        <v>4.0909090909090908</v>
      </c>
      <c r="AG19" s="235">
        <f t="shared" si="3"/>
        <v>10.227272727272727</v>
      </c>
    </row>
    <row r="20" spans="1:33" ht="17" thickTop="1" thickBot="1" x14ac:dyDescent="0.25">
      <c r="A20" s="83">
        <v>250</v>
      </c>
      <c r="B20" s="236">
        <v>282</v>
      </c>
      <c r="C20" s="236">
        <v>0.89</v>
      </c>
      <c r="D20" s="257">
        <v>0.89</v>
      </c>
      <c r="F20" s="98">
        <v>250</v>
      </c>
      <c r="G20" s="236">
        <v>50</v>
      </c>
      <c r="H20" s="236">
        <v>5</v>
      </c>
      <c r="I20" s="257">
        <v>1</v>
      </c>
      <c r="K20" s="113">
        <v>250</v>
      </c>
      <c r="L20" s="238">
        <v>299</v>
      </c>
      <c r="M20" s="238">
        <v>0.84</v>
      </c>
      <c r="N20" s="259">
        <v>0.84</v>
      </c>
      <c r="Q20" s="127">
        <v>50</v>
      </c>
      <c r="R20" s="235">
        <v>40</v>
      </c>
      <c r="S20" s="235">
        <f>Q20/R20</f>
        <v>1.25</v>
      </c>
      <c r="T20" s="235">
        <f>S20/2.143*100</f>
        <v>58.329444703686427</v>
      </c>
      <c r="X20" s="84">
        <v>450</v>
      </c>
      <c r="Y20" s="239">
        <v>150</v>
      </c>
      <c r="Z20" s="235">
        <f t="shared" si="0"/>
        <v>3</v>
      </c>
      <c r="AA20" s="235">
        <f t="shared" si="1"/>
        <v>75</v>
      </c>
      <c r="AD20" s="99">
        <v>500</v>
      </c>
      <c r="AE20" s="239">
        <v>120</v>
      </c>
      <c r="AF20" s="235">
        <f t="shared" si="2"/>
        <v>4.166666666666667</v>
      </c>
      <c r="AG20" s="235">
        <f t="shared" si="3"/>
        <v>10.416666666666668</v>
      </c>
    </row>
    <row r="21" spans="1:33" ht="16" thickTop="1" x14ac:dyDescent="0.2">
      <c r="A21" s="83">
        <v>300</v>
      </c>
      <c r="B21" s="236">
        <v>349</v>
      </c>
      <c r="C21" s="236">
        <v>0.86</v>
      </c>
      <c r="D21" s="257">
        <v>0.86</v>
      </c>
      <c r="F21" s="98">
        <v>300</v>
      </c>
      <c r="G21" s="236">
        <v>60</v>
      </c>
      <c r="H21" s="236">
        <v>5</v>
      </c>
      <c r="I21" s="257">
        <v>1</v>
      </c>
      <c r="K21" s="113">
        <v>300</v>
      </c>
      <c r="L21" s="238">
        <v>350</v>
      </c>
      <c r="M21" s="238">
        <v>0.86</v>
      </c>
      <c r="N21" s="259">
        <v>0.86</v>
      </c>
      <c r="Q21" s="128">
        <v>100</v>
      </c>
      <c r="R21" s="238">
        <v>60</v>
      </c>
      <c r="S21" s="235">
        <f t="shared" ref="S21:S27" si="4">Q21/R21</f>
        <v>1.6666666666666667</v>
      </c>
      <c r="T21" s="235">
        <f t="shared" ref="T21:T27" si="5">S21/2.143*100</f>
        <v>77.772592938248579</v>
      </c>
    </row>
    <row r="22" spans="1:33" x14ac:dyDescent="0.2">
      <c r="A22" s="83">
        <v>350</v>
      </c>
      <c r="B22" s="236">
        <v>395</v>
      </c>
      <c r="C22" s="236">
        <v>0.89</v>
      </c>
      <c r="D22" s="257">
        <v>0.89</v>
      </c>
      <c r="F22" s="98">
        <v>350</v>
      </c>
      <c r="G22" s="236">
        <v>70</v>
      </c>
      <c r="H22" s="236">
        <v>5</v>
      </c>
      <c r="I22" s="257">
        <v>1</v>
      </c>
      <c r="K22" s="113">
        <v>350</v>
      </c>
      <c r="L22" s="238">
        <v>420</v>
      </c>
      <c r="M22" s="238">
        <v>0.83</v>
      </c>
      <c r="N22" s="259">
        <v>0.83</v>
      </c>
      <c r="Q22" s="128">
        <v>150</v>
      </c>
      <c r="R22" s="238">
        <v>90</v>
      </c>
      <c r="S22" s="235">
        <f t="shared" si="4"/>
        <v>1.6666666666666667</v>
      </c>
      <c r="T22" s="235">
        <f t="shared" si="5"/>
        <v>77.772592938248579</v>
      </c>
      <c r="X22" s="1" t="s">
        <v>175</v>
      </c>
      <c r="AD22" s="1" t="s">
        <v>175</v>
      </c>
    </row>
    <row r="23" spans="1:33" ht="16" thickBot="1" x14ac:dyDescent="0.25">
      <c r="A23" s="84">
        <v>400</v>
      </c>
      <c r="B23" s="237">
        <v>459</v>
      </c>
      <c r="C23" s="237">
        <v>0.87</v>
      </c>
      <c r="D23" s="258">
        <v>0.87</v>
      </c>
      <c r="F23" s="99">
        <v>400</v>
      </c>
      <c r="G23" s="237">
        <v>80</v>
      </c>
      <c r="H23" s="237">
        <v>5</v>
      </c>
      <c r="I23" s="258">
        <v>1</v>
      </c>
      <c r="K23" s="114">
        <v>400</v>
      </c>
      <c r="L23" s="239">
        <v>470</v>
      </c>
      <c r="M23" s="239"/>
      <c r="N23" s="239">
        <v>0</v>
      </c>
      <c r="Q23" s="128">
        <v>200</v>
      </c>
      <c r="R23" s="238">
        <v>120</v>
      </c>
      <c r="S23" s="235">
        <f t="shared" si="4"/>
        <v>1.6666666666666667</v>
      </c>
      <c r="T23" s="235">
        <f t="shared" si="5"/>
        <v>77.772592938248579</v>
      </c>
      <c r="X23" s="1" t="s">
        <v>176</v>
      </c>
      <c r="AD23" s="1" t="s">
        <v>176</v>
      </c>
    </row>
    <row r="24" spans="1:33" ht="16" thickTop="1" x14ac:dyDescent="0.2">
      <c r="Q24" s="128">
        <v>250</v>
      </c>
      <c r="R24" s="238">
        <v>140</v>
      </c>
      <c r="S24" s="235">
        <f t="shared" si="4"/>
        <v>1.7857142857142858</v>
      </c>
      <c r="T24" s="235">
        <f t="shared" si="5"/>
        <v>83.327778148123471</v>
      </c>
    </row>
    <row r="25" spans="1:33" x14ac:dyDescent="0.2">
      <c r="A25" s="1" t="s">
        <v>175</v>
      </c>
      <c r="F25" s="1" t="s">
        <v>175</v>
      </c>
      <c r="K25" s="1" t="s">
        <v>175</v>
      </c>
      <c r="Q25" s="128">
        <v>300</v>
      </c>
      <c r="R25" s="238">
        <v>160</v>
      </c>
      <c r="S25" s="235">
        <f t="shared" si="4"/>
        <v>1.875</v>
      </c>
      <c r="T25" s="235">
        <f t="shared" si="5"/>
        <v>87.49416705552963</v>
      </c>
    </row>
    <row r="26" spans="1:33" x14ac:dyDescent="0.2">
      <c r="A26" s="1" t="s">
        <v>176</v>
      </c>
      <c r="C26" t="s">
        <v>204</v>
      </c>
      <c r="F26" s="1" t="s">
        <v>176</v>
      </c>
      <c r="K26" s="1" t="s">
        <v>176</v>
      </c>
      <c r="Q26" s="128">
        <v>350</v>
      </c>
      <c r="R26" s="238">
        <v>190</v>
      </c>
      <c r="S26" s="235">
        <f t="shared" si="4"/>
        <v>1.8421052631578947</v>
      </c>
      <c r="T26" s="235">
        <f t="shared" si="5"/>
        <v>85.959181668590517</v>
      </c>
    </row>
    <row r="27" spans="1:33" ht="16" thickBot="1" x14ac:dyDescent="0.25">
      <c r="Q27" s="129">
        <v>400</v>
      </c>
      <c r="R27" s="239">
        <v>220</v>
      </c>
      <c r="S27" s="235">
        <f t="shared" si="4"/>
        <v>1.8181818181818181</v>
      </c>
      <c r="T27" s="235">
        <f t="shared" si="5"/>
        <v>84.842828659907525</v>
      </c>
      <c r="W27" s="246"/>
    </row>
    <row r="28" spans="1:33" ht="16" thickTop="1" x14ac:dyDescent="0.2"/>
    <row r="29" spans="1:33" x14ac:dyDescent="0.2">
      <c r="Q29" s="1" t="s">
        <v>175</v>
      </c>
    </row>
    <row r="30" spans="1:33" x14ac:dyDescent="0.2">
      <c r="Q30" s="1" t="s">
        <v>176</v>
      </c>
    </row>
  </sheetData>
  <mergeCells count="14">
    <mergeCell ref="Q14:U14"/>
    <mergeCell ref="Q16:T16"/>
    <mergeCell ref="Q17:T17"/>
    <mergeCell ref="A12:D12"/>
    <mergeCell ref="A13:D13"/>
    <mergeCell ref="F12:I12"/>
    <mergeCell ref="F13:I13"/>
    <mergeCell ref="K12:N12"/>
    <mergeCell ref="K13:N13"/>
    <mergeCell ref="X10:AA10"/>
    <mergeCell ref="X11:AA11"/>
    <mergeCell ref="AD10:AG10"/>
    <mergeCell ref="AD11:AG11"/>
    <mergeCell ref="Q8:U8"/>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4D0D9-F3DE-428D-B27D-F94D39A1E2EA}">
  <dimension ref="A1:AU21"/>
  <sheetViews>
    <sheetView topLeftCell="N1" zoomScale="110" zoomScaleNormal="110" workbookViewId="0">
      <selection activeCell="W24" sqref="W24"/>
    </sheetView>
  </sheetViews>
  <sheetFormatPr baseColWidth="10" defaultColWidth="8.83203125" defaultRowHeight="15" x14ac:dyDescent="0.2"/>
  <sheetData>
    <row r="1" spans="1:47" x14ac:dyDescent="0.2">
      <c r="A1" s="1" t="s">
        <v>177</v>
      </c>
    </row>
    <row r="2" spans="1:47" x14ac:dyDescent="0.2">
      <c r="A2" s="1"/>
    </row>
    <row r="3" spans="1:47" x14ac:dyDescent="0.2">
      <c r="A3" s="1" t="s">
        <v>178</v>
      </c>
      <c r="K3" s="1" t="s">
        <v>179</v>
      </c>
      <c r="P3" s="1" t="s">
        <v>180</v>
      </c>
    </row>
    <row r="4" spans="1:47" ht="16" thickBot="1" x14ac:dyDescent="0.25">
      <c r="C4" t="s">
        <v>199</v>
      </c>
      <c r="K4" s="1" t="s">
        <v>181</v>
      </c>
      <c r="AJ4" t="s">
        <v>35</v>
      </c>
    </row>
    <row r="5" spans="1:47" ht="16" thickBot="1" x14ac:dyDescent="0.25">
      <c r="A5" s="164" t="s">
        <v>182</v>
      </c>
      <c r="B5" s="165" t="s">
        <v>183</v>
      </c>
      <c r="C5" s="165" t="s">
        <v>184</v>
      </c>
      <c r="D5" s="166" t="s">
        <v>185</v>
      </c>
      <c r="F5" s="171" t="s">
        <v>182</v>
      </c>
      <c r="G5" s="172" t="s">
        <v>183</v>
      </c>
      <c r="H5" s="172" t="s">
        <v>184</v>
      </c>
      <c r="I5" s="173" t="s">
        <v>185</v>
      </c>
      <c r="K5" s="178" t="s">
        <v>182</v>
      </c>
      <c r="L5" s="179" t="s">
        <v>183</v>
      </c>
      <c r="M5" s="179" t="s">
        <v>184</v>
      </c>
      <c r="N5" s="180" t="s">
        <v>185</v>
      </c>
      <c r="P5" s="275" t="s">
        <v>188</v>
      </c>
      <c r="Q5" s="276"/>
      <c r="R5" s="276"/>
      <c r="S5" s="277"/>
      <c r="U5" s="275" t="s">
        <v>186</v>
      </c>
      <c r="V5" s="276"/>
      <c r="W5" s="276"/>
      <c r="X5" s="277"/>
      <c r="Z5" s="275" t="s">
        <v>187</v>
      </c>
      <c r="AA5" s="276"/>
      <c r="AB5" s="276"/>
      <c r="AC5" s="277"/>
      <c r="AE5" s="275" t="s">
        <v>201</v>
      </c>
      <c r="AF5" s="276"/>
      <c r="AG5" s="276"/>
      <c r="AH5" s="277"/>
      <c r="AJ5" s="178">
        <v>1</v>
      </c>
      <c r="AK5" s="340" t="s">
        <v>189</v>
      </c>
      <c r="AL5" s="304"/>
      <c r="AM5" s="304"/>
      <c r="AN5" s="304"/>
      <c r="AO5" s="304"/>
      <c r="AP5" s="304"/>
      <c r="AQ5" s="304"/>
      <c r="AR5" s="304"/>
      <c r="AS5" s="304"/>
      <c r="AT5" s="304"/>
      <c r="AU5" s="305"/>
    </row>
    <row r="6" spans="1:47" ht="16" thickBot="1" x14ac:dyDescent="0.25">
      <c r="A6" s="167" t="s">
        <v>57</v>
      </c>
      <c r="B6" s="168" t="s">
        <v>57</v>
      </c>
      <c r="C6" s="168"/>
      <c r="D6" s="169" t="s">
        <v>190</v>
      </c>
      <c r="F6" s="174" t="s">
        <v>57</v>
      </c>
      <c r="G6" s="175" t="s">
        <v>57</v>
      </c>
      <c r="H6" s="175"/>
      <c r="I6" s="176" t="s">
        <v>190</v>
      </c>
      <c r="K6" s="156" t="s">
        <v>57</v>
      </c>
      <c r="L6" s="181" t="s">
        <v>57</v>
      </c>
      <c r="M6" s="181"/>
      <c r="N6" s="182" t="s">
        <v>190</v>
      </c>
      <c r="P6" s="147" t="s">
        <v>182</v>
      </c>
      <c r="Q6" s="148" t="s">
        <v>183</v>
      </c>
      <c r="R6" s="148" t="s">
        <v>184</v>
      </c>
      <c r="S6" s="149" t="s">
        <v>185</v>
      </c>
      <c r="U6" s="147" t="s">
        <v>182</v>
      </c>
      <c r="V6" s="148" t="s">
        <v>183</v>
      </c>
      <c r="W6" s="148" t="s">
        <v>184</v>
      </c>
      <c r="X6" s="149" t="s">
        <v>185</v>
      </c>
      <c r="Z6" s="147" t="s">
        <v>182</v>
      </c>
      <c r="AA6" s="148" t="s">
        <v>183</v>
      </c>
      <c r="AB6" s="148" t="s">
        <v>184</v>
      </c>
      <c r="AC6" s="149" t="s">
        <v>185</v>
      </c>
      <c r="AE6" s="147" t="s">
        <v>182</v>
      </c>
      <c r="AF6" s="148" t="s">
        <v>183</v>
      </c>
      <c r="AG6" s="148" t="s">
        <v>184</v>
      </c>
      <c r="AH6" s="149" t="s">
        <v>185</v>
      </c>
      <c r="AJ6" s="155" t="s">
        <v>55</v>
      </c>
      <c r="AK6" s="341"/>
      <c r="AL6" s="342"/>
      <c r="AM6" s="342"/>
      <c r="AN6" s="342"/>
      <c r="AO6" s="342"/>
      <c r="AP6" s="342"/>
      <c r="AQ6" s="342"/>
      <c r="AR6" s="342"/>
      <c r="AS6" s="342"/>
      <c r="AT6" s="342"/>
      <c r="AU6" s="343"/>
    </row>
    <row r="7" spans="1:47" ht="16" thickBot="1" x14ac:dyDescent="0.25">
      <c r="A7" s="164">
        <v>50</v>
      </c>
      <c r="B7" s="250">
        <v>30</v>
      </c>
      <c r="C7" s="250">
        <f>A7/B7</f>
        <v>1.6666666666666667</v>
      </c>
      <c r="D7" s="251">
        <f>C7/D$17*100</f>
        <v>55.555555555555557</v>
      </c>
      <c r="F7" s="171">
        <v>50</v>
      </c>
      <c r="G7" s="250">
        <v>20</v>
      </c>
      <c r="H7" s="250">
        <f>F7/G7</f>
        <v>2.5</v>
      </c>
      <c r="I7" s="251">
        <f>H7/I$17*100</f>
        <v>20.833333333333336</v>
      </c>
      <c r="K7" s="178">
        <v>50</v>
      </c>
      <c r="L7" s="250">
        <v>70</v>
      </c>
      <c r="M7" s="250">
        <f>K7/L7</f>
        <v>0.7142857142857143</v>
      </c>
      <c r="N7" s="251">
        <f>M7/50.3*100</f>
        <v>1.4200511218403864</v>
      </c>
      <c r="P7" s="151" t="s">
        <v>57</v>
      </c>
      <c r="Q7" s="152" t="s">
        <v>57</v>
      </c>
      <c r="R7" s="152"/>
      <c r="S7" s="153" t="s">
        <v>190</v>
      </c>
      <c r="U7" s="151" t="s">
        <v>57</v>
      </c>
      <c r="V7" s="152" t="s">
        <v>57</v>
      </c>
      <c r="W7" s="152"/>
      <c r="X7" s="153" t="s">
        <v>190</v>
      </c>
      <c r="Z7" s="151" t="s">
        <v>57</v>
      </c>
      <c r="AA7" s="152" t="s">
        <v>57</v>
      </c>
      <c r="AB7" s="152"/>
      <c r="AC7" s="153" t="s">
        <v>190</v>
      </c>
      <c r="AE7" s="151" t="s">
        <v>57</v>
      </c>
      <c r="AF7" s="152" t="s">
        <v>57</v>
      </c>
      <c r="AG7" s="152"/>
      <c r="AH7" s="153" t="s">
        <v>190</v>
      </c>
      <c r="AJ7" s="155">
        <v>2</v>
      </c>
      <c r="AK7" s="344" t="s">
        <v>191</v>
      </c>
      <c r="AL7" s="307"/>
      <c r="AM7" s="307"/>
      <c r="AN7" s="307"/>
      <c r="AO7" s="307"/>
      <c r="AP7" s="307"/>
      <c r="AQ7" s="307"/>
      <c r="AR7" s="307"/>
      <c r="AS7" s="307"/>
      <c r="AT7" s="307"/>
      <c r="AU7" s="308"/>
    </row>
    <row r="8" spans="1:47" ht="16" thickBot="1" x14ac:dyDescent="0.25">
      <c r="A8" s="170">
        <v>100</v>
      </c>
      <c r="B8" s="208">
        <v>75</v>
      </c>
      <c r="C8" s="250">
        <f>A8/B8</f>
        <v>1.3333333333333333</v>
      </c>
      <c r="D8" s="251">
        <f>C8/D$17*100</f>
        <v>44.444444444444443</v>
      </c>
      <c r="F8" s="177">
        <v>100</v>
      </c>
      <c r="G8" s="208">
        <v>30</v>
      </c>
      <c r="H8" s="250">
        <f t="shared" ref="H8:H16" si="0">F8/G8</f>
        <v>3.3333333333333335</v>
      </c>
      <c r="I8" s="251">
        <f t="shared" ref="I8:I16" si="1">H8/I$17*100</f>
        <v>27.777777777777779</v>
      </c>
      <c r="K8" s="155">
        <v>100</v>
      </c>
      <c r="L8" s="208">
        <v>90</v>
      </c>
      <c r="M8" s="250">
        <f t="shared" ref="M8:M16" si="2">K8/L8</f>
        <v>1.1111111111111112</v>
      </c>
      <c r="N8" s="251">
        <f t="shared" ref="N8:N16" si="3">M8/50.3*100</f>
        <v>2.2089684117517123</v>
      </c>
      <c r="P8" s="147">
        <v>50</v>
      </c>
      <c r="Q8" s="250">
        <v>58</v>
      </c>
      <c r="R8" s="250">
        <f>P8/Q8</f>
        <v>0.86206896551724133</v>
      </c>
      <c r="S8" s="251">
        <f>R8/1*100</f>
        <v>86.206896551724128</v>
      </c>
      <c r="U8" s="147">
        <v>50</v>
      </c>
      <c r="V8" s="250">
        <v>70</v>
      </c>
      <c r="W8" s="250">
        <f>U8/V8</f>
        <v>0.7142857142857143</v>
      </c>
      <c r="X8" s="251">
        <f>W8/1*100</f>
        <v>71.428571428571431</v>
      </c>
      <c r="Z8" s="147">
        <v>50</v>
      </c>
      <c r="AA8" s="250">
        <v>70</v>
      </c>
      <c r="AB8" s="250">
        <f>Z8/AA8</f>
        <v>0.7142857142857143</v>
      </c>
      <c r="AC8" s="251">
        <f>AB8/1*100</f>
        <v>71.428571428571431</v>
      </c>
      <c r="AE8" s="147">
        <v>50</v>
      </c>
      <c r="AF8" s="250">
        <v>60</v>
      </c>
      <c r="AG8" s="250">
        <f>AE8/AF8</f>
        <v>0.83333333333333337</v>
      </c>
      <c r="AH8" s="251">
        <f>AG8/1*100</f>
        <v>83.333333333333343</v>
      </c>
      <c r="AJ8" s="155" t="s">
        <v>55</v>
      </c>
      <c r="AK8" s="341"/>
      <c r="AL8" s="342"/>
      <c r="AM8" s="342"/>
      <c r="AN8" s="342"/>
      <c r="AO8" s="342"/>
      <c r="AP8" s="342"/>
      <c r="AQ8" s="342"/>
      <c r="AR8" s="342"/>
      <c r="AS8" s="342"/>
      <c r="AT8" s="342"/>
      <c r="AU8" s="343"/>
    </row>
    <row r="9" spans="1:47" ht="16" thickBot="1" x14ac:dyDescent="0.25">
      <c r="A9" s="170">
        <v>150</v>
      </c>
      <c r="B9" s="208">
        <v>82</v>
      </c>
      <c r="C9" s="250">
        <f>A9/B9</f>
        <v>1.8292682926829269</v>
      </c>
      <c r="D9" s="251">
        <f t="shared" ref="D9:D16" si="4">C9/D$17*100</f>
        <v>60.975609756097562</v>
      </c>
      <c r="F9" s="177">
        <v>150</v>
      </c>
      <c r="G9" s="208">
        <v>40</v>
      </c>
      <c r="H9" s="250">
        <f t="shared" si="0"/>
        <v>3.75</v>
      </c>
      <c r="I9" s="251">
        <f t="shared" si="1"/>
        <v>31.25</v>
      </c>
      <c r="K9" s="155">
        <v>150</v>
      </c>
      <c r="L9" s="208">
        <v>100</v>
      </c>
      <c r="M9" s="250">
        <f t="shared" si="2"/>
        <v>1.5</v>
      </c>
      <c r="N9" s="251">
        <f t="shared" si="3"/>
        <v>2.9821073558648115</v>
      </c>
      <c r="P9" s="150">
        <v>100</v>
      </c>
      <c r="Q9" s="208">
        <v>110</v>
      </c>
      <c r="R9" s="250">
        <f t="shared" ref="R9:R17" si="5">P9/Q9</f>
        <v>0.90909090909090906</v>
      </c>
      <c r="S9" s="251">
        <f t="shared" ref="S9:S17" si="6">R9/1*100</f>
        <v>90.909090909090907</v>
      </c>
      <c r="U9" s="150">
        <v>100</v>
      </c>
      <c r="V9">
        <v>120</v>
      </c>
      <c r="W9" s="250">
        <f t="shared" ref="W9:W17" si="7">U9/V9</f>
        <v>0.83333333333333337</v>
      </c>
      <c r="X9" s="251">
        <f t="shared" ref="X9:X17" si="8">W9/1*100</f>
        <v>83.333333333333343</v>
      </c>
      <c r="Z9" s="150">
        <v>100</v>
      </c>
      <c r="AA9" s="208">
        <v>120</v>
      </c>
      <c r="AB9" s="250">
        <f t="shared" ref="AB9:AB17" si="9">Z9/AA9</f>
        <v>0.83333333333333337</v>
      </c>
      <c r="AC9" s="251">
        <f t="shared" ref="AC9:AC17" si="10">AB9/1*100</f>
        <v>83.333333333333343</v>
      </c>
      <c r="AE9" s="150">
        <v>100</v>
      </c>
      <c r="AF9" s="208">
        <v>110</v>
      </c>
      <c r="AG9" s="250">
        <f t="shared" ref="AG9:AG17" si="11">AE9/AF9</f>
        <v>0.90909090909090906</v>
      </c>
      <c r="AH9" s="251">
        <f t="shared" ref="AH9:AH17" si="12">AG9/1*100</f>
        <v>90.909090909090907</v>
      </c>
      <c r="AJ9" s="155">
        <v>3</v>
      </c>
      <c r="AK9" s="344" t="s">
        <v>192</v>
      </c>
      <c r="AL9" s="307"/>
      <c r="AM9" s="307"/>
      <c r="AN9" s="307"/>
      <c r="AO9" s="307"/>
      <c r="AP9" s="307"/>
      <c r="AQ9" s="307"/>
      <c r="AR9" s="307"/>
      <c r="AS9" s="307"/>
      <c r="AT9" s="307"/>
      <c r="AU9" s="308"/>
    </row>
    <row r="10" spans="1:47" ht="16" thickBot="1" x14ac:dyDescent="0.25">
      <c r="A10" s="170">
        <v>200</v>
      </c>
      <c r="B10" s="208">
        <v>120</v>
      </c>
      <c r="C10" s="250">
        <f t="shared" ref="C10:C16" si="13">A10/B10</f>
        <v>1.6666666666666667</v>
      </c>
      <c r="D10" s="251">
        <f t="shared" si="4"/>
        <v>55.555555555555557</v>
      </c>
      <c r="F10" s="177">
        <v>200</v>
      </c>
      <c r="G10" s="208">
        <v>50</v>
      </c>
      <c r="H10" s="250">
        <f t="shared" si="0"/>
        <v>4</v>
      </c>
      <c r="I10" s="251">
        <f t="shared" si="1"/>
        <v>33.333333333333329</v>
      </c>
      <c r="K10" s="155">
        <v>200</v>
      </c>
      <c r="L10" s="208">
        <v>110</v>
      </c>
      <c r="M10" s="250">
        <f t="shared" si="2"/>
        <v>1.8181818181818181</v>
      </c>
      <c r="N10" s="251">
        <f t="shared" si="3"/>
        <v>3.6146755828664374</v>
      </c>
      <c r="P10" s="150">
        <v>150</v>
      </c>
      <c r="Q10" s="208">
        <v>170</v>
      </c>
      <c r="R10" s="250">
        <f t="shared" si="5"/>
        <v>0.88235294117647056</v>
      </c>
      <c r="S10" s="251">
        <f t="shared" si="6"/>
        <v>88.235294117647058</v>
      </c>
      <c r="U10" s="150">
        <v>150</v>
      </c>
      <c r="V10" s="208">
        <v>180</v>
      </c>
      <c r="W10" s="250">
        <f t="shared" si="7"/>
        <v>0.83333333333333337</v>
      </c>
      <c r="X10" s="251">
        <f t="shared" si="8"/>
        <v>83.333333333333343</v>
      </c>
      <c r="Z10" s="150">
        <v>150</v>
      </c>
      <c r="AA10" s="208">
        <v>180</v>
      </c>
      <c r="AB10" s="250">
        <f t="shared" si="9"/>
        <v>0.83333333333333337</v>
      </c>
      <c r="AC10" s="251">
        <f t="shared" si="10"/>
        <v>83.333333333333343</v>
      </c>
      <c r="AE10" s="150">
        <v>150</v>
      </c>
      <c r="AF10" s="208">
        <v>160</v>
      </c>
      <c r="AG10" s="250">
        <f t="shared" si="11"/>
        <v>0.9375</v>
      </c>
      <c r="AH10" s="251">
        <f t="shared" si="12"/>
        <v>93.75</v>
      </c>
      <c r="AJ10" s="156" t="s">
        <v>55</v>
      </c>
      <c r="AK10" s="345"/>
      <c r="AL10" s="346"/>
      <c r="AM10" s="346"/>
      <c r="AN10" s="346"/>
      <c r="AO10" s="346"/>
      <c r="AP10" s="346"/>
      <c r="AQ10" s="346"/>
      <c r="AR10" s="346"/>
      <c r="AS10" s="346"/>
      <c r="AT10" s="346"/>
      <c r="AU10" s="347"/>
    </row>
    <row r="11" spans="1:47" ht="16" thickBot="1" x14ac:dyDescent="0.25">
      <c r="A11" s="170">
        <v>250</v>
      </c>
      <c r="B11" s="208">
        <v>160</v>
      </c>
      <c r="C11" s="250">
        <f t="shared" si="13"/>
        <v>1.5625</v>
      </c>
      <c r="D11" s="251">
        <f t="shared" si="4"/>
        <v>52.083333333333336</v>
      </c>
      <c r="F11" s="177">
        <v>250</v>
      </c>
      <c r="G11" s="208">
        <v>60</v>
      </c>
      <c r="H11" s="250">
        <f t="shared" si="0"/>
        <v>4.166666666666667</v>
      </c>
      <c r="I11" s="251">
        <f t="shared" si="1"/>
        <v>34.722222222222229</v>
      </c>
      <c r="K11" s="155">
        <v>250</v>
      </c>
      <c r="L11" s="208">
        <v>130</v>
      </c>
      <c r="M11" s="250">
        <f t="shared" si="2"/>
        <v>1.9230769230769231</v>
      </c>
      <c r="N11" s="251">
        <f t="shared" si="3"/>
        <v>3.8232145588010398</v>
      </c>
      <c r="P11" s="150">
        <v>200</v>
      </c>
      <c r="Q11" s="208">
        <v>220</v>
      </c>
      <c r="R11" s="250">
        <f t="shared" si="5"/>
        <v>0.90909090909090906</v>
      </c>
      <c r="S11" s="251">
        <f t="shared" si="6"/>
        <v>90.909090909090907</v>
      </c>
      <c r="U11" s="150">
        <v>200</v>
      </c>
      <c r="V11" s="208">
        <v>250</v>
      </c>
      <c r="W11" s="250">
        <f t="shared" si="7"/>
        <v>0.8</v>
      </c>
      <c r="X11" s="251">
        <f t="shared" si="8"/>
        <v>80</v>
      </c>
      <c r="Z11" s="150">
        <v>200</v>
      </c>
      <c r="AA11" s="208">
        <v>240</v>
      </c>
      <c r="AB11" s="250">
        <f t="shared" si="9"/>
        <v>0.83333333333333337</v>
      </c>
      <c r="AC11" s="251">
        <f t="shared" si="10"/>
        <v>83.333333333333343</v>
      </c>
      <c r="AE11" s="150">
        <v>200</v>
      </c>
      <c r="AF11" s="208">
        <v>210</v>
      </c>
      <c r="AG11" s="250">
        <f t="shared" si="11"/>
        <v>0.95238095238095233</v>
      </c>
      <c r="AH11" s="251">
        <f t="shared" si="12"/>
        <v>95.238095238095227</v>
      </c>
    </row>
    <row r="12" spans="1:47" ht="16" thickBot="1" x14ac:dyDescent="0.25">
      <c r="A12" s="170">
        <v>300</v>
      </c>
      <c r="B12" s="208">
        <v>200</v>
      </c>
      <c r="C12" s="250">
        <f t="shared" si="13"/>
        <v>1.5</v>
      </c>
      <c r="D12" s="251">
        <f t="shared" si="4"/>
        <v>50</v>
      </c>
      <c r="F12" s="177">
        <v>300</v>
      </c>
      <c r="G12" s="208">
        <v>70</v>
      </c>
      <c r="H12" s="250">
        <f t="shared" si="0"/>
        <v>4.2857142857142856</v>
      </c>
      <c r="I12" s="251">
        <f t="shared" si="1"/>
        <v>35.714285714285715</v>
      </c>
      <c r="K12" s="155">
        <v>300</v>
      </c>
      <c r="L12" s="208">
        <v>140</v>
      </c>
      <c r="M12" s="250">
        <f t="shared" si="2"/>
        <v>2.1428571428571428</v>
      </c>
      <c r="N12" s="251">
        <f t="shared" si="3"/>
        <v>4.260153365521159</v>
      </c>
      <c r="P12" s="150">
        <v>250</v>
      </c>
      <c r="Q12" s="208">
        <v>280</v>
      </c>
      <c r="R12" s="250">
        <f t="shared" si="5"/>
        <v>0.8928571428571429</v>
      </c>
      <c r="S12" s="251">
        <f t="shared" si="6"/>
        <v>89.285714285714292</v>
      </c>
      <c r="U12" s="150">
        <v>250</v>
      </c>
      <c r="V12" s="208">
        <v>290</v>
      </c>
      <c r="W12" s="250">
        <f t="shared" si="7"/>
        <v>0.86206896551724133</v>
      </c>
      <c r="X12" s="251">
        <f t="shared" si="8"/>
        <v>86.206896551724128</v>
      </c>
      <c r="Z12" s="150">
        <v>250</v>
      </c>
      <c r="AA12" s="208">
        <v>290</v>
      </c>
      <c r="AB12" s="250">
        <f t="shared" si="9"/>
        <v>0.86206896551724133</v>
      </c>
      <c r="AC12" s="251">
        <f t="shared" si="10"/>
        <v>86.206896551724128</v>
      </c>
      <c r="AE12" s="150">
        <v>250</v>
      </c>
      <c r="AF12" s="208">
        <v>260</v>
      </c>
      <c r="AG12" s="250">
        <f t="shared" si="11"/>
        <v>0.96153846153846156</v>
      </c>
      <c r="AH12" s="251">
        <f t="shared" si="12"/>
        <v>96.15384615384616</v>
      </c>
    </row>
    <row r="13" spans="1:47" ht="16" thickBot="1" x14ac:dyDescent="0.25">
      <c r="A13" s="170">
        <v>350</v>
      </c>
      <c r="B13" s="208">
        <v>230</v>
      </c>
      <c r="C13" s="208">
        <f t="shared" si="13"/>
        <v>1.5217391304347827</v>
      </c>
      <c r="D13" s="209">
        <f t="shared" si="4"/>
        <v>50.724637681159422</v>
      </c>
      <c r="F13" s="177">
        <v>350</v>
      </c>
      <c r="G13" s="208">
        <v>80</v>
      </c>
      <c r="H13" s="250">
        <f t="shared" si="0"/>
        <v>4.375</v>
      </c>
      <c r="I13" s="251">
        <f t="shared" si="1"/>
        <v>36.458333333333329</v>
      </c>
      <c r="K13" s="155">
        <v>350</v>
      </c>
      <c r="L13" s="208">
        <v>150</v>
      </c>
      <c r="M13" s="250">
        <f t="shared" si="2"/>
        <v>2.3333333333333335</v>
      </c>
      <c r="N13" s="251">
        <f t="shared" si="3"/>
        <v>4.6388336646785957</v>
      </c>
      <c r="P13" s="150">
        <v>300</v>
      </c>
      <c r="Q13" s="208">
        <v>330</v>
      </c>
      <c r="R13" s="250">
        <f t="shared" si="5"/>
        <v>0.90909090909090906</v>
      </c>
      <c r="S13" s="251">
        <f t="shared" si="6"/>
        <v>90.909090909090907</v>
      </c>
      <c r="U13" s="150">
        <v>300</v>
      </c>
      <c r="V13" s="208">
        <v>350</v>
      </c>
      <c r="W13" s="250">
        <f t="shared" si="7"/>
        <v>0.8571428571428571</v>
      </c>
      <c r="X13" s="251">
        <f t="shared" si="8"/>
        <v>85.714285714285708</v>
      </c>
      <c r="Z13" s="150">
        <v>300</v>
      </c>
      <c r="AA13" s="208">
        <v>350</v>
      </c>
      <c r="AB13" s="250">
        <f t="shared" si="9"/>
        <v>0.8571428571428571</v>
      </c>
      <c r="AC13" s="251">
        <f t="shared" si="10"/>
        <v>85.714285714285708</v>
      </c>
      <c r="AE13" s="150">
        <v>300</v>
      </c>
      <c r="AF13" s="208">
        <v>310</v>
      </c>
      <c r="AG13" s="250">
        <f t="shared" si="11"/>
        <v>0.967741935483871</v>
      </c>
      <c r="AH13" s="251">
        <f t="shared" si="12"/>
        <v>96.774193548387103</v>
      </c>
    </row>
    <row r="14" spans="1:47" ht="16" thickBot="1" x14ac:dyDescent="0.25">
      <c r="A14" s="170">
        <v>400</v>
      </c>
      <c r="B14" s="208">
        <v>250</v>
      </c>
      <c r="C14" s="208">
        <f t="shared" si="13"/>
        <v>1.6</v>
      </c>
      <c r="D14" s="209">
        <f t="shared" si="4"/>
        <v>53.333333333333336</v>
      </c>
      <c r="F14" s="177">
        <v>400</v>
      </c>
      <c r="G14" s="208">
        <v>100</v>
      </c>
      <c r="H14" s="250">
        <f t="shared" si="0"/>
        <v>4</v>
      </c>
      <c r="I14" s="251">
        <f t="shared" si="1"/>
        <v>33.333333333333329</v>
      </c>
      <c r="K14" s="155">
        <v>400</v>
      </c>
      <c r="L14" s="208">
        <v>160</v>
      </c>
      <c r="M14" s="250">
        <f t="shared" si="2"/>
        <v>2.5</v>
      </c>
      <c r="N14" s="251">
        <f t="shared" si="3"/>
        <v>4.9701789264413518</v>
      </c>
      <c r="P14" s="150">
        <v>350</v>
      </c>
      <c r="Q14" s="208">
        <v>390</v>
      </c>
      <c r="R14" s="250">
        <f t="shared" si="5"/>
        <v>0.89743589743589747</v>
      </c>
      <c r="S14" s="251">
        <f t="shared" si="6"/>
        <v>89.743589743589752</v>
      </c>
      <c r="U14" s="150">
        <v>350</v>
      </c>
      <c r="V14" s="208">
        <v>400</v>
      </c>
      <c r="W14" s="250">
        <f t="shared" si="7"/>
        <v>0.875</v>
      </c>
      <c r="X14" s="251">
        <f t="shared" si="8"/>
        <v>87.5</v>
      </c>
      <c r="Z14" s="150">
        <v>350</v>
      </c>
      <c r="AA14" s="208">
        <v>400</v>
      </c>
      <c r="AB14" s="250">
        <f t="shared" si="9"/>
        <v>0.875</v>
      </c>
      <c r="AC14" s="251">
        <f t="shared" si="10"/>
        <v>87.5</v>
      </c>
      <c r="AE14" s="150">
        <v>350</v>
      </c>
      <c r="AF14" s="208">
        <v>360</v>
      </c>
      <c r="AG14" s="250">
        <f t="shared" si="11"/>
        <v>0.97222222222222221</v>
      </c>
      <c r="AH14" s="251">
        <f t="shared" si="12"/>
        <v>97.222222222222214</v>
      </c>
    </row>
    <row r="15" spans="1:47" ht="16" thickBot="1" x14ac:dyDescent="0.25">
      <c r="A15" s="170">
        <v>450</v>
      </c>
      <c r="B15" s="208">
        <v>280</v>
      </c>
      <c r="C15" s="208">
        <f t="shared" si="13"/>
        <v>1.6071428571428572</v>
      </c>
      <c r="D15" s="209">
        <f t="shared" si="4"/>
        <v>53.571428571428569</v>
      </c>
      <c r="F15" s="177">
        <v>450</v>
      </c>
      <c r="G15" s="208">
        <v>110</v>
      </c>
      <c r="H15" s="250">
        <f t="shared" si="0"/>
        <v>4.0909090909090908</v>
      </c>
      <c r="I15" s="251">
        <f t="shared" si="1"/>
        <v>34.090909090909086</v>
      </c>
      <c r="K15" s="155">
        <v>450</v>
      </c>
      <c r="L15" s="208">
        <v>170</v>
      </c>
      <c r="M15" s="250">
        <f t="shared" si="2"/>
        <v>2.6470588235294117</v>
      </c>
      <c r="N15" s="251">
        <f t="shared" si="3"/>
        <v>5.262542392702608</v>
      </c>
      <c r="P15" s="150">
        <v>400</v>
      </c>
      <c r="Q15" s="208">
        <v>450</v>
      </c>
      <c r="R15" s="250">
        <f t="shared" si="5"/>
        <v>0.88888888888888884</v>
      </c>
      <c r="S15" s="251">
        <f t="shared" si="6"/>
        <v>88.888888888888886</v>
      </c>
      <c r="U15" s="150">
        <v>400</v>
      </c>
      <c r="V15" s="208">
        <v>460</v>
      </c>
      <c r="W15" s="250">
        <f>U15/V15</f>
        <v>0.86956521739130432</v>
      </c>
      <c r="X15" s="251">
        <f t="shared" si="8"/>
        <v>86.956521739130437</v>
      </c>
      <c r="Z15" s="150">
        <v>400</v>
      </c>
      <c r="AA15" s="208">
        <v>460</v>
      </c>
      <c r="AB15" s="250">
        <f t="shared" si="9"/>
        <v>0.86956521739130432</v>
      </c>
      <c r="AC15" s="251">
        <f t="shared" si="10"/>
        <v>86.956521739130437</v>
      </c>
      <c r="AE15" s="150">
        <v>400</v>
      </c>
      <c r="AF15" s="208">
        <v>410</v>
      </c>
      <c r="AG15" s="250">
        <f t="shared" si="11"/>
        <v>0.97560975609756095</v>
      </c>
      <c r="AH15" s="251">
        <f t="shared" si="12"/>
        <v>97.560975609756099</v>
      </c>
    </row>
    <row r="16" spans="1:47" ht="16" thickBot="1" x14ac:dyDescent="0.25">
      <c r="A16" s="167">
        <v>500</v>
      </c>
      <c r="B16" s="210">
        <v>300</v>
      </c>
      <c r="C16" s="210">
        <f t="shared" si="13"/>
        <v>1.6666666666666667</v>
      </c>
      <c r="D16" s="211">
        <f t="shared" si="4"/>
        <v>55.555555555555557</v>
      </c>
      <c r="F16" s="174">
        <v>500</v>
      </c>
      <c r="G16" s="210">
        <v>120</v>
      </c>
      <c r="H16" s="250">
        <f t="shared" si="0"/>
        <v>4.166666666666667</v>
      </c>
      <c r="I16" s="251">
        <f t="shared" si="1"/>
        <v>34.722222222222229</v>
      </c>
      <c r="K16" s="156">
        <v>500</v>
      </c>
      <c r="L16" s="210">
        <v>180</v>
      </c>
      <c r="M16" s="250">
        <f t="shared" si="2"/>
        <v>2.7777777777777777</v>
      </c>
      <c r="N16" s="251">
        <f t="shared" si="3"/>
        <v>5.5224210293792799</v>
      </c>
      <c r="P16" s="150">
        <v>450</v>
      </c>
      <c r="Q16" s="208">
        <v>490</v>
      </c>
      <c r="R16" s="250">
        <f t="shared" si="5"/>
        <v>0.91836734693877553</v>
      </c>
      <c r="S16" s="251">
        <f t="shared" si="6"/>
        <v>91.83673469387756</v>
      </c>
      <c r="U16" s="150">
        <v>450</v>
      </c>
      <c r="V16" s="208">
        <v>520</v>
      </c>
      <c r="W16" s="250">
        <f t="shared" si="7"/>
        <v>0.86538461538461542</v>
      </c>
      <c r="X16" s="251">
        <f t="shared" si="8"/>
        <v>86.538461538461547</v>
      </c>
      <c r="Z16" s="150">
        <v>450</v>
      </c>
      <c r="AA16" s="208">
        <v>520</v>
      </c>
      <c r="AB16" s="250">
        <f t="shared" si="9"/>
        <v>0.86538461538461542</v>
      </c>
      <c r="AC16" s="251">
        <f t="shared" si="10"/>
        <v>86.538461538461547</v>
      </c>
      <c r="AE16" s="150">
        <v>450</v>
      </c>
      <c r="AF16" s="208">
        <v>460</v>
      </c>
      <c r="AG16" s="250">
        <f t="shared" si="11"/>
        <v>0.97826086956521741</v>
      </c>
      <c r="AH16" s="251">
        <f t="shared" si="12"/>
        <v>97.826086956521735</v>
      </c>
    </row>
    <row r="17" spans="1:34" ht="16" thickBot="1" x14ac:dyDescent="0.25">
      <c r="A17" s="337" t="s">
        <v>193</v>
      </c>
      <c r="B17" s="338"/>
      <c r="C17" s="338"/>
      <c r="D17" s="252">
        <v>3</v>
      </c>
      <c r="F17" s="337" t="s">
        <v>194</v>
      </c>
      <c r="G17" s="338"/>
      <c r="H17" s="338"/>
      <c r="I17" s="252">
        <v>12</v>
      </c>
      <c r="K17" s="337" t="s">
        <v>200</v>
      </c>
      <c r="L17" s="338"/>
      <c r="M17" s="338"/>
      <c r="N17" s="339"/>
      <c r="P17" s="151">
        <v>500</v>
      </c>
      <c r="Q17" s="210">
        <v>560</v>
      </c>
      <c r="R17" s="250">
        <f t="shared" si="5"/>
        <v>0.8928571428571429</v>
      </c>
      <c r="S17" s="251">
        <f t="shared" si="6"/>
        <v>89.285714285714292</v>
      </c>
      <c r="U17" s="151">
        <v>500</v>
      </c>
      <c r="V17" s="210">
        <v>580</v>
      </c>
      <c r="W17" s="250">
        <f t="shared" si="7"/>
        <v>0.86206896551724133</v>
      </c>
      <c r="X17" s="251">
        <f t="shared" si="8"/>
        <v>86.206896551724128</v>
      </c>
      <c r="Z17" s="151">
        <v>500</v>
      </c>
      <c r="AA17" s="210">
        <v>570</v>
      </c>
      <c r="AB17" s="250">
        <f t="shared" si="9"/>
        <v>0.8771929824561403</v>
      </c>
      <c r="AC17" s="251">
        <f t="shared" si="10"/>
        <v>87.719298245614027</v>
      </c>
      <c r="AE17" s="151">
        <v>500</v>
      </c>
      <c r="AF17" s="210">
        <v>510</v>
      </c>
      <c r="AG17" s="250">
        <f t="shared" si="11"/>
        <v>0.98039215686274506</v>
      </c>
      <c r="AH17" s="251">
        <f t="shared" si="12"/>
        <v>98.039215686274503</v>
      </c>
    </row>
    <row r="18" spans="1:34" ht="16" thickBot="1" x14ac:dyDescent="0.25">
      <c r="P18" s="337" t="s">
        <v>195</v>
      </c>
      <c r="Q18" s="338"/>
      <c r="R18" s="338"/>
      <c r="S18" s="339"/>
      <c r="U18" s="337" t="s">
        <v>195</v>
      </c>
      <c r="V18" s="338"/>
      <c r="W18" s="338"/>
      <c r="X18" s="339"/>
      <c r="Z18" s="337" t="s">
        <v>195</v>
      </c>
      <c r="AA18" s="338"/>
      <c r="AB18" s="338"/>
      <c r="AC18" s="339"/>
      <c r="AE18" s="337" t="s">
        <v>195</v>
      </c>
      <c r="AF18" s="338"/>
      <c r="AG18" s="338"/>
      <c r="AH18" s="339"/>
    </row>
    <row r="19" spans="1:34" x14ac:dyDescent="0.2">
      <c r="A19" s="1" t="s">
        <v>175</v>
      </c>
      <c r="F19" s="1" t="s">
        <v>175</v>
      </c>
      <c r="K19" s="1" t="s">
        <v>175</v>
      </c>
    </row>
    <row r="20" spans="1:34" x14ac:dyDescent="0.2">
      <c r="A20" s="1" t="s">
        <v>176</v>
      </c>
      <c r="F20" s="1" t="s">
        <v>176</v>
      </c>
      <c r="K20" s="1" t="s">
        <v>176</v>
      </c>
      <c r="P20" s="1" t="s">
        <v>175</v>
      </c>
    </row>
    <row r="21" spans="1:34" x14ac:dyDescent="0.2">
      <c r="P21" s="1" t="s">
        <v>176</v>
      </c>
    </row>
  </sheetData>
  <mergeCells count="17">
    <mergeCell ref="U5:X5"/>
    <mergeCell ref="U18:X18"/>
    <mergeCell ref="A17:C17"/>
    <mergeCell ref="F17:H17"/>
    <mergeCell ref="K17:N17"/>
    <mergeCell ref="P18:S18"/>
    <mergeCell ref="P5:S5"/>
    <mergeCell ref="Z5:AC5"/>
    <mergeCell ref="Z18:AC18"/>
    <mergeCell ref="AE5:AH5"/>
    <mergeCell ref="AE18:AH18"/>
    <mergeCell ref="AK5:AU5"/>
    <mergeCell ref="AK6:AU6"/>
    <mergeCell ref="AK7:AU7"/>
    <mergeCell ref="AK8:AU8"/>
    <mergeCell ref="AK9:AU9"/>
    <mergeCell ref="AK10:AU10"/>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7da2dc2f-10e7-442f-ad91-645aa4b47b8a" xsi:nil="true"/>
    <lcf76f155ced4ddcb4097134ff3c332f xmlns="c9412f1f-c5de-433b-90f0-e30b35783b17">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dba95e710b6373b01bd0318d6e282f3e">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8395408dd1526b15def3b6ef0a690fca"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44a6595d-74eb-490b-8c13-2daa6f43ecee}"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5DD40E9-58A9-4B0C-A0AE-27B6CEB13663}">
  <ds:schemaRefs>
    <ds:schemaRef ds:uri="http://schemas.microsoft.com/office/2006/metadata/properties"/>
    <ds:schemaRef ds:uri="http://schemas.microsoft.com/office/infopath/2007/PartnerControls"/>
    <ds:schemaRef ds:uri="7da2dc2f-10e7-442f-ad91-645aa4b47b8a"/>
    <ds:schemaRef ds:uri="c9412f1f-c5de-433b-90f0-e30b35783b17"/>
  </ds:schemaRefs>
</ds:datastoreItem>
</file>

<file path=customXml/itemProps2.xml><?xml version="1.0" encoding="utf-8"?>
<ds:datastoreItem xmlns:ds="http://schemas.openxmlformats.org/officeDocument/2006/customXml" ds:itemID="{4DB8307C-1BD3-48F7-9507-EC5355B7111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9A8F385-9AFF-436D-A6CF-219FB2B4F1E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4</vt:i4>
      </vt:variant>
    </vt:vector>
  </HeadingPairs>
  <TitlesOfParts>
    <vt:vector size="4" baseType="lpstr">
      <vt:lpstr>Moments</vt:lpstr>
      <vt:lpstr>Friction</vt:lpstr>
      <vt:lpstr>Gears</vt:lpstr>
      <vt:lpstr>Rotational Friction</vt:lpstr>
    </vt:vector>
  </TitlesOfParts>
  <Manager/>
  <Company>University of Wales Trinity Saint David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Abi Penny</dc:creator>
  <cp:keywords/>
  <dc:description/>
  <cp:lastModifiedBy>Kelsey Monteiro (2502168)</cp:lastModifiedBy>
  <cp:revision/>
  <dcterms:created xsi:type="dcterms:W3CDTF">2025-06-27T08:03:11Z</dcterms:created>
  <dcterms:modified xsi:type="dcterms:W3CDTF">2025-12-08T22:38:08Z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