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32" i="2"/>
  <c r="K32"/>
  <c r="J32"/>
  <c r="I32"/>
  <c r="H32"/>
  <c r="G32"/>
  <c r="I13"/>
  <c r="I34" s="1"/>
  <c r="L11"/>
  <c r="L13" s="1"/>
  <c r="L34" s="1"/>
  <c r="K11"/>
  <c r="K13" s="1"/>
  <c r="K34" s="1"/>
  <c r="J11"/>
  <c r="J13" s="1"/>
  <c r="J34" s="1"/>
  <c r="I11"/>
  <c r="H11"/>
  <c r="H13" s="1"/>
  <c r="H34" s="1"/>
  <c r="G11"/>
  <c r="G13" s="1"/>
  <c r="G34" s="1"/>
  <c r="H5" i="1"/>
  <c r="I5" s="1"/>
  <c r="G36"/>
  <c r="F36"/>
  <c r="G5"/>
  <c r="G35"/>
  <c r="H35"/>
  <c r="I35"/>
  <c r="J35"/>
  <c r="K35"/>
  <c r="F35"/>
  <c r="G12"/>
  <c r="H12"/>
  <c r="I12"/>
  <c r="J12"/>
  <c r="K12"/>
  <c r="F12"/>
  <c r="G34"/>
  <c r="H34"/>
  <c r="I34"/>
  <c r="J34"/>
  <c r="K34"/>
  <c r="F34"/>
  <c r="J5" l="1"/>
  <c r="I36"/>
  <c r="H36"/>
  <c r="J36" l="1"/>
  <c r="K5"/>
  <c r="K36" s="1"/>
</calcChain>
</file>

<file path=xl/sharedStrings.xml><?xml version="1.0" encoding="utf-8"?>
<sst xmlns="http://schemas.openxmlformats.org/spreadsheetml/2006/main" count="88" uniqueCount="64">
  <si>
    <t>Westhorpe Leisure Investment Limited</t>
  </si>
  <si>
    <t>Particulars</t>
  </si>
  <si>
    <t>Jan</t>
  </si>
  <si>
    <t>Feb</t>
  </si>
  <si>
    <t>Mar</t>
  </si>
  <si>
    <t>Apr</t>
  </si>
  <si>
    <t>may</t>
  </si>
  <si>
    <t>June</t>
  </si>
  <si>
    <t>Opening Cash Balance</t>
  </si>
  <si>
    <t>cash Budget  for six months from January to June 2020</t>
  </si>
  <si>
    <t>Rent from saloon</t>
  </si>
  <si>
    <t>Rent from gymnasium</t>
  </si>
  <si>
    <t>notes:</t>
  </si>
  <si>
    <t>1. Gymnasium agreed to pay 500 GBP per month with 2 months credit aloowed. So the rent of january will get on march.</t>
  </si>
  <si>
    <t>Depreciation of minibus</t>
  </si>
  <si>
    <t>2. Depreciation of Minibus per month = 4000/12=333.33</t>
  </si>
  <si>
    <t>Payment for new van</t>
  </si>
  <si>
    <t>Depreciation of new Van</t>
  </si>
  <si>
    <t>3. Price of new van= 28000-3000=25000, 3000 is deducted because of the old van resale value</t>
  </si>
  <si>
    <t>4. Depreciation of new van per month= (28000*20%)/12=466.67</t>
  </si>
  <si>
    <t>Payment for laundry services</t>
  </si>
  <si>
    <t>5. Payment of laundry services/month=75000/12=6250, the bill is generated in every month and paid in the following month so the bill of January will be paid on february.</t>
  </si>
  <si>
    <t>Payment for printing and stationary cost</t>
  </si>
  <si>
    <t>6. Printing and stationary cost for may= 2000+2000*45%=2900</t>
  </si>
  <si>
    <t xml:space="preserve"> Payment forcomplimentary room toiletries</t>
  </si>
  <si>
    <t>Payment for beverages</t>
  </si>
  <si>
    <t xml:space="preserve">7. payment for in room beverages are paid on 30days credit, so the bills of january will be paid on february. </t>
  </si>
  <si>
    <t>Revenue income</t>
  </si>
  <si>
    <t>Room rent from business concerns</t>
  </si>
  <si>
    <t>8. room rent for business concern</t>
  </si>
  <si>
    <t>Let the room rent of Jan is 110, Feb is 105, March is 120, Apr is 130 May is 125 june is 140</t>
  </si>
  <si>
    <t>rent of jan for business concern = 50*110*35%=1925, Feb= 50*105*35%=1837.5, Mar= 50*120*35%=2100, Apr= 50*130*35%=2275, May=50*125*35%=2187.5, June=50*140*35%=2450</t>
  </si>
  <si>
    <t>payment to contractor</t>
  </si>
  <si>
    <t>9. Payment to contractor in march=44000*20%=8800, June=44000*50%=22000</t>
  </si>
  <si>
    <t>payment for branded bedding bundle</t>
  </si>
  <si>
    <t>10. Payment for branded bedding bandel in march =25*28=700, but the purchase of another 25 in june will not effect as the payment made on july</t>
  </si>
  <si>
    <t>11.As the kettle purchased in August and payment done in October so it will not effect here.</t>
  </si>
  <si>
    <t>payment of salary to the staff</t>
  </si>
  <si>
    <t>payment of salary to house keeping and kitchen porter</t>
  </si>
  <si>
    <t>payment for shampoos, conditioners etc</t>
  </si>
  <si>
    <t>12. payment for shampoo conditioner in the month feb=24000*40%=9600, in april  the rest due that is 24000*60%=14400</t>
  </si>
  <si>
    <t xml:space="preserve">Marketing cost </t>
  </si>
  <si>
    <t>motor vehicle expense</t>
  </si>
  <si>
    <t>Payment against general maintenance</t>
  </si>
  <si>
    <t>Payment for lighting and heating</t>
  </si>
  <si>
    <t>Payment against annual business rates</t>
  </si>
  <si>
    <t>Total Cash inflow</t>
  </si>
  <si>
    <t>Total cash outflow</t>
  </si>
  <si>
    <t xml:space="preserve"> Cash Outflow</t>
  </si>
  <si>
    <t xml:space="preserve"> Cash Inflow</t>
  </si>
  <si>
    <t>Surplus/Deficit(cash inflow-cash outflow)</t>
  </si>
  <si>
    <t>Closing Cash balance</t>
  </si>
  <si>
    <t>Profit Budget Forecasting from January to June 2020</t>
  </si>
  <si>
    <t>Sales</t>
  </si>
  <si>
    <t>Revenue from Room Sales</t>
  </si>
  <si>
    <t>Revenue from Foods ans beverages</t>
  </si>
  <si>
    <t>Revenue from Rent</t>
  </si>
  <si>
    <t>Revenue from Commission</t>
  </si>
  <si>
    <t>Total revenue income</t>
  </si>
  <si>
    <t>Less: Cost of sales</t>
  </si>
  <si>
    <t>Gross profit</t>
  </si>
  <si>
    <t>Operating Expenses</t>
  </si>
  <si>
    <t>Total operating expenses</t>
  </si>
  <si>
    <t>Net Profit(gross profit- operating expenses)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</si>
</sst>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K55"/>
  <sheetViews>
    <sheetView topLeftCell="C1" workbookViewId="0">
      <selection activeCell="M7" sqref="M7"/>
    </sheetView>
  </sheetViews>
  <sheetFormatPr defaultRowHeight="15"/>
  <cols>
    <col min="3" max="3" width="6.140625" customWidth="1"/>
    <col min="4" max="4" width="9.140625" hidden="1" customWidth="1"/>
    <col min="5" max="5" width="49" customWidth="1"/>
  </cols>
  <sheetData>
    <row r="1" spans="5:11" ht="15.75">
      <c r="E1" s="2" t="s">
        <v>0</v>
      </c>
      <c r="F1" s="2"/>
      <c r="G1" s="2"/>
      <c r="H1" s="2"/>
      <c r="I1" s="2"/>
      <c r="J1" s="2"/>
      <c r="K1" s="2"/>
    </row>
    <row r="2" spans="5:11" ht="15.75">
      <c r="E2" s="2" t="s">
        <v>9</v>
      </c>
      <c r="F2" s="2"/>
      <c r="G2" s="2"/>
      <c r="H2" s="2"/>
      <c r="I2" s="2"/>
      <c r="J2" s="2"/>
      <c r="K2" s="2"/>
    </row>
    <row r="3" spans="5:11" ht="15.75"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5" spans="5:11">
      <c r="E5" t="s">
        <v>8</v>
      </c>
      <c r="F5">
        <v>265000</v>
      </c>
      <c r="G5">
        <f>(F5+F35)</f>
        <v>391425</v>
      </c>
      <c r="H5">
        <f t="shared" ref="H5:K5" si="0">(G5+G35)</f>
        <v>452305</v>
      </c>
      <c r="I5">
        <f t="shared" si="0"/>
        <v>524895.82999999996</v>
      </c>
      <c r="J5">
        <f t="shared" si="0"/>
        <v>655560.82999999996</v>
      </c>
      <c r="K5">
        <f t="shared" si="0"/>
        <v>799995.83</v>
      </c>
    </row>
    <row r="6" spans="5:11">
      <c r="E6" t="s">
        <v>49</v>
      </c>
    </row>
    <row r="7" spans="5:11">
      <c r="E7" t="s">
        <v>27</v>
      </c>
      <c r="F7">
        <v>175975</v>
      </c>
      <c r="G7">
        <v>166105</v>
      </c>
      <c r="H7">
        <v>184270</v>
      </c>
      <c r="I7">
        <v>189065</v>
      </c>
      <c r="J7">
        <v>189160</v>
      </c>
      <c r="K7">
        <v>215490</v>
      </c>
    </row>
    <row r="8" spans="5:11">
      <c r="E8" t="s">
        <v>10</v>
      </c>
      <c r="F8">
        <v>450</v>
      </c>
      <c r="G8">
        <v>450</v>
      </c>
      <c r="H8">
        <v>450</v>
      </c>
      <c r="I8">
        <v>450</v>
      </c>
      <c r="J8">
        <v>450</v>
      </c>
      <c r="K8">
        <v>450</v>
      </c>
    </row>
    <row r="9" spans="5:11">
      <c r="E9" t="s">
        <v>11</v>
      </c>
      <c r="H9">
        <v>500</v>
      </c>
      <c r="I9">
        <v>500</v>
      </c>
      <c r="J9">
        <v>500</v>
      </c>
      <c r="K9">
        <v>500</v>
      </c>
    </row>
    <row r="10" spans="5:11">
      <c r="E10" t="s">
        <v>28</v>
      </c>
      <c r="G10">
        <v>1925</v>
      </c>
      <c r="H10">
        <v>1837.5</v>
      </c>
      <c r="I10">
        <v>2100</v>
      </c>
      <c r="J10">
        <v>2275</v>
      </c>
      <c r="K10">
        <v>2187.5</v>
      </c>
    </row>
    <row r="12" spans="5:11">
      <c r="E12" t="s">
        <v>46</v>
      </c>
      <c r="F12">
        <f>(F7+F8+F9+F10)</f>
        <v>176425</v>
      </c>
      <c r="G12">
        <f t="shared" ref="G12:K12" si="1">(G7+G8+G9+G10)</f>
        <v>168480</v>
      </c>
      <c r="H12">
        <f t="shared" si="1"/>
        <v>187057.5</v>
      </c>
      <c r="I12">
        <f t="shared" si="1"/>
        <v>192115</v>
      </c>
      <c r="J12">
        <f t="shared" si="1"/>
        <v>192385</v>
      </c>
      <c r="K12">
        <f t="shared" si="1"/>
        <v>218627.5</v>
      </c>
    </row>
    <row r="14" spans="5:11">
      <c r="E14" t="s">
        <v>48</v>
      </c>
    </row>
    <row r="16" spans="5:11">
      <c r="E16" t="s">
        <v>14</v>
      </c>
      <c r="F16">
        <v>333.33</v>
      </c>
      <c r="G16">
        <v>333.33</v>
      </c>
      <c r="H16">
        <v>333.33</v>
      </c>
      <c r="I16">
        <v>333.33</v>
      </c>
      <c r="J16">
        <v>333.33</v>
      </c>
      <c r="K16">
        <v>333.33</v>
      </c>
    </row>
    <row r="17" spans="5:11">
      <c r="E17" t="s">
        <v>16</v>
      </c>
      <c r="H17">
        <v>25000</v>
      </c>
    </row>
    <row r="18" spans="5:11">
      <c r="E18" t="s">
        <v>17</v>
      </c>
      <c r="H18">
        <v>466.67</v>
      </c>
      <c r="I18">
        <v>466.67</v>
      </c>
      <c r="J18">
        <v>466.67</v>
      </c>
      <c r="K18">
        <v>466.67</v>
      </c>
    </row>
    <row r="19" spans="5:11">
      <c r="E19" t="s">
        <v>20</v>
      </c>
      <c r="F19">
        <v>6250</v>
      </c>
      <c r="G19">
        <v>6250</v>
      </c>
      <c r="H19">
        <v>6250</v>
      </c>
      <c r="I19">
        <v>6250</v>
      </c>
      <c r="J19">
        <v>6250</v>
      </c>
      <c r="K19">
        <v>6250</v>
      </c>
    </row>
    <row r="20" spans="5:11">
      <c r="E20" t="s">
        <v>22</v>
      </c>
      <c r="F20">
        <v>2000</v>
      </c>
      <c r="G20">
        <v>2000</v>
      </c>
      <c r="H20">
        <v>2000</v>
      </c>
      <c r="I20">
        <v>2000</v>
      </c>
      <c r="J20">
        <v>2900</v>
      </c>
      <c r="K20">
        <v>2000</v>
      </c>
    </row>
    <row r="21" spans="5:11" ht="15.75">
      <c r="E21" s="1" t="s">
        <v>24</v>
      </c>
      <c r="G21">
        <v>46000</v>
      </c>
    </row>
    <row r="22" spans="5:11">
      <c r="E22" t="s">
        <v>25</v>
      </c>
      <c r="G22">
        <v>2000</v>
      </c>
      <c r="H22">
        <v>2000</v>
      </c>
      <c r="I22">
        <v>2000</v>
      </c>
      <c r="J22">
        <v>2000</v>
      </c>
      <c r="K22">
        <v>2000</v>
      </c>
    </row>
    <row r="23" spans="5:11">
      <c r="E23" t="s">
        <v>32</v>
      </c>
      <c r="H23">
        <v>8800</v>
      </c>
      <c r="K23">
        <v>22000</v>
      </c>
    </row>
    <row r="24" spans="5:11">
      <c r="E24" t="s">
        <v>34</v>
      </c>
      <c r="H24">
        <v>700</v>
      </c>
    </row>
    <row r="25" spans="5:11">
      <c r="E25" t="s">
        <v>37</v>
      </c>
      <c r="F25">
        <v>18333.330000000002</v>
      </c>
      <c r="G25">
        <v>18333.330000000002</v>
      </c>
      <c r="H25">
        <v>18333.330000000002</v>
      </c>
      <c r="I25">
        <v>18333.330000000002</v>
      </c>
      <c r="J25">
        <v>18333.330000000002</v>
      </c>
      <c r="K25">
        <v>18333.330000000002</v>
      </c>
    </row>
    <row r="26" spans="5:11">
      <c r="E26" t="s">
        <v>38</v>
      </c>
      <c r="F26">
        <v>11666.67</v>
      </c>
      <c r="G26">
        <v>11666.67</v>
      </c>
      <c r="H26">
        <v>11666.67</v>
      </c>
      <c r="I26">
        <v>11666.67</v>
      </c>
      <c r="J26">
        <v>11666.67</v>
      </c>
      <c r="K26">
        <v>11666.67</v>
      </c>
    </row>
    <row r="27" spans="5:11">
      <c r="E27" t="s">
        <v>39</v>
      </c>
      <c r="G27">
        <v>9600</v>
      </c>
      <c r="I27">
        <v>14400</v>
      </c>
    </row>
    <row r="28" spans="5:11">
      <c r="E28" t="s">
        <v>41</v>
      </c>
      <c r="K28">
        <v>60000</v>
      </c>
    </row>
    <row r="29" spans="5:11">
      <c r="E29" t="s">
        <v>42</v>
      </c>
      <c r="F29">
        <v>1000</v>
      </c>
      <c r="G29">
        <v>1000</v>
      </c>
      <c r="H29">
        <v>1000</v>
      </c>
      <c r="I29">
        <v>1000</v>
      </c>
      <c r="J29">
        <v>1000</v>
      </c>
      <c r="K29">
        <v>1000</v>
      </c>
    </row>
    <row r="30" spans="5:11">
      <c r="E30" t="s">
        <v>43</v>
      </c>
      <c r="F30">
        <v>5000</v>
      </c>
      <c r="G30">
        <v>5000</v>
      </c>
      <c r="H30">
        <v>5000</v>
      </c>
      <c r="I30">
        <v>5000</v>
      </c>
      <c r="J30">
        <v>5000</v>
      </c>
      <c r="K30">
        <v>5000</v>
      </c>
    </row>
    <row r="31" spans="5:11">
      <c r="E31" t="s">
        <v>44</v>
      </c>
      <c r="H31">
        <v>27500</v>
      </c>
      <c r="K31">
        <v>27500</v>
      </c>
    </row>
    <row r="32" spans="5:11">
      <c r="E32" t="s">
        <v>45</v>
      </c>
      <c r="F32">
        <v>5416.67</v>
      </c>
      <c r="G32">
        <v>5416.67</v>
      </c>
      <c r="H32">
        <v>5416.67</v>
      </c>
    </row>
    <row r="34" spans="5:11">
      <c r="E34" t="s">
        <v>47</v>
      </c>
      <c r="F34">
        <f>(F16+F17+F18+F19+F20+F21+F22+F23+F24+F25+F26+F27+F28+F29+F30+F31+F32+F33)</f>
        <v>50000</v>
      </c>
      <c r="G34">
        <f t="shared" ref="G34:K34" si="2">(G16+G17+G18+G19+G20+G21+G22+G23+G24+G25+G26+G27+G28+G29+G30+G31+G32+G33)</f>
        <v>107600</v>
      </c>
      <c r="H34">
        <f t="shared" si="2"/>
        <v>114466.67</v>
      </c>
      <c r="I34">
        <f t="shared" si="2"/>
        <v>61450</v>
      </c>
      <c r="J34">
        <f t="shared" si="2"/>
        <v>47950</v>
      </c>
      <c r="K34">
        <f t="shared" si="2"/>
        <v>156550</v>
      </c>
    </row>
    <row r="35" spans="5:11">
      <c r="E35" t="s">
        <v>50</v>
      </c>
      <c r="F35">
        <f>(F12-F34)</f>
        <v>126425</v>
      </c>
      <c r="G35">
        <f t="shared" ref="G35:K35" si="3">(G12-G34)</f>
        <v>60880</v>
      </c>
      <c r="H35">
        <f t="shared" si="3"/>
        <v>72590.83</v>
      </c>
      <c r="I35">
        <f t="shared" si="3"/>
        <v>130665</v>
      </c>
      <c r="J35">
        <f t="shared" si="3"/>
        <v>144435</v>
      </c>
      <c r="K35">
        <f t="shared" si="3"/>
        <v>62077.5</v>
      </c>
    </row>
    <row r="36" spans="5:11">
      <c r="E36" t="s">
        <v>51</v>
      </c>
      <c r="F36">
        <f>(F5+F35)</f>
        <v>391425</v>
      </c>
      <c r="G36">
        <f t="shared" ref="G36:K36" si="4">(G5+G35)</f>
        <v>452305</v>
      </c>
      <c r="H36">
        <f t="shared" si="4"/>
        <v>524895.82999999996</v>
      </c>
      <c r="I36">
        <f t="shared" si="4"/>
        <v>655560.82999999996</v>
      </c>
      <c r="J36">
        <f t="shared" si="4"/>
        <v>799995.83</v>
      </c>
      <c r="K36">
        <f t="shared" si="4"/>
        <v>862073.33</v>
      </c>
    </row>
    <row r="40" spans="5:11">
      <c r="E40" t="s">
        <v>12</v>
      </c>
    </row>
    <row r="41" spans="5:11">
      <c r="E41" t="s">
        <v>13</v>
      </c>
    </row>
    <row r="42" spans="5:11">
      <c r="E42" t="s">
        <v>15</v>
      </c>
    </row>
    <row r="43" spans="5:11">
      <c r="E43" t="s">
        <v>18</v>
      </c>
    </row>
    <row r="44" spans="5:11">
      <c r="E44" t="s">
        <v>19</v>
      </c>
    </row>
    <row r="45" spans="5:11">
      <c r="E45" t="s">
        <v>21</v>
      </c>
    </row>
    <row r="46" spans="5:11">
      <c r="E46" t="s">
        <v>23</v>
      </c>
    </row>
    <row r="47" spans="5:11">
      <c r="E47" t="s">
        <v>26</v>
      </c>
    </row>
    <row r="48" spans="5:11">
      <c r="E48" t="s">
        <v>29</v>
      </c>
    </row>
    <row r="49" spans="5:5">
      <c r="E49" t="s">
        <v>30</v>
      </c>
    </row>
    <row r="50" spans="5:5">
      <c r="E50" t="s">
        <v>31</v>
      </c>
    </row>
    <row r="51" spans="5:5">
      <c r="E51" t="s">
        <v>33</v>
      </c>
    </row>
    <row r="52" spans="5:5">
      <c r="E52" t="s">
        <v>35</v>
      </c>
    </row>
    <row r="53" spans="5:5">
      <c r="E53" t="s">
        <v>36</v>
      </c>
    </row>
    <row r="54" spans="5:5">
      <c r="E54" t="s">
        <v>40</v>
      </c>
    </row>
    <row r="55" spans="5:5">
      <c r="E55">
        <v>1</v>
      </c>
    </row>
  </sheetData>
  <mergeCells count="2">
    <mergeCell ref="E1:K1"/>
    <mergeCell ref="E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F2:M34"/>
  <sheetViews>
    <sheetView tabSelected="1" workbookViewId="0">
      <selection activeCell="O16" sqref="O16"/>
    </sheetView>
  </sheetViews>
  <sheetFormatPr defaultRowHeight="15"/>
  <cols>
    <col min="6" max="6" width="42.42578125" customWidth="1"/>
  </cols>
  <sheetData>
    <row r="2" spans="6:13" ht="15.75">
      <c r="F2" s="1"/>
      <c r="G2" s="2" t="s">
        <v>0</v>
      </c>
      <c r="H2" s="2"/>
      <c r="I2" s="2"/>
      <c r="J2" s="2"/>
      <c r="K2" s="2"/>
      <c r="L2" s="2"/>
      <c r="M2" s="2"/>
    </row>
    <row r="3" spans="6:13" ht="15.75">
      <c r="F3" s="1"/>
      <c r="G3" s="2" t="s">
        <v>52</v>
      </c>
      <c r="H3" s="2"/>
      <c r="I3" s="2"/>
      <c r="J3" s="2"/>
      <c r="K3" s="2"/>
      <c r="L3" s="2"/>
      <c r="M3" s="2"/>
    </row>
    <row r="4" spans="6:13" ht="15.75">
      <c r="F4" s="1"/>
      <c r="G4" s="1"/>
      <c r="H4" s="1"/>
      <c r="I4" s="1"/>
      <c r="J4" s="1"/>
      <c r="K4" s="1"/>
      <c r="L4" s="1"/>
      <c r="M4" s="1"/>
    </row>
    <row r="5" spans="6:13" ht="15.75">
      <c r="F5" s="1" t="s">
        <v>1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6</v>
      </c>
      <c r="L5" s="1" t="s">
        <v>7</v>
      </c>
      <c r="M5" s="1"/>
    </row>
    <row r="6" spans="6:13" ht="15.75">
      <c r="F6" s="1" t="s">
        <v>53</v>
      </c>
      <c r="G6" s="1"/>
      <c r="H6" s="1"/>
      <c r="I6" s="1"/>
      <c r="J6" s="1"/>
      <c r="K6" s="1"/>
      <c r="L6" s="1"/>
      <c r="M6" s="1"/>
    </row>
    <row r="7" spans="6:13" ht="15.75">
      <c r="F7" s="1" t="s">
        <v>54</v>
      </c>
      <c r="G7" s="1">
        <v>130500</v>
      </c>
      <c r="H7" s="1">
        <v>125000</v>
      </c>
      <c r="I7" s="1">
        <v>140000</v>
      </c>
      <c r="J7" s="1">
        <v>145500</v>
      </c>
      <c r="K7" s="1">
        <v>148000</v>
      </c>
      <c r="L7" s="1">
        <v>178000</v>
      </c>
      <c r="M7" s="1"/>
    </row>
    <row r="8" spans="6:13" ht="15.75">
      <c r="F8" s="1" t="s">
        <v>55</v>
      </c>
      <c r="G8" s="1">
        <v>44500</v>
      </c>
      <c r="H8" s="1">
        <v>40100</v>
      </c>
      <c r="I8" s="1">
        <v>43300</v>
      </c>
      <c r="J8" s="1">
        <v>42600</v>
      </c>
      <c r="K8" s="1">
        <v>40200</v>
      </c>
      <c r="L8" s="1">
        <v>36500</v>
      </c>
      <c r="M8" s="1"/>
    </row>
    <row r="9" spans="6:13" ht="15.75">
      <c r="F9" s="1" t="s">
        <v>56</v>
      </c>
      <c r="G9" s="1">
        <v>950</v>
      </c>
      <c r="H9" s="1">
        <v>950</v>
      </c>
      <c r="I9" s="1">
        <v>950</v>
      </c>
      <c r="J9" s="1">
        <v>950</v>
      </c>
      <c r="K9" s="1">
        <v>950</v>
      </c>
      <c r="L9" s="1">
        <v>950</v>
      </c>
      <c r="M9" s="1"/>
    </row>
    <row r="10" spans="6:13" ht="15.75">
      <c r="F10" s="1" t="s">
        <v>57</v>
      </c>
      <c r="G10" s="1">
        <v>25</v>
      </c>
      <c r="H10" s="1">
        <v>55</v>
      </c>
      <c r="I10" s="1">
        <v>20</v>
      </c>
      <c r="J10" s="1">
        <v>15</v>
      </c>
      <c r="K10" s="1">
        <v>10</v>
      </c>
      <c r="L10" s="1">
        <v>40</v>
      </c>
      <c r="M10" s="1"/>
    </row>
    <row r="11" spans="6:13" ht="15.75">
      <c r="F11" s="1" t="s">
        <v>58</v>
      </c>
      <c r="G11" s="1">
        <f>(G7+G8+G9+G10)</f>
        <v>175975</v>
      </c>
      <c r="H11" s="1">
        <f t="shared" ref="H11:L11" si="0">(H7+H8+H9+H10)</f>
        <v>166105</v>
      </c>
      <c r="I11" s="1">
        <f t="shared" si="0"/>
        <v>184270</v>
      </c>
      <c r="J11" s="1">
        <f t="shared" si="0"/>
        <v>189065</v>
      </c>
      <c r="K11" s="1">
        <f t="shared" si="0"/>
        <v>189160</v>
      </c>
      <c r="L11" s="1">
        <f t="shared" si="0"/>
        <v>215490</v>
      </c>
      <c r="M11" s="1"/>
    </row>
    <row r="12" spans="6:13" ht="15.75">
      <c r="F12" s="1" t="s">
        <v>59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/>
    </row>
    <row r="13" spans="6:13" ht="15.75">
      <c r="F13" s="1" t="s">
        <v>60</v>
      </c>
      <c r="G13" s="1">
        <f>(G11+G12)</f>
        <v>175975</v>
      </c>
      <c r="H13" s="1">
        <f t="shared" ref="H13:L13" si="1">(H11+H12)</f>
        <v>166105</v>
      </c>
      <c r="I13" s="1">
        <f t="shared" si="1"/>
        <v>184270</v>
      </c>
      <c r="J13" s="1">
        <f t="shared" si="1"/>
        <v>189065</v>
      </c>
      <c r="K13" s="1">
        <f t="shared" si="1"/>
        <v>189160</v>
      </c>
      <c r="L13" s="1">
        <f t="shared" si="1"/>
        <v>215490</v>
      </c>
      <c r="M13" s="1"/>
    </row>
    <row r="14" spans="6:13" ht="15.75">
      <c r="F14" s="1"/>
      <c r="G14" s="1"/>
      <c r="H14" s="1"/>
      <c r="I14" s="1"/>
      <c r="J14" s="1"/>
      <c r="K14" s="1"/>
      <c r="L14" s="1"/>
      <c r="M14" s="1"/>
    </row>
    <row r="15" spans="6:13" ht="15.75">
      <c r="F15" s="1" t="s">
        <v>61</v>
      </c>
      <c r="G15" s="1"/>
      <c r="H15" s="1"/>
      <c r="I15" s="1"/>
      <c r="J15" s="1"/>
      <c r="K15" s="1"/>
      <c r="L15" s="1"/>
      <c r="M15" s="1"/>
    </row>
    <row r="16" spans="6:13" ht="15.75">
      <c r="F16" s="1" t="s">
        <v>14</v>
      </c>
      <c r="G16" s="1">
        <v>333.33</v>
      </c>
      <c r="H16" s="1">
        <v>333.33</v>
      </c>
      <c r="I16" s="1">
        <v>333.33</v>
      </c>
      <c r="J16" s="1">
        <v>333.33</v>
      </c>
      <c r="K16" s="1">
        <v>333.33</v>
      </c>
      <c r="L16" s="1">
        <v>333.33</v>
      </c>
      <c r="M16" s="1"/>
    </row>
    <row r="17" spans="6:13" ht="15.75">
      <c r="F17" s="1" t="s">
        <v>17</v>
      </c>
      <c r="G17" s="1"/>
      <c r="H17" s="1"/>
      <c r="I17" s="1">
        <v>466.67</v>
      </c>
      <c r="J17" s="1">
        <v>466.67</v>
      </c>
      <c r="K17" s="1">
        <v>466.67</v>
      </c>
      <c r="L17" s="1">
        <v>466.67</v>
      </c>
      <c r="M17" s="1"/>
    </row>
    <row r="18" spans="6:13" ht="15.75">
      <c r="F18" s="1" t="s">
        <v>20</v>
      </c>
      <c r="G18" s="1">
        <v>6250</v>
      </c>
      <c r="H18" s="1">
        <v>6250</v>
      </c>
      <c r="I18" s="1">
        <v>6250</v>
      </c>
      <c r="J18" s="1">
        <v>6250</v>
      </c>
      <c r="K18" s="1">
        <v>6250</v>
      </c>
      <c r="L18" s="1">
        <v>6250</v>
      </c>
      <c r="M18" s="1"/>
    </row>
    <row r="19" spans="6:13" ht="15.75">
      <c r="F19" s="1" t="s">
        <v>22</v>
      </c>
      <c r="G19" s="1">
        <v>2000</v>
      </c>
      <c r="H19" s="1">
        <v>2000</v>
      </c>
      <c r="I19" s="1">
        <v>2000</v>
      </c>
      <c r="J19" s="1">
        <v>2000</v>
      </c>
      <c r="K19" s="1">
        <v>2900</v>
      </c>
      <c r="L19" s="1">
        <v>2000</v>
      </c>
      <c r="M19" s="1"/>
    </row>
    <row r="20" spans="6:13" ht="15.75">
      <c r="F20" s="1" t="s">
        <v>24</v>
      </c>
      <c r="G20" s="1"/>
      <c r="H20" s="1">
        <v>46000</v>
      </c>
      <c r="I20" s="1"/>
      <c r="J20" s="1"/>
      <c r="K20" s="1"/>
      <c r="L20" s="1"/>
      <c r="M20" s="1"/>
    </row>
    <row r="21" spans="6:13" ht="15.75">
      <c r="F21" s="1" t="s">
        <v>25</v>
      </c>
      <c r="G21" s="1"/>
      <c r="H21" s="1">
        <v>2000</v>
      </c>
      <c r="I21" s="1">
        <v>2000</v>
      </c>
      <c r="J21" s="1">
        <v>2000</v>
      </c>
      <c r="K21" s="1">
        <v>2000</v>
      </c>
      <c r="L21" s="1">
        <v>2000</v>
      </c>
      <c r="M21" s="1"/>
    </row>
    <row r="22" spans="6:13" ht="15.75">
      <c r="F22" s="1" t="s">
        <v>32</v>
      </c>
      <c r="G22" s="1"/>
      <c r="H22" s="1"/>
      <c r="I22" s="1">
        <v>8800</v>
      </c>
      <c r="J22" s="1"/>
      <c r="K22" s="1"/>
      <c r="L22" s="1">
        <v>22000</v>
      </c>
      <c r="M22" s="1"/>
    </row>
    <row r="23" spans="6:13" ht="15.75">
      <c r="F23" s="1" t="s">
        <v>34</v>
      </c>
      <c r="G23" s="1"/>
      <c r="H23" s="1"/>
      <c r="I23" s="1">
        <v>700</v>
      </c>
      <c r="J23" s="1"/>
      <c r="K23" s="1"/>
      <c r="L23" s="1"/>
      <c r="M23" s="1"/>
    </row>
    <row r="24" spans="6:13" ht="15.75">
      <c r="F24" s="1" t="s">
        <v>37</v>
      </c>
      <c r="G24" s="1">
        <v>18333.330000000002</v>
      </c>
      <c r="H24" s="1">
        <v>18333.330000000002</v>
      </c>
      <c r="I24" s="1">
        <v>18333.330000000002</v>
      </c>
      <c r="J24" s="1">
        <v>18333.330000000002</v>
      </c>
      <c r="K24" s="1">
        <v>18333.330000000002</v>
      </c>
      <c r="L24" s="1">
        <v>18333.330000000002</v>
      </c>
      <c r="M24" s="1"/>
    </row>
    <row r="25" spans="6:13" ht="15.75">
      <c r="F25" s="1" t="s">
        <v>38</v>
      </c>
      <c r="G25" s="1">
        <v>11666.67</v>
      </c>
      <c r="H25" s="1">
        <v>11666.67</v>
      </c>
      <c r="I25" s="1">
        <v>11666.67</v>
      </c>
      <c r="J25" s="1">
        <v>11666.67</v>
      </c>
      <c r="K25" s="1">
        <v>11666.67</v>
      </c>
      <c r="L25" s="1">
        <v>11666.67</v>
      </c>
      <c r="M25" s="1"/>
    </row>
    <row r="26" spans="6:13" ht="15.75">
      <c r="F26" s="1" t="s">
        <v>39</v>
      </c>
      <c r="G26" s="1"/>
      <c r="H26" s="1">
        <v>9600</v>
      </c>
      <c r="I26" s="1"/>
      <c r="J26" s="1">
        <v>14400</v>
      </c>
      <c r="K26" s="1"/>
      <c r="L26" s="1"/>
      <c r="M26" s="1"/>
    </row>
    <row r="27" spans="6:13" ht="15.75">
      <c r="F27" s="1" t="s">
        <v>41</v>
      </c>
      <c r="G27" s="1"/>
      <c r="H27" s="1"/>
      <c r="I27" s="1"/>
      <c r="J27" s="1"/>
      <c r="K27" s="1"/>
      <c r="L27" s="1">
        <v>60000</v>
      </c>
      <c r="M27" s="1"/>
    </row>
    <row r="28" spans="6:13" ht="15.75">
      <c r="F28" s="1" t="s">
        <v>42</v>
      </c>
      <c r="G28" s="1">
        <v>1000</v>
      </c>
      <c r="H28" s="1">
        <v>1000</v>
      </c>
      <c r="I28" s="1">
        <v>1000</v>
      </c>
      <c r="J28" s="1">
        <v>1000</v>
      </c>
      <c r="K28" s="1">
        <v>1000</v>
      </c>
      <c r="L28" s="1">
        <v>1000</v>
      </c>
      <c r="M28" s="1"/>
    </row>
    <row r="29" spans="6:13" ht="15.75">
      <c r="F29" s="1" t="s">
        <v>43</v>
      </c>
      <c r="G29" s="1">
        <v>5000</v>
      </c>
      <c r="H29" s="1">
        <v>5000</v>
      </c>
      <c r="I29" s="1">
        <v>5000</v>
      </c>
      <c r="J29" s="1">
        <v>5000</v>
      </c>
      <c r="K29" s="1">
        <v>5000</v>
      </c>
      <c r="L29" s="1">
        <v>5000</v>
      </c>
      <c r="M29" s="1"/>
    </row>
    <row r="30" spans="6:13" ht="15.75">
      <c r="F30" s="1" t="s">
        <v>44</v>
      </c>
      <c r="G30" s="1"/>
      <c r="H30" s="1"/>
      <c r="I30" s="1">
        <v>27500</v>
      </c>
      <c r="J30" s="1"/>
      <c r="K30" s="1"/>
      <c r="L30" s="1">
        <v>27500</v>
      </c>
      <c r="M30" s="1"/>
    </row>
    <row r="31" spans="6:13" ht="15.75">
      <c r="F31" s="1" t="s">
        <v>45</v>
      </c>
      <c r="G31" s="1">
        <v>5416.67</v>
      </c>
      <c r="H31" s="1">
        <v>5416.67</v>
      </c>
      <c r="I31" s="1">
        <v>5416.67</v>
      </c>
      <c r="J31" s="1"/>
      <c r="K31" s="1"/>
      <c r="L31" s="1"/>
      <c r="M31" s="1"/>
    </row>
    <row r="32" spans="6:13" ht="15.75">
      <c r="F32" s="1" t="s">
        <v>62</v>
      </c>
      <c r="G32" s="1">
        <f>(G16+G17+G18+G19+G20+G22+G23+G24+G25+G26+G27+G28+G29+G30+G31)</f>
        <v>50000</v>
      </c>
      <c r="H32" s="1">
        <f>SUM(H16:H31)</f>
        <v>107600</v>
      </c>
      <c r="I32" s="1">
        <f t="shared" ref="I32:L32" si="2">SUM(I16:I31)</f>
        <v>89466.67</v>
      </c>
      <c r="J32" s="1">
        <f t="shared" si="2"/>
        <v>61450</v>
      </c>
      <c r="K32" s="1">
        <f t="shared" si="2"/>
        <v>47950</v>
      </c>
      <c r="L32" s="1">
        <f t="shared" si="2"/>
        <v>156550</v>
      </c>
      <c r="M32" s="1"/>
    </row>
    <row r="33" spans="6:13" ht="15.75">
      <c r="F33" s="1"/>
      <c r="G33" s="1"/>
      <c r="H33" s="1"/>
      <c r="I33" s="1"/>
      <c r="J33" s="1"/>
      <c r="K33" s="1"/>
      <c r="L33" s="1"/>
      <c r="M33" s="1"/>
    </row>
    <row r="34" spans="6:13" ht="15.75">
      <c r="F34" s="1" t="s">
        <v>63</v>
      </c>
      <c r="G34" s="1">
        <f>(G13-G32)</f>
        <v>125975</v>
      </c>
      <c r="H34" s="1">
        <f>(H13-H32)</f>
        <v>58505</v>
      </c>
      <c r="I34" s="1">
        <f t="shared" ref="I34:L34" si="3">(I13-I32)</f>
        <v>94803.33</v>
      </c>
      <c r="J34" s="1">
        <f t="shared" si="3"/>
        <v>127615</v>
      </c>
      <c r="K34" s="1">
        <f t="shared" si="3"/>
        <v>141210</v>
      </c>
      <c r="L34" s="1">
        <f t="shared" si="3"/>
        <v>58940</v>
      </c>
      <c r="M34" s="1"/>
    </row>
  </sheetData>
  <mergeCells count="2">
    <mergeCell ref="G2:M2"/>
    <mergeCell ref="G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Sudipta</dc:creator>
  <cp:lastModifiedBy>Sudipta</cp:lastModifiedBy>
  <dcterms:created xsi:type="dcterms:W3CDTF">2020-08-04T20:55:43Z</dcterms:created>
  <dcterms:modified xsi:type="dcterms:W3CDTF">2020-08-05T04:55:28Z</dcterms:modified>
</cp:coreProperties>
</file>