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lyn/Desktop/Finance/"/>
    </mc:Choice>
  </mc:AlternateContent>
  <xr:revisionPtr revIDLastSave="0" documentId="13_ncr:1_{40B3CE90-D05F-E547-B73A-CCA3F0117343}" xr6:coauthVersionLast="45" xr6:coauthVersionMax="45" xr10:uidLastSave="{00000000-0000-0000-0000-000000000000}"/>
  <bookViews>
    <workbookView xWindow="8240" yWindow="4180" windowWidth="42520" windowHeight="24060" xr2:uid="{00000000-000D-0000-FFFF-FFFF00000000}"/>
  </bookViews>
  <sheets>
    <sheet name="TOTALS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djustments" sheetId="9" r:id="rId7"/>
    <sheet name="Accounts" sheetId="2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43" i="8" l="1"/>
  <c r="X43" i="8"/>
  <c r="L7" i="2"/>
  <c r="L8" i="2"/>
  <c r="L9" i="2"/>
  <c r="J18" i="2"/>
  <c r="J35" i="2" s="1"/>
  <c r="J36" i="2" s="1"/>
  <c r="J22" i="2"/>
  <c r="J32" i="2"/>
  <c r="J42" i="2"/>
  <c r="E14" i="2"/>
  <c r="E16" i="2" s="1"/>
  <c r="E20" i="2" s="1"/>
  <c r="E31" i="2"/>
  <c r="X39" i="8"/>
  <c r="Y23" i="8"/>
  <c r="Y22" i="8"/>
  <c r="Y21" i="8"/>
  <c r="X11" i="8"/>
  <c r="AA10" i="8"/>
  <c r="AA8" i="8"/>
  <c r="S13" i="8"/>
  <c r="R18" i="8"/>
  <c r="E33" i="2" l="1"/>
  <c r="L10" i="9" l="1"/>
  <c r="L7" i="9"/>
  <c r="S25" i="8"/>
  <c r="S17" i="8"/>
  <c r="R14" i="8"/>
  <c r="R9" i="8"/>
  <c r="R7" i="8"/>
  <c r="M43" i="8" l="1"/>
  <c r="N43" i="8"/>
  <c r="E16" i="6" l="1"/>
  <c r="O16" i="6" l="1"/>
  <c r="G16" i="6"/>
  <c r="F16" i="6"/>
  <c r="K13" i="5"/>
  <c r="H13" i="5"/>
  <c r="G13" i="5"/>
  <c r="F13" i="5"/>
  <c r="E13" i="5"/>
  <c r="G16" i="4"/>
  <c r="F16" i="4"/>
  <c r="L16" i="4"/>
  <c r="E5" i="4"/>
  <c r="E16" i="4" s="1"/>
  <c r="M16" i="4"/>
  <c r="I11" i="7"/>
  <c r="H11" i="7"/>
  <c r="G11" i="7"/>
  <c r="F11" i="7"/>
  <c r="H16" i="4"/>
  <c r="I16" i="4"/>
  <c r="N16" i="4"/>
  <c r="K16" i="4"/>
  <c r="AA43" i="8"/>
  <c r="Z43" i="8"/>
  <c r="V43" i="8"/>
  <c r="U43" i="8"/>
  <c r="P43" i="8"/>
  <c r="O43" i="8"/>
  <c r="L43" i="8"/>
  <c r="K43" i="8"/>
  <c r="J43" i="8"/>
  <c r="I43" i="8"/>
  <c r="H43" i="8"/>
  <c r="G43" i="8"/>
  <c r="F43" i="8"/>
  <c r="E43" i="8"/>
  <c r="R43" i="8" l="1"/>
  <c r="S43" i="8"/>
  <c r="M16" i="6" l="1"/>
  <c r="I13" i="5" l="1"/>
  <c r="J16" i="4"/>
  <c r="E11" i="3"/>
  <c r="F11" i="3"/>
  <c r="G11" i="3"/>
</calcChain>
</file>

<file path=xl/sharedStrings.xml><?xml version="1.0" encoding="utf-8"?>
<sst xmlns="http://schemas.openxmlformats.org/spreadsheetml/2006/main" count="367" uniqueCount="168">
  <si>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</si>
  <si>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</si>
  <si>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</si>
  <si>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</si>
  <si>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</si>
  <si>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</si>
  <si>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</si>
  <si>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</si>
  <si>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</si>
  <si>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</si>
  <si>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>Account Name</t>
  </si>
  <si>
    <t>Sales</t>
  </si>
  <si>
    <t>Purchases</t>
  </si>
  <si>
    <t>Receipts</t>
  </si>
  <si>
    <t>Discount Allowed</t>
  </si>
  <si>
    <t>Discount Received</t>
  </si>
  <si>
    <t>Petty Cash</t>
  </si>
  <si>
    <t>Advertising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</si>
  <si>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</si>
  <si>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</si>
  <si>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</si>
  <si>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</si>
  <si>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</si>
  <si>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</si>
  <si>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</si>
  <si>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</si>
  <si>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</si>
  <si>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</si>
  <si>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</si>
  <si>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Accrued Telephone</t>
  </si>
  <si>
    <t>Fixed Assets</t>
  </si>
  <si>
    <t>Current Assets</t>
  </si>
  <si>
    <t>Current Liabilities</t>
  </si>
  <si>
    <t>Net Current Assets</t>
  </si>
  <si>
    <t>Represented by :</t>
  </si>
  <si>
    <t xml:space="preserve"> Sales   </t>
  </si>
  <si>
    <t>Gross Profit</t>
  </si>
  <si>
    <t>Sundry Income</t>
  </si>
  <si>
    <t>Net Profit</t>
  </si>
  <si>
    <t>Date</t>
  </si>
  <si>
    <t>Customer</t>
  </si>
  <si>
    <t>Total</t>
  </si>
  <si>
    <t>Narrative</t>
  </si>
  <si>
    <t>Telephone</t>
  </si>
  <si>
    <t>Debtors</t>
  </si>
  <si>
    <t>Creditors</t>
  </si>
  <si>
    <t>VAT a/c</t>
  </si>
  <si>
    <t xml:space="preserve">DR </t>
  </si>
  <si>
    <t>Bank</t>
  </si>
  <si>
    <t>HM Customs</t>
  </si>
  <si>
    <t>Bal b/f</t>
  </si>
  <si>
    <t>Bal c/f</t>
  </si>
  <si>
    <t>Patty Cash</t>
  </si>
  <si>
    <t>less : Drawings</t>
  </si>
  <si>
    <t>Opening Balance</t>
  </si>
  <si>
    <t>Sales Day Book</t>
  </si>
  <si>
    <t>Purchase Day Book</t>
  </si>
  <si>
    <t>Petty Cash Book</t>
  </si>
  <si>
    <t>Draft Balances</t>
  </si>
  <si>
    <t>Day Books</t>
  </si>
  <si>
    <t>P&amp;L and Balance</t>
  </si>
  <si>
    <t>TOTALS</t>
  </si>
  <si>
    <t>Cash Book Receipts</t>
  </si>
  <si>
    <t>Cash Book Payments</t>
  </si>
  <si>
    <t>Accured Gas</t>
  </si>
  <si>
    <t>Accrued Electricity</t>
  </si>
  <si>
    <t>Bank Loan</t>
  </si>
  <si>
    <t>Provision for Dep'n (FE)</t>
  </si>
  <si>
    <t>Total (£)</t>
  </si>
  <si>
    <t>VAT (£)</t>
  </si>
  <si>
    <t>Net (£)</t>
  </si>
  <si>
    <t>Purchases (£)</t>
  </si>
  <si>
    <t>Telephone (£)</t>
  </si>
  <si>
    <t>From Debtors (£)</t>
  </si>
  <si>
    <t>Sales (£)</t>
  </si>
  <si>
    <t>Discount Allowed (£)</t>
  </si>
  <si>
    <t>To Creditors (£)</t>
  </si>
  <si>
    <t>Petty Cash (£)</t>
  </si>
  <si>
    <t>Discount Received (£)</t>
  </si>
  <si>
    <t>Advertising (£)</t>
  </si>
  <si>
    <t>NBV (£)</t>
  </si>
  <si>
    <t>Provision for Dep'n (£)</t>
  </si>
  <si>
    <t>Cost (£)</t>
  </si>
  <si>
    <t>Stock</t>
  </si>
  <si>
    <t>Opening Stock</t>
  </si>
  <si>
    <t xml:space="preserve">Purchases </t>
  </si>
  <si>
    <t>Less: Expences</t>
  </si>
  <si>
    <t>Depreciation</t>
  </si>
  <si>
    <t>Category</t>
  </si>
  <si>
    <t>Trading and Profit and Loss Account for the month ended 31st March 2022</t>
  </si>
  <si>
    <t>]</t>
  </si>
  <si>
    <t>Cash Book (Receipts)</t>
  </si>
  <si>
    <t>Cash Book (Payments)</t>
  </si>
  <si>
    <t>Black</t>
  </si>
  <si>
    <t>Orange</t>
  </si>
  <si>
    <t>Silver</t>
  </si>
  <si>
    <t>White</t>
  </si>
  <si>
    <t>Insurance</t>
  </si>
  <si>
    <t>Gas</t>
  </si>
  <si>
    <t>Gas (VAT 5%)</t>
  </si>
  <si>
    <t>Gas (£)</t>
  </si>
  <si>
    <t>Electricity (VAT 5%)</t>
  </si>
  <si>
    <t>Electricity (£)</t>
  </si>
  <si>
    <t>Insurance Premium (£)</t>
  </si>
  <si>
    <t>Legal Fees</t>
  </si>
  <si>
    <t>Legal Fees (£)</t>
  </si>
  <si>
    <t>New Equiptment</t>
  </si>
  <si>
    <t>Yellow</t>
  </si>
  <si>
    <t>Delivery Van</t>
  </si>
  <si>
    <t>Electricity</t>
  </si>
  <si>
    <t>Insurance Premium</t>
  </si>
  <si>
    <t>Cash Sale</t>
  </si>
  <si>
    <t>Claret</t>
  </si>
  <si>
    <t>Grey</t>
  </si>
  <si>
    <t>Gas Bill</t>
  </si>
  <si>
    <t>Telephone Bill</t>
  </si>
  <si>
    <t>Electricity Bill</t>
  </si>
  <si>
    <t>Stamps</t>
  </si>
  <si>
    <t>Stamps (£)</t>
  </si>
  <si>
    <t>Capitol (£)</t>
  </si>
  <si>
    <t>Capital Injection</t>
  </si>
  <si>
    <t>Delivery Van (£)</t>
  </si>
  <si>
    <t>Draft</t>
  </si>
  <si>
    <t>TASK 1</t>
  </si>
  <si>
    <t>TASK 2</t>
  </si>
  <si>
    <t>TASK 3</t>
  </si>
  <si>
    <t>Fixtures &amp; Equipment - Cost</t>
  </si>
  <si>
    <t>Equipment (£)</t>
  </si>
  <si>
    <t>=</t>
  </si>
  <si>
    <t>20%*27176/12</t>
  </si>
  <si>
    <t>Fixtures</t>
  </si>
  <si>
    <t>10%*15816</t>
  </si>
  <si>
    <t>1582/12</t>
  </si>
  <si>
    <t>Rent</t>
  </si>
  <si>
    <t>Dep'n Exp(FE)</t>
  </si>
  <si>
    <t>Number 1</t>
  </si>
  <si>
    <t>Motor Vehicle</t>
  </si>
  <si>
    <t>25394-9578</t>
  </si>
  <si>
    <t>132*3</t>
  </si>
  <si>
    <t>Number 2</t>
  </si>
  <si>
    <t>Number 3</t>
  </si>
  <si>
    <t>Drawings</t>
  </si>
  <si>
    <t>Number 4</t>
  </si>
  <si>
    <t>Utilities - Gas</t>
  </si>
  <si>
    <t>Utilities - Electricity</t>
  </si>
  <si>
    <t>Utilities - Telephone</t>
  </si>
  <si>
    <t>Number 5</t>
  </si>
  <si>
    <t>Stock Held (Closing)</t>
  </si>
  <si>
    <t>Number 6</t>
  </si>
  <si>
    <t>Annual Insurance</t>
  </si>
  <si>
    <t>Fixtures and Equipment</t>
  </si>
  <si>
    <t>Drawings (CBP)</t>
  </si>
  <si>
    <t>1800/12</t>
  </si>
  <si>
    <t>150*3</t>
  </si>
  <si>
    <t>2200/12</t>
  </si>
  <si>
    <t>183*3</t>
  </si>
  <si>
    <t>20%*14850/12</t>
  </si>
  <si>
    <t>10%*6400</t>
  </si>
  <si>
    <t>640/12</t>
  </si>
  <si>
    <t>New Equipment</t>
  </si>
  <si>
    <t>VAT</t>
  </si>
  <si>
    <t>Long Term Liabilities</t>
  </si>
  <si>
    <t>Closing Stock</t>
  </si>
  <si>
    <t>Cost of Goods Sold</t>
  </si>
  <si>
    <t>Rates</t>
  </si>
  <si>
    <t>452*3</t>
  </si>
  <si>
    <t>Balance Sheet at 31st March 2021</t>
  </si>
  <si>
    <t>Stock at 01.01.21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</si>
</sst>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4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b/>
      <sz val="20"/>
      <color theme="0"/>
      <name val="Arial"/>
      <family val="2"/>
    </font>
    <font>
      <sz val="14"/>
      <color theme="0"/>
      <name val="Arial"/>
      <family val="2"/>
    </font>
    <font>
      <sz val="10"/>
      <color theme="0"/>
      <name val="Arial"/>
      <family val="2"/>
    </font>
    <font>
      <b/>
      <sz val="18"/>
      <name val="Arial"/>
      <family val="2"/>
    </font>
    <font>
      <b/>
      <i/>
      <sz val="18"/>
      <color theme="0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03">
    <xf numFmtId="0" fontId="0" fillId="0" borderId="0" xfId="0"/>
    <xf numFmtId="0" fontId="0" fillId="0" borderId="0" xfId="0" applyBorder="1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 vertical="center"/>
    </xf>
    <xf numFmtId="1" fontId="0" fillId="2" borderId="46" xfId="0" applyNumberFormat="1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7" fillId="2" borderId="58" xfId="0" applyFont="1" applyFill="1" applyBorder="1" applyAlignment="1">
      <alignment horizontal="center"/>
    </xf>
    <xf numFmtId="0" fontId="7" fillId="2" borderId="59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" fontId="1" fillId="0" borderId="6" xfId="0" applyNumberFormat="1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/>
    <xf numFmtId="0" fontId="1" fillId="0" borderId="13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1" fillId="0" borderId="20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" fillId="0" borderId="23" xfId="0" applyFont="1" applyBorder="1"/>
    <xf numFmtId="0" fontId="11" fillId="4" borderId="23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" fillId="2" borderId="45" xfId="0" applyFont="1" applyFill="1" applyBorder="1"/>
    <xf numFmtId="0" fontId="1" fillId="2" borderId="46" xfId="0" applyFont="1" applyFill="1" applyBorder="1"/>
    <xf numFmtId="0" fontId="1" fillId="2" borderId="44" xfId="0" applyFont="1" applyFill="1" applyBorder="1"/>
    <xf numFmtId="0" fontId="1" fillId="2" borderId="60" xfId="0" applyFont="1" applyFill="1" applyBorder="1"/>
    <xf numFmtId="0" fontId="1" fillId="2" borderId="46" xfId="0" applyFont="1" applyFill="1" applyBorder="1" applyAlignment="1"/>
    <xf numFmtId="0" fontId="1" fillId="2" borderId="7" xfId="0" applyFont="1" applyFill="1" applyBorder="1"/>
    <xf numFmtId="0" fontId="1" fillId="2" borderId="45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" fontId="1" fillId="0" borderId="19" xfId="0" applyNumberFormat="1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1" fillId="2" borderId="36" xfId="0" applyFont="1" applyFill="1" applyBorder="1" applyAlignment="1">
      <alignment horizontal="center" vertical="center"/>
    </xf>
    <xf numFmtId="0" fontId="1" fillId="2" borderId="35" xfId="0" applyFont="1" applyFill="1" applyBorder="1"/>
    <xf numFmtId="0" fontId="1" fillId="2" borderId="62" xfId="0" applyFont="1" applyFill="1" applyBorder="1"/>
    <xf numFmtId="0" fontId="1" fillId="0" borderId="2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1" fillId="4" borderId="11" xfId="0" applyFont="1" applyFill="1" applyBorder="1" applyAlignment="1">
      <alignment horizontal="center" vertical="center" wrapText="1"/>
    </xf>
    <xf numFmtId="16" fontId="1" fillId="0" borderId="14" xfId="0" applyNumberFormat="1" applyFont="1" applyBorder="1"/>
    <xf numFmtId="16" fontId="1" fillId="2" borderId="46" xfId="0" applyNumberFormat="1" applyFont="1" applyFill="1" applyBorder="1"/>
    <xf numFmtId="0" fontId="1" fillId="2" borderId="47" xfId="0" applyFont="1" applyFill="1" applyBorder="1"/>
    <xf numFmtId="16" fontId="1" fillId="2" borderId="44" xfId="0" applyNumberFormat="1" applyFont="1" applyFill="1" applyBorder="1"/>
    <xf numFmtId="37" fontId="11" fillId="4" borderId="11" xfId="0" applyNumberFormat="1" applyFont="1" applyFill="1" applyBorder="1" applyAlignment="1">
      <alignment horizontal="center" vertical="center" wrapText="1"/>
    </xf>
    <xf numFmtId="37" fontId="1" fillId="0" borderId="17" xfId="0" applyNumberFormat="1" applyFont="1" applyBorder="1" applyAlignment="1">
      <alignment horizontal="left"/>
    </xf>
    <xf numFmtId="37" fontId="1" fillId="0" borderId="18" xfId="0" applyNumberFormat="1" applyFont="1" applyBorder="1" applyAlignment="1">
      <alignment horizontal="center" vertical="center"/>
    </xf>
    <xf numFmtId="37" fontId="1" fillId="0" borderId="21" xfId="0" applyNumberFormat="1" applyFont="1" applyBorder="1" applyAlignment="1">
      <alignment horizontal="left"/>
    </xf>
    <xf numFmtId="37" fontId="1" fillId="0" borderId="22" xfId="0" applyNumberFormat="1" applyFont="1" applyBorder="1" applyAlignment="1">
      <alignment horizontal="center" vertical="center"/>
    </xf>
    <xf numFmtId="37" fontId="1" fillId="2" borderId="6" xfId="0" applyNumberFormat="1" applyFont="1" applyFill="1" applyBorder="1"/>
    <xf numFmtId="37" fontId="11" fillId="4" borderId="9" xfId="0" applyNumberFormat="1" applyFont="1" applyFill="1" applyBorder="1" applyAlignment="1">
      <alignment vertical="center"/>
    </xf>
    <xf numFmtId="37" fontId="1" fillId="0" borderId="17" xfId="0" applyNumberFormat="1" applyFont="1" applyBorder="1"/>
    <xf numFmtId="37" fontId="1" fillId="2" borderId="41" xfId="0" applyNumberFormat="1" applyFont="1" applyFill="1" applyBorder="1"/>
    <xf numFmtId="37" fontId="1" fillId="0" borderId="19" xfId="0" applyNumberFormat="1" applyFont="1" applyBorder="1"/>
    <xf numFmtId="37" fontId="1" fillId="0" borderId="21" xfId="0" applyNumberFormat="1" applyFont="1" applyBorder="1"/>
    <xf numFmtId="37" fontId="1" fillId="0" borderId="64" xfId="0" applyNumberFormat="1" applyFont="1" applyBorder="1"/>
    <xf numFmtId="37" fontId="1" fillId="0" borderId="34" xfId="0" applyNumberFormat="1" applyFont="1" applyBorder="1"/>
    <xf numFmtId="37" fontId="1" fillId="0" borderId="65" xfId="0" applyNumberFormat="1" applyFont="1" applyBorder="1"/>
    <xf numFmtId="37" fontId="1" fillId="2" borderId="8" xfId="0" applyNumberFormat="1" applyFont="1" applyFill="1" applyBorder="1"/>
    <xf numFmtId="37" fontId="1" fillId="0" borderId="63" xfId="0" applyNumberFormat="1" applyFont="1" applyBorder="1"/>
    <xf numFmtId="0" fontId="0" fillId="6" borderId="13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1" fontId="0" fillId="6" borderId="23" xfId="0" applyNumberForma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 vertical="center"/>
    </xf>
    <xf numFmtId="1" fontId="0" fillId="6" borderId="11" xfId="0" applyNumberForma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3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7" borderId="19" xfId="0" applyFill="1" applyBorder="1"/>
    <xf numFmtId="0" fontId="4" fillId="7" borderId="19" xfId="0" applyFont="1" applyFill="1" applyBorder="1"/>
    <xf numFmtId="0" fontId="4" fillId="0" borderId="0" xfId="0" applyFont="1"/>
    <xf numFmtId="0" fontId="13" fillId="0" borderId="0" xfId="0" applyFont="1" applyBorder="1" applyAlignment="1"/>
    <xf numFmtId="0" fontId="0" fillId="2" borderId="2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7" borderId="17" xfId="0" applyFill="1" applyBorder="1"/>
    <xf numFmtId="0" fontId="0" fillId="7" borderId="30" xfId="0" applyFill="1" applyBorder="1"/>
    <xf numFmtId="0" fontId="8" fillId="2" borderId="4" xfId="0" applyFont="1" applyFill="1" applyBorder="1" applyAlignment="1">
      <alignment horizontal="center"/>
    </xf>
    <xf numFmtId="0" fontId="8" fillId="2" borderId="43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5" borderId="31" xfId="0" applyFont="1" applyFill="1" applyBorder="1" applyAlignment="1">
      <alignment horizontal="center"/>
    </xf>
    <xf numFmtId="0" fontId="3" fillId="2" borderId="16" xfId="0" applyFont="1" applyFill="1" applyBorder="1"/>
    <xf numFmtId="0" fontId="3" fillId="2" borderId="13" xfId="0" applyFont="1" applyFill="1" applyBorder="1"/>
    <xf numFmtId="0" fontId="0" fillId="2" borderId="59" xfId="0" applyFill="1" applyBorder="1" applyAlignment="1">
      <alignment horizontal="center"/>
    </xf>
    <xf numFmtId="0" fontId="0" fillId="2" borderId="43" xfId="0" applyFill="1" applyBorder="1" applyAlignment="1">
      <alignment horizontal="center" vertical="center"/>
    </xf>
    <xf numFmtId="16" fontId="1" fillId="0" borderId="21" xfId="0" applyNumberFormat="1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2" borderId="66" xfId="0" applyFont="1" applyFill="1" applyBorder="1"/>
    <xf numFmtId="0" fontId="1" fillId="0" borderId="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6" borderId="39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center"/>
    </xf>
    <xf numFmtId="0" fontId="1" fillId="6" borderId="38" xfId="0" applyFont="1" applyFill="1" applyBorder="1" applyAlignment="1">
      <alignment horizontal="center" vertical="center"/>
    </xf>
    <xf numFmtId="16" fontId="1" fillId="0" borderId="30" xfId="0" applyNumberFormat="1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left"/>
    </xf>
    <xf numFmtId="0" fontId="1" fillId="2" borderId="34" xfId="0" applyFont="1" applyFill="1" applyBorder="1" applyAlignment="1">
      <alignment horizontal="left"/>
    </xf>
    <xf numFmtId="0" fontId="1" fillId="2" borderId="65" xfId="0" applyFont="1" applyFill="1" applyBorder="1" applyAlignment="1">
      <alignment horizontal="left"/>
    </xf>
    <xf numFmtId="0" fontId="1" fillId="2" borderId="63" xfId="0" applyFont="1" applyFill="1" applyBorder="1" applyAlignment="1">
      <alignment horizontal="left"/>
    </xf>
    <xf numFmtId="0" fontId="11" fillId="4" borderId="69" xfId="0" applyFont="1" applyFill="1" applyBorder="1" applyAlignment="1">
      <alignment horizontal="center" vertical="center"/>
    </xf>
    <xf numFmtId="0" fontId="11" fillId="4" borderId="71" xfId="0" applyFont="1" applyFill="1" applyBorder="1" applyAlignment="1">
      <alignment horizontal="center" vertical="center"/>
    </xf>
    <xf numFmtId="0" fontId="11" fillId="4" borderId="68" xfId="0" applyFont="1" applyFill="1" applyBorder="1" applyAlignment="1">
      <alignment horizontal="center" vertical="center"/>
    </xf>
    <xf numFmtId="0" fontId="11" fillId="4" borderId="68" xfId="0" applyFont="1" applyFill="1" applyBorder="1" applyAlignment="1">
      <alignment horizontal="center" vertical="center" wrapText="1"/>
    </xf>
    <xf numFmtId="0" fontId="11" fillId="4" borderId="70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16" fontId="1" fillId="0" borderId="26" xfId="0" applyNumberFormat="1" applyFont="1" applyBorder="1"/>
    <xf numFmtId="16" fontId="1" fillId="2" borderId="45" xfId="0" applyNumberFormat="1" applyFont="1" applyFill="1" applyBorder="1"/>
    <xf numFmtId="16" fontId="1" fillId="0" borderId="23" xfId="0" applyNumberFormat="1" applyFont="1" applyBorder="1"/>
    <xf numFmtId="0" fontId="4" fillId="0" borderId="10" xfId="0" applyFont="1" applyBorder="1" applyAlignment="1">
      <alignment horizontal="center" vertical="center"/>
    </xf>
    <xf numFmtId="16" fontId="1" fillId="0" borderId="2" xfId="0" applyNumberFormat="1" applyFont="1" applyBorder="1"/>
    <xf numFmtId="16" fontId="1" fillId="2" borderId="47" xfId="0" applyNumberFormat="1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23" xfId="0" applyFont="1" applyFill="1" applyBorder="1"/>
    <xf numFmtId="0" fontId="0" fillId="2" borderId="47" xfId="0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2" borderId="54" xfId="0" applyFill="1" applyBorder="1"/>
    <xf numFmtId="0" fontId="1" fillId="6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/>
    <xf numFmtId="0" fontId="4" fillId="2" borderId="4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/>
    <xf numFmtId="16" fontId="1" fillId="0" borderId="24" xfId="0" applyNumberFormat="1" applyFont="1" applyFill="1" applyBorder="1" applyAlignment="1">
      <alignment horizontal="left" vertical="center"/>
    </xf>
    <xf numFmtId="0" fontId="0" fillId="10" borderId="18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1" fillId="0" borderId="0" xfId="0" applyFont="1" applyFill="1"/>
    <xf numFmtId="0" fontId="1" fillId="0" borderId="26" xfId="0" applyFont="1" applyFill="1" applyBorder="1" applyAlignment="1">
      <alignment horizontal="left" vertical="center"/>
    </xf>
    <xf numFmtId="16" fontId="1" fillId="0" borderId="19" xfId="0" applyNumberFormat="1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16" fontId="1" fillId="0" borderId="21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62" xfId="0" applyFill="1" applyBorder="1" applyAlignment="1">
      <alignment horizontal="center" vertical="center"/>
    </xf>
    <xf numFmtId="0" fontId="11" fillId="4" borderId="56" xfId="0" applyFont="1" applyFill="1" applyBorder="1" applyAlignment="1">
      <alignment horizontal="center" vertical="center" wrapText="1"/>
    </xf>
    <xf numFmtId="0" fontId="11" fillId="4" borderId="69" xfId="0" applyFont="1" applyFill="1" applyBorder="1" applyAlignment="1">
      <alignment horizontal="center" vertical="center" wrapText="1"/>
    </xf>
    <xf numFmtId="0" fontId="11" fillId="4" borderId="71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15" fillId="0" borderId="0" xfId="1"/>
    <xf numFmtId="0" fontId="4" fillId="7" borderId="17" xfId="0" applyFont="1" applyFill="1" applyBorder="1"/>
    <xf numFmtId="0" fontId="4" fillId="0" borderId="43" xfId="0" applyFont="1" applyBorder="1"/>
    <xf numFmtId="0" fontId="4" fillId="0" borderId="46" xfId="0" applyFont="1" applyBorder="1"/>
    <xf numFmtId="0" fontId="4" fillId="0" borderId="44" xfId="0" applyFont="1" applyBorder="1"/>
    <xf numFmtId="0" fontId="4" fillId="0" borderId="4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/>
    <xf numFmtId="0" fontId="0" fillId="6" borderId="36" xfId="0" applyFill="1" applyBorder="1" applyAlignment="1">
      <alignment horizontal="center" vertical="center"/>
    </xf>
    <xf numFmtId="0" fontId="0" fillId="0" borderId="19" xfId="0" applyFill="1" applyBorder="1"/>
    <xf numFmtId="0" fontId="4" fillId="0" borderId="19" xfId="0" applyFont="1" applyFill="1" applyBorder="1"/>
    <xf numFmtId="0" fontId="0" fillId="11" borderId="18" xfId="0" applyFill="1" applyBorder="1" applyAlignment="1">
      <alignment horizontal="center" vertical="center"/>
    </xf>
    <xf numFmtId="1" fontId="0" fillId="11" borderId="20" xfId="0" applyNumberFormat="1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5" fillId="11" borderId="33" xfId="0" applyFont="1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37" fontId="11" fillId="4" borderId="9" xfId="0" applyNumberFormat="1" applyFont="1" applyFill="1" applyBorder="1" applyAlignment="1">
      <alignment horizontal="center" vertical="center" wrapText="1"/>
    </xf>
    <xf numFmtId="37" fontId="11" fillId="4" borderId="1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/>
    <xf numFmtId="16" fontId="1" fillId="0" borderId="30" xfId="0" applyNumberFormat="1" applyFont="1" applyFill="1" applyBorder="1" applyAlignment="1">
      <alignment horizontal="left" vertical="center"/>
    </xf>
    <xf numFmtId="0" fontId="1" fillId="0" borderId="33" xfId="0" applyFont="1" applyFill="1" applyBorder="1" applyAlignment="1">
      <alignment horizontal="left" vertical="center"/>
    </xf>
    <xf numFmtId="1" fontId="0" fillId="0" borderId="0" xfId="0" applyNumberFormat="1"/>
    <xf numFmtId="37" fontId="1" fillId="12" borderId="56" xfId="0" applyNumberFormat="1" applyFont="1" applyFill="1" applyBorder="1"/>
    <xf numFmtId="0" fontId="0" fillId="12" borderId="49" xfId="0" applyFill="1" applyBorder="1"/>
    <xf numFmtId="37" fontId="1" fillId="12" borderId="0" xfId="0" applyNumberFormat="1" applyFont="1" applyFill="1" applyBorder="1"/>
    <xf numFmtId="0" fontId="0" fillId="12" borderId="0" xfId="0" applyFill="1" applyBorder="1"/>
    <xf numFmtId="0" fontId="0" fillId="12" borderId="51" xfId="0" applyFill="1" applyBorder="1"/>
    <xf numFmtId="37" fontId="1" fillId="12" borderId="50" xfId="0" applyNumberFormat="1" applyFont="1" applyFill="1" applyBorder="1"/>
    <xf numFmtId="37" fontId="1" fillId="12" borderId="57" xfId="0" applyNumberFormat="1" applyFont="1" applyFill="1" applyBorder="1"/>
    <xf numFmtId="0" fontId="0" fillId="12" borderId="55" xfId="0" applyFill="1" applyBorder="1"/>
    <xf numFmtId="37" fontId="1" fillId="12" borderId="0" xfId="0" applyNumberFormat="1" applyFont="1" applyFill="1" applyBorder="1" applyAlignment="1">
      <alignment horizontal="center" vertical="center"/>
    </xf>
    <xf numFmtId="0" fontId="0" fillId="12" borderId="57" xfId="0" applyFill="1" applyBorder="1"/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37" fontId="1" fillId="0" borderId="17" xfId="0" applyNumberFormat="1" applyFont="1" applyBorder="1" applyAlignment="1">
      <alignment vertical="center"/>
    </xf>
    <xf numFmtId="37" fontId="1" fillId="0" borderId="18" xfId="0" applyNumberFormat="1" applyFont="1" applyFill="1" applyBorder="1" applyAlignment="1">
      <alignment horizontal="center" vertical="center"/>
    </xf>
    <xf numFmtId="37" fontId="1" fillId="0" borderId="20" xfId="0" applyNumberFormat="1" applyFont="1" applyFill="1" applyBorder="1" applyAlignment="1">
      <alignment horizontal="center" vertical="center"/>
    </xf>
    <xf numFmtId="37" fontId="1" fillId="0" borderId="22" xfId="0" applyNumberFormat="1" applyFont="1" applyFill="1" applyBorder="1" applyAlignment="1">
      <alignment horizontal="center" vertical="center"/>
    </xf>
    <xf numFmtId="37" fontId="1" fillId="0" borderId="61" xfId="0" applyNumberFormat="1" applyFont="1" applyFill="1" applyBorder="1" applyAlignment="1">
      <alignment horizontal="center" vertical="center"/>
    </xf>
    <xf numFmtId="37" fontId="1" fillId="0" borderId="35" xfId="0" applyNumberFormat="1" applyFont="1" applyFill="1" applyBorder="1" applyAlignment="1">
      <alignment horizontal="center" vertical="center"/>
    </xf>
    <xf numFmtId="37" fontId="1" fillId="0" borderId="66" xfId="0" applyNumberFormat="1" applyFont="1" applyFill="1" applyBorder="1" applyAlignment="1">
      <alignment horizontal="center" vertical="center"/>
    </xf>
    <xf numFmtId="37" fontId="1" fillId="0" borderId="41" xfId="0" applyNumberFormat="1" applyFont="1" applyFill="1" applyBorder="1" applyAlignment="1">
      <alignment horizontal="center" vertical="center"/>
    </xf>
    <xf numFmtId="37" fontId="1" fillId="0" borderId="8" xfId="0" applyNumberFormat="1" applyFont="1" applyFill="1" applyBorder="1" applyAlignment="1">
      <alignment horizontal="center" vertical="center"/>
    </xf>
    <xf numFmtId="1" fontId="4" fillId="0" borderId="0" xfId="0" applyNumberFormat="1" applyFont="1"/>
    <xf numFmtId="0" fontId="0" fillId="0" borderId="0" xfId="0" applyNumberFormat="1"/>
    <xf numFmtId="0" fontId="1" fillId="12" borderId="0" xfId="0" applyNumberFormat="1" applyFont="1" applyFill="1" applyBorder="1"/>
    <xf numFmtId="0" fontId="11" fillId="2" borderId="10" xfId="0" applyNumberFormat="1" applyFont="1" applyFill="1" applyBorder="1" applyAlignment="1">
      <alignment wrapText="1"/>
    </xf>
    <xf numFmtId="0" fontId="1" fillId="2" borderId="41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0" fontId="11" fillId="2" borderId="10" xfId="0" applyNumberFormat="1" applyFont="1" applyFill="1" applyBorder="1"/>
    <xf numFmtId="0" fontId="1" fillId="2" borderId="41" xfId="0" applyNumberFormat="1" applyFont="1" applyFill="1" applyBorder="1"/>
    <xf numFmtId="0" fontId="1" fillId="2" borderId="6" xfId="0" applyNumberFormat="1" applyFont="1" applyFill="1" applyBorder="1"/>
    <xf numFmtId="0" fontId="1" fillId="2" borderId="8" xfId="0" applyNumberFormat="1" applyFont="1" applyFill="1" applyBorder="1"/>
    <xf numFmtId="0" fontId="11" fillId="2" borderId="7" xfId="0" applyNumberFormat="1" applyFont="1" applyFill="1" applyBorder="1"/>
    <xf numFmtId="0" fontId="1" fillId="2" borderId="43" xfId="0" applyNumberFormat="1" applyFont="1" applyFill="1" applyBorder="1"/>
    <xf numFmtId="0" fontId="1" fillId="2" borderId="46" xfId="0" applyNumberFormat="1" applyFont="1" applyFill="1" applyBorder="1"/>
    <xf numFmtId="0" fontId="1" fillId="2" borderId="7" xfId="0" applyNumberFormat="1" applyFont="1" applyFill="1" applyBorder="1"/>
    <xf numFmtId="0" fontId="1" fillId="2" borderId="44" xfId="0" applyNumberFormat="1" applyFont="1" applyFill="1" applyBorder="1"/>
    <xf numFmtId="37" fontId="11" fillId="4" borderId="60" xfId="0" applyNumberFormat="1" applyFont="1" applyFill="1" applyBorder="1" applyAlignment="1">
      <alignment horizontal="center" vertical="center" wrapText="1"/>
    </xf>
    <xf numFmtId="37" fontId="14" fillId="12" borderId="50" xfId="0" applyNumberFormat="1" applyFont="1" applyFill="1" applyBorder="1" applyAlignment="1">
      <alignment horizontal="center" wrapText="1"/>
    </xf>
    <xf numFmtId="37" fontId="14" fillId="12" borderId="0" xfId="0" applyNumberFormat="1" applyFont="1" applyFill="1" applyBorder="1" applyAlignment="1">
      <alignment horizontal="center" wrapText="1"/>
    </xf>
    <xf numFmtId="0" fontId="0" fillId="12" borderId="50" xfId="0" applyFill="1" applyBorder="1"/>
    <xf numFmtId="37" fontId="1" fillId="12" borderId="0" xfId="0" applyNumberFormat="1" applyFont="1" applyFill="1" applyBorder="1" applyAlignment="1">
      <alignment horizontal="center"/>
    </xf>
    <xf numFmtId="37" fontId="1" fillId="12" borderId="50" xfId="0" applyNumberFormat="1" applyFont="1" applyFill="1" applyBorder="1" applyAlignment="1">
      <alignment horizontal="center"/>
    </xf>
    <xf numFmtId="37" fontId="1" fillId="12" borderId="51" xfId="0" applyNumberFormat="1" applyFont="1" applyFill="1" applyBorder="1"/>
    <xf numFmtId="37" fontId="1" fillId="12" borderId="18" xfId="0" applyNumberFormat="1" applyFont="1" applyFill="1" applyBorder="1" applyAlignment="1">
      <alignment horizontal="center" vertical="center"/>
    </xf>
    <xf numFmtId="37" fontId="1" fillId="12" borderId="20" xfId="0" applyNumberFormat="1" applyFont="1" applyFill="1" applyBorder="1" applyAlignment="1">
      <alignment horizontal="center" vertical="center"/>
    </xf>
    <xf numFmtId="37" fontId="1" fillId="12" borderId="22" xfId="0" applyNumberFormat="1" applyFont="1" applyFill="1" applyBorder="1" applyAlignment="1">
      <alignment horizontal="center" vertical="center"/>
    </xf>
    <xf numFmtId="37" fontId="1" fillId="0" borderId="7" xfId="0" applyNumberFormat="1" applyFont="1" applyFill="1" applyBorder="1" applyAlignment="1">
      <alignment horizontal="center" vertical="center"/>
    </xf>
    <xf numFmtId="37" fontId="1" fillId="0" borderId="62" xfId="0" applyNumberFormat="1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/>
    </xf>
    <xf numFmtId="0" fontId="4" fillId="0" borderId="42" xfId="0" applyFont="1" applyBorder="1" applyAlignment="1"/>
    <xf numFmtId="0" fontId="4" fillId="0" borderId="8" xfId="0" applyFont="1" applyBorder="1"/>
    <xf numFmtId="0" fontId="4" fillId="0" borderId="27" xfId="0" applyFont="1" applyBorder="1" applyAlignment="1">
      <alignment vertical="center"/>
    </xf>
    <xf numFmtId="0" fontId="0" fillId="6" borderId="25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3" xfId="0" applyFont="1" applyBorder="1"/>
    <xf numFmtId="0" fontId="4" fillId="0" borderId="1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4" fillId="0" borderId="43" xfId="0" applyFont="1" applyBorder="1" applyAlignment="1"/>
    <xf numFmtId="0" fontId="4" fillId="0" borderId="44" xfId="0" applyFont="1" applyFill="1" applyBorder="1" applyAlignment="1"/>
    <xf numFmtId="0" fontId="4" fillId="0" borderId="37" xfId="0" applyFont="1" applyBorder="1"/>
    <xf numFmtId="0" fontId="4" fillId="6" borderId="38" xfId="0" applyFont="1" applyFill="1" applyBorder="1" applyAlignment="1">
      <alignment horizontal="center" vertical="center"/>
    </xf>
    <xf numFmtId="0" fontId="1" fillId="0" borderId="43" xfId="0" applyFont="1" applyBorder="1"/>
    <xf numFmtId="0" fontId="1" fillId="0" borderId="46" xfId="0" applyFont="1" applyBorder="1"/>
    <xf numFmtId="0" fontId="1" fillId="0" borderId="44" xfId="0" applyFont="1" applyBorder="1"/>
    <xf numFmtId="0" fontId="1" fillId="0" borderId="45" xfId="0" applyFont="1" applyBorder="1"/>
    <xf numFmtId="0" fontId="1" fillId="0" borderId="25" xfId="0" applyFont="1" applyBorder="1" applyAlignment="1">
      <alignment horizontal="center" vertical="center"/>
    </xf>
    <xf numFmtId="0" fontId="1" fillId="0" borderId="47" xfId="0" applyFont="1" applyBorder="1"/>
    <xf numFmtId="0" fontId="1" fillId="0" borderId="2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74" xfId="0" applyFont="1" applyBorder="1"/>
    <xf numFmtId="0" fontId="1" fillId="0" borderId="76" xfId="0" applyFont="1" applyBorder="1"/>
    <xf numFmtId="0" fontId="1" fillId="0" borderId="75" xfId="0" applyFont="1" applyBorder="1"/>
    <xf numFmtId="0" fontId="1" fillId="0" borderId="26" xfId="0" applyFont="1" applyBorder="1"/>
    <xf numFmtId="0" fontId="1" fillId="0" borderId="14" xfId="0" applyFont="1" applyBorder="1"/>
    <xf numFmtId="0" fontId="1" fillId="0" borderId="33" xfId="0" applyFont="1" applyBorder="1"/>
    <xf numFmtId="0" fontId="1" fillId="0" borderId="61" xfId="0" applyFont="1" applyBorder="1"/>
    <xf numFmtId="0" fontId="1" fillId="0" borderId="35" xfId="0" applyFont="1" applyBorder="1"/>
    <xf numFmtId="0" fontId="1" fillId="0" borderId="62" xfId="0" applyFont="1" applyBorder="1"/>
    <xf numFmtId="0" fontId="1" fillId="0" borderId="53" xfId="0" applyFont="1" applyBorder="1"/>
    <xf numFmtId="0" fontId="0" fillId="0" borderId="46" xfId="0" applyBorder="1"/>
    <xf numFmtId="0" fontId="0" fillId="0" borderId="44" xfId="0" applyBorder="1"/>
    <xf numFmtId="0" fontId="1" fillId="0" borderId="4" xfId="0" applyFont="1" applyBorder="1"/>
    <xf numFmtId="0" fontId="3" fillId="3" borderId="45" xfId="0" applyFont="1" applyFill="1" applyBorder="1" applyAlignment="1">
      <alignment horizontal="center" vertical="center"/>
    </xf>
    <xf numFmtId="0" fontId="1" fillId="0" borderId="53" xfId="0" applyFont="1" applyFill="1" applyBorder="1"/>
    <xf numFmtId="0" fontId="1" fillId="0" borderId="35" xfId="0" applyFont="1" applyFill="1" applyBorder="1"/>
    <xf numFmtId="0" fontId="1" fillId="0" borderId="62" xfId="0" applyFont="1" applyFill="1" applyBorder="1"/>
    <xf numFmtId="0" fontId="1" fillId="0" borderId="45" xfId="0" applyFont="1" applyFill="1" applyBorder="1"/>
    <xf numFmtId="0" fontId="1" fillId="0" borderId="46" xfId="0" applyFont="1" applyFill="1" applyBorder="1"/>
    <xf numFmtId="0" fontId="1" fillId="0" borderId="44" xfId="0" applyFont="1" applyFill="1" applyBorder="1"/>
    <xf numFmtId="0" fontId="3" fillId="3" borderId="7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7" xfId="0" applyFont="1" applyFill="1" applyBorder="1"/>
    <xf numFmtId="0" fontId="1" fillId="0" borderId="36" xfId="0" applyFont="1" applyFill="1" applyBorder="1"/>
    <xf numFmtId="0" fontId="3" fillId="3" borderId="60" xfId="0" applyFont="1" applyFill="1" applyBorder="1" applyAlignment="1">
      <alignment horizontal="center"/>
    </xf>
    <xf numFmtId="0" fontId="1" fillId="0" borderId="57" xfId="0" applyFont="1" applyBorder="1"/>
    <xf numFmtId="0" fontId="1" fillId="0" borderId="60" xfId="0" applyFont="1" applyBorder="1"/>
    <xf numFmtId="0" fontId="3" fillId="3" borderId="7" xfId="0" applyFont="1" applyFill="1" applyBorder="1" applyAlignment="1">
      <alignment horizontal="center"/>
    </xf>
    <xf numFmtId="0" fontId="1" fillId="0" borderId="13" xfId="0" applyFont="1" applyBorder="1"/>
    <xf numFmtId="0" fontId="1" fillId="0" borderId="11" xfId="0" applyFont="1" applyBorder="1"/>
    <xf numFmtId="0" fontId="1" fillId="0" borderId="7" xfId="0" applyFont="1" applyBorder="1"/>
    <xf numFmtId="0" fontId="17" fillId="3" borderId="11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36" xfId="0" applyFont="1" applyBorder="1"/>
    <xf numFmtId="0" fontId="1" fillId="0" borderId="66" xfId="0" applyFont="1" applyBorder="1"/>
    <xf numFmtId="0" fontId="3" fillId="3" borderId="5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1" fillId="0" borderId="55" xfId="0" applyFont="1" applyBorder="1"/>
    <xf numFmtId="0" fontId="3" fillId="3" borderId="60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4" fillId="6" borderId="61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62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3" borderId="41" xfId="0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5" fillId="13" borderId="30" xfId="0" applyFont="1" applyFill="1" applyBorder="1" applyAlignment="1">
      <alignment horizontal="center" vertical="center"/>
    </xf>
    <xf numFmtId="0" fontId="5" fillId="13" borderId="31" xfId="0" applyFont="1" applyFill="1" applyBorder="1" applyAlignment="1">
      <alignment horizontal="center" vertical="center"/>
    </xf>
    <xf numFmtId="0" fontId="5" fillId="13" borderId="32" xfId="0" applyFont="1" applyFill="1" applyBorder="1" applyAlignment="1">
      <alignment horizontal="center" vertical="center"/>
    </xf>
    <xf numFmtId="0" fontId="5" fillId="13" borderId="33" xfId="0" applyFont="1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center"/>
    </xf>
    <xf numFmtId="0" fontId="0" fillId="13" borderId="32" xfId="0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42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37" fontId="1" fillId="0" borderId="19" xfId="0" applyNumberFormat="1" applyFont="1" applyBorder="1" applyAlignment="1">
      <alignment horizontal="left" vertical="center"/>
    </xf>
    <xf numFmtId="37" fontId="1" fillId="0" borderId="64" xfId="0" applyNumberFormat="1" applyFont="1" applyBorder="1" applyAlignment="1">
      <alignment horizontal="left" vertical="center"/>
    </xf>
    <xf numFmtId="37" fontId="1" fillId="0" borderId="17" xfId="0" applyNumberFormat="1" applyFont="1" applyBorder="1" applyAlignment="1">
      <alignment horizontal="left" vertical="center"/>
    </xf>
    <xf numFmtId="37" fontId="11" fillId="4" borderId="36" xfId="0" applyNumberFormat="1" applyFont="1" applyFill="1" applyBorder="1" applyAlignment="1">
      <alignment horizontal="center" vertical="center" wrapText="1"/>
    </xf>
    <xf numFmtId="37" fontId="11" fillId="4" borderId="12" xfId="0" applyNumberFormat="1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25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4" xfId="0" applyFont="1" applyFill="1" applyBorder="1" applyAlignment="1">
      <alignment horizontal="center"/>
    </xf>
    <xf numFmtId="0" fontId="10" fillId="4" borderId="48" xfId="0" applyFont="1" applyFill="1" applyBorder="1" applyAlignment="1">
      <alignment horizontal="center"/>
    </xf>
    <xf numFmtId="0" fontId="10" fillId="4" borderId="49" xfId="0" applyFont="1" applyFill="1" applyBorder="1" applyAlignment="1">
      <alignment horizontal="center"/>
    </xf>
    <xf numFmtId="0" fontId="10" fillId="4" borderId="50" xfId="0" applyFont="1" applyFill="1" applyBorder="1" applyAlignment="1">
      <alignment horizontal="center"/>
    </xf>
    <xf numFmtId="0" fontId="10" fillId="4" borderId="51" xfId="0" applyFont="1" applyFill="1" applyBorder="1" applyAlignment="1">
      <alignment horizontal="center"/>
    </xf>
    <xf numFmtId="0" fontId="10" fillId="4" borderId="54" xfId="0" applyFont="1" applyFill="1" applyBorder="1" applyAlignment="1">
      <alignment horizontal="center"/>
    </xf>
    <xf numFmtId="0" fontId="10" fillId="4" borderId="55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9" fillId="9" borderId="12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9" fillId="9" borderId="36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3" borderId="12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16" xfId="0" applyFont="1" applyFill="1" applyBorder="1" applyAlignment="1">
      <alignment horizontal="center"/>
    </xf>
    <xf numFmtId="0" fontId="14" fillId="8" borderId="36" xfId="0" applyFont="1" applyFill="1" applyBorder="1" applyAlignment="1">
      <alignment horizontal="center"/>
    </xf>
    <xf numFmtId="0" fontId="17" fillId="3" borderId="48" xfId="0" applyFont="1" applyFill="1" applyBorder="1" applyAlignment="1">
      <alignment horizontal="center" vertical="center"/>
    </xf>
    <xf numFmtId="0" fontId="17" fillId="3" borderId="54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/>
    </xf>
    <xf numFmtId="0" fontId="17" fillId="3" borderId="43" xfId="0" applyFont="1" applyFill="1" applyBorder="1" applyAlignment="1">
      <alignment horizontal="center" vertical="center"/>
    </xf>
    <xf numFmtId="0" fontId="17" fillId="3" borderId="46" xfId="0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30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/>
    </xf>
    <xf numFmtId="0" fontId="16" fillId="3" borderId="16" xfId="0" applyFont="1" applyFill="1" applyBorder="1" applyAlignment="1">
      <alignment horizontal="center"/>
    </xf>
    <xf numFmtId="0" fontId="3" fillId="3" borderId="59" xfId="0" applyFont="1" applyFill="1" applyBorder="1" applyAlignment="1">
      <alignment horizontal="center"/>
    </xf>
    <xf numFmtId="0" fontId="3" fillId="3" borderId="60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0" borderId="7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3" fillId="3" borderId="48" xfId="0" applyFont="1" applyFill="1" applyBorder="1" applyAlignment="1">
      <alignment horizontal="center"/>
    </xf>
    <xf numFmtId="0" fontId="3" fillId="3" borderId="56" xfId="0" applyFont="1" applyFill="1" applyBorder="1" applyAlignment="1">
      <alignment horizontal="center"/>
    </xf>
    <xf numFmtId="0" fontId="0" fillId="6" borderId="58" xfId="0" applyFill="1" applyBorder="1" applyAlignment="1">
      <alignment horizontal="center" vertical="center"/>
    </xf>
    <xf numFmtId="0" fontId="0" fillId="6" borderId="60" xfId="0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11" fillId="4" borderId="73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37" fontId="11" fillId="4" borderId="12" xfId="0" applyNumberFormat="1" applyFont="1" applyFill="1" applyBorder="1" applyAlignment="1">
      <alignment horizontal="center" vertical="center"/>
    </xf>
    <xf numFmtId="37" fontId="11" fillId="4" borderId="16" xfId="0" applyNumberFormat="1" applyFont="1" applyFill="1" applyBorder="1" applyAlignment="1">
      <alignment horizontal="center" vertical="center"/>
    </xf>
    <xf numFmtId="37" fontId="11" fillId="4" borderId="36" xfId="0" applyNumberFormat="1" applyFont="1" applyFill="1" applyBorder="1" applyAlignment="1">
      <alignment horizontal="center" vertical="center"/>
    </xf>
    <xf numFmtId="37" fontId="1" fillId="0" borderId="9" xfId="0" applyNumberFormat="1" applyFont="1" applyBorder="1" applyAlignment="1">
      <alignment horizontal="center" vertical="center"/>
    </xf>
    <xf numFmtId="37" fontId="1" fillId="0" borderId="10" xfId="0" applyNumberFormat="1" applyFont="1" applyBorder="1" applyAlignment="1">
      <alignment horizontal="center" vertical="center"/>
    </xf>
    <xf numFmtId="37" fontId="1" fillId="0" borderId="23" xfId="0" applyNumberFormat="1" applyFont="1" applyBorder="1" applyAlignment="1">
      <alignment horizontal="center" vertical="center"/>
    </xf>
    <xf numFmtId="37" fontId="14" fillId="8" borderId="12" xfId="0" applyNumberFormat="1" applyFont="1" applyFill="1" applyBorder="1" applyAlignment="1">
      <alignment horizontal="center"/>
    </xf>
    <xf numFmtId="37" fontId="14" fillId="8" borderId="16" xfId="0" applyNumberFormat="1" applyFont="1" applyFill="1" applyBorder="1" applyAlignment="1">
      <alignment horizontal="center"/>
    </xf>
    <xf numFmtId="37" fontId="14" fillId="8" borderId="36" xfId="0" applyNumberFormat="1" applyFont="1" applyFill="1" applyBorder="1" applyAlignment="1">
      <alignment horizontal="center"/>
    </xf>
    <xf numFmtId="37" fontId="14" fillId="8" borderId="48" xfId="0" applyNumberFormat="1" applyFont="1" applyFill="1" applyBorder="1" applyAlignment="1">
      <alignment horizontal="center" wrapText="1"/>
    </xf>
    <xf numFmtId="37" fontId="14" fillId="8" borderId="56" xfId="0" applyNumberFormat="1" applyFont="1" applyFill="1" applyBorder="1" applyAlignment="1">
      <alignment horizontal="center" wrapText="1"/>
    </xf>
    <xf numFmtId="37" fontId="14" fillId="8" borderId="49" xfId="0" applyNumberFormat="1" applyFont="1" applyFill="1" applyBorder="1" applyAlignment="1">
      <alignment horizontal="center" wrapText="1"/>
    </xf>
    <xf numFmtId="37" fontId="14" fillId="8" borderId="54" xfId="0" applyNumberFormat="1" applyFont="1" applyFill="1" applyBorder="1" applyAlignment="1">
      <alignment horizontal="center" wrapText="1"/>
    </xf>
    <xf numFmtId="37" fontId="14" fillId="8" borderId="57" xfId="0" applyNumberFormat="1" applyFont="1" applyFill="1" applyBorder="1" applyAlignment="1">
      <alignment horizontal="center" wrapText="1"/>
    </xf>
    <xf numFmtId="37" fontId="14" fillId="8" borderId="55" xfId="0" applyNumberFormat="1" applyFont="1" applyFill="1" applyBorder="1" applyAlignment="1">
      <alignment horizontal="center" wrapText="1"/>
    </xf>
    <xf numFmtId="37" fontId="11" fillId="4" borderId="12" xfId="0" applyNumberFormat="1" applyFont="1" applyFill="1" applyBorder="1" applyAlignment="1">
      <alignment horizontal="center" vertical="center" wrapText="1"/>
    </xf>
    <xf numFmtId="37" fontId="11" fillId="4" borderId="16" xfId="0" applyNumberFormat="1" applyFont="1" applyFill="1" applyBorder="1" applyAlignment="1">
      <alignment horizontal="center" vertical="center" wrapText="1"/>
    </xf>
    <xf numFmtId="37" fontId="11" fillId="4" borderId="36" xfId="0" applyNumberFormat="1" applyFont="1" applyFill="1" applyBorder="1" applyAlignment="1">
      <alignment horizontal="center" vertical="center" wrapText="1"/>
    </xf>
    <xf numFmtId="37" fontId="1" fillId="0" borderId="54" xfId="0" applyNumberFormat="1" applyFont="1" applyBorder="1" applyAlignment="1">
      <alignment horizontal="center"/>
    </xf>
    <xf numFmtId="37" fontId="1" fillId="0" borderId="57" xfId="0" applyNumberFormat="1" applyFont="1" applyBorder="1" applyAlignment="1">
      <alignment horizontal="center"/>
    </xf>
    <xf numFmtId="37" fontId="11" fillId="4" borderId="37" xfId="0" applyNumberFormat="1" applyFont="1" applyFill="1" applyBorder="1" applyAlignment="1">
      <alignment horizontal="center" vertical="center" wrapText="1"/>
    </xf>
    <xf numFmtId="37" fontId="11" fillId="4" borderId="40" xfId="0" applyNumberFormat="1" applyFont="1" applyFill="1" applyBorder="1" applyAlignment="1">
      <alignment horizontal="center" vertical="center" wrapText="1"/>
    </xf>
    <xf numFmtId="37" fontId="11" fillId="4" borderId="7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7" fillId="3" borderId="13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/>
    </xf>
    <xf numFmtId="0" fontId="17" fillId="3" borderId="47" xfId="0" applyFont="1" applyFill="1" applyBorder="1" applyAlignment="1">
      <alignment horizontal="center" vertical="center"/>
    </xf>
    <xf numFmtId="0" fontId="1" fillId="0" borderId="5" xfId="0" applyFont="1" applyBorder="1"/>
    <xf numFmtId="0" fontId="0" fillId="6" borderId="12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7" fontId="1" fillId="0" borderId="25" xfId="0" applyNumberFormat="1" applyFont="1" applyFill="1" applyBorder="1" applyAlignment="1">
      <alignment horizontal="center" vertical="center"/>
    </xf>
    <xf numFmtId="37" fontId="1" fillId="0" borderId="24" xfId="0" applyNumberFormat="1" applyFont="1" applyBorder="1" applyAlignment="1">
      <alignment horizontal="left" vertical="center"/>
    </xf>
    <xf numFmtId="0" fontId="1" fillId="2" borderId="27" xfId="0" applyNumberFormat="1" applyFont="1" applyFill="1" applyBorder="1"/>
    <xf numFmtId="37" fontId="1" fillId="0" borderId="34" xfId="0" applyNumberFormat="1" applyFont="1" applyFill="1" applyBorder="1"/>
    <xf numFmtId="0" fontId="1" fillId="2" borderId="47" xfId="0" applyNumberFormat="1" applyFont="1" applyFill="1" applyBorder="1"/>
    <xf numFmtId="37" fontId="1" fillId="0" borderId="0" xfId="0" applyNumberFormat="1" applyFont="1" applyFill="1" applyBorder="1" applyAlignment="1">
      <alignment horizontal="center" vertical="center"/>
    </xf>
    <xf numFmtId="37" fontId="1" fillId="12" borderId="54" xfId="0" applyNumberFormat="1" applyFont="1" applyFill="1" applyBorder="1"/>
    <xf numFmtId="0" fontId="1" fillId="12" borderId="57" xfId="0" applyNumberFormat="1" applyFont="1" applyFill="1" applyBorder="1"/>
    <xf numFmtId="0" fontId="1" fillId="2" borderId="60" xfId="0" applyNumberFormat="1" applyFont="1" applyFill="1" applyBorder="1"/>
    <xf numFmtId="0" fontId="0" fillId="2" borderId="46" xfId="0" applyNumberFormat="1" applyFill="1" applyBorder="1"/>
    <xf numFmtId="37" fontId="0" fillId="12" borderId="0" xfId="0" applyNumberFormat="1" applyFill="1" applyBorder="1"/>
    <xf numFmtId="0" fontId="0" fillId="12" borderId="0" xfId="0" applyNumberFormat="1" applyFill="1" applyBorder="1"/>
    <xf numFmtId="37" fontId="1" fillId="12" borderId="0" xfId="0" applyNumberFormat="1" applyFont="1" applyFill="1" applyBorder="1" applyAlignment="1">
      <alignment horizontal="center"/>
    </xf>
    <xf numFmtId="37" fontId="1" fillId="0" borderId="0" xfId="0" applyNumberFormat="1" applyFont="1" applyFill="1" applyBorder="1" applyAlignment="1">
      <alignment horizontal="center"/>
    </xf>
    <xf numFmtId="37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37" fontId="1" fillId="0" borderId="0" xfId="0" applyNumberFormat="1" applyFont="1" applyFill="1" applyBorder="1"/>
    <xf numFmtId="37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37" fontId="1" fillId="12" borderId="50" xfId="0" applyNumberFormat="1" applyFont="1" applyFill="1" applyBorder="1" applyAlignment="1">
      <alignment horizontal="center"/>
    </xf>
    <xf numFmtId="0" fontId="4" fillId="7" borderId="21" xfId="0" applyFont="1" applyFill="1" applyBorder="1"/>
    <xf numFmtId="0" fontId="0" fillId="0" borderId="30" xfId="0" applyFill="1" applyBorder="1"/>
    <xf numFmtId="0" fontId="4" fillId="13" borderId="20" xfId="0" applyFont="1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1" fontId="0" fillId="10" borderId="20" xfId="0" applyNumberFormat="1" applyFill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5" fillId="10" borderId="31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1" fontId="0" fillId="3" borderId="67" xfId="0" applyNumberFormat="1" applyFill="1" applyBorder="1" applyAlignment="1">
      <alignment horizontal="center" vertical="center"/>
    </xf>
    <xf numFmtId="1" fontId="0" fillId="3" borderId="70" xfId="0" applyNumberFormat="1" applyFill="1" applyBorder="1" applyAlignment="1">
      <alignment vertical="center"/>
    </xf>
    <xf numFmtId="1" fontId="0" fillId="3" borderId="67" xfId="0" applyNumberFormat="1" applyFill="1" applyBorder="1" applyAlignment="1">
      <alignment vertical="center"/>
    </xf>
    <xf numFmtId="0" fontId="0" fillId="3" borderId="68" xfId="0" applyFill="1" applyBorder="1" applyAlignment="1">
      <alignment horizontal="center" vertical="center"/>
    </xf>
    <xf numFmtId="1" fontId="4" fillId="6" borderId="9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37" fontId="3" fillId="6" borderId="12" xfId="0" applyNumberFormat="1" applyFont="1" applyFill="1" applyBorder="1" applyAlignment="1">
      <alignment horizontal="center"/>
    </xf>
    <xf numFmtId="37" fontId="3" fillId="6" borderId="16" xfId="0" applyNumberFormat="1" applyFont="1" applyFill="1" applyBorder="1" applyAlignment="1">
      <alignment horizontal="center"/>
    </xf>
    <xf numFmtId="37" fontId="3" fillId="6" borderId="36" xfId="0" applyNumberFormat="1" applyFont="1" applyFill="1" applyBorder="1" applyAlignment="1">
      <alignment horizontal="center"/>
    </xf>
    <xf numFmtId="37" fontId="3" fillId="6" borderId="9" xfId="0" applyNumberFormat="1" applyFont="1" applyFill="1" applyBorder="1" applyAlignment="1">
      <alignment horizontal="center" vertical="center"/>
    </xf>
    <xf numFmtId="37" fontId="3" fillId="6" borderId="10" xfId="0" applyNumberFormat="1" applyFont="1" applyFill="1" applyBorder="1" applyAlignment="1">
      <alignment horizontal="center" vertical="center"/>
    </xf>
    <xf numFmtId="37" fontId="3" fillId="6" borderId="11" xfId="0" applyNumberFormat="1" applyFont="1" applyFill="1" applyBorder="1" applyAlignment="1">
      <alignment horizontal="center" vertical="center"/>
    </xf>
    <xf numFmtId="37" fontId="3" fillId="6" borderId="9" xfId="0" applyNumberFormat="1" applyFont="1" applyFill="1" applyBorder="1" applyAlignment="1">
      <alignment horizontal="center"/>
    </xf>
    <xf numFmtId="37" fontId="3" fillId="6" borderId="10" xfId="0" applyNumberFormat="1" applyFont="1" applyFill="1" applyBorder="1" applyAlignment="1">
      <alignment horizontal="center"/>
    </xf>
    <xf numFmtId="37" fontId="3" fillId="6" borderId="23" xfId="0" applyNumberFormat="1" applyFont="1" applyFill="1" applyBorder="1" applyAlignment="1">
      <alignment horizontal="center"/>
    </xf>
    <xf numFmtId="37" fontId="3" fillId="6" borderId="60" xfId="0" applyNumberFormat="1" applyFont="1" applyFill="1" applyBorder="1" applyAlignment="1">
      <alignment horizontal="center" vertical="center"/>
    </xf>
    <xf numFmtId="37" fontId="3" fillId="6" borderId="36" xfId="0" applyNumberFormat="1" applyFont="1" applyFill="1" applyBorder="1" applyAlignment="1">
      <alignment horizontal="center" vertical="center"/>
    </xf>
    <xf numFmtId="37" fontId="3" fillId="6" borderId="7" xfId="0" applyNumberFormat="1" applyFont="1" applyFill="1" applyBorder="1" applyAlignment="1">
      <alignment horizontal="center" vertical="center"/>
    </xf>
    <xf numFmtId="37" fontId="3" fillId="6" borderId="11" xfId="0" applyNumberFormat="1" applyFont="1" applyFill="1" applyBorder="1" applyAlignment="1">
      <alignment horizontal="center"/>
    </xf>
    <xf numFmtId="37" fontId="3" fillId="6" borderId="36" xfId="0" applyNumberFormat="1" applyFont="1" applyFill="1" applyBorder="1" applyAlignment="1">
      <alignment horizontal="center"/>
    </xf>
    <xf numFmtId="37" fontId="3" fillId="6" borderId="23" xfId="0" applyNumberFormat="1" applyFont="1" applyFill="1" applyBorder="1" applyAlignment="1">
      <alignment horizontal="center" vertical="center"/>
    </xf>
    <xf numFmtId="37" fontId="3" fillId="6" borderId="9" xfId="0" applyNumberFormat="1" applyFont="1" applyFill="1" applyBorder="1" applyAlignment="1">
      <alignment horizontal="center"/>
    </xf>
    <xf numFmtId="0" fontId="3" fillId="2" borderId="10" xfId="0" applyNumberFormat="1" applyFont="1" applyFill="1" applyBorder="1"/>
    <xf numFmtId="37" fontId="3" fillId="6" borderId="11" xfId="0" applyNumberFormat="1" applyFont="1" applyFill="1" applyBorder="1" applyAlignment="1">
      <alignment horizontal="center" vertical="center"/>
    </xf>
    <xf numFmtId="37" fontId="3" fillId="6" borderId="7" xfId="0" applyNumberFormat="1" applyFont="1" applyFill="1" applyBorder="1" applyAlignment="1">
      <alignment horizontal="center"/>
    </xf>
    <xf numFmtId="0" fontId="3" fillId="2" borderId="7" xfId="0" applyNumberFormat="1" applyFont="1" applyFill="1" applyBorder="1"/>
    <xf numFmtId="37" fontId="3" fillId="6" borderId="54" xfId="0" applyNumberFormat="1" applyFont="1" applyFill="1" applyBorder="1" applyAlignment="1">
      <alignment horizontal="center"/>
    </xf>
    <xf numFmtId="0" fontId="3" fillId="2" borderId="60" xfId="0" applyNumberFormat="1" applyFont="1" applyFill="1" applyBorder="1"/>
    <xf numFmtId="37" fontId="3" fillId="6" borderId="55" xfId="0" applyNumberFormat="1" applyFont="1" applyFill="1" applyBorder="1" applyAlignment="1">
      <alignment horizontal="center" vertical="center"/>
    </xf>
    <xf numFmtId="37" fontId="3" fillId="6" borderId="12" xfId="0" applyNumberFormat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B1:AA49"/>
  <sheetViews>
    <sheetView tabSelected="1" zoomScale="130" zoomScaleNormal="130" workbookViewId="0">
      <selection activeCell="G47" sqref="G47"/>
    </sheetView>
  </sheetViews>
  <sheetFormatPr baseColWidth="10" defaultColWidth="8.83203125" defaultRowHeight="13" x14ac:dyDescent="0.15"/>
  <cols>
    <col min="1" max="1" width="3.5" customWidth="1"/>
    <col min="2" max="2" width="22.6640625" customWidth="1"/>
    <col min="3" max="3" width="3" style="5" customWidth="1"/>
    <col min="4" max="4" width="0.5" style="5" customWidth="1"/>
    <col min="5" max="16" width="9.83203125" customWidth="1"/>
    <col min="17" max="17" width="0.5" customWidth="1"/>
    <col min="18" max="19" width="9.83203125" customWidth="1"/>
    <col min="20" max="20" width="0.5" customWidth="1"/>
    <col min="21" max="22" width="9.83203125" customWidth="1"/>
    <col min="23" max="23" width="0.5" customWidth="1"/>
    <col min="24" max="27" width="9.83203125" customWidth="1"/>
  </cols>
  <sheetData>
    <row r="1" spans="2:27" ht="14" thickBot="1" x14ac:dyDescent="0.2"/>
    <row r="2" spans="2:27" ht="19" customHeight="1" thickBot="1" x14ac:dyDescent="0.25">
      <c r="B2" s="422" t="s">
        <v>123</v>
      </c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4"/>
      <c r="T2" s="178"/>
      <c r="U2" s="422" t="s">
        <v>124</v>
      </c>
      <c r="V2" s="423"/>
      <c r="W2" s="178"/>
      <c r="X2" s="422" t="s">
        <v>125</v>
      </c>
      <c r="Y2" s="423"/>
      <c r="Z2" s="423"/>
      <c r="AA2" s="424"/>
    </row>
    <row r="3" spans="2:27" ht="19" thickBot="1" x14ac:dyDescent="0.25">
      <c r="B3" s="414" t="s">
        <v>10</v>
      </c>
      <c r="C3" s="415"/>
      <c r="D3" s="21"/>
      <c r="E3" s="433" t="s">
        <v>59</v>
      </c>
      <c r="F3" s="434"/>
      <c r="G3" s="434"/>
      <c r="H3" s="434"/>
      <c r="I3" s="434"/>
      <c r="J3" s="434"/>
      <c r="K3" s="434"/>
      <c r="L3" s="434"/>
      <c r="M3" s="434"/>
      <c r="N3" s="434"/>
      <c r="O3" s="434"/>
      <c r="P3" s="435"/>
      <c r="Q3" s="133"/>
      <c r="R3" s="430" t="s">
        <v>122</v>
      </c>
      <c r="S3" s="431"/>
      <c r="T3" s="175"/>
      <c r="U3" s="431" t="s">
        <v>18</v>
      </c>
      <c r="V3" s="432"/>
      <c r="W3" s="134"/>
      <c r="X3" s="434" t="s">
        <v>60</v>
      </c>
      <c r="Y3" s="434"/>
      <c r="Z3" s="434"/>
      <c r="AA3" s="435"/>
    </row>
    <row r="4" spans="2:27" ht="14" x14ac:dyDescent="0.15">
      <c r="B4" s="416"/>
      <c r="C4" s="417"/>
      <c r="D4" s="22"/>
      <c r="E4" s="410" t="s">
        <v>54</v>
      </c>
      <c r="F4" s="411"/>
      <c r="G4" s="410" t="s">
        <v>55</v>
      </c>
      <c r="H4" s="412"/>
      <c r="I4" s="413" t="s">
        <v>56</v>
      </c>
      <c r="J4" s="411"/>
      <c r="K4" s="410" t="s">
        <v>62</v>
      </c>
      <c r="L4" s="412"/>
      <c r="M4" s="413" t="s">
        <v>63</v>
      </c>
      <c r="N4" s="411"/>
      <c r="O4" s="410" t="s">
        <v>57</v>
      </c>
      <c r="P4" s="411"/>
      <c r="Q4" s="123"/>
      <c r="R4" s="408" t="s">
        <v>58</v>
      </c>
      <c r="S4" s="409"/>
      <c r="T4" s="124"/>
      <c r="U4" s="420" t="s">
        <v>18</v>
      </c>
      <c r="V4" s="421"/>
      <c r="W4" s="124"/>
      <c r="X4" s="408" t="s">
        <v>23</v>
      </c>
      <c r="Y4" s="409"/>
      <c r="Z4" s="408" t="s">
        <v>24</v>
      </c>
      <c r="AA4" s="409"/>
    </row>
    <row r="5" spans="2:27" ht="15" thickBot="1" x14ac:dyDescent="0.2">
      <c r="B5" s="418"/>
      <c r="C5" s="419"/>
      <c r="D5" s="23"/>
      <c r="E5" s="125" t="s">
        <v>8</v>
      </c>
      <c r="F5" s="126" t="s">
        <v>9</v>
      </c>
      <c r="G5" s="125" t="s">
        <v>8</v>
      </c>
      <c r="H5" s="127" t="s">
        <v>9</v>
      </c>
      <c r="I5" s="128" t="s">
        <v>8</v>
      </c>
      <c r="J5" s="126" t="s">
        <v>9</v>
      </c>
      <c r="K5" s="125" t="s">
        <v>8</v>
      </c>
      <c r="L5" s="127" t="s">
        <v>9</v>
      </c>
      <c r="M5" s="128" t="s">
        <v>8</v>
      </c>
      <c r="N5" s="126" t="s">
        <v>9</v>
      </c>
      <c r="O5" s="125" t="s">
        <v>8</v>
      </c>
      <c r="P5" s="126" t="s">
        <v>9</v>
      </c>
      <c r="Q5" s="129"/>
      <c r="R5" s="128" t="s">
        <v>8</v>
      </c>
      <c r="S5" s="126" t="s">
        <v>9</v>
      </c>
      <c r="T5" s="130"/>
      <c r="U5" s="125" t="s">
        <v>8</v>
      </c>
      <c r="V5" s="127" t="s">
        <v>9</v>
      </c>
      <c r="W5" s="130"/>
      <c r="X5" s="131" t="s">
        <v>8</v>
      </c>
      <c r="Y5" s="132" t="s">
        <v>9</v>
      </c>
      <c r="Z5" s="131" t="s">
        <v>8</v>
      </c>
      <c r="AA5" s="132" t="s">
        <v>9</v>
      </c>
    </row>
    <row r="6" spans="2:27" ht="14" thickBot="1" x14ac:dyDescent="0.2">
      <c r="B6" s="425"/>
      <c r="C6" s="426"/>
      <c r="D6" s="135"/>
      <c r="E6" s="427"/>
      <c r="F6" s="428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8"/>
      <c r="R6" s="428"/>
      <c r="S6" s="428"/>
      <c r="T6" s="428"/>
      <c r="U6" s="428"/>
      <c r="V6" s="428"/>
      <c r="W6" s="428"/>
      <c r="X6" s="428"/>
      <c r="Y6" s="428"/>
      <c r="Z6" s="428"/>
      <c r="AA6" s="429"/>
    </row>
    <row r="7" spans="2:27" x14ac:dyDescent="0.15">
      <c r="B7" s="121" t="s">
        <v>0</v>
      </c>
      <c r="C7" s="20" t="s">
        <v>25</v>
      </c>
      <c r="D7" s="14"/>
      <c r="E7" s="371">
        <v>27176</v>
      </c>
      <c r="F7" s="372"/>
      <c r="G7" s="373"/>
      <c r="H7" s="374"/>
      <c r="I7" s="375">
        <v>14850</v>
      </c>
      <c r="J7" s="376"/>
      <c r="K7" s="377"/>
      <c r="L7" s="378"/>
      <c r="M7" s="375"/>
      <c r="N7" s="376"/>
      <c r="O7" s="377"/>
      <c r="P7" s="379"/>
      <c r="Q7" s="119"/>
      <c r="R7" s="375">
        <f>SUM(E7+I7)</f>
        <v>42026</v>
      </c>
      <c r="S7" s="376"/>
      <c r="T7" s="136"/>
      <c r="U7" s="555"/>
      <c r="V7" s="180"/>
      <c r="W7" s="136"/>
      <c r="X7" s="229"/>
      <c r="Y7" s="230"/>
      <c r="Z7" s="229">
        <v>42026</v>
      </c>
      <c r="AA7" s="224"/>
    </row>
    <row r="8" spans="2:27" x14ac:dyDescent="0.15">
      <c r="B8" s="222" t="s">
        <v>1</v>
      </c>
      <c r="C8" s="10" t="s">
        <v>25</v>
      </c>
      <c r="D8" s="24"/>
      <c r="E8" s="380"/>
      <c r="F8" s="381">
        <v>7574</v>
      </c>
      <c r="G8" s="382"/>
      <c r="H8" s="383"/>
      <c r="I8" s="384"/>
      <c r="J8" s="385"/>
      <c r="K8" s="386"/>
      <c r="L8" s="387"/>
      <c r="M8" s="384"/>
      <c r="N8" s="385"/>
      <c r="O8" s="386"/>
      <c r="P8" s="388"/>
      <c r="Q8" s="9"/>
      <c r="R8" s="384"/>
      <c r="S8" s="385">
        <v>7574</v>
      </c>
      <c r="T8" s="18"/>
      <c r="U8" s="556"/>
      <c r="V8" s="557">
        <v>1604</v>
      </c>
      <c r="W8" s="17"/>
      <c r="X8" s="231"/>
      <c r="Y8" s="232"/>
      <c r="Z8" s="231"/>
      <c r="AA8" s="225">
        <f>SUM(S8+V8)</f>
        <v>9178</v>
      </c>
    </row>
    <row r="9" spans="2:27" x14ac:dyDescent="0.15">
      <c r="B9" s="116" t="s">
        <v>126</v>
      </c>
      <c r="C9" s="212" t="s">
        <v>25</v>
      </c>
      <c r="D9" s="24"/>
      <c r="E9" s="380">
        <v>25394</v>
      </c>
      <c r="F9" s="381"/>
      <c r="G9" s="382"/>
      <c r="H9" s="383"/>
      <c r="I9" s="384">
        <v>6400</v>
      </c>
      <c r="J9" s="385"/>
      <c r="K9" s="386"/>
      <c r="L9" s="387"/>
      <c r="M9" s="384"/>
      <c r="N9" s="385"/>
      <c r="O9" s="386"/>
      <c r="P9" s="388"/>
      <c r="Q9" s="9"/>
      <c r="R9" s="384">
        <f>SUM(E9+I9)</f>
        <v>31794</v>
      </c>
      <c r="S9" s="385"/>
      <c r="T9" s="18"/>
      <c r="U9" s="556"/>
      <c r="V9" s="557"/>
      <c r="W9" s="17"/>
      <c r="X9" s="231"/>
      <c r="Y9" s="232"/>
      <c r="Z9" s="231">
        <v>31794</v>
      </c>
      <c r="AA9" s="226"/>
    </row>
    <row r="10" spans="2:27" x14ac:dyDescent="0.15">
      <c r="B10" s="223" t="s">
        <v>67</v>
      </c>
      <c r="C10" s="212" t="s">
        <v>25</v>
      </c>
      <c r="D10" s="24"/>
      <c r="E10" s="380"/>
      <c r="F10" s="381">
        <v>9578</v>
      </c>
      <c r="G10" s="382"/>
      <c r="H10" s="383"/>
      <c r="I10" s="384"/>
      <c r="J10" s="385"/>
      <c r="K10" s="386"/>
      <c r="L10" s="387"/>
      <c r="M10" s="384"/>
      <c r="N10" s="385"/>
      <c r="O10" s="386"/>
      <c r="P10" s="388"/>
      <c r="Q10" s="9"/>
      <c r="R10" s="384"/>
      <c r="S10" s="385">
        <v>9578</v>
      </c>
      <c r="T10" s="18"/>
      <c r="U10" s="556"/>
      <c r="V10" s="557">
        <v>449</v>
      </c>
      <c r="W10" s="17"/>
      <c r="X10" s="231"/>
      <c r="Y10" s="232"/>
      <c r="Z10" s="231"/>
      <c r="AA10" s="225">
        <f>SUM(S10+V10)</f>
        <v>10027</v>
      </c>
    </row>
    <row r="11" spans="2:27" x14ac:dyDescent="0.15">
      <c r="B11" s="116" t="s">
        <v>167</v>
      </c>
      <c r="C11" s="10" t="s">
        <v>26</v>
      </c>
      <c r="D11" s="24"/>
      <c r="E11" s="380">
        <v>13481</v>
      </c>
      <c r="F11" s="381"/>
      <c r="G11" s="382"/>
      <c r="H11" s="383"/>
      <c r="I11" s="384"/>
      <c r="J11" s="385"/>
      <c r="K11" s="386"/>
      <c r="L11" s="387"/>
      <c r="M11" s="384"/>
      <c r="N11" s="385"/>
      <c r="O11" s="386"/>
      <c r="P11" s="388"/>
      <c r="Q11" s="9"/>
      <c r="R11" s="384">
        <v>13481</v>
      </c>
      <c r="S11" s="385"/>
      <c r="T11" s="18"/>
      <c r="U11" s="556"/>
      <c r="V11" s="181">
        <v>220</v>
      </c>
      <c r="W11" s="18"/>
      <c r="X11" s="231">
        <f>SUM(R11-V11)</f>
        <v>13261</v>
      </c>
      <c r="Y11" s="232"/>
      <c r="Z11" s="231"/>
      <c r="AA11" s="226"/>
    </row>
    <row r="12" spans="2:27" x14ac:dyDescent="0.15">
      <c r="B12" s="222" t="s">
        <v>2</v>
      </c>
      <c r="C12" s="10" t="s">
        <v>25</v>
      </c>
      <c r="D12" s="24"/>
      <c r="E12" s="380">
        <v>11583</v>
      </c>
      <c r="F12" s="381"/>
      <c r="G12" s="382">
        <v>25914</v>
      </c>
      <c r="H12" s="383"/>
      <c r="I12" s="384"/>
      <c r="J12" s="385"/>
      <c r="K12" s="386"/>
      <c r="L12" s="387">
        <v>11583</v>
      </c>
      <c r="M12" s="384"/>
      <c r="N12" s="385"/>
      <c r="O12" s="386"/>
      <c r="P12" s="388"/>
      <c r="Q12" s="9"/>
      <c r="R12" s="384">
        <v>25914</v>
      </c>
      <c r="S12" s="385"/>
      <c r="T12" s="18"/>
      <c r="U12" s="556"/>
      <c r="V12" s="181"/>
      <c r="W12" s="18"/>
      <c r="X12" s="231"/>
      <c r="Y12" s="232"/>
      <c r="Z12" s="231">
        <v>25914</v>
      </c>
      <c r="AA12" s="226"/>
    </row>
    <row r="13" spans="2:27" x14ac:dyDescent="0.15">
      <c r="B13" s="115" t="s">
        <v>3</v>
      </c>
      <c r="C13" s="10" t="s">
        <v>25</v>
      </c>
      <c r="D13" s="24"/>
      <c r="E13" s="380"/>
      <c r="F13" s="381">
        <v>2896</v>
      </c>
      <c r="G13" s="382"/>
      <c r="H13" s="383"/>
      <c r="I13" s="384"/>
      <c r="J13" s="385">
        <v>46500</v>
      </c>
      <c r="K13" s="386"/>
      <c r="L13" s="387"/>
      <c r="M13" s="380">
        <v>2896</v>
      </c>
      <c r="N13" s="385"/>
      <c r="O13" s="386"/>
      <c r="P13" s="388"/>
      <c r="Q13" s="9"/>
      <c r="R13" s="384"/>
      <c r="S13" s="385">
        <f>SUM(F13+J13-M13)</f>
        <v>46500</v>
      </c>
      <c r="T13" s="18"/>
      <c r="U13" s="556"/>
      <c r="V13" s="181"/>
      <c r="W13" s="18"/>
      <c r="X13" s="231"/>
      <c r="Y13" s="232"/>
      <c r="Z13" s="231"/>
      <c r="AA13" s="226">
        <v>46500</v>
      </c>
    </row>
    <row r="14" spans="2:27" x14ac:dyDescent="0.15">
      <c r="B14" s="222" t="s">
        <v>7</v>
      </c>
      <c r="C14" s="10" t="s">
        <v>25</v>
      </c>
      <c r="D14" s="24"/>
      <c r="E14" s="380">
        <v>4010</v>
      </c>
      <c r="F14" s="381"/>
      <c r="G14" s="382"/>
      <c r="H14" s="383"/>
      <c r="I14" s="384"/>
      <c r="J14" s="385"/>
      <c r="K14" s="386">
        <v>34240</v>
      </c>
      <c r="L14" s="387"/>
      <c r="M14" s="384"/>
      <c r="N14" s="385">
        <v>9486</v>
      </c>
      <c r="O14" s="386"/>
      <c r="P14" s="388"/>
      <c r="Q14" s="9"/>
      <c r="R14" s="384">
        <f>SUM(E14+K14-N14)</f>
        <v>28764</v>
      </c>
      <c r="S14" s="385"/>
      <c r="T14" s="18"/>
      <c r="U14" s="556"/>
      <c r="V14" s="181"/>
      <c r="W14" s="18"/>
      <c r="X14" s="231"/>
      <c r="Y14" s="232"/>
      <c r="Z14" s="231">
        <v>28764</v>
      </c>
      <c r="AA14" s="226"/>
    </row>
    <row r="15" spans="2:27" x14ac:dyDescent="0.15">
      <c r="B15" s="116" t="s">
        <v>66</v>
      </c>
      <c r="C15" s="212" t="s">
        <v>25</v>
      </c>
      <c r="D15" s="24"/>
      <c r="E15" s="380"/>
      <c r="F15" s="381">
        <v>15741</v>
      </c>
      <c r="G15" s="382"/>
      <c r="H15" s="383"/>
      <c r="I15" s="384"/>
      <c r="J15" s="385"/>
      <c r="K15" s="386"/>
      <c r="L15" s="387"/>
      <c r="M15" s="384"/>
      <c r="N15" s="385"/>
      <c r="O15" s="386"/>
      <c r="P15" s="388"/>
      <c r="Q15" s="9"/>
      <c r="R15" s="384"/>
      <c r="S15" s="385">
        <v>15741</v>
      </c>
      <c r="T15" s="18"/>
      <c r="U15" s="556"/>
      <c r="V15" s="181"/>
      <c r="W15" s="18"/>
      <c r="X15" s="231"/>
      <c r="Y15" s="232"/>
      <c r="Z15" s="231"/>
      <c r="AA15" s="226">
        <v>15741</v>
      </c>
    </row>
    <row r="16" spans="2:27" x14ac:dyDescent="0.15">
      <c r="B16" s="222" t="s">
        <v>4</v>
      </c>
      <c r="C16" s="10" t="s">
        <v>25</v>
      </c>
      <c r="D16" s="24"/>
      <c r="E16" s="380">
        <v>675</v>
      </c>
      <c r="F16" s="381"/>
      <c r="G16" s="382"/>
      <c r="H16" s="383"/>
      <c r="I16" s="384"/>
      <c r="J16" s="385"/>
      <c r="K16" s="386"/>
      <c r="L16" s="387"/>
      <c r="M16" s="384">
        <v>308</v>
      </c>
      <c r="N16" s="385"/>
      <c r="O16" s="386"/>
      <c r="P16" s="388">
        <v>308</v>
      </c>
      <c r="Q16" s="9"/>
      <c r="R16" s="384">
        <v>675</v>
      </c>
      <c r="S16" s="385"/>
      <c r="T16" s="18"/>
      <c r="U16" s="556"/>
      <c r="V16" s="181"/>
      <c r="W16" s="18"/>
      <c r="X16" s="231"/>
      <c r="Y16" s="232"/>
      <c r="Z16" s="231">
        <v>675</v>
      </c>
      <c r="AA16" s="226"/>
    </row>
    <row r="17" spans="2:27" x14ac:dyDescent="0.15">
      <c r="B17" s="115" t="s">
        <v>5</v>
      </c>
      <c r="C17" s="10" t="s">
        <v>25</v>
      </c>
      <c r="D17" s="24"/>
      <c r="E17" s="380"/>
      <c r="F17" s="381">
        <v>44161</v>
      </c>
      <c r="G17" s="382"/>
      <c r="H17" s="383"/>
      <c r="I17" s="384"/>
      <c r="J17" s="385"/>
      <c r="K17" s="386"/>
      <c r="L17" s="387">
        <v>12000</v>
      </c>
      <c r="M17" s="384"/>
      <c r="N17" s="385"/>
      <c r="O17" s="386"/>
      <c r="P17" s="388"/>
      <c r="Q17" s="9"/>
      <c r="R17" s="384"/>
      <c r="S17" s="385">
        <f>SUM(F17+L17)</f>
        <v>56161</v>
      </c>
      <c r="T17" s="18"/>
      <c r="U17" s="556"/>
      <c r="V17" s="181"/>
      <c r="W17" s="18"/>
      <c r="X17" s="231"/>
      <c r="Y17" s="232"/>
      <c r="Z17" s="231"/>
      <c r="AA17" s="226">
        <v>56161</v>
      </c>
    </row>
    <row r="18" spans="2:27" x14ac:dyDescent="0.15">
      <c r="B18" s="222" t="s">
        <v>6</v>
      </c>
      <c r="C18" s="10" t="s">
        <v>25</v>
      </c>
      <c r="D18" s="24"/>
      <c r="E18" s="380"/>
      <c r="F18" s="381">
        <v>2005</v>
      </c>
      <c r="G18" s="382"/>
      <c r="H18" s="383">
        <v>4319</v>
      </c>
      <c r="I18" s="384">
        <v>7750</v>
      </c>
      <c r="J18" s="385"/>
      <c r="K18" s="386"/>
      <c r="L18" s="387">
        <v>1990</v>
      </c>
      <c r="M18" s="384">
        <v>2338</v>
      </c>
      <c r="N18" s="385"/>
      <c r="O18" s="386">
        <v>28</v>
      </c>
      <c r="P18" s="388"/>
      <c r="Q18" s="9"/>
      <c r="R18" s="384">
        <f>SUM(I18+M18+O18-L18-H18-F18)</f>
        <v>1802</v>
      </c>
      <c r="S18" s="554"/>
      <c r="T18" s="176"/>
      <c r="U18" s="556"/>
      <c r="V18" s="181"/>
      <c r="W18" s="18"/>
      <c r="X18" s="231"/>
      <c r="Y18" s="232"/>
      <c r="Z18" s="231">
        <v>1802</v>
      </c>
      <c r="AA18" s="226"/>
    </row>
    <row r="19" spans="2:27" x14ac:dyDescent="0.15">
      <c r="B19" s="116" t="s">
        <v>110</v>
      </c>
      <c r="C19" s="212" t="s">
        <v>26</v>
      </c>
      <c r="D19" s="24"/>
      <c r="E19" s="380"/>
      <c r="F19" s="381"/>
      <c r="G19" s="382"/>
      <c r="H19" s="383"/>
      <c r="I19" s="384"/>
      <c r="J19" s="385">
        <v>2200</v>
      </c>
      <c r="K19" s="386"/>
      <c r="L19" s="387"/>
      <c r="M19" s="384">
        <v>2200</v>
      </c>
      <c r="N19" s="385"/>
      <c r="O19" s="386"/>
      <c r="P19" s="388"/>
      <c r="Q19" s="9"/>
      <c r="R19" s="384"/>
      <c r="S19" s="385"/>
      <c r="T19" s="18"/>
      <c r="U19" s="556"/>
      <c r="V19" s="181">
        <v>1650</v>
      </c>
      <c r="W19" s="18"/>
      <c r="X19" s="231"/>
      <c r="Y19" s="232">
        <v>1650</v>
      </c>
      <c r="Z19" s="231"/>
      <c r="AA19" s="226"/>
    </row>
    <row r="20" spans="2:27" x14ac:dyDescent="0.15">
      <c r="B20" s="223" t="s">
        <v>104</v>
      </c>
      <c r="C20" s="212" t="s">
        <v>26</v>
      </c>
      <c r="D20" s="24"/>
      <c r="E20" s="380"/>
      <c r="F20" s="381"/>
      <c r="G20" s="382"/>
      <c r="H20" s="383"/>
      <c r="I20" s="384"/>
      <c r="J20" s="385">
        <v>1050</v>
      </c>
      <c r="K20" s="386"/>
      <c r="L20" s="387"/>
      <c r="M20" s="384">
        <v>1050</v>
      </c>
      <c r="N20" s="385"/>
      <c r="O20" s="386"/>
      <c r="P20" s="388"/>
      <c r="Q20" s="9"/>
      <c r="R20" s="384"/>
      <c r="S20" s="385"/>
      <c r="T20" s="18"/>
      <c r="U20" s="556"/>
      <c r="V20" s="181"/>
      <c r="W20" s="18"/>
      <c r="X20" s="231"/>
      <c r="Y20" s="232"/>
      <c r="Z20" s="231"/>
      <c r="AA20" s="226"/>
    </row>
    <row r="21" spans="2:27" x14ac:dyDescent="0.15">
      <c r="B21" s="116" t="s">
        <v>64</v>
      </c>
      <c r="C21" s="212" t="s">
        <v>26</v>
      </c>
      <c r="D21" s="24"/>
      <c r="E21" s="380"/>
      <c r="F21" s="381">
        <v>119</v>
      </c>
      <c r="G21" s="382"/>
      <c r="H21" s="383"/>
      <c r="I21" s="384"/>
      <c r="J21" s="385">
        <v>300</v>
      </c>
      <c r="K21" s="386"/>
      <c r="L21" s="387"/>
      <c r="M21" s="384">
        <v>300</v>
      </c>
      <c r="N21" s="385"/>
      <c r="O21" s="386"/>
      <c r="P21" s="388"/>
      <c r="Q21" s="9"/>
      <c r="R21" s="384"/>
      <c r="S21" s="385">
        <v>119</v>
      </c>
      <c r="T21" s="18"/>
      <c r="U21" s="558"/>
      <c r="V21" s="559">
        <v>140</v>
      </c>
      <c r="W21" s="18"/>
      <c r="X21" s="233"/>
      <c r="Y21" s="234">
        <f>SUM(S21+V21)</f>
        <v>259</v>
      </c>
      <c r="Z21" s="231"/>
      <c r="AA21" s="226"/>
    </row>
    <row r="22" spans="2:27" x14ac:dyDescent="0.15">
      <c r="B22" s="223" t="s">
        <v>65</v>
      </c>
      <c r="C22" s="212" t="s">
        <v>26</v>
      </c>
      <c r="D22" s="24"/>
      <c r="E22" s="380"/>
      <c r="F22" s="381">
        <v>111</v>
      </c>
      <c r="G22" s="382"/>
      <c r="H22" s="383"/>
      <c r="I22" s="384"/>
      <c r="J22" s="385">
        <v>400</v>
      </c>
      <c r="K22" s="386"/>
      <c r="L22" s="387"/>
      <c r="M22" s="384">
        <v>400</v>
      </c>
      <c r="N22" s="385"/>
      <c r="O22" s="386"/>
      <c r="P22" s="388"/>
      <c r="Q22" s="9"/>
      <c r="R22" s="384"/>
      <c r="S22" s="385">
        <v>111</v>
      </c>
      <c r="T22" s="18"/>
      <c r="U22" s="558"/>
      <c r="V22" s="559">
        <v>120</v>
      </c>
      <c r="W22" s="18"/>
      <c r="X22" s="233"/>
      <c r="Y22" s="234">
        <f>SUM(S22+V22)</f>
        <v>231</v>
      </c>
      <c r="Z22" s="231"/>
      <c r="AA22" s="226"/>
    </row>
    <row r="23" spans="2:27" ht="14" thickBot="1" x14ac:dyDescent="0.2">
      <c r="B23" s="122" t="s">
        <v>29</v>
      </c>
      <c r="C23" s="12" t="s">
        <v>26</v>
      </c>
      <c r="D23" s="15"/>
      <c r="E23" s="389"/>
      <c r="F23" s="390">
        <v>134</v>
      </c>
      <c r="G23" s="391"/>
      <c r="H23" s="392"/>
      <c r="I23" s="393"/>
      <c r="J23" s="394">
        <v>440</v>
      </c>
      <c r="K23" s="395"/>
      <c r="L23" s="396"/>
      <c r="M23" s="393">
        <v>440</v>
      </c>
      <c r="N23" s="394"/>
      <c r="O23" s="395"/>
      <c r="P23" s="397"/>
      <c r="Q23" s="120"/>
      <c r="R23" s="393"/>
      <c r="S23" s="394">
        <v>134</v>
      </c>
      <c r="T23" s="68"/>
      <c r="U23" s="560"/>
      <c r="V23" s="561">
        <v>60</v>
      </c>
      <c r="W23" s="68"/>
      <c r="X23" s="235"/>
      <c r="Y23" s="236">
        <f>SUM(S23+V23)</f>
        <v>194</v>
      </c>
      <c r="Z23" s="237"/>
      <c r="AA23" s="228"/>
    </row>
    <row r="24" spans="2:27" ht="14" thickBot="1" x14ac:dyDescent="0.2">
      <c r="B24" s="425"/>
      <c r="C24" s="576"/>
      <c r="D24" s="576"/>
      <c r="E24" s="576"/>
      <c r="F24" s="576"/>
      <c r="G24" s="576"/>
      <c r="H24" s="576"/>
      <c r="I24" s="576"/>
      <c r="J24" s="576"/>
      <c r="K24" s="576"/>
      <c r="L24" s="576"/>
      <c r="M24" s="576"/>
      <c r="N24" s="576"/>
      <c r="O24" s="576"/>
      <c r="P24" s="576"/>
      <c r="Q24" s="576"/>
      <c r="R24" s="576"/>
      <c r="S24" s="576"/>
      <c r="T24" s="576"/>
      <c r="U24" s="576"/>
      <c r="V24" s="576"/>
      <c r="W24" s="576"/>
      <c r="X24" s="576"/>
      <c r="Y24" s="576"/>
      <c r="Z24" s="576"/>
      <c r="AA24" s="426"/>
    </row>
    <row r="25" spans="2:27" x14ac:dyDescent="0.15">
      <c r="B25" s="121" t="s">
        <v>11</v>
      </c>
      <c r="C25" s="20" t="s">
        <v>26</v>
      </c>
      <c r="D25" s="14"/>
      <c r="E25" s="375"/>
      <c r="F25" s="376"/>
      <c r="G25" s="377"/>
      <c r="H25" s="378">
        <v>21595</v>
      </c>
      <c r="I25" s="375"/>
      <c r="J25" s="376"/>
      <c r="K25" s="377"/>
      <c r="L25" s="378">
        <v>9950</v>
      </c>
      <c r="M25" s="375"/>
      <c r="N25" s="376"/>
      <c r="O25" s="377"/>
      <c r="P25" s="379"/>
      <c r="Q25" s="119"/>
      <c r="R25" s="375"/>
      <c r="S25" s="376">
        <f>SUM(H25+L25)</f>
        <v>31545</v>
      </c>
      <c r="T25" s="136"/>
      <c r="U25" s="555"/>
      <c r="V25" s="180"/>
      <c r="W25" s="136"/>
      <c r="X25" s="229"/>
      <c r="Y25" s="230">
        <v>31545</v>
      </c>
      <c r="Z25" s="229"/>
      <c r="AA25" s="224"/>
    </row>
    <row r="26" spans="2:27" x14ac:dyDescent="0.15">
      <c r="B26" s="222" t="s">
        <v>12</v>
      </c>
      <c r="C26" s="10" t="s">
        <v>26</v>
      </c>
      <c r="D26" s="24"/>
      <c r="E26" s="384"/>
      <c r="F26" s="385"/>
      <c r="G26" s="386"/>
      <c r="H26" s="387"/>
      <c r="I26" s="384">
        <v>17500</v>
      </c>
      <c r="J26" s="385"/>
      <c r="K26" s="386"/>
      <c r="L26" s="387"/>
      <c r="M26" s="384"/>
      <c r="N26" s="385"/>
      <c r="O26" s="386"/>
      <c r="P26" s="388"/>
      <c r="Q26" s="9"/>
      <c r="R26" s="384">
        <v>17500</v>
      </c>
      <c r="S26" s="385"/>
      <c r="T26" s="18"/>
      <c r="U26" s="556"/>
      <c r="V26" s="181"/>
      <c r="W26" s="18"/>
      <c r="X26" s="231">
        <v>17500</v>
      </c>
      <c r="Y26" s="232"/>
      <c r="Z26" s="231"/>
      <c r="AA26" s="226"/>
    </row>
    <row r="27" spans="2:27" x14ac:dyDescent="0.15">
      <c r="B27" s="115" t="s">
        <v>14</v>
      </c>
      <c r="C27" s="10" t="s">
        <v>26</v>
      </c>
      <c r="D27" s="24"/>
      <c r="E27" s="384"/>
      <c r="F27" s="385"/>
      <c r="G27" s="386"/>
      <c r="H27" s="387"/>
      <c r="I27" s="384"/>
      <c r="J27" s="385"/>
      <c r="K27" s="386">
        <v>1283</v>
      </c>
      <c r="L27" s="387"/>
      <c r="M27" s="384"/>
      <c r="N27" s="385"/>
      <c r="O27" s="386"/>
      <c r="P27" s="388"/>
      <c r="Q27" s="9"/>
      <c r="R27" s="384">
        <v>1283</v>
      </c>
      <c r="S27" s="385"/>
      <c r="T27" s="18"/>
      <c r="U27" s="556"/>
      <c r="V27" s="181"/>
      <c r="W27" s="18"/>
      <c r="X27" s="231">
        <v>1283</v>
      </c>
      <c r="Y27" s="232"/>
      <c r="Z27" s="231"/>
      <c r="AA27" s="226"/>
    </row>
    <row r="28" spans="2:27" x14ac:dyDescent="0.15">
      <c r="B28" s="223" t="s">
        <v>133</v>
      </c>
      <c r="C28" s="10" t="s">
        <v>26</v>
      </c>
      <c r="D28" s="24"/>
      <c r="E28" s="384"/>
      <c r="F28" s="385"/>
      <c r="G28" s="386"/>
      <c r="H28" s="387"/>
      <c r="I28" s="384"/>
      <c r="J28" s="385"/>
      <c r="K28" s="386"/>
      <c r="L28" s="387"/>
      <c r="M28" s="384"/>
      <c r="N28" s="385"/>
      <c r="O28" s="386"/>
      <c r="P28" s="388"/>
      <c r="Q28" s="9"/>
      <c r="R28" s="384"/>
      <c r="S28" s="385"/>
      <c r="T28" s="18"/>
      <c r="U28" s="556"/>
      <c r="V28" s="181">
        <v>1350</v>
      </c>
      <c r="W28" s="18"/>
      <c r="X28" s="231"/>
      <c r="Y28" s="232"/>
      <c r="Z28" s="231"/>
      <c r="AA28" s="226">
        <v>1350</v>
      </c>
    </row>
    <row r="29" spans="2:27" x14ac:dyDescent="0.15">
      <c r="B29" s="115" t="s">
        <v>15</v>
      </c>
      <c r="C29" s="10" t="s">
        <v>26</v>
      </c>
      <c r="D29" s="24"/>
      <c r="E29" s="384"/>
      <c r="F29" s="385"/>
      <c r="G29" s="386"/>
      <c r="H29" s="387"/>
      <c r="I29" s="384"/>
      <c r="J29" s="385"/>
      <c r="K29" s="386"/>
      <c r="L29" s="387"/>
      <c r="M29" s="384"/>
      <c r="N29" s="385">
        <v>446</v>
      </c>
      <c r="O29" s="386"/>
      <c r="P29" s="388"/>
      <c r="Q29" s="9"/>
      <c r="R29" s="384"/>
      <c r="S29" s="385">
        <v>446</v>
      </c>
      <c r="T29" s="18"/>
      <c r="U29" s="556"/>
      <c r="V29" s="181"/>
      <c r="W29" s="18"/>
      <c r="X29" s="231"/>
      <c r="Y29" s="232">
        <v>446</v>
      </c>
      <c r="Z29" s="231"/>
      <c r="AA29" s="226"/>
    </row>
    <row r="30" spans="2:27" x14ac:dyDescent="0.15">
      <c r="B30" s="243" t="s">
        <v>117</v>
      </c>
      <c r="C30" s="169" t="s">
        <v>26</v>
      </c>
      <c r="D30" s="168"/>
      <c r="E30" s="398"/>
      <c r="F30" s="399"/>
      <c r="G30" s="400"/>
      <c r="H30" s="401"/>
      <c r="I30" s="398"/>
      <c r="J30" s="399"/>
      <c r="K30" s="400"/>
      <c r="L30" s="401"/>
      <c r="M30" s="398"/>
      <c r="N30" s="399"/>
      <c r="O30" s="400">
        <v>140</v>
      </c>
      <c r="P30" s="402"/>
      <c r="Q30" s="13"/>
      <c r="R30" s="398">
        <v>140</v>
      </c>
      <c r="S30" s="399"/>
      <c r="T30" s="19"/>
      <c r="U30" s="562"/>
      <c r="V30" s="182"/>
      <c r="W30" s="19"/>
      <c r="X30" s="238">
        <v>140</v>
      </c>
      <c r="Y30" s="239"/>
      <c r="Z30" s="238"/>
      <c r="AA30" s="227"/>
    </row>
    <row r="31" spans="2:27" ht="14" thickBot="1" x14ac:dyDescent="0.2">
      <c r="B31" s="122" t="s">
        <v>17</v>
      </c>
      <c r="C31" s="12" t="s">
        <v>26</v>
      </c>
      <c r="D31" s="15"/>
      <c r="E31" s="393"/>
      <c r="F31" s="394"/>
      <c r="G31" s="395"/>
      <c r="H31" s="396"/>
      <c r="I31" s="393"/>
      <c r="J31" s="394"/>
      <c r="K31" s="395"/>
      <c r="L31" s="396"/>
      <c r="M31" s="393"/>
      <c r="N31" s="394"/>
      <c r="O31" s="395">
        <v>140</v>
      </c>
      <c r="P31" s="397"/>
      <c r="Q31" s="120"/>
      <c r="R31" s="393">
        <v>140</v>
      </c>
      <c r="S31" s="394"/>
      <c r="T31" s="68"/>
      <c r="U31" s="563"/>
      <c r="V31" s="183"/>
      <c r="W31" s="68"/>
      <c r="X31" s="237">
        <v>140</v>
      </c>
      <c r="Y31" s="240"/>
      <c r="Z31" s="237"/>
      <c r="AA31" s="228"/>
    </row>
    <row r="32" spans="2:27" ht="14" thickBot="1" x14ac:dyDescent="0.2">
      <c r="B32" s="425"/>
      <c r="C32" s="576"/>
      <c r="D32" s="576"/>
      <c r="E32" s="576"/>
      <c r="F32" s="576"/>
      <c r="G32" s="576"/>
      <c r="H32" s="576"/>
      <c r="I32" s="576"/>
      <c r="J32" s="576"/>
      <c r="K32" s="576"/>
      <c r="L32" s="576"/>
      <c r="M32" s="576"/>
      <c r="N32" s="576"/>
      <c r="O32" s="576"/>
      <c r="P32" s="576"/>
      <c r="Q32" s="576"/>
      <c r="R32" s="576"/>
      <c r="S32" s="576"/>
      <c r="T32" s="576"/>
      <c r="U32" s="576"/>
      <c r="V32" s="576"/>
      <c r="W32" s="576"/>
      <c r="X32" s="576"/>
      <c r="Y32" s="576"/>
      <c r="Z32" s="576"/>
      <c r="AA32" s="426"/>
    </row>
    <row r="33" spans="2:27" x14ac:dyDescent="0.15">
      <c r="B33" s="214" t="s">
        <v>19</v>
      </c>
      <c r="C33" s="20" t="s">
        <v>26</v>
      </c>
      <c r="D33" s="14"/>
      <c r="E33" s="375"/>
      <c r="F33" s="376"/>
      <c r="G33" s="377"/>
      <c r="H33" s="378"/>
      <c r="I33" s="375"/>
      <c r="J33" s="376"/>
      <c r="K33" s="377"/>
      <c r="L33" s="378"/>
      <c r="M33" s="375"/>
      <c r="N33" s="376"/>
      <c r="O33" s="377"/>
      <c r="P33" s="379"/>
      <c r="Q33" s="119"/>
      <c r="R33" s="375"/>
      <c r="S33" s="376"/>
      <c r="T33" s="136"/>
      <c r="U33" s="555">
        <v>1604</v>
      </c>
      <c r="V33" s="180"/>
      <c r="W33" s="136"/>
      <c r="X33" s="229">
        <v>1604</v>
      </c>
      <c r="Y33" s="230"/>
      <c r="Z33" s="229"/>
      <c r="AA33" s="224"/>
    </row>
    <row r="34" spans="2:27" x14ac:dyDescent="0.15">
      <c r="B34" s="223" t="s">
        <v>134</v>
      </c>
      <c r="C34" s="10" t="s">
        <v>26</v>
      </c>
      <c r="D34" s="24"/>
      <c r="E34" s="384"/>
      <c r="F34" s="385"/>
      <c r="G34" s="386"/>
      <c r="H34" s="387"/>
      <c r="I34" s="384"/>
      <c r="J34" s="385"/>
      <c r="K34" s="386"/>
      <c r="L34" s="387"/>
      <c r="M34" s="384"/>
      <c r="N34" s="385"/>
      <c r="O34" s="386"/>
      <c r="P34" s="388"/>
      <c r="Q34" s="9"/>
      <c r="R34" s="384"/>
      <c r="S34" s="385"/>
      <c r="T34" s="18"/>
      <c r="U34" s="556">
        <v>449</v>
      </c>
      <c r="V34" s="181"/>
      <c r="W34" s="18"/>
      <c r="X34" s="231">
        <v>449</v>
      </c>
      <c r="Y34" s="232"/>
      <c r="Z34" s="231"/>
      <c r="AA34" s="226"/>
    </row>
    <row r="35" spans="2:27" x14ac:dyDescent="0.15">
      <c r="B35" s="115" t="s">
        <v>20</v>
      </c>
      <c r="C35" s="10" t="s">
        <v>25</v>
      </c>
      <c r="D35" s="24"/>
      <c r="E35" s="384"/>
      <c r="F35" s="385"/>
      <c r="G35" s="386"/>
      <c r="H35" s="387"/>
      <c r="I35" s="384"/>
      <c r="J35" s="385"/>
      <c r="K35" s="386"/>
      <c r="L35" s="387"/>
      <c r="M35" s="384"/>
      <c r="N35" s="385"/>
      <c r="O35" s="386"/>
      <c r="P35" s="388"/>
      <c r="Q35" s="9"/>
      <c r="R35" s="384"/>
      <c r="S35" s="385"/>
      <c r="T35" s="18"/>
      <c r="U35" s="556">
        <v>15840</v>
      </c>
      <c r="V35" s="181"/>
      <c r="W35" s="18"/>
      <c r="X35" s="231"/>
      <c r="Y35" s="232"/>
      <c r="Z35" s="231">
        <v>15840</v>
      </c>
      <c r="AA35" s="226"/>
    </row>
    <row r="36" spans="2:27" x14ac:dyDescent="0.15">
      <c r="B36" s="222" t="s">
        <v>21</v>
      </c>
      <c r="C36" s="10" t="s">
        <v>26</v>
      </c>
      <c r="D36" s="24"/>
      <c r="E36" s="384"/>
      <c r="F36" s="385"/>
      <c r="G36" s="386"/>
      <c r="H36" s="387"/>
      <c r="I36" s="384"/>
      <c r="J36" s="385"/>
      <c r="K36" s="386"/>
      <c r="L36" s="387"/>
      <c r="M36" s="384"/>
      <c r="N36" s="385"/>
      <c r="O36" s="386"/>
      <c r="P36" s="388"/>
      <c r="Q36" s="9"/>
      <c r="R36" s="384"/>
      <c r="S36" s="385"/>
      <c r="T36" s="18"/>
      <c r="U36" s="556"/>
      <c r="V36" s="181">
        <v>15840</v>
      </c>
      <c r="W36" s="18"/>
      <c r="X36" s="231"/>
      <c r="Y36" s="232">
        <v>15840</v>
      </c>
      <c r="Z36" s="231"/>
      <c r="AA36" s="226"/>
    </row>
    <row r="37" spans="2:27" x14ac:dyDescent="0.15">
      <c r="B37" s="115" t="s">
        <v>22</v>
      </c>
      <c r="C37" s="10" t="s">
        <v>25</v>
      </c>
      <c r="D37" s="24"/>
      <c r="E37" s="384"/>
      <c r="F37" s="385"/>
      <c r="G37" s="386"/>
      <c r="H37" s="387"/>
      <c r="I37" s="384"/>
      <c r="J37" s="385"/>
      <c r="K37" s="386"/>
      <c r="L37" s="387"/>
      <c r="M37" s="384"/>
      <c r="N37" s="385"/>
      <c r="O37" s="386"/>
      <c r="P37" s="388"/>
      <c r="Q37" s="9"/>
      <c r="R37" s="384"/>
      <c r="S37" s="385"/>
      <c r="T37" s="18"/>
      <c r="U37" s="556">
        <v>320</v>
      </c>
      <c r="V37" s="181"/>
      <c r="W37" s="18"/>
      <c r="X37" s="231"/>
      <c r="Y37" s="232"/>
      <c r="Z37" s="231">
        <v>320</v>
      </c>
      <c r="AA37" s="226"/>
    </row>
    <row r="38" spans="2:27" x14ac:dyDescent="0.15">
      <c r="B38" s="243" t="s">
        <v>141</v>
      </c>
      <c r="C38" s="169" t="s">
        <v>26</v>
      </c>
      <c r="D38" s="168"/>
      <c r="E38" s="398"/>
      <c r="F38" s="399"/>
      <c r="G38" s="400"/>
      <c r="H38" s="401"/>
      <c r="I38" s="398"/>
      <c r="J38" s="399"/>
      <c r="K38" s="400"/>
      <c r="L38" s="401"/>
      <c r="M38" s="398"/>
      <c r="N38" s="399"/>
      <c r="O38" s="400"/>
      <c r="P38" s="402"/>
      <c r="Q38" s="13"/>
      <c r="R38" s="398"/>
      <c r="S38" s="399"/>
      <c r="T38" s="19"/>
      <c r="U38" s="562">
        <v>220</v>
      </c>
      <c r="V38" s="182"/>
      <c r="W38" s="19"/>
      <c r="X38" s="238">
        <v>220</v>
      </c>
      <c r="Y38" s="239"/>
      <c r="Z38" s="238"/>
      <c r="AA38" s="227"/>
    </row>
    <row r="39" spans="2:27" x14ac:dyDescent="0.15">
      <c r="B39" s="552" t="s">
        <v>164</v>
      </c>
      <c r="C39" s="169" t="s">
        <v>26</v>
      </c>
      <c r="D39" s="168"/>
      <c r="E39" s="398"/>
      <c r="F39" s="399"/>
      <c r="G39" s="400"/>
      <c r="H39" s="401"/>
      <c r="I39" s="398">
        <v>4390</v>
      </c>
      <c r="J39" s="399"/>
      <c r="K39" s="400"/>
      <c r="L39" s="401"/>
      <c r="M39" s="398"/>
      <c r="N39" s="399"/>
      <c r="O39" s="400"/>
      <c r="P39" s="402"/>
      <c r="Q39" s="13"/>
      <c r="R39" s="398">
        <v>4390</v>
      </c>
      <c r="S39" s="399"/>
      <c r="T39" s="19"/>
      <c r="U39" s="562">
        <v>1350</v>
      </c>
      <c r="V39" s="182"/>
      <c r="W39" s="19"/>
      <c r="X39" s="238">
        <f>SUM(R39+U39)</f>
        <v>5740</v>
      </c>
      <c r="Y39" s="239"/>
      <c r="Z39" s="238"/>
      <c r="AA39" s="227"/>
    </row>
    <row r="40" spans="2:27" ht="14" thickBot="1" x14ac:dyDescent="0.2">
      <c r="B40" s="553" t="s">
        <v>27</v>
      </c>
      <c r="C40" s="12" t="s">
        <v>25</v>
      </c>
      <c r="D40" s="15"/>
      <c r="E40" s="393"/>
      <c r="F40" s="394"/>
      <c r="G40" s="395"/>
      <c r="H40" s="396"/>
      <c r="I40" s="393"/>
      <c r="J40" s="394"/>
      <c r="K40" s="395"/>
      <c r="L40" s="396"/>
      <c r="M40" s="393"/>
      <c r="N40" s="394"/>
      <c r="O40" s="395"/>
      <c r="P40" s="397"/>
      <c r="Q40" s="120"/>
      <c r="R40" s="393"/>
      <c r="S40" s="394"/>
      <c r="T40" s="68"/>
      <c r="U40" s="563">
        <v>1650</v>
      </c>
      <c r="V40" s="183"/>
      <c r="W40" s="68"/>
      <c r="X40" s="237"/>
      <c r="Y40" s="240"/>
      <c r="Z40" s="237">
        <v>1650</v>
      </c>
      <c r="AA40" s="228"/>
    </row>
    <row r="41" spans="2:27" ht="14" thickBot="1" x14ac:dyDescent="0.2">
      <c r="B41" s="573"/>
      <c r="C41" s="574"/>
      <c r="D41" s="574"/>
      <c r="E41" s="574"/>
      <c r="F41" s="574"/>
      <c r="G41" s="574"/>
      <c r="H41" s="574"/>
      <c r="I41" s="574"/>
      <c r="J41" s="574"/>
      <c r="K41" s="574"/>
      <c r="L41" s="574"/>
      <c r="M41" s="574"/>
      <c r="N41" s="574"/>
      <c r="O41" s="574"/>
      <c r="P41" s="574"/>
      <c r="Q41" s="574"/>
      <c r="R41" s="574"/>
      <c r="S41" s="574"/>
      <c r="T41" s="574"/>
      <c r="U41" s="574"/>
      <c r="V41" s="574"/>
      <c r="W41" s="574"/>
      <c r="X41" s="574"/>
      <c r="Y41" s="574"/>
      <c r="Z41" s="574"/>
      <c r="AA41" s="575"/>
    </row>
    <row r="42" spans="2:27" ht="14" thickBot="1" x14ac:dyDescent="0.2">
      <c r="B42" s="577" t="s">
        <v>28</v>
      </c>
      <c r="C42" s="578"/>
      <c r="D42" s="25"/>
      <c r="E42" s="564"/>
      <c r="F42" s="565"/>
      <c r="G42" s="565"/>
      <c r="H42" s="565"/>
      <c r="I42" s="565"/>
      <c r="J42" s="565"/>
      <c r="K42" s="565"/>
      <c r="L42" s="565"/>
      <c r="M42" s="565"/>
      <c r="N42" s="565"/>
      <c r="O42" s="565"/>
      <c r="P42" s="565"/>
      <c r="Q42" s="565"/>
      <c r="R42" s="565"/>
      <c r="S42" s="565"/>
      <c r="T42" s="565"/>
      <c r="U42" s="565"/>
      <c r="V42" s="566"/>
      <c r="W42" s="567"/>
      <c r="X42" s="568">
        <v>9620</v>
      </c>
      <c r="Y42" s="569"/>
      <c r="Z42" s="570"/>
      <c r="AA42" s="571">
        <v>9620</v>
      </c>
    </row>
    <row r="43" spans="2:27" ht="14" thickBot="1" x14ac:dyDescent="0.2">
      <c r="B43" s="436" t="s">
        <v>61</v>
      </c>
      <c r="C43" s="437"/>
      <c r="D43" s="25"/>
      <c r="E43" s="102">
        <f t="shared" ref="E43:P43" si="0">SUM(E6:E42)</f>
        <v>82319</v>
      </c>
      <c r="F43" s="103">
        <f t="shared" si="0"/>
        <v>82319</v>
      </c>
      <c r="G43" s="102">
        <f t="shared" si="0"/>
        <v>25914</v>
      </c>
      <c r="H43" s="104">
        <f t="shared" si="0"/>
        <v>25914</v>
      </c>
      <c r="I43" s="105">
        <f t="shared" si="0"/>
        <v>50890</v>
      </c>
      <c r="J43" s="103">
        <f t="shared" si="0"/>
        <v>50890</v>
      </c>
      <c r="K43" s="102">
        <f t="shared" si="0"/>
        <v>35523</v>
      </c>
      <c r="L43" s="104">
        <f t="shared" si="0"/>
        <v>35523</v>
      </c>
      <c r="M43" s="105">
        <f>SUM(M7:M40)</f>
        <v>9932</v>
      </c>
      <c r="N43" s="529">
        <f t="shared" si="0"/>
        <v>9932</v>
      </c>
      <c r="O43" s="105">
        <f t="shared" si="0"/>
        <v>308</v>
      </c>
      <c r="P43" s="530">
        <f t="shared" si="0"/>
        <v>308</v>
      </c>
      <c r="Q43" s="531"/>
      <c r="R43" s="105">
        <f>SUM(R7:R40)</f>
        <v>167909</v>
      </c>
      <c r="S43" s="103">
        <f>SUM(S7:S40)</f>
        <v>167909</v>
      </c>
      <c r="T43" s="177"/>
      <c r="U43" s="102">
        <f>SUM(U6:U42)</f>
        <v>21433</v>
      </c>
      <c r="V43" s="106">
        <f>SUM(V6:V42)</f>
        <v>21433</v>
      </c>
      <c r="W43" s="567"/>
      <c r="X43" s="572">
        <f>SUM(X7:X42)</f>
        <v>49957</v>
      </c>
      <c r="Y43" s="106">
        <f>SUM(Y7:Y42)</f>
        <v>50165</v>
      </c>
      <c r="Z43" s="107">
        <f>SUM(Z6:Z42)</f>
        <v>148785</v>
      </c>
      <c r="AA43" s="108">
        <f>SUM(AA6:AA42)</f>
        <v>148577</v>
      </c>
    </row>
    <row r="44" spans="2:27" x14ac:dyDescent="0.15">
      <c r="X44" s="269"/>
      <c r="Z44" s="246"/>
    </row>
    <row r="45" spans="2:27" x14ac:dyDescent="0.15">
      <c r="E45" s="117"/>
      <c r="K45" s="117"/>
      <c r="L45" s="117"/>
      <c r="X45" s="269"/>
      <c r="Y45" s="246"/>
      <c r="Z45" s="246"/>
    </row>
    <row r="46" spans="2:27" x14ac:dyDescent="0.15">
      <c r="R46" s="117"/>
      <c r="X46" s="246"/>
    </row>
    <row r="49" spans="11:11" x14ac:dyDescent="0.15">
      <c r="K49" s="213"/>
    </row>
  </sheetData>
  <mergeCells count="26">
    <mergeCell ref="B41:AA41"/>
    <mergeCell ref="B32:AA32"/>
    <mergeCell ref="B24:AA24"/>
    <mergeCell ref="B2:S2"/>
    <mergeCell ref="U2:V2"/>
    <mergeCell ref="X2:AA2"/>
    <mergeCell ref="B6:C6"/>
    <mergeCell ref="E6:AA6"/>
    <mergeCell ref="R3:S3"/>
    <mergeCell ref="U3:V3"/>
    <mergeCell ref="E3:P3"/>
    <mergeCell ref="X3:AA3"/>
    <mergeCell ref="B43:C43"/>
    <mergeCell ref="B42:C42"/>
    <mergeCell ref="E42:V42"/>
    <mergeCell ref="B3:C5"/>
    <mergeCell ref="U4:V4"/>
    <mergeCell ref="X4:Y4"/>
    <mergeCell ref="Z4:AA4"/>
    <mergeCell ref="E4:F4"/>
    <mergeCell ref="G4:H4"/>
    <mergeCell ref="I4:J4"/>
    <mergeCell ref="K4:L4"/>
    <mergeCell ref="M4:N4"/>
    <mergeCell ref="O4:P4"/>
    <mergeCell ref="R4:S4"/>
  </mergeCells>
  <pageMargins left="0.7" right="0.7" top="0.75" bottom="0.75" header="0.3" footer="0.3"/>
  <pageSetup paperSize="9" scale="90" orientation="landscape" r:id="rId1"/>
  <ignoredErrors>
    <ignoredError sqref="M4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J17"/>
  <sheetViews>
    <sheetView zoomScaleNormal="100" workbookViewId="0">
      <selection activeCell="H28" sqref="H28"/>
    </sheetView>
  </sheetViews>
  <sheetFormatPr baseColWidth="10" defaultColWidth="8.83203125" defaultRowHeight="13" x14ac:dyDescent="0.15"/>
  <cols>
    <col min="2" max="2" width="10.5" customWidth="1"/>
    <col min="3" max="3" width="21.1640625" customWidth="1"/>
    <col min="4" max="4" width="0.5" customWidth="1"/>
    <col min="5" max="5" width="12" customWidth="1"/>
    <col min="6" max="6" width="13" customWidth="1"/>
    <col min="7" max="8" width="13.5" customWidth="1"/>
  </cols>
  <sheetData>
    <row r="1" spans="2:10" ht="24" thickBot="1" x14ac:dyDescent="0.3">
      <c r="B1" s="2"/>
      <c r="C1" s="2"/>
      <c r="D1" s="2"/>
    </row>
    <row r="2" spans="2:10" ht="24" thickBot="1" x14ac:dyDescent="0.3">
      <c r="B2" s="438" t="s">
        <v>55</v>
      </c>
      <c r="C2" s="439"/>
      <c r="D2" s="439"/>
      <c r="E2" s="440"/>
    </row>
    <row r="3" spans="2:10" ht="14" thickBot="1" x14ac:dyDescent="0.2">
      <c r="B3" s="117" t="s">
        <v>90</v>
      </c>
    </row>
    <row r="4" spans="2:10" ht="58" customHeight="1" thickBot="1" x14ac:dyDescent="0.2">
      <c r="B4" s="46" t="s">
        <v>39</v>
      </c>
      <c r="C4" s="45" t="s">
        <v>40</v>
      </c>
      <c r="D4" s="76"/>
      <c r="E4" s="43" t="s">
        <v>68</v>
      </c>
      <c r="F4" s="44" t="s">
        <v>69</v>
      </c>
      <c r="G4" s="45" t="s">
        <v>70</v>
      </c>
    </row>
    <row r="5" spans="2:10" ht="18" x14ac:dyDescent="0.2">
      <c r="B5" s="73">
        <v>44567</v>
      </c>
      <c r="C5" s="79" t="s">
        <v>93</v>
      </c>
      <c r="D5" s="77"/>
      <c r="E5" s="29">
        <v>12474</v>
      </c>
      <c r="F5" s="28">
        <v>2079</v>
      </c>
      <c r="G5" s="40">
        <v>10395</v>
      </c>
      <c r="H5" s="146"/>
    </row>
    <row r="6" spans="2:10" ht="18" x14ac:dyDescent="0.2">
      <c r="B6" s="73">
        <v>44574</v>
      </c>
      <c r="C6" s="79" t="s">
        <v>94</v>
      </c>
      <c r="D6" s="77"/>
      <c r="E6" s="29">
        <v>5568</v>
      </c>
      <c r="F6" s="28">
        <v>928</v>
      </c>
      <c r="G6" s="40">
        <v>4640</v>
      </c>
      <c r="H6" s="146"/>
    </row>
    <row r="7" spans="2:10" ht="18" x14ac:dyDescent="0.2">
      <c r="B7" s="137">
        <v>44620</v>
      </c>
      <c r="C7" s="138" t="s">
        <v>95</v>
      </c>
      <c r="D7" s="139"/>
      <c r="E7" s="114">
        <v>1440</v>
      </c>
      <c r="F7" s="140">
        <v>240</v>
      </c>
      <c r="G7" s="141">
        <v>1200</v>
      </c>
      <c r="H7" s="146"/>
    </row>
    <row r="8" spans="2:10" ht="18" x14ac:dyDescent="0.2">
      <c r="B8" s="137">
        <v>44620</v>
      </c>
      <c r="C8" s="138" t="s">
        <v>94</v>
      </c>
      <c r="D8" s="139"/>
      <c r="E8" s="114">
        <v>2940</v>
      </c>
      <c r="F8" s="140">
        <v>490</v>
      </c>
      <c r="G8" s="141">
        <v>2450</v>
      </c>
      <c r="H8" s="146"/>
    </row>
    <row r="9" spans="2:10" ht="18" x14ac:dyDescent="0.2">
      <c r="B9" s="137">
        <v>44643</v>
      </c>
      <c r="C9" s="138" t="s">
        <v>93</v>
      </c>
      <c r="D9" s="139"/>
      <c r="E9" s="114">
        <v>3492</v>
      </c>
      <c r="F9" s="140">
        <v>582</v>
      </c>
      <c r="G9" s="141">
        <v>2910</v>
      </c>
      <c r="H9" s="146"/>
    </row>
    <row r="10" spans="2:10" ht="19" thickBot="1" x14ac:dyDescent="0.25">
      <c r="B10" s="145"/>
      <c r="C10" s="80"/>
      <c r="D10" s="78"/>
      <c r="E10" s="49"/>
      <c r="F10" s="41"/>
      <c r="G10" s="42"/>
    </row>
    <row r="11" spans="2:10" ht="19" thickBot="1" x14ac:dyDescent="0.25">
      <c r="B11" s="31"/>
      <c r="C11" s="31"/>
      <c r="D11" s="54"/>
      <c r="E11" s="142">
        <f>SUM(E5:E10)</f>
        <v>25914</v>
      </c>
      <c r="F11" s="143">
        <f>SUM(F5:F10)</f>
        <v>4319</v>
      </c>
      <c r="G11" s="144">
        <f>SUM(G5:G10)</f>
        <v>21595</v>
      </c>
    </row>
    <row r="12" spans="2:10" ht="20" customHeight="1" thickBot="1" x14ac:dyDescent="0.25">
      <c r="B12" s="3"/>
      <c r="C12" s="3"/>
      <c r="D12" s="3"/>
      <c r="E12" s="3"/>
      <c r="F12" s="3"/>
      <c r="G12" s="3"/>
    </row>
    <row r="13" spans="2:10" ht="20" customHeight="1" thickBot="1" x14ac:dyDescent="0.25">
      <c r="B13" s="3"/>
      <c r="C13" s="3"/>
      <c r="D13" s="3"/>
      <c r="E13" s="444"/>
      <c r="F13" s="526"/>
      <c r="G13" s="525" t="s">
        <v>8</v>
      </c>
      <c r="H13" s="352" t="s">
        <v>9</v>
      </c>
    </row>
    <row r="14" spans="2:10" ht="18" x14ac:dyDescent="0.2">
      <c r="E14" s="443" t="s">
        <v>8</v>
      </c>
      <c r="F14" s="316" t="s">
        <v>44</v>
      </c>
      <c r="G14" s="32">
        <v>25914</v>
      </c>
      <c r="H14" s="317"/>
      <c r="I14" s="3"/>
      <c r="J14" s="3"/>
    </row>
    <row r="15" spans="2:10" ht="19" thickBot="1" x14ac:dyDescent="0.25">
      <c r="E15" s="443"/>
      <c r="F15" s="318"/>
      <c r="G15" s="114"/>
      <c r="H15" s="141"/>
      <c r="I15" s="3"/>
      <c r="J15" s="3"/>
    </row>
    <row r="16" spans="2:10" ht="18" x14ac:dyDescent="0.2">
      <c r="E16" s="441" t="s">
        <v>9</v>
      </c>
      <c r="F16" s="313" t="s">
        <v>11</v>
      </c>
      <c r="G16" s="319"/>
      <c r="H16" s="320">
        <v>21595</v>
      </c>
      <c r="I16" s="3"/>
      <c r="J16" s="3"/>
    </row>
    <row r="17" spans="5:10" ht="19" thickBot="1" x14ac:dyDescent="0.25">
      <c r="E17" s="442"/>
      <c r="F17" s="315" t="s">
        <v>46</v>
      </c>
      <c r="G17" s="49"/>
      <c r="H17" s="42">
        <v>4319</v>
      </c>
      <c r="I17" s="3"/>
      <c r="J17" s="3"/>
    </row>
  </sheetData>
  <mergeCells count="4">
    <mergeCell ref="B2:E2"/>
    <mergeCell ref="E16:E17"/>
    <mergeCell ref="E14:E15"/>
    <mergeCell ref="E13:F13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B1:N29"/>
  <sheetViews>
    <sheetView workbookViewId="0">
      <selection activeCell="G37" sqref="G37"/>
    </sheetView>
  </sheetViews>
  <sheetFormatPr baseColWidth="10" defaultColWidth="8.83203125" defaultRowHeight="13" x14ac:dyDescent="0.15"/>
  <cols>
    <col min="2" max="2" width="10.5" customWidth="1"/>
    <col min="3" max="3" width="22.33203125" bestFit="1" customWidth="1"/>
    <col min="4" max="4" width="0.5" customWidth="1"/>
    <col min="5" max="5" width="11" customWidth="1"/>
    <col min="6" max="6" width="18" bestFit="1" customWidth="1"/>
    <col min="7" max="14" width="17.1640625" customWidth="1"/>
  </cols>
  <sheetData>
    <row r="1" spans="2:14" ht="24" thickBot="1" x14ac:dyDescent="0.3">
      <c r="B1" s="2"/>
      <c r="C1" s="2"/>
      <c r="D1" s="2"/>
    </row>
    <row r="2" spans="2:14" ht="24" thickBot="1" x14ac:dyDescent="0.3">
      <c r="B2" s="438" t="s">
        <v>56</v>
      </c>
      <c r="C2" s="439"/>
      <c r="D2" s="439"/>
      <c r="E2" s="440"/>
    </row>
    <row r="3" spans="2:14" ht="14" thickBot="1" x14ac:dyDescent="0.2"/>
    <row r="4" spans="2:14" ht="58" customHeight="1" thickBot="1" x14ac:dyDescent="0.2">
      <c r="B4" s="46" t="s">
        <v>39</v>
      </c>
      <c r="C4" s="48" t="s">
        <v>42</v>
      </c>
      <c r="D4" s="50"/>
      <c r="E4" s="151" t="s">
        <v>68</v>
      </c>
      <c r="F4" s="152" t="s">
        <v>69</v>
      </c>
      <c r="G4" s="152" t="s">
        <v>71</v>
      </c>
      <c r="H4" s="155" t="s">
        <v>105</v>
      </c>
      <c r="I4" s="154" t="s">
        <v>103</v>
      </c>
      <c r="J4" s="153" t="s">
        <v>72</v>
      </c>
      <c r="K4" s="153" t="s">
        <v>100</v>
      </c>
      <c r="L4" s="153" t="s">
        <v>127</v>
      </c>
      <c r="M4" s="154" t="s">
        <v>121</v>
      </c>
      <c r="N4" s="153" t="s">
        <v>102</v>
      </c>
    </row>
    <row r="5" spans="2:14" ht="18" x14ac:dyDescent="0.2">
      <c r="B5" s="179">
        <v>44567</v>
      </c>
      <c r="C5" s="185" t="s">
        <v>96</v>
      </c>
      <c r="D5" s="147"/>
      <c r="E5" s="190">
        <f>SUM(G5+F5)</f>
        <v>7488</v>
      </c>
      <c r="F5" s="191">
        <v>1248</v>
      </c>
      <c r="G5" s="191">
        <v>6240</v>
      </c>
      <c r="H5" s="191"/>
      <c r="I5" s="191"/>
      <c r="J5" s="191"/>
      <c r="K5" s="191"/>
      <c r="L5" s="192"/>
      <c r="M5" s="192"/>
      <c r="N5" s="193"/>
    </row>
    <row r="6" spans="2:14" ht="18" x14ac:dyDescent="0.2">
      <c r="B6" s="186">
        <v>44574</v>
      </c>
      <c r="C6" s="187" t="s">
        <v>97</v>
      </c>
      <c r="D6" s="148"/>
      <c r="E6" s="194">
        <v>2200</v>
      </c>
      <c r="F6" s="171"/>
      <c r="G6" s="171"/>
      <c r="H6" s="171"/>
      <c r="I6" s="171">
        <v>2200</v>
      </c>
      <c r="J6" s="171"/>
      <c r="K6" s="171"/>
      <c r="L6" s="172"/>
      <c r="M6" s="172"/>
      <c r="N6" s="195"/>
    </row>
    <row r="7" spans="2:14" ht="18" x14ac:dyDescent="0.2">
      <c r="B7" s="186">
        <v>44592</v>
      </c>
      <c r="C7" s="187" t="s">
        <v>43</v>
      </c>
      <c r="D7" s="148"/>
      <c r="E7" s="194">
        <v>440</v>
      </c>
      <c r="F7" s="171"/>
      <c r="G7" s="171"/>
      <c r="H7" s="171"/>
      <c r="I7" s="171"/>
      <c r="J7" s="171">
        <v>440</v>
      </c>
      <c r="K7" s="171"/>
      <c r="L7" s="172"/>
      <c r="M7" s="172"/>
      <c r="N7" s="195"/>
    </row>
    <row r="8" spans="2:14" ht="18" x14ac:dyDescent="0.2">
      <c r="B8" s="188">
        <v>44592</v>
      </c>
      <c r="C8" s="189" t="s">
        <v>99</v>
      </c>
      <c r="D8" s="149"/>
      <c r="E8" s="194">
        <v>300</v>
      </c>
      <c r="F8" s="171"/>
      <c r="G8" s="171"/>
      <c r="H8" s="171"/>
      <c r="I8" s="171"/>
      <c r="J8" s="171"/>
      <c r="K8" s="171">
        <v>300</v>
      </c>
      <c r="L8" s="172"/>
      <c r="M8" s="172"/>
      <c r="N8" s="195"/>
    </row>
    <row r="9" spans="2:14" ht="18" x14ac:dyDescent="0.2">
      <c r="B9" s="188">
        <v>44595</v>
      </c>
      <c r="C9" s="189" t="s">
        <v>101</v>
      </c>
      <c r="D9" s="149"/>
      <c r="E9" s="194">
        <v>400</v>
      </c>
      <c r="F9" s="171"/>
      <c r="G9" s="171"/>
      <c r="H9" s="171"/>
      <c r="I9" s="171"/>
      <c r="J9" s="171"/>
      <c r="K9" s="171"/>
      <c r="L9" s="172"/>
      <c r="M9" s="172"/>
      <c r="N9" s="195">
        <v>400</v>
      </c>
    </row>
    <row r="10" spans="2:14" ht="18" x14ac:dyDescent="0.2">
      <c r="B10" s="188">
        <v>44602</v>
      </c>
      <c r="C10" s="189" t="s">
        <v>104</v>
      </c>
      <c r="D10" s="149"/>
      <c r="E10" s="194">
        <v>1050</v>
      </c>
      <c r="F10" s="171"/>
      <c r="G10" s="171"/>
      <c r="H10" s="171">
        <v>1050</v>
      </c>
      <c r="I10" s="171"/>
      <c r="J10" s="171"/>
      <c r="K10" s="171"/>
      <c r="L10" s="172"/>
      <c r="M10" s="172"/>
      <c r="N10" s="195"/>
    </row>
    <row r="11" spans="2:14" ht="18" x14ac:dyDescent="0.2">
      <c r="B11" s="188">
        <v>44629</v>
      </c>
      <c r="C11" s="189" t="s">
        <v>106</v>
      </c>
      <c r="D11" s="149"/>
      <c r="E11" s="194">
        <v>7680</v>
      </c>
      <c r="F11" s="171">
        <v>1280</v>
      </c>
      <c r="G11" s="171"/>
      <c r="H11" s="171"/>
      <c r="I11" s="171"/>
      <c r="J11" s="171"/>
      <c r="K11" s="171"/>
      <c r="L11" s="172">
        <v>6400</v>
      </c>
      <c r="M11" s="172"/>
      <c r="N11" s="195"/>
    </row>
    <row r="12" spans="2:14" ht="18" x14ac:dyDescent="0.2">
      <c r="B12" s="188">
        <v>44633</v>
      </c>
      <c r="C12" s="189" t="s">
        <v>107</v>
      </c>
      <c r="D12" s="149"/>
      <c r="E12" s="194">
        <v>5736</v>
      </c>
      <c r="F12" s="171">
        <v>956</v>
      </c>
      <c r="G12" s="171">
        <v>4780</v>
      </c>
      <c r="H12" s="171"/>
      <c r="I12" s="171"/>
      <c r="J12" s="171"/>
      <c r="K12" s="171"/>
      <c r="L12" s="172"/>
      <c r="M12" s="172"/>
      <c r="N12" s="195"/>
    </row>
    <row r="13" spans="2:14" ht="18" x14ac:dyDescent="0.2">
      <c r="B13" s="188">
        <v>44636</v>
      </c>
      <c r="C13" s="189" t="s">
        <v>96</v>
      </c>
      <c r="D13" s="149"/>
      <c r="E13" s="194">
        <v>7776</v>
      </c>
      <c r="F13" s="171">
        <v>1296</v>
      </c>
      <c r="G13" s="171">
        <v>6480</v>
      </c>
      <c r="H13" s="171"/>
      <c r="I13" s="171"/>
      <c r="J13" s="171"/>
      <c r="K13" s="171"/>
      <c r="L13" s="172"/>
      <c r="M13" s="172"/>
      <c r="N13" s="195"/>
    </row>
    <row r="14" spans="2:14" ht="18" x14ac:dyDescent="0.2">
      <c r="B14" s="188">
        <v>44646</v>
      </c>
      <c r="C14" s="189" t="s">
        <v>108</v>
      </c>
      <c r="D14" s="149"/>
      <c r="E14" s="194">
        <v>17820</v>
      </c>
      <c r="F14" s="171">
        <v>2970</v>
      </c>
      <c r="G14" s="171"/>
      <c r="H14" s="171"/>
      <c r="I14" s="171"/>
      <c r="J14" s="171"/>
      <c r="K14" s="171"/>
      <c r="L14" s="172"/>
      <c r="M14" s="172">
        <v>14850</v>
      </c>
      <c r="N14" s="195"/>
    </row>
    <row r="15" spans="2:14" ht="19" thickBot="1" x14ac:dyDescent="0.25">
      <c r="B15" s="74"/>
      <c r="C15" s="75"/>
      <c r="D15" s="150"/>
      <c r="E15" s="156"/>
      <c r="F15" s="140"/>
      <c r="G15" s="140"/>
      <c r="H15" s="140"/>
      <c r="I15" s="140"/>
      <c r="J15" s="140"/>
      <c r="K15" s="140"/>
      <c r="L15" s="157"/>
      <c r="M15" s="157"/>
      <c r="N15" s="141"/>
    </row>
    <row r="16" spans="2:14" ht="19" thickBot="1" x14ac:dyDescent="0.2">
      <c r="B16" s="1"/>
      <c r="C16" s="1"/>
      <c r="D16" s="173"/>
      <c r="E16" s="174">
        <f t="shared" ref="E16:K16" si="0">SUM(E5:E15)</f>
        <v>50890</v>
      </c>
      <c r="F16" s="110">
        <f t="shared" si="0"/>
        <v>7750</v>
      </c>
      <c r="G16" s="110">
        <f t="shared" si="0"/>
        <v>17500</v>
      </c>
      <c r="H16" s="110">
        <f t="shared" si="0"/>
        <v>1050</v>
      </c>
      <c r="I16" s="110">
        <f t="shared" si="0"/>
        <v>2200</v>
      </c>
      <c r="J16" s="110">
        <f t="shared" si="0"/>
        <v>440</v>
      </c>
      <c r="K16" s="110">
        <f t="shared" si="0"/>
        <v>300</v>
      </c>
      <c r="L16" s="110">
        <f>SUM(L11:L15)</f>
        <v>6400</v>
      </c>
      <c r="M16" s="110">
        <f>SUM(M5:M15)</f>
        <v>14850</v>
      </c>
      <c r="N16" s="111">
        <f>SUM(N5:N15)</f>
        <v>400</v>
      </c>
    </row>
    <row r="17" spans="5:11" ht="20" customHeight="1" thickBot="1" x14ac:dyDescent="0.2"/>
    <row r="18" spans="5:11" ht="20" customHeight="1" thickBot="1" x14ac:dyDescent="0.2">
      <c r="E18" s="451"/>
      <c r="F18" s="452"/>
      <c r="G18" s="353" t="s">
        <v>8</v>
      </c>
      <c r="H18" s="354" t="s">
        <v>9</v>
      </c>
      <c r="I18" s="117"/>
    </row>
    <row r="19" spans="5:11" ht="20" customHeight="1" x14ac:dyDescent="0.2">
      <c r="E19" s="445" t="s">
        <v>8</v>
      </c>
      <c r="F19" s="321" t="s">
        <v>12</v>
      </c>
      <c r="G19" s="313">
        <v>17500</v>
      </c>
      <c r="H19" s="327"/>
      <c r="I19" s="3"/>
      <c r="J19" s="3"/>
      <c r="K19" s="3"/>
    </row>
    <row r="20" spans="5:11" ht="20" customHeight="1" x14ac:dyDescent="0.2">
      <c r="E20" s="446"/>
      <c r="F20" s="322" t="s">
        <v>108</v>
      </c>
      <c r="G20" s="314">
        <v>14850</v>
      </c>
      <c r="H20" s="328"/>
      <c r="I20" s="3"/>
      <c r="J20" s="3"/>
      <c r="K20" s="3"/>
    </row>
    <row r="21" spans="5:11" ht="20" customHeight="1" x14ac:dyDescent="0.2">
      <c r="E21" s="446"/>
      <c r="F21" s="322" t="s">
        <v>159</v>
      </c>
      <c r="G21" s="314">
        <v>6400</v>
      </c>
      <c r="H21" s="328"/>
      <c r="I21" s="3"/>
      <c r="J21" s="3"/>
      <c r="K21" s="3"/>
    </row>
    <row r="22" spans="5:11" ht="20" customHeight="1" x14ac:dyDescent="0.2">
      <c r="E22" s="527"/>
      <c r="F22" s="528" t="s">
        <v>22</v>
      </c>
      <c r="G22" s="318">
        <v>4390</v>
      </c>
      <c r="H22" s="360"/>
      <c r="I22" s="3"/>
      <c r="J22" s="3"/>
      <c r="K22" s="3"/>
    </row>
    <row r="23" spans="5:11" ht="20" customHeight="1" thickBot="1" x14ac:dyDescent="0.25">
      <c r="E23" s="447"/>
      <c r="F23" s="323" t="s">
        <v>160</v>
      </c>
      <c r="G23" s="315">
        <v>7750</v>
      </c>
      <c r="H23" s="329"/>
      <c r="I23" s="3"/>
      <c r="J23" s="3"/>
      <c r="K23" s="3"/>
    </row>
    <row r="24" spans="5:11" ht="20" customHeight="1" x14ac:dyDescent="0.2">
      <c r="E24" s="448" t="s">
        <v>9</v>
      </c>
      <c r="F24" s="324" t="s">
        <v>45</v>
      </c>
      <c r="G24" s="316"/>
      <c r="H24" s="330">
        <v>46500</v>
      </c>
      <c r="I24" s="3"/>
      <c r="J24" s="3"/>
      <c r="K24" s="3"/>
    </row>
    <row r="25" spans="5:11" ht="20" customHeight="1" x14ac:dyDescent="0.2">
      <c r="E25" s="449"/>
      <c r="F25" s="325" t="s">
        <v>104</v>
      </c>
      <c r="G25" s="331"/>
      <c r="H25" s="328">
        <v>1050</v>
      </c>
      <c r="I25" s="184"/>
    </row>
    <row r="26" spans="5:11" ht="20" customHeight="1" x14ac:dyDescent="0.2">
      <c r="E26" s="449"/>
      <c r="F26" s="325" t="s">
        <v>97</v>
      </c>
      <c r="G26" s="331"/>
      <c r="H26" s="328">
        <v>2200</v>
      </c>
      <c r="I26" s="184"/>
    </row>
    <row r="27" spans="5:11" ht="20" customHeight="1" x14ac:dyDescent="0.2">
      <c r="E27" s="449"/>
      <c r="F27" s="325" t="s">
        <v>43</v>
      </c>
      <c r="G27" s="331"/>
      <c r="H27" s="328">
        <v>440</v>
      </c>
      <c r="I27" s="184"/>
    </row>
    <row r="28" spans="5:11" ht="20" customHeight="1" x14ac:dyDescent="0.2">
      <c r="E28" s="449"/>
      <c r="F28" s="325" t="s">
        <v>98</v>
      </c>
      <c r="G28" s="331"/>
      <c r="H28" s="328">
        <v>300</v>
      </c>
      <c r="I28" s="184"/>
    </row>
    <row r="29" spans="5:11" ht="20" customHeight="1" thickBot="1" x14ac:dyDescent="0.25">
      <c r="E29" s="450"/>
      <c r="F29" s="326" t="s">
        <v>109</v>
      </c>
      <c r="G29" s="332"/>
      <c r="H29" s="329">
        <v>400</v>
      </c>
      <c r="I29" s="184"/>
    </row>
  </sheetData>
  <mergeCells count="4">
    <mergeCell ref="E19:E23"/>
    <mergeCell ref="E24:E29"/>
    <mergeCell ref="E18:F18"/>
    <mergeCell ref="B2:E2"/>
  </mergeCells>
  <pageMargins left="0.7" right="0.7" top="0.75" bottom="0.75" header="0.3" footer="0.3"/>
  <pageSetup paperSize="9" orientation="landscape" r:id="rId1"/>
  <ignoredErrors>
    <ignoredError sqref="L1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B1:P21"/>
  <sheetViews>
    <sheetView zoomScaleNormal="100" workbookViewId="0">
      <selection activeCell="K20" sqref="K20"/>
    </sheetView>
  </sheetViews>
  <sheetFormatPr baseColWidth="10" defaultColWidth="8.83203125" defaultRowHeight="13" x14ac:dyDescent="0.15"/>
  <cols>
    <col min="2" max="2" width="12.33203125" customWidth="1"/>
    <col min="3" max="3" width="21.5" customWidth="1"/>
    <col min="4" max="4" width="0.5" customWidth="1"/>
    <col min="5" max="5" width="10.83203125" customWidth="1"/>
    <col min="6" max="6" width="11.1640625" customWidth="1"/>
    <col min="7" max="7" width="11.5" customWidth="1"/>
    <col min="8" max="8" width="10.5" customWidth="1"/>
    <col min="9" max="9" width="13.83203125" customWidth="1"/>
    <col min="10" max="10" width="0.5" customWidth="1"/>
    <col min="11" max="11" width="11.83203125" customWidth="1"/>
    <col min="13" max="13" width="10.1640625" customWidth="1"/>
  </cols>
  <sheetData>
    <row r="1" spans="2:16" ht="24" thickBot="1" x14ac:dyDescent="0.3">
      <c r="B1" s="2"/>
    </row>
    <row r="2" spans="2:16" ht="24" thickBot="1" x14ac:dyDescent="0.3">
      <c r="B2" s="438" t="s">
        <v>91</v>
      </c>
      <c r="C2" s="439"/>
      <c r="D2" s="439"/>
      <c r="E2" s="440"/>
    </row>
    <row r="3" spans="2:16" ht="14" thickBot="1" x14ac:dyDescent="0.2"/>
    <row r="4" spans="2:16" ht="58" customHeight="1" thickBot="1" x14ac:dyDescent="0.2">
      <c r="B4" s="58" t="s">
        <v>39</v>
      </c>
      <c r="C4" s="59" t="s">
        <v>42</v>
      </c>
      <c r="D4" s="60"/>
      <c r="E4" s="61" t="s">
        <v>68</v>
      </c>
      <c r="F4" s="62" t="s">
        <v>69</v>
      </c>
      <c r="G4" s="62" t="s">
        <v>73</v>
      </c>
      <c r="H4" s="62" t="s">
        <v>74</v>
      </c>
      <c r="I4" s="59" t="s">
        <v>119</v>
      </c>
      <c r="J4" s="63"/>
      <c r="K4" s="64" t="s">
        <v>75</v>
      </c>
    </row>
    <row r="5" spans="2:16" ht="18" x14ac:dyDescent="0.2">
      <c r="B5" s="179">
        <v>44567</v>
      </c>
      <c r="C5" s="185" t="s">
        <v>111</v>
      </c>
      <c r="D5" s="57"/>
      <c r="E5" s="196">
        <v>4812</v>
      </c>
      <c r="F5" s="197">
        <v>802</v>
      </c>
      <c r="G5" s="197"/>
      <c r="H5" s="197">
        <v>4010</v>
      </c>
      <c r="I5" s="198"/>
      <c r="J5" s="16"/>
      <c r="K5" s="65"/>
    </row>
    <row r="6" spans="2:16" ht="18" x14ac:dyDescent="0.2">
      <c r="B6" s="186">
        <v>44570</v>
      </c>
      <c r="C6" s="187" t="s">
        <v>112</v>
      </c>
      <c r="D6" s="55"/>
      <c r="E6" s="170">
        <v>2900</v>
      </c>
      <c r="F6" s="171"/>
      <c r="G6" s="171">
        <v>2900</v>
      </c>
      <c r="H6" s="171"/>
      <c r="I6" s="199"/>
      <c r="J6" s="18"/>
      <c r="K6" s="203">
        <v>218</v>
      </c>
    </row>
    <row r="7" spans="2:16" ht="18" x14ac:dyDescent="0.2">
      <c r="B7" s="186">
        <v>44571</v>
      </c>
      <c r="C7" s="187" t="s">
        <v>93</v>
      </c>
      <c r="D7" s="52"/>
      <c r="E7" s="170">
        <v>2400</v>
      </c>
      <c r="F7" s="171"/>
      <c r="G7" s="171">
        <v>2400</v>
      </c>
      <c r="H7" s="171"/>
      <c r="I7" s="199"/>
      <c r="J7" s="18"/>
      <c r="K7" s="203">
        <v>125</v>
      </c>
    </row>
    <row r="8" spans="2:16" ht="18" x14ac:dyDescent="0.2">
      <c r="B8" s="186">
        <v>44620</v>
      </c>
      <c r="C8" s="187" t="s">
        <v>120</v>
      </c>
      <c r="D8" s="52"/>
      <c r="E8" s="170">
        <v>12000</v>
      </c>
      <c r="F8" s="171"/>
      <c r="G8" s="171"/>
      <c r="H8" s="171"/>
      <c r="I8" s="172">
        <v>12000</v>
      </c>
      <c r="J8" s="18"/>
      <c r="K8" s="66"/>
    </row>
    <row r="9" spans="2:16" ht="18" x14ac:dyDescent="0.2">
      <c r="B9" s="186">
        <v>44622</v>
      </c>
      <c r="C9" s="187" t="s">
        <v>94</v>
      </c>
      <c r="D9" s="52"/>
      <c r="E9" s="170">
        <v>5000</v>
      </c>
      <c r="F9" s="171"/>
      <c r="G9" s="171">
        <v>5000</v>
      </c>
      <c r="H9" s="171"/>
      <c r="I9" s="172"/>
      <c r="J9" s="18"/>
      <c r="K9" s="66">
        <v>940</v>
      </c>
    </row>
    <row r="10" spans="2:16" ht="18" x14ac:dyDescent="0.2">
      <c r="B10" s="188">
        <v>44622</v>
      </c>
      <c r="C10" s="189" t="s">
        <v>111</v>
      </c>
      <c r="D10" s="84"/>
      <c r="E10" s="200">
        <v>5346</v>
      </c>
      <c r="F10" s="201">
        <v>891</v>
      </c>
      <c r="G10" s="201"/>
      <c r="H10" s="201">
        <v>4455</v>
      </c>
      <c r="I10" s="202"/>
      <c r="J10" s="19"/>
      <c r="K10" s="158"/>
    </row>
    <row r="11" spans="2:16" ht="18" x14ac:dyDescent="0.2">
      <c r="B11" s="188">
        <v>44629</v>
      </c>
      <c r="C11" s="189" t="s">
        <v>111</v>
      </c>
      <c r="D11" s="84"/>
      <c r="E11" s="200">
        <v>1782</v>
      </c>
      <c r="F11" s="201">
        <v>297</v>
      </c>
      <c r="G11" s="201"/>
      <c r="H11" s="201">
        <v>1485</v>
      </c>
      <c r="I11" s="202"/>
      <c r="J11" s="19"/>
      <c r="K11" s="158"/>
    </row>
    <row r="12" spans="2:16" ht="19" thickBot="1" x14ac:dyDescent="0.25">
      <c r="B12" s="74"/>
      <c r="C12" s="75" t="s">
        <v>141</v>
      </c>
      <c r="D12" s="53"/>
      <c r="E12" s="49"/>
      <c r="F12" s="41"/>
      <c r="G12" s="41"/>
      <c r="H12" s="41"/>
      <c r="I12" s="67"/>
      <c r="J12" s="68"/>
      <c r="K12" s="69"/>
    </row>
    <row r="13" spans="2:16" ht="19" thickBot="1" x14ac:dyDescent="0.25">
      <c r="B13" s="31"/>
      <c r="C13" s="31"/>
      <c r="D13" s="54"/>
      <c r="E13" s="109">
        <f>SUM(E5:E12)</f>
        <v>34240</v>
      </c>
      <c r="F13" s="110">
        <f>SUM(F5:F12)</f>
        <v>1990</v>
      </c>
      <c r="G13" s="110">
        <f>SUM(G5:G12)</f>
        <v>10300</v>
      </c>
      <c r="H13" s="110">
        <f>SUM(H5:H12)</f>
        <v>9950</v>
      </c>
      <c r="I13" s="112">
        <f>SUM(I5:I12)</f>
        <v>12000</v>
      </c>
      <c r="J13" s="70"/>
      <c r="K13" s="113">
        <f>SUM(K6:K12)</f>
        <v>1283</v>
      </c>
    </row>
    <row r="14" spans="2:16" ht="14" thickBot="1" x14ac:dyDescent="0.2"/>
    <row r="15" spans="2:16" ht="23" customHeight="1" thickBot="1" x14ac:dyDescent="0.25">
      <c r="E15" s="455"/>
      <c r="F15" s="456"/>
      <c r="G15" s="341" t="s">
        <v>8</v>
      </c>
      <c r="H15" s="355" t="s">
        <v>9</v>
      </c>
      <c r="I15" s="3"/>
      <c r="J15" s="3"/>
      <c r="K15" s="457"/>
      <c r="L15" s="458"/>
      <c r="M15" s="459"/>
      <c r="N15" s="356" t="s">
        <v>8</v>
      </c>
      <c r="O15" s="341" t="s">
        <v>9</v>
      </c>
    </row>
    <row r="16" spans="2:16" ht="19" thickBot="1" x14ac:dyDescent="0.25">
      <c r="E16" s="341" t="s">
        <v>47</v>
      </c>
      <c r="F16" s="342" t="s">
        <v>48</v>
      </c>
      <c r="G16" s="343">
        <v>34240</v>
      </c>
      <c r="H16" s="344"/>
      <c r="I16" s="3"/>
      <c r="J16" s="3"/>
      <c r="K16" s="348" t="s">
        <v>8</v>
      </c>
      <c r="L16" s="349" t="s">
        <v>14</v>
      </c>
      <c r="M16" s="350"/>
      <c r="N16" s="342">
        <v>1283</v>
      </c>
      <c r="O16" s="351"/>
      <c r="P16" s="3"/>
    </row>
    <row r="17" spans="5:16" ht="19" thickBot="1" x14ac:dyDescent="0.25">
      <c r="E17" s="453" t="s">
        <v>9</v>
      </c>
      <c r="F17" s="333" t="s">
        <v>46</v>
      </c>
      <c r="G17" s="338"/>
      <c r="H17" s="335">
        <v>1990</v>
      </c>
      <c r="I17" s="3"/>
      <c r="J17" s="3"/>
      <c r="K17" s="345" t="s">
        <v>9</v>
      </c>
      <c r="L17" s="460" t="s">
        <v>44</v>
      </c>
      <c r="M17" s="461"/>
      <c r="N17" s="346"/>
      <c r="O17" s="347">
        <v>1283</v>
      </c>
      <c r="P17" s="3"/>
    </row>
    <row r="18" spans="5:16" ht="18" x14ac:dyDescent="0.2">
      <c r="E18" s="453"/>
      <c r="F18" s="322" t="s">
        <v>5</v>
      </c>
      <c r="G18" s="339"/>
      <c r="H18" s="336">
        <v>12000</v>
      </c>
      <c r="I18" s="3"/>
      <c r="J18" s="3"/>
      <c r="K18" s="3"/>
      <c r="L18" s="3"/>
      <c r="M18" s="3"/>
      <c r="N18" s="3"/>
      <c r="O18" s="3"/>
      <c r="P18" s="3"/>
    </row>
    <row r="19" spans="5:16" ht="18" x14ac:dyDescent="0.2">
      <c r="E19" s="453"/>
      <c r="F19" s="322" t="s">
        <v>44</v>
      </c>
      <c r="G19" s="339"/>
      <c r="H19" s="336">
        <v>10300</v>
      </c>
      <c r="I19" s="3"/>
      <c r="J19" s="3"/>
      <c r="K19" s="3"/>
      <c r="L19" s="3"/>
      <c r="M19" s="3"/>
      <c r="N19" s="3"/>
    </row>
    <row r="20" spans="5:16" ht="19" thickBot="1" x14ac:dyDescent="0.25">
      <c r="E20" s="454"/>
      <c r="F20" s="323" t="s">
        <v>11</v>
      </c>
      <c r="G20" s="340"/>
      <c r="H20" s="337">
        <v>9950</v>
      </c>
      <c r="I20" s="3"/>
      <c r="J20" s="3"/>
      <c r="K20" s="3"/>
      <c r="L20" s="3"/>
      <c r="M20" s="3"/>
      <c r="N20" s="3"/>
    </row>
    <row r="21" spans="5:16" ht="18" x14ac:dyDescent="0.2">
      <c r="E21" s="3"/>
      <c r="F21" s="3"/>
      <c r="G21" s="3"/>
      <c r="H21" s="3"/>
      <c r="I21" s="3"/>
      <c r="J21" s="3"/>
      <c r="K21" s="3"/>
      <c r="L21" s="3"/>
      <c r="M21" s="3"/>
      <c r="N21" s="3"/>
    </row>
  </sheetData>
  <mergeCells count="5">
    <mergeCell ref="B2:E2"/>
    <mergeCell ref="E17:E20"/>
    <mergeCell ref="E15:F15"/>
    <mergeCell ref="K15:M15"/>
    <mergeCell ref="L17:M1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B1:X29"/>
  <sheetViews>
    <sheetView zoomScale="97" workbookViewId="0">
      <selection activeCell="F8" sqref="F8:F11"/>
    </sheetView>
  </sheetViews>
  <sheetFormatPr baseColWidth="10" defaultColWidth="8.83203125" defaultRowHeight="13" x14ac:dyDescent="0.15"/>
  <cols>
    <col min="2" max="2" width="11" customWidth="1"/>
    <col min="3" max="3" width="23.1640625" customWidth="1"/>
    <col min="4" max="4" width="0.5" customWidth="1"/>
    <col min="5" max="5" width="11.5" customWidth="1"/>
    <col min="7" max="12" width="13.1640625" customWidth="1"/>
    <col min="14" max="14" width="0.5" customWidth="1"/>
    <col min="15" max="15" width="12.1640625" customWidth="1"/>
    <col min="17" max="17" width="0.5" customWidth="1"/>
    <col min="18" max="18" width="13.33203125" customWidth="1"/>
  </cols>
  <sheetData>
    <row r="1" spans="2:19" ht="24" thickBot="1" x14ac:dyDescent="0.3">
      <c r="B1" s="2"/>
      <c r="C1" s="2"/>
      <c r="D1" s="2"/>
    </row>
    <row r="2" spans="2:19" ht="24" thickBot="1" x14ac:dyDescent="0.3">
      <c r="B2" s="438" t="s">
        <v>92</v>
      </c>
      <c r="C2" s="439"/>
      <c r="D2" s="439"/>
      <c r="E2" s="440"/>
    </row>
    <row r="3" spans="2:19" ht="14" thickBot="1" x14ac:dyDescent="0.2"/>
    <row r="4" spans="2:19" s="71" customFormat="1" ht="58" customHeight="1" thickBot="1" x14ac:dyDescent="0.2">
      <c r="B4" s="58" t="s">
        <v>39</v>
      </c>
      <c r="C4" s="59" t="s">
        <v>42</v>
      </c>
      <c r="D4" s="60"/>
      <c r="E4" s="207" t="s">
        <v>68</v>
      </c>
      <c r="F4" s="208" t="s">
        <v>69</v>
      </c>
      <c r="G4" s="155" t="s">
        <v>76</v>
      </c>
      <c r="H4" s="206" t="s">
        <v>109</v>
      </c>
      <c r="I4" s="206" t="s">
        <v>98</v>
      </c>
      <c r="J4" s="206" t="s">
        <v>104</v>
      </c>
      <c r="K4" s="206" t="s">
        <v>97</v>
      </c>
      <c r="L4" s="206" t="s">
        <v>43</v>
      </c>
      <c r="M4" s="206" t="s">
        <v>77</v>
      </c>
      <c r="N4" s="63"/>
      <c r="O4" s="64" t="s">
        <v>78</v>
      </c>
      <c r="S4" s="72"/>
    </row>
    <row r="5" spans="2:19" ht="18" x14ac:dyDescent="0.2">
      <c r="B5" s="186">
        <v>44574</v>
      </c>
      <c r="C5" s="187" t="s">
        <v>113</v>
      </c>
      <c r="D5" s="52"/>
      <c r="E5" s="190">
        <v>700</v>
      </c>
      <c r="F5" s="191"/>
      <c r="G5" s="192">
        <v>700</v>
      </c>
      <c r="H5" s="192"/>
      <c r="I5" s="192"/>
      <c r="J5" s="192"/>
      <c r="K5" s="192"/>
      <c r="L5" s="192"/>
      <c r="M5" s="193"/>
      <c r="N5" s="204"/>
      <c r="O5" s="66">
        <v>117</v>
      </c>
    </row>
    <row r="6" spans="2:19" ht="18" x14ac:dyDescent="0.2">
      <c r="B6" s="186">
        <v>44574</v>
      </c>
      <c r="C6" s="187" t="s">
        <v>97</v>
      </c>
      <c r="D6" s="52"/>
      <c r="E6" s="257">
        <v>2200</v>
      </c>
      <c r="F6" s="197"/>
      <c r="G6" s="258"/>
      <c r="H6" s="258"/>
      <c r="I6" s="258"/>
      <c r="J6" s="258"/>
      <c r="K6" s="258">
        <v>2200</v>
      </c>
      <c r="L6" s="258"/>
      <c r="M6" s="259"/>
      <c r="N6" s="204"/>
      <c r="O6" s="66"/>
    </row>
    <row r="7" spans="2:19" ht="18" x14ac:dyDescent="0.2">
      <c r="B7" s="186">
        <v>44592</v>
      </c>
      <c r="C7" s="187" t="s">
        <v>49</v>
      </c>
      <c r="D7" s="52"/>
      <c r="E7" s="194">
        <v>2005</v>
      </c>
      <c r="F7" s="171">
        <v>2005</v>
      </c>
      <c r="G7" s="172"/>
      <c r="H7" s="172"/>
      <c r="I7" s="172"/>
      <c r="J7" s="172"/>
      <c r="K7" s="172"/>
      <c r="L7" s="172"/>
      <c r="M7" s="195"/>
      <c r="N7" s="204"/>
      <c r="O7" s="66"/>
    </row>
    <row r="8" spans="2:19" ht="18" x14ac:dyDescent="0.2">
      <c r="B8" s="186">
        <v>44595</v>
      </c>
      <c r="C8" s="187" t="s">
        <v>116</v>
      </c>
      <c r="D8" s="52"/>
      <c r="E8" s="194">
        <v>420</v>
      </c>
      <c r="F8" s="171">
        <v>20</v>
      </c>
      <c r="G8" s="172"/>
      <c r="H8" s="172">
        <v>400</v>
      </c>
      <c r="I8" s="172"/>
      <c r="J8" s="172"/>
      <c r="K8" s="172"/>
      <c r="L8" s="172"/>
      <c r="M8" s="195"/>
      <c r="N8" s="204"/>
      <c r="O8" s="66"/>
    </row>
    <row r="9" spans="2:19" ht="18" x14ac:dyDescent="0.2">
      <c r="B9" s="186">
        <v>44602</v>
      </c>
      <c r="C9" s="187" t="s">
        <v>114</v>
      </c>
      <c r="D9" s="52"/>
      <c r="E9" s="194">
        <v>315</v>
      </c>
      <c r="F9" s="171">
        <v>15</v>
      </c>
      <c r="G9" s="172"/>
      <c r="H9" s="172"/>
      <c r="I9" s="172">
        <v>315</v>
      </c>
      <c r="J9" s="172"/>
      <c r="K9" s="172"/>
      <c r="L9" s="172"/>
      <c r="M9" s="195"/>
      <c r="N9" s="204"/>
      <c r="O9" s="66"/>
    </row>
    <row r="10" spans="2:19" ht="18" x14ac:dyDescent="0.2">
      <c r="B10" s="186">
        <v>44602</v>
      </c>
      <c r="C10" s="187" t="s">
        <v>115</v>
      </c>
      <c r="D10" s="52"/>
      <c r="E10" s="194">
        <v>528</v>
      </c>
      <c r="F10" s="171">
        <v>88</v>
      </c>
      <c r="G10" s="172"/>
      <c r="H10" s="172"/>
      <c r="I10" s="172"/>
      <c r="J10" s="172"/>
      <c r="K10" s="172"/>
      <c r="L10" s="172">
        <v>528</v>
      </c>
      <c r="M10" s="195"/>
      <c r="N10" s="204"/>
      <c r="O10" s="66"/>
    </row>
    <row r="11" spans="2:19" ht="18" x14ac:dyDescent="0.2">
      <c r="B11" s="186">
        <v>44602</v>
      </c>
      <c r="C11" s="187" t="s">
        <v>104</v>
      </c>
      <c r="D11" s="52"/>
      <c r="E11" s="194">
        <v>1260</v>
      </c>
      <c r="F11" s="171">
        <v>210</v>
      </c>
      <c r="G11" s="172"/>
      <c r="H11" s="172"/>
      <c r="I11" s="172"/>
      <c r="J11" s="172">
        <v>1260</v>
      </c>
      <c r="K11" s="172"/>
      <c r="L11" s="172"/>
      <c r="M11" s="195"/>
      <c r="N11" s="204"/>
      <c r="O11" s="66"/>
    </row>
    <row r="12" spans="2:19" ht="18" x14ac:dyDescent="0.2">
      <c r="B12" s="186">
        <v>44620</v>
      </c>
      <c r="C12" s="187" t="s">
        <v>107</v>
      </c>
      <c r="D12" s="52"/>
      <c r="E12" s="194">
        <v>250</v>
      </c>
      <c r="F12" s="171"/>
      <c r="G12" s="172">
        <v>250</v>
      </c>
      <c r="H12" s="172"/>
      <c r="I12" s="172"/>
      <c r="J12" s="172"/>
      <c r="K12" s="172"/>
      <c r="L12" s="172"/>
      <c r="M12" s="195"/>
      <c r="N12" s="204"/>
      <c r="O12" s="66">
        <v>32</v>
      </c>
    </row>
    <row r="13" spans="2:19" ht="18" x14ac:dyDescent="0.2">
      <c r="B13" s="186">
        <v>44629</v>
      </c>
      <c r="C13" s="187" t="s">
        <v>96</v>
      </c>
      <c r="D13" s="52"/>
      <c r="E13" s="194">
        <v>1500</v>
      </c>
      <c r="F13" s="171"/>
      <c r="G13" s="172">
        <v>1500</v>
      </c>
      <c r="H13" s="172"/>
      <c r="I13" s="172"/>
      <c r="J13" s="172"/>
      <c r="K13" s="172"/>
      <c r="L13" s="172"/>
      <c r="M13" s="195"/>
      <c r="N13" s="204"/>
      <c r="O13" s="66">
        <v>297</v>
      </c>
    </row>
    <row r="14" spans="2:19" ht="18" x14ac:dyDescent="0.2">
      <c r="B14" s="186">
        <v>44647</v>
      </c>
      <c r="C14" s="187" t="s">
        <v>16</v>
      </c>
      <c r="D14" s="52"/>
      <c r="E14" s="194">
        <v>308</v>
      </c>
      <c r="F14" s="171"/>
      <c r="G14" s="172"/>
      <c r="H14" s="172"/>
      <c r="I14" s="172"/>
      <c r="J14" s="172"/>
      <c r="K14" s="172"/>
      <c r="L14" s="172"/>
      <c r="M14" s="195">
        <v>308</v>
      </c>
      <c r="N14" s="204"/>
      <c r="O14" s="66"/>
    </row>
    <row r="15" spans="2:19" ht="19" thickBot="1" x14ac:dyDescent="0.25">
      <c r="B15" s="244"/>
      <c r="C15" s="245"/>
      <c r="D15" s="53"/>
      <c r="E15" s="210"/>
      <c r="F15" s="201"/>
      <c r="G15" s="202"/>
      <c r="H15" s="202"/>
      <c r="I15" s="202"/>
      <c r="J15" s="202"/>
      <c r="K15" s="202"/>
      <c r="L15" s="202"/>
      <c r="M15" s="211"/>
      <c r="N15" s="205"/>
      <c r="O15" s="69"/>
    </row>
    <row r="16" spans="2:19" ht="19" thickBot="1" x14ac:dyDescent="0.25">
      <c r="B16" s="31"/>
      <c r="C16" s="31"/>
      <c r="D16" s="56"/>
      <c r="E16" s="174">
        <f>SUM(E5:E15)</f>
        <v>9486</v>
      </c>
      <c r="F16" s="110">
        <f>SUM(F5:F15)</f>
        <v>2338</v>
      </c>
      <c r="G16" s="112">
        <f>SUM(G5:G15)</f>
        <v>2450</v>
      </c>
      <c r="H16" s="112">
        <v>400</v>
      </c>
      <c r="I16" s="112">
        <v>315</v>
      </c>
      <c r="J16" s="112">
        <v>1260</v>
      </c>
      <c r="K16" s="112">
        <v>2200</v>
      </c>
      <c r="L16" s="112">
        <v>528</v>
      </c>
      <c r="M16" s="111">
        <f>SUM(M5:M15)</f>
        <v>308</v>
      </c>
      <c r="N16" s="209"/>
      <c r="O16" s="113">
        <f>SUM(O5:O15)</f>
        <v>446</v>
      </c>
    </row>
    <row r="18" spans="5:24" ht="14" thickBot="1" x14ac:dyDescent="0.2"/>
    <row r="19" spans="5:24" ht="19" thickBot="1" x14ac:dyDescent="0.25">
      <c r="E19" s="465"/>
      <c r="F19" s="466"/>
      <c r="G19" s="467"/>
      <c r="H19" s="341" t="s">
        <v>8</v>
      </c>
      <c r="I19" s="355" t="s">
        <v>9</v>
      </c>
      <c r="J19" s="117"/>
      <c r="K19" s="117"/>
      <c r="L19" s="117"/>
      <c r="O19" s="462"/>
      <c r="P19" s="463"/>
      <c r="Q19" s="463"/>
      <c r="R19" s="464"/>
      <c r="S19" s="362" t="s">
        <v>8</v>
      </c>
      <c r="T19" s="363" t="s">
        <v>9</v>
      </c>
      <c r="X19" s="3"/>
    </row>
    <row r="20" spans="5:24" ht="19" thickBot="1" x14ac:dyDescent="0.25">
      <c r="E20" s="468" t="s">
        <v>8</v>
      </c>
      <c r="F20" s="478" t="s">
        <v>46</v>
      </c>
      <c r="G20" s="478"/>
      <c r="H20" s="316">
        <v>2338</v>
      </c>
      <c r="I20" s="330"/>
      <c r="J20" s="3"/>
      <c r="K20" s="3"/>
      <c r="L20" s="3"/>
      <c r="M20" s="3"/>
      <c r="N20" s="3"/>
      <c r="O20" s="334" t="s">
        <v>8</v>
      </c>
      <c r="P20" s="471" t="s">
        <v>45</v>
      </c>
      <c r="Q20" s="472"/>
      <c r="R20" s="473"/>
      <c r="S20" s="351">
        <v>446</v>
      </c>
      <c r="T20" s="359"/>
      <c r="X20" s="3"/>
    </row>
    <row r="21" spans="5:24" ht="19" thickBot="1" x14ac:dyDescent="0.25">
      <c r="E21" s="469"/>
      <c r="F21" s="357" t="s">
        <v>45</v>
      </c>
      <c r="G21" s="358"/>
      <c r="H21" s="314">
        <v>2450</v>
      </c>
      <c r="I21" s="328"/>
      <c r="J21" s="3"/>
      <c r="K21" s="3"/>
      <c r="L21" s="3"/>
      <c r="M21" s="3"/>
      <c r="N21" s="3"/>
      <c r="O21" s="364" t="s">
        <v>9</v>
      </c>
      <c r="P21" s="471" t="s">
        <v>15</v>
      </c>
      <c r="Q21" s="472"/>
      <c r="R21" s="473"/>
      <c r="S21" s="347"/>
      <c r="T21" s="365">
        <v>446</v>
      </c>
      <c r="X21" s="3"/>
    </row>
    <row r="22" spans="5:24" ht="18" x14ac:dyDescent="0.2">
      <c r="E22" s="469"/>
      <c r="F22" s="476" t="s">
        <v>16</v>
      </c>
      <c r="G22" s="477"/>
      <c r="H22" s="314">
        <v>308</v>
      </c>
      <c r="I22" s="328"/>
      <c r="J22" s="3"/>
      <c r="K22" s="3"/>
      <c r="L22" s="3"/>
      <c r="M22" s="3"/>
      <c r="N22" s="3"/>
      <c r="X22" s="3"/>
    </row>
    <row r="23" spans="5:24" ht="18" x14ac:dyDescent="0.2">
      <c r="E23" s="469"/>
      <c r="F23" s="474" t="s">
        <v>109</v>
      </c>
      <c r="G23" s="474"/>
      <c r="H23" s="314">
        <v>400</v>
      </c>
      <c r="I23" s="328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5:24" ht="18" x14ac:dyDescent="0.2">
      <c r="E24" s="469"/>
      <c r="F24" s="474" t="s">
        <v>98</v>
      </c>
      <c r="G24" s="474"/>
      <c r="H24" s="314">
        <v>300</v>
      </c>
      <c r="I24" s="328"/>
      <c r="J24" s="3"/>
      <c r="K24" s="3"/>
    </row>
    <row r="25" spans="5:24" ht="18" x14ac:dyDescent="0.2">
      <c r="E25" s="469"/>
      <c r="F25" s="474" t="s">
        <v>43</v>
      </c>
      <c r="G25" s="474"/>
      <c r="H25" s="314">
        <v>440</v>
      </c>
      <c r="I25" s="328"/>
      <c r="J25" s="3"/>
      <c r="K25" s="3"/>
    </row>
    <row r="26" spans="5:24" ht="18" x14ac:dyDescent="0.2">
      <c r="E26" s="469"/>
      <c r="F26" s="474" t="s">
        <v>104</v>
      </c>
      <c r="G26" s="474"/>
      <c r="H26" s="314">
        <v>1050</v>
      </c>
      <c r="I26" s="328"/>
    </row>
    <row r="27" spans="5:24" ht="19" thickBot="1" x14ac:dyDescent="0.25">
      <c r="E27" s="470"/>
      <c r="F27" s="475" t="s">
        <v>97</v>
      </c>
      <c r="G27" s="475"/>
      <c r="H27" s="318">
        <v>2200</v>
      </c>
      <c r="I27" s="360"/>
    </row>
    <row r="28" spans="5:24" ht="19" thickBot="1" x14ac:dyDescent="0.25">
      <c r="E28" s="348" t="s">
        <v>9</v>
      </c>
      <c r="F28" s="472" t="s">
        <v>48</v>
      </c>
      <c r="G28" s="472"/>
      <c r="H28" s="351"/>
      <c r="I28" s="359">
        <v>9486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X28" s="3"/>
    </row>
    <row r="29" spans="5:24" ht="18" x14ac:dyDescent="0.2">
      <c r="I29" s="3"/>
    </row>
  </sheetData>
  <mergeCells count="14">
    <mergeCell ref="F28:G28"/>
    <mergeCell ref="B2:E2"/>
    <mergeCell ref="F22:G22"/>
    <mergeCell ref="F24:G24"/>
    <mergeCell ref="F20:G20"/>
    <mergeCell ref="F23:G23"/>
    <mergeCell ref="O19:R19"/>
    <mergeCell ref="E19:G19"/>
    <mergeCell ref="E20:E27"/>
    <mergeCell ref="P21:R21"/>
    <mergeCell ref="P20:R20"/>
    <mergeCell ref="F25:G25"/>
    <mergeCell ref="F26:G26"/>
    <mergeCell ref="F27:G27"/>
  </mergeCells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1:L21"/>
  <sheetViews>
    <sheetView workbookViewId="0">
      <selection activeCell="G7" sqref="G7"/>
    </sheetView>
  </sheetViews>
  <sheetFormatPr baseColWidth="10" defaultColWidth="8.83203125" defaultRowHeight="13" x14ac:dyDescent="0.15"/>
  <cols>
    <col min="2" max="2" width="13" customWidth="1"/>
    <col min="3" max="3" width="16.5" customWidth="1"/>
    <col min="4" max="4" width="12.33203125" customWidth="1"/>
    <col min="5" max="5" width="0.5" customWidth="1"/>
    <col min="6" max="6" width="15" customWidth="1"/>
    <col min="7" max="7" width="13.1640625" customWidth="1"/>
    <col min="8" max="9" width="14.33203125" customWidth="1"/>
  </cols>
  <sheetData>
    <row r="1" spans="2:9" ht="24" thickBot="1" x14ac:dyDescent="0.3">
      <c r="B1" s="2"/>
      <c r="C1" s="4"/>
      <c r="D1" s="4"/>
      <c r="E1" s="4"/>
      <c r="F1" s="3"/>
    </row>
    <row r="2" spans="2:9" ht="24" thickBot="1" x14ac:dyDescent="0.3">
      <c r="B2" s="438" t="s">
        <v>57</v>
      </c>
      <c r="C2" s="439"/>
      <c r="D2" s="439"/>
      <c r="E2" s="440"/>
      <c r="F2" s="118"/>
    </row>
    <row r="3" spans="2:9" ht="19" thickBot="1" x14ac:dyDescent="0.25">
      <c r="B3" s="3"/>
      <c r="C3" s="3"/>
      <c r="D3" s="3"/>
      <c r="E3" s="3"/>
      <c r="F3" s="3"/>
    </row>
    <row r="4" spans="2:9" ht="58" customHeight="1" thickBot="1" x14ac:dyDescent="0.2">
      <c r="B4" s="58" t="s">
        <v>13</v>
      </c>
      <c r="C4" s="62" t="s">
        <v>42</v>
      </c>
      <c r="D4" s="59" t="s">
        <v>39</v>
      </c>
      <c r="E4" s="60"/>
      <c r="F4" s="61" t="s">
        <v>68</v>
      </c>
      <c r="G4" s="62" t="s">
        <v>69</v>
      </c>
      <c r="H4" s="81" t="s">
        <v>118</v>
      </c>
      <c r="I4" s="81" t="s">
        <v>79</v>
      </c>
    </row>
    <row r="5" spans="2:9" ht="19" thickBot="1" x14ac:dyDescent="0.25">
      <c r="B5" s="38">
        <v>675</v>
      </c>
      <c r="C5" s="39" t="s">
        <v>50</v>
      </c>
      <c r="D5" s="161">
        <v>44562</v>
      </c>
      <c r="E5" s="56"/>
      <c r="F5" s="37">
        <v>675</v>
      </c>
      <c r="G5" s="162"/>
      <c r="H5" s="34"/>
      <c r="I5" s="35"/>
    </row>
    <row r="6" spans="2:9" ht="18" x14ac:dyDescent="0.2">
      <c r="B6" s="36"/>
      <c r="C6" s="36" t="s">
        <v>117</v>
      </c>
      <c r="D6" s="159">
        <v>44569</v>
      </c>
      <c r="E6" s="160"/>
      <c r="F6" s="32">
        <v>70</v>
      </c>
      <c r="G6" s="11"/>
      <c r="H6" s="33">
        <v>70</v>
      </c>
      <c r="I6" s="33"/>
    </row>
    <row r="7" spans="2:9" ht="18" x14ac:dyDescent="0.2">
      <c r="B7" s="27"/>
      <c r="C7" s="27" t="s">
        <v>17</v>
      </c>
      <c r="D7" s="82">
        <v>44592</v>
      </c>
      <c r="E7" s="83"/>
      <c r="F7" s="29">
        <v>168</v>
      </c>
      <c r="G7" s="28">
        <v>28</v>
      </c>
      <c r="H7" s="28"/>
      <c r="I7" s="28">
        <v>140</v>
      </c>
    </row>
    <row r="8" spans="2:9" ht="18" x14ac:dyDescent="0.2">
      <c r="B8" s="27"/>
      <c r="C8" s="27" t="s">
        <v>117</v>
      </c>
      <c r="D8" s="82">
        <v>44595</v>
      </c>
      <c r="E8" s="52"/>
      <c r="F8" s="29">
        <v>70</v>
      </c>
      <c r="G8" s="6"/>
      <c r="H8" s="28">
        <v>70</v>
      </c>
      <c r="I8" s="28"/>
    </row>
    <row r="9" spans="2:9" ht="19" thickBot="1" x14ac:dyDescent="0.25">
      <c r="B9" s="30"/>
      <c r="C9" s="30"/>
      <c r="D9" s="163"/>
      <c r="E9" s="164"/>
      <c r="F9" s="114"/>
      <c r="G9" s="7"/>
      <c r="H9" s="140"/>
      <c r="I9" s="140"/>
    </row>
    <row r="10" spans="2:9" ht="19" thickBot="1" x14ac:dyDescent="0.25">
      <c r="B10" s="38"/>
      <c r="C10" s="39" t="s">
        <v>51</v>
      </c>
      <c r="D10" s="47"/>
      <c r="E10" s="56"/>
      <c r="F10" s="37">
        <v>367</v>
      </c>
      <c r="G10" s="8"/>
      <c r="H10" s="34"/>
      <c r="I10" s="35"/>
    </row>
    <row r="11" spans="2:9" ht="19" thickBot="1" x14ac:dyDescent="0.25">
      <c r="B11" s="165"/>
      <c r="C11" s="166"/>
      <c r="D11" s="167"/>
      <c r="E11" s="56"/>
      <c r="F11" s="109">
        <f>SUM(F6:F8)</f>
        <v>308</v>
      </c>
      <c r="G11" s="110">
        <f>SUM(G5:G10)</f>
        <v>28</v>
      </c>
      <c r="H11" s="111">
        <f>SUM(H5:H9)</f>
        <v>140</v>
      </c>
      <c r="I11" s="111">
        <f>SUM(I5:I10)</f>
        <v>140</v>
      </c>
    </row>
    <row r="12" spans="2:9" ht="18" x14ac:dyDescent="0.2">
      <c r="B12" s="36">
        <v>367</v>
      </c>
      <c r="C12" s="36" t="s">
        <v>50</v>
      </c>
      <c r="D12" s="159">
        <v>44647</v>
      </c>
      <c r="E12" s="51"/>
      <c r="F12" s="32"/>
      <c r="G12" s="11"/>
      <c r="H12" s="33"/>
      <c r="I12" s="33"/>
    </row>
    <row r="13" spans="2:9" ht="18" x14ac:dyDescent="0.2">
      <c r="B13" s="27">
        <v>308</v>
      </c>
      <c r="C13" s="26" t="s">
        <v>48</v>
      </c>
      <c r="D13" s="82">
        <v>44647</v>
      </c>
      <c r="E13" s="83"/>
      <c r="F13" s="29"/>
      <c r="G13" s="6"/>
      <c r="H13" s="28"/>
      <c r="I13" s="28"/>
    </row>
    <row r="14" spans="2:9" ht="19" thickBot="1" x14ac:dyDescent="0.25">
      <c r="B14" s="27"/>
      <c r="C14" s="27"/>
      <c r="D14" s="82"/>
      <c r="E14" s="85"/>
      <c r="F14" s="29"/>
      <c r="G14" s="6"/>
      <c r="H14" s="28"/>
      <c r="I14" s="28"/>
    </row>
    <row r="15" spans="2:9" ht="14" thickBot="1" x14ac:dyDescent="0.2"/>
    <row r="16" spans="2:9" ht="19" thickBot="1" x14ac:dyDescent="0.25">
      <c r="F16" s="479"/>
      <c r="G16" s="480"/>
      <c r="H16" s="361" t="s">
        <v>8</v>
      </c>
      <c r="I16" s="367" t="s">
        <v>9</v>
      </c>
    </row>
    <row r="17" spans="6:12" ht="18" x14ac:dyDescent="0.2">
      <c r="F17" s="468" t="s">
        <v>47</v>
      </c>
      <c r="G17" s="321" t="s">
        <v>17</v>
      </c>
      <c r="H17" s="313">
        <v>140</v>
      </c>
      <c r="I17" s="327"/>
      <c r="J17" s="3"/>
      <c r="K17" s="3"/>
      <c r="L17" s="3"/>
    </row>
    <row r="18" spans="6:12" ht="18" x14ac:dyDescent="0.2">
      <c r="F18" s="469"/>
      <c r="G18" s="322" t="s">
        <v>117</v>
      </c>
      <c r="H18" s="314">
        <v>140</v>
      </c>
      <c r="I18" s="328"/>
      <c r="J18" s="3"/>
      <c r="K18" s="3"/>
      <c r="L18" s="3"/>
    </row>
    <row r="19" spans="6:12" ht="19" thickBot="1" x14ac:dyDescent="0.25">
      <c r="F19" s="470"/>
      <c r="G19" s="323" t="s">
        <v>46</v>
      </c>
      <c r="H19" s="315">
        <v>28</v>
      </c>
      <c r="I19" s="329"/>
      <c r="J19" s="3"/>
      <c r="K19" s="3"/>
      <c r="L19" s="3"/>
    </row>
    <row r="20" spans="6:12" ht="19" thickBot="1" x14ac:dyDescent="0.25">
      <c r="F20" s="366" t="s">
        <v>9</v>
      </c>
      <c r="G20" s="346" t="s">
        <v>52</v>
      </c>
      <c r="H20" s="347"/>
      <c r="I20" s="365">
        <v>308</v>
      </c>
      <c r="J20" s="3"/>
      <c r="K20" s="3"/>
      <c r="L20" s="3"/>
    </row>
    <row r="21" spans="6:12" ht="18" x14ac:dyDescent="0.2">
      <c r="F21" s="3"/>
      <c r="G21" s="3"/>
      <c r="H21" s="3"/>
      <c r="I21" s="3"/>
      <c r="J21" s="3"/>
      <c r="K21" s="3"/>
      <c r="L21" s="3"/>
    </row>
  </sheetData>
  <mergeCells count="3">
    <mergeCell ref="B2:E2"/>
    <mergeCell ref="F17:F19"/>
    <mergeCell ref="F16:G16"/>
  </mergeCells>
  <pageMargins left="0.7" right="0.7" top="0.75" bottom="0.75" header="0.3" footer="0.3"/>
  <pageSetup paperSize="9" orientation="landscape" r:id="rId1"/>
  <ignoredErrors>
    <ignoredError sqref="H11" formula="1"/>
    <ignoredError sqref="F11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69D48-A719-9D48-8381-EB2AD27836BB}">
  <sheetPr>
    <tabColor rgb="FFFFC000"/>
  </sheetPr>
  <dimension ref="B4:L28"/>
  <sheetViews>
    <sheetView zoomScale="130" zoomScaleNormal="130" workbookViewId="0">
      <selection activeCell="L39" sqref="L39"/>
    </sheetView>
  </sheetViews>
  <sheetFormatPr baseColWidth="10" defaultRowHeight="13" x14ac:dyDescent="0.15"/>
  <cols>
    <col min="2" max="2" width="16.83203125" bestFit="1" customWidth="1"/>
    <col min="3" max="3" width="12.1640625" customWidth="1"/>
    <col min="4" max="4" width="2.1640625" customWidth="1"/>
    <col min="5" max="5" width="9.33203125" customWidth="1"/>
    <col min="6" max="6" width="2.1640625" customWidth="1"/>
    <col min="7" max="7" width="7.1640625" customWidth="1"/>
    <col min="8" max="8" width="2.1640625" customWidth="1"/>
    <col min="9" max="9" width="5.6640625" customWidth="1"/>
    <col min="10" max="10" width="2.1640625" customWidth="1"/>
    <col min="11" max="11" width="4.1640625" customWidth="1"/>
  </cols>
  <sheetData>
    <row r="4" spans="2:12" ht="14" thickBot="1" x14ac:dyDescent="0.2"/>
    <row r="5" spans="2:12" ht="30" customHeight="1" thickBot="1" x14ac:dyDescent="0.2">
      <c r="B5" s="483" t="s">
        <v>135</v>
      </c>
      <c r="C5" s="484"/>
      <c r="D5" s="484"/>
      <c r="E5" s="484"/>
      <c r="F5" s="484"/>
      <c r="G5" s="484"/>
      <c r="H5" s="484"/>
      <c r="I5" s="484"/>
      <c r="J5" s="484"/>
      <c r="K5" s="484"/>
      <c r="L5" s="485"/>
    </row>
    <row r="6" spans="2:12" ht="14" thickBot="1" x14ac:dyDescent="0.2">
      <c r="B6" s="486" t="s">
        <v>136</v>
      </c>
      <c r="C6" s="487"/>
      <c r="D6" s="487"/>
      <c r="E6" s="487"/>
      <c r="F6" s="487"/>
      <c r="G6" s="487"/>
      <c r="H6" s="487"/>
      <c r="I6" s="487"/>
      <c r="J6" s="487"/>
      <c r="K6" s="487"/>
      <c r="L6" s="488"/>
    </row>
    <row r="7" spans="2:12" x14ac:dyDescent="0.15">
      <c r="B7" s="215" t="s">
        <v>87</v>
      </c>
      <c r="C7" s="219" t="s">
        <v>129</v>
      </c>
      <c r="D7" s="218" t="s">
        <v>128</v>
      </c>
      <c r="E7" s="218" t="s">
        <v>165</v>
      </c>
      <c r="F7" s="218" t="s">
        <v>128</v>
      </c>
      <c r="G7" s="493">
        <v>1356</v>
      </c>
      <c r="H7" s="493"/>
      <c r="I7" s="493"/>
      <c r="J7" s="493"/>
      <c r="K7" s="494"/>
      <c r="L7" s="481">
        <f>SUM(G7+E8)</f>
        <v>1604</v>
      </c>
    </row>
    <row r="8" spans="2:12" ht="14" thickBot="1" x14ac:dyDescent="0.2">
      <c r="B8" s="217" t="s">
        <v>87</v>
      </c>
      <c r="C8" s="306" t="s">
        <v>156</v>
      </c>
      <c r="D8" s="299" t="s">
        <v>128</v>
      </c>
      <c r="E8" s="497">
        <v>248</v>
      </c>
      <c r="F8" s="497"/>
      <c r="G8" s="497"/>
      <c r="H8" s="497"/>
      <c r="I8" s="497"/>
      <c r="J8" s="497"/>
      <c r="K8" s="498"/>
      <c r="L8" s="482"/>
    </row>
    <row r="9" spans="2:12" ht="14" thickBot="1" x14ac:dyDescent="0.2">
      <c r="B9" s="486" t="s">
        <v>130</v>
      </c>
      <c r="C9" s="487"/>
      <c r="D9" s="487"/>
      <c r="E9" s="487"/>
      <c r="F9" s="487"/>
      <c r="G9" s="487"/>
      <c r="H9" s="487"/>
      <c r="I9" s="487"/>
      <c r="J9" s="487"/>
      <c r="K9" s="487"/>
      <c r="L9" s="488"/>
    </row>
    <row r="10" spans="2:12" x14ac:dyDescent="0.15">
      <c r="B10" s="309" t="s">
        <v>87</v>
      </c>
      <c r="C10" s="307" t="s">
        <v>137</v>
      </c>
      <c r="D10" s="296" t="s">
        <v>128</v>
      </c>
      <c r="E10" s="296" t="s">
        <v>131</v>
      </c>
      <c r="F10" s="296" t="s">
        <v>128</v>
      </c>
      <c r="G10" s="296" t="s">
        <v>132</v>
      </c>
      <c r="H10" s="300" t="s">
        <v>128</v>
      </c>
      <c r="I10" s="296" t="s">
        <v>138</v>
      </c>
      <c r="J10" s="296" t="s">
        <v>128</v>
      </c>
      <c r="K10" s="301">
        <v>396</v>
      </c>
      <c r="L10" s="481">
        <f>SUM(K10+I11)</f>
        <v>449</v>
      </c>
    </row>
    <row r="11" spans="2:12" ht="14" thickBot="1" x14ac:dyDescent="0.2">
      <c r="B11" s="310" t="s">
        <v>87</v>
      </c>
      <c r="C11" s="308">
        <v>6400</v>
      </c>
      <c r="D11" s="297" t="s">
        <v>128</v>
      </c>
      <c r="E11" s="297" t="s">
        <v>157</v>
      </c>
      <c r="F11" s="297" t="s">
        <v>128</v>
      </c>
      <c r="G11" s="297" t="s">
        <v>158</v>
      </c>
      <c r="H11" s="298" t="s">
        <v>128</v>
      </c>
      <c r="I11" s="499">
        <v>53</v>
      </c>
      <c r="J11" s="499"/>
      <c r="K11" s="500"/>
      <c r="L11" s="482"/>
    </row>
    <row r="12" spans="2:12" ht="14" thickBot="1" x14ac:dyDescent="0.2">
      <c r="C12" s="71"/>
      <c r="D12" s="71"/>
      <c r="E12" s="71"/>
      <c r="F12" s="71"/>
      <c r="G12" s="71"/>
      <c r="H12" s="71"/>
      <c r="I12" s="71"/>
      <c r="J12" s="71"/>
      <c r="K12" s="71"/>
    </row>
    <row r="13" spans="2:12" ht="30" customHeight="1" thickBot="1" x14ac:dyDescent="0.2">
      <c r="B13" s="483" t="s">
        <v>139</v>
      </c>
      <c r="C13" s="484"/>
      <c r="D13" s="484"/>
      <c r="E13" s="484"/>
      <c r="F13" s="484"/>
      <c r="G13" s="485"/>
      <c r="H13" s="71"/>
      <c r="I13" s="71"/>
      <c r="J13" s="71"/>
      <c r="K13" s="71"/>
    </row>
    <row r="14" spans="2:12" ht="14" thickBot="1" x14ac:dyDescent="0.2">
      <c r="B14" s="220" t="s">
        <v>133</v>
      </c>
      <c r="C14" s="302" t="s">
        <v>152</v>
      </c>
      <c r="D14" s="162" t="s">
        <v>128</v>
      </c>
      <c r="E14" s="162" t="s">
        <v>153</v>
      </c>
      <c r="F14" s="162" t="s">
        <v>128</v>
      </c>
      <c r="G14" s="103">
        <v>450</v>
      </c>
      <c r="H14" s="71"/>
      <c r="I14" s="489"/>
      <c r="J14" s="490"/>
      <c r="K14" s="490"/>
    </row>
    <row r="15" spans="2:12" ht="14" thickBot="1" x14ac:dyDescent="0.2">
      <c r="C15" s="71"/>
      <c r="D15" s="71"/>
      <c r="E15" s="71"/>
      <c r="F15" s="71"/>
      <c r="G15" s="71"/>
      <c r="H15" s="71"/>
      <c r="I15" s="71"/>
      <c r="J15" s="71"/>
      <c r="K15" s="71"/>
    </row>
    <row r="16" spans="2:12" ht="30" customHeight="1" thickBot="1" x14ac:dyDescent="0.2">
      <c r="B16" s="483" t="s">
        <v>140</v>
      </c>
      <c r="C16" s="485"/>
      <c r="D16" s="71"/>
      <c r="E16" s="71"/>
      <c r="F16" s="71"/>
      <c r="G16" s="71"/>
      <c r="H16" s="71"/>
      <c r="I16" s="71"/>
      <c r="J16" s="71"/>
      <c r="K16" s="71"/>
    </row>
    <row r="17" spans="2:11" ht="14" thickBot="1" x14ac:dyDescent="0.2">
      <c r="B17" s="311" t="s">
        <v>151</v>
      </c>
      <c r="C17" s="312">
        <v>220</v>
      </c>
      <c r="D17" s="71"/>
      <c r="E17" s="71"/>
      <c r="F17" s="71"/>
      <c r="G17" s="71"/>
      <c r="H17" s="71"/>
      <c r="I17" s="71"/>
      <c r="J17" s="71"/>
      <c r="K17" s="71"/>
    </row>
    <row r="18" spans="2:11" ht="14" thickBot="1" x14ac:dyDescent="0.2">
      <c r="C18" s="71"/>
      <c r="D18" s="71"/>
      <c r="E18" s="71"/>
      <c r="F18" s="71"/>
      <c r="G18" s="71"/>
      <c r="H18" s="71"/>
      <c r="I18" s="71"/>
      <c r="J18" s="71"/>
      <c r="K18" s="71"/>
    </row>
    <row r="19" spans="2:11" ht="30" customHeight="1" thickBot="1" x14ac:dyDescent="0.2">
      <c r="B19" s="483" t="s">
        <v>142</v>
      </c>
      <c r="C19" s="485"/>
      <c r="D19" s="303"/>
      <c r="E19" s="303"/>
      <c r="F19" s="71"/>
      <c r="G19" s="71"/>
      <c r="H19" s="71"/>
      <c r="I19" s="71"/>
      <c r="J19" s="71"/>
      <c r="K19" s="71"/>
    </row>
    <row r="20" spans="2:11" x14ac:dyDescent="0.15">
      <c r="B20" s="215" t="s">
        <v>143</v>
      </c>
      <c r="C20" s="368">
        <v>240</v>
      </c>
      <c r="D20" s="304"/>
      <c r="E20" s="305"/>
      <c r="F20" s="71"/>
      <c r="G20" s="71"/>
      <c r="H20" s="71"/>
      <c r="I20" s="71"/>
      <c r="J20" s="71"/>
      <c r="K20" s="71"/>
    </row>
    <row r="21" spans="2:11" x14ac:dyDescent="0.15">
      <c r="B21" s="216" t="s">
        <v>144</v>
      </c>
      <c r="C21" s="369">
        <v>120</v>
      </c>
      <c r="D21" s="304"/>
      <c r="E21" s="305"/>
      <c r="F21" s="71"/>
      <c r="G21" s="71"/>
      <c r="H21" s="71"/>
      <c r="I21" s="71"/>
      <c r="J21" s="71"/>
      <c r="K21" s="71"/>
    </row>
    <row r="22" spans="2:11" ht="14" thickBot="1" x14ac:dyDescent="0.2">
      <c r="B22" s="217" t="s">
        <v>145</v>
      </c>
      <c r="C22" s="370">
        <v>60</v>
      </c>
      <c r="D22" s="304"/>
      <c r="E22" s="305"/>
      <c r="F22" s="71"/>
      <c r="G22" s="71"/>
      <c r="H22" s="71"/>
      <c r="I22" s="71"/>
      <c r="J22" s="71"/>
      <c r="K22" s="71"/>
    </row>
    <row r="23" spans="2:11" x14ac:dyDescent="0.15">
      <c r="C23" s="71"/>
      <c r="D23" s="71"/>
      <c r="E23" s="71"/>
      <c r="F23" s="71"/>
      <c r="G23" s="71"/>
      <c r="H23" s="71"/>
      <c r="I23" s="71"/>
      <c r="J23" s="71"/>
      <c r="K23" s="71"/>
    </row>
    <row r="24" spans="2:11" ht="30" customHeight="1" thickBot="1" x14ac:dyDescent="0.2">
      <c r="B24" s="491" t="s">
        <v>146</v>
      </c>
      <c r="C24" s="492"/>
      <c r="D24" s="71"/>
      <c r="E24" s="71"/>
      <c r="F24" s="71"/>
      <c r="G24" s="71"/>
      <c r="H24" s="71"/>
      <c r="I24" s="71"/>
      <c r="J24" s="71"/>
      <c r="K24" s="71"/>
    </row>
    <row r="25" spans="2:11" ht="14" thickBot="1" x14ac:dyDescent="0.2">
      <c r="B25" s="220" t="s">
        <v>147</v>
      </c>
      <c r="C25" s="221">
        <v>15840</v>
      </c>
      <c r="D25" s="71"/>
      <c r="E25" s="71"/>
      <c r="F25" s="71"/>
      <c r="G25" s="71"/>
      <c r="H25" s="71"/>
      <c r="I25" s="71"/>
      <c r="J25" s="71"/>
      <c r="K25" s="71"/>
    </row>
    <row r="26" spans="2:11" x14ac:dyDescent="0.15">
      <c r="C26" s="71"/>
      <c r="D26" s="71"/>
      <c r="E26" s="71"/>
      <c r="F26" s="71"/>
      <c r="G26" s="71"/>
      <c r="H26" s="71"/>
      <c r="I26" s="71"/>
      <c r="J26" s="71"/>
      <c r="K26" s="71"/>
    </row>
    <row r="27" spans="2:11" ht="30" customHeight="1" thickBot="1" x14ac:dyDescent="0.2">
      <c r="B27" s="495" t="s">
        <v>148</v>
      </c>
      <c r="C27" s="496"/>
      <c r="D27" s="496"/>
      <c r="E27" s="496"/>
      <c r="F27" s="496"/>
      <c r="G27" s="496"/>
      <c r="H27" s="71"/>
      <c r="I27" s="71"/>
      <c r="J27" s="71"/>
      <c r="K27" s="71"/>
    </row>
    <row r="28" spans="2:11" ht="14" thickBot="1" x14ac:dyDescent="0.2">
      <c r="B28" s="220" t="s">
        <v>149</v>
      </c>
      <c r="C28" s="302" t="s">
        <v>154</v>
      </c>
      <c r="D28" s="162" t="s">
        <v>128</v>
      </c>
      <c r="E28" s="162" t="s">
        <v>155</v>
      </c>
      <c r="F28" s="162" t="s">
        <v>128</v>
      </c>
      <c r="G28" s="103">
        <v>550</v>
      </c>
      <c r="H28" s="71"/>
      <c r="I28" s="489"/>
      <c r="J28" s="490"/>
      <c r="K28" s="490"/>
    </row>
  </sheetData>
  <mergeCells count="15">
    <mergeCell ref="I28:K28"/>
    <mergeCell ref="B24:C24"/>
    <mergeCell ref="G7:K7"/>
    <mergeCell ref="B16:C16"/>
    <mergeCell ref="B13:G13"/>
    <mergeCell ref="B27:G27"/>
    <mergeCell ref="I14:K14"/>
    <mergeCell ref="E8:K8"/>
    <mergeCell ref="I11:K11"/>
    <mergeCell ref="B19:C19"/>
    <mergeCell ref="L7:L8"/>
    <mergeCell ref="L10:L11"/>
    <mergeCell ref="B5:L5"/>
    <mergeCell ref="B6:L6"/>
    <mergeCell ref="B9:L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B2:Q70"/>
  <sheetViews>
    <sheetView topLeftCell="A3" zoomScale="99" workbookViewId="0">
      <selection activeCell="S31" sqref="S31"/>
    </sheetView>
  </sheetViews>
  <sheetFormatPr baseColWidth="10" defaultColWidth="8.83203125" defaultRowHeight="13" x14ac:dyDescent="0.15"/>
  <cols>
    <col min="2" max="2" width="22" bestFit="1" customWidth="1"/>
    <col min="3" max="3" width="0.5" customWidth="1"/>
    <col min="4" max="5" width="10.1640625" bestFit="1" customWidth="1"/>
    <col min="8" max="8" width="26.83203125" bestFit="1" customWidth="1"/>
    <col min="9" max="9" width="0.5" style="270" customWidth="1"/>
    <col min="10" max="10" width="10.33203125" bestFit="1" customWidth="1"/>
    <col min="11" max="11" width="11.83203125" customWidth="1"/>
    <col min="12" max="12" width="9.33203125" bestFit="1" customWidth="1"/>
  </cols>
  <sheetData>
    <row r="2" spans="2:14" ht="14" thickBot="1" x14ac:dyDescent="0.2"/>
    <row r="3" spans="2:14" ht="24" customHeight="1" thickBot="1" x14ac:dyDescent="0.3">
      <c r="B3" s="510" t="s">
        <v>89</v>
      </c>
      <c r="C3" s="511"/>
      <c r="D3" s="511"/>
      <c r="E3" s="512"/>
      <c r="F3" s="248"/>
      <c r="H3" s="507" t="s">
        <v>166</v>
      </c>
      <c r="I3" s="508"/>
      <c r="J3" s="508"/>
      <c r="K3" s="509"/>
      <c r="L3" s="247"/>
      <c r="M3" s="248"/>
    </row>
    <row r="4" spans="2:14" ht="19" customHeight="1" thickBot="1" x14ac:dyDescent="0.25">
      <c r="B4" s="513"/>
      <c r="C4" s="514"/>
      <c r="D4" s="514"/>
      <c r="E4" s="515"/>
      <c r="F4" s="251"/>
      <c r="H4" s="252"/>
      <c r="I4" s="271"/>
      <c r="J4" s="249"/>
      <c r="K4" s="249"/>
      <c r="L4" s="249"/>
      <c r="M4" s="251"/>
    </row>
    <row r="5" spans="2:14" ht="24" thickBot="1" x14ac:dyDescent="0.3">
      <c r="B5" s="285"/>
      <c r="C5" s="286"/>
      <c r="D5" s="286"/>
      <c r="E5" s="286"/>
      <c r="F5" s="251"/>
      <c r="H5" s="252"/>
      <c r="I5" s="271"/>
      <c r="J5" s="249"/>
      <c r="K5" s="249"/>
      <c r="L5" s="249"/>
      <c r="M5" s="251"/>
    </row>
    <row r="6" spans="2:14" ht="58" customHeight="1" thickBot="1" x14ac:dyDescent="0.25">
      <c r="B6" s="521" t="s">
        <v>88</v>
      </c>
      <c r="C6" s="522"/>
      <c r="D6" s="523"/>
      <c r="E6" s="284" t="s">
        <v>68</v>
      </c>
      <c r="F6" s="251"/>
      <c r="H6" s="241" t="s">
        <v>30</v>
      </c>
      <c r="I6" s="272"/>
      <c r="J6" s="242" t="s">
        <v>82</v>
      </c>
      <c r="K6" s="242" t="s">
        <v>81</v>
      </c>
      <c r="L6" s="86" t="s">
        <v>80</v>
      </c>
      <c r="M6" s="251"/>
    </row>
    <row r="7" spans="2:14" ht="19" thickBot="1" x14ac:dyDescent="0.25">
      <c r="B7" s="519" t="s">
        <v>35</v>
      </c>
      <c r="C7" s="520"/>
      <c r="D7" s="520"/>
      <c r="E7" s="588">
        <v>31545</v>
      </c>
      <c r="F7" s="251"/>
      <c r="H7" s="87" t="s">
        <v>0</v>
      </c>
      <c r="I7" s="273"/>
      <c r="J7" s="267">
        <v>42026</v>
      </c>
      <c r="K7" s="267">
        <v>-9178</v>
      </c>
      <c r="L7" s="88">
        <f>SUM(J7+K7)</f>
        <v>32848</v>
      </c>
      <c r="M7" s="251"/>
    </row>
    <row r="8" spans="2:14" ht="19" thickBot="1" x14ac:dyDescent="0.25">
      <c r="B8" s="252"/>
      <c r="C8" s="249"/>
      <c r="D8" s="249"/>
      <c r="E8" s="288"/>
      <c r="F8" s="251"/>
      <c r="H8" s="89" t="s">
        <v>150</v>
      </c>
      <c r="I8" s="274"/>
      <c r="J8" s="268">
        <v>31794</v>
      </c>
      <c r="K8" s="268">
        <v>-10027</v>
      </c>
      <c r="L8" s="90">
        <f>SUM(J8+K8)</f>
        <v>21767</v>
      </c>
      <c r="M8" s="251"/>
    </row>
    <row r="9" spans="2:14" ht="19" thickBot="1" x14ac:dyDescent="0.25">
      <c r="B9" s="516" t="s">
        <v>163</v>
      </c>
      <c r="C9" s="517"/>
      <c r="D9" s="518"/>
      <c r="E9" s="288"/>
      <c r="F9" s="251"/>
      <c r="H9" s="579" t="s">
        <v>41</v>
      </c>
      <c r="I9" s="580"/>
      <c r="J9" s="580"/>
      <c r="K9" s="581"/>
      <c r="L9" s="590">
        <f>L7+L8</f>
        <v>54615</v>
      </c>
      <c r="M9" s="251"/>
    </row>
    <row r="10" spans="2:14" ht="19" thickBot="1" x14ac:dyDescent="0.25">
      <c r="B10" s="260" t="s">
        <v>84</v>
      </c>
      <c r="C10" s="94"/>
      <c r="D10" s="261">
        <v>13481</v>
      </c>
      <c r="E10" s="288"/>
      <c r="F10" s="251"/>
      <c r="H10" s="252"/>
      <c r="I10" s="271"/>
      <c r="J10" s="249"/>
      <c r="K10" s="249"/>
      <c r="L10" s="249"/>
      <c r="M10" s="251"/>
    </row>
    <row r="11" spans="2:14" ht="58" customHeight="1" thickBot="1" x14ac:dyDescent="0.25">
      <c r="B11" s="95" t="s">
        <v>85</v>
      </c>
      <c r="C11" s="91"/>
      <c r="D11" s="262">
        <v>17500</v>
      </c>
      <c r="E11" s="288"/>
      <c r="F11" s="251"/>
      <c r="H11" s="92" t="s">
        <v>31</v>
      </c>
      <c r="I11" s="275"/>
      <c r="J11" s="86" t="s">
        <v>68</v>
      </c>
      <c r="K11" s="249"/>
      <c r="L11" s="249"/>
      <c r="M11" s="251"/>
    </row>
    <row r="12" spans="2:14" ht="18" x14ac:dyDescent="0.2">
      <c r="B12" s="96" t="s">
        <v>141</v>
      </c>
      <c r="C12" s="100"/>
      <c r="D12" s="263">
        <v>-220</v>
      </c>
      <c r="E12" s="288"/>
      <c r="F12" s="251"/>
      <c r="H12" s="405" t="s">
        <v>83</v>
      </c>
      <c r="I12" s="276"/>
      <c r="J12" s="261">
        <v>15840</v>
      </c>
      <c r="K12" s="249"/>
      <c r="L12" s="249"/>
      <c r="M12" s="251"/>
    </row>
    <row r="13" spans="2:14" ht="19" thickBot="1" x14ac:dyDescent="0.25">
      <c r="B13" s="96" t="s">
        <v>162</v>
      </c>
      <c r="C13" s="100"/>
      <c r="D13" s="263">
        <v>-15840</v>
      </c>
      <c r="E13" s="288"/>
      <c r="F13" s="251"/>
      <c r="H13" s="533" t="s">
        <v>160</v>
      </c>
      <c r="I13" s="534"/>
      <c r="J13" s="532">
        <v>1802</v>
      </c>
      <c r="K13" s="249"/>
      <c r="L13" s="249"/>
      <c r="M13" s="251"/>
    </row>
    <row r="14" spans="2:14" ht="19" thickBot="1" x14ac:dyDescent="0.25">
      <c r="B14" s="579" t="s">
        <v>41</v>
      </c>
      <c r="C14" s="580"/>
      <c r="D14" s="581"/>
      <c r="E14" s="589">
        <f>SUM(D10+D11+D12+D13)</f>
        <v>14921</v>
      </c>
      <c r="F14" s="251"/>
      <c r="H14" s="95" t="s">
        <v>2</v>
      </c>
      <c r="I14" s="277"/>
      <c r="J14" s="262">
        <v>25914</v>
      </c>
      <c r="K14" s="249"/>
      <c r="L14" s="249"/>
      <c r="M14" s="251"/>
    </row>
    <row r="15" spans="2:14" ht="19" thickBot="1" x14ac:dyDescent="0.25">
      <c r="B15" s="252"/>
      <c r="C15" s="249"/>
      <c r="D15" s="249"/>
      <c r="E15" s="288"/>
      <c r="F15" s="251"/>
      <c r="H15" s="95" t="s">
        <v>27</v>
      </c>
      <c r="I15" s="277"/>
      <c r="J15" s="262">
        <v>1650</v>
      </c>
      <c r="K15" s="249"/>
      <c r="L15" s="249"/>
      <c r="M15" s="251"/>
      <c r="N15" s="117"/>
    </row>
    <row r="16" spans="2:14" ht="19" thickBot="1" x14ac:dyDescent="0.25">
      <c r="B16" s="582" t="s">
        <v>36</v>
      </c>
      <c r="C16" s="583"/>
      <c r="D16" s="584"/>
      <c r="E16" s="590">
        <f>SUM(E7-E14)</f>
        <v>16624</v>
      </c>
      <c r="F16" s="251"/>
      <c r="H16" s="403" t="s">
        <v>7</v>
      </c>
      <c r="I16" s="277"/>
      <c r="J16" s="262">
        <v>28764</v>
      </c>
      <c r="K16" s="249"/>
      <c r="L16" s="249"/>
      <c r="M16" s="251"/>
      <c r="N16" s="524"/>
    </row>
    <row r="17" spans="2:17" ht="19" thickBot="1" x14ac:dyDescent="0.25">
      <c r="B17" s="252"/>
      <c r="C17" s="249"/>
      <c r="D17" s="249"/>
      <c r="E17" s="288"/>
      <c r="F17" s="251"/>
      <c r="H17" s="96" t="s">
        <v>4</v>
      </c>
      <c r="I17" s="278"/>
      <c r="J17" s="263">
        <v>675</v>
      </c>
      <c r="K17" s="249"/>
      <c r="L17" s="249"/>
      <c r="M17" s="251"/>
    </row>
    <row r="18" spans="2:17" ht="19" thickBot="1" x14ac:dyDescent="0.25">
      <c r="B18" s="501" t="s">
        <v>37</v>
      </c>
      <c r="C18" s="502"/>
      <c r="D18" s="503"/>
      <c r="E18" s="288"/>
      <c r="F18" s="251"/>
      <c r="H18" s="594" t="s">
        <v>41</v>
      </c>
      <c r="I18" s="595"/>
      <c r="J18" s="596">
        <f>SUM(J12:J17)</f>
        <v>74645</v>
      </c>
      <c r="K18" s="249"/>
      <c r="L18" s="249"/>
      <c r="M18" s="251"/>
      <c r="N18" s="117"/>
    </row>
    <row r="19" spans="2:17" ht="19" thickBot="1" x14ac:dyDescent="0.25">
      <c r="B19" s="504" t="s">
        <v>15</v>
      </c>
      <c r="C19" s="505"/>
      <c r="D19" s="506"/>
      <c r="E19" s="294">
        <v>446</v>
      </c>
      <c r="F19" s="251"/>
      <c r="H19" s="289"/>
      <c r="I19" s="271"/>
      <c r="J19" s="255"/>
      <c r="K19" s="249"/>
      <c r="L19" s="249"/>
      <c r="M19" s="251"/>
    </row>
    <row r="20" spans="2:17" ht="20" thickBot="1" x14ac:dyDescent="0.25">
      <c r="B20" s="585" t="s">
        <v>41</v>
      </c>
      <c r="C20" s="586"/>
      <c r="D20" s="587"/>
      <c r="E20" s="590">
        <f>SUM(E16+E19)</f>
        <v>17070</v>
      </c>
      <c r="F20" s="251"/>
      <c r="H20" s="407" t="s">
        <v>161</v>
      </c>
      <c r="I20" s="279"/>
      <c r="J20" s="406" t="s">
        <v>68</v>
      </c>
      <c r="K20" s="249"/>
      <c r="L20" s="249"/>
      <c r="M20" s="251"/>
    </row>
    <row r="21" spans="2:17" ht="19" thickBot="1" x14ac:dyDescent="0.25">
      <c r="B21" s="252"/>
      <c r="C21" s="249"/>
      <c r="D21" s="249"/>
      <c r="E21" s="249"/>
      <c r="F21" s="251"/>
      <c r="H21" s="404" t="s">
        <v>66</v>
      </c>
      <c r="I21" s="280"/>
      <c r="J21" s="264">
        <v>-15471</v>
      </c>
      <c r="K21" s="255"/>
      <c r="L21" s="249"/>
      <c r="M21" s="251"/>
    </row>
    <row r="22" spans="2:17" ht="19" thickBot="1" x14ac:dyDescent="0.25">
      <c r="B22" s="501" t="s">
        <v>86</v>
      </c>
      <c r="C22" s="502"/>
      <c r="D22" s="503"/>
      <c r="E22" s="249"/>
      <c r="F22" s="251"/>
      <c r="H22" s="597" t="s">
        <v>41</v>
      </c>
      <c r="I22" s="598"/>
      <c r="J22" s="590">
        <f>SUM(J21:J21)</f>
        <v>-15471</v>
      </c>
      <c r="K22" s="255"/>
      <c r="L22" s="249"/>
      <c r="M22" s="251"/>
    </row>
    <row r="23" spans="2:17" ht="58" customHeight="1" thickBot="1" x14ac:dyDescent="0.25">
      <c r="B23" s="93" t="s">
        <v>87</v>
      </c>
      <c r="C23" s="94"/>
      <c r="D23" s="291">
        <v>2053</v>
      </c>
      <c r="E23" s="249"/>
      <c r="F23" s="251"/>
      <c r="H23" s="252"/>
      <c r="I23" s="271"/>
      <c r="J23" s="249"/>
      <c r="K23" s="255"/>
      <c r="L23" s="249"/>
      <c r="M23" s="251"/>
      <c r="N23" s="117"/>
      <c r="O23" s="117"/>
      <c r="P23" s="117"/>
    </row>
    <row r="24" spans="2:17" ht="20" thickBot="1" x14ac:dyDescent="0.25">
      <c r="B24" s="95" t="s">
        <v>97</v>
      </c>
      <c r="C24" s="91"/>
      <c r="D24" s="292">
        <v>1650</v>
      </c>
      <c r="E24" s="249"/>
      <c r="F24" s="251"/>
      <c r="H24" s="407" t="s">
        <v>32</v>
      </c>
      <c r="I24" s="279"/>
      <c r="J24" s="406" t="s">
        <v>68</v>
      </c>
      <c r="K24" s="255"/>
      <c r="L24" s="249"/>
      <c r="M24" s="251"/>
    </row>
    <row r="25" spans="2:17" ht="18" x14ac:dyDescent="0.2">
      <c r="B25" s="95" t="s">
        <v>104</v>
      </c>
      <c r="C25" s="91"/>
      <c r="D25" s="292">
        <v>1050</v>
      </c>
      <c r="E25" s="249"/>
      <c r="F25" s="251"/>
      <c r="H25" s="404" t="s">
        <v>3</v>
      </c>
      <c r="I25" s="280"/>
      <c r="J25" s="264">
        <v>-21000</v>
      </c>
      <c r="K25" s="255"/>
      <c r="L25" s="249"/>
      <c r="M25" s="251"/>
      <c r="Q25" s="117"/>
    </row>
    <row r="26" spans="2:17" ht="18" x14ac:dyDescent="0.2">
      <c r="B26" s="95" t="s">
        <v>22</v>
      </c>
      <c r="C26" s="91"/>
      <c r="D26" s="292">
        <v>684</v>
      </c>
      <c r="E26" s="249"/>
      <c r="F26" s="251"/>
      <c r="H26" s="99" t="s">
        <v>97</v>
      </c>
      <c r="I26" s="281"/>
      <c r="J26" s="266">
        <v>-1650</v>
      </c>
      <c r="K26" s="255"/>
      <c r="L26" s="249"/>
      <c r="M26" s="251"/>
      <c r="Q26" s="117"/>
    </row>
    <row r="27" spans="2:17" ht="18" x14ac:dyDescent="0.2">
      <c r="B27" s="95" t="s">
        <v>14</v>
      </c>
      <c r="C27" s="91"/>
      <c r="D27" s="292">
        <v>1283</v>
      </c>
      <c r="E27" s="249"/>
      <c r="F27" s="251"/>
      <c r="H27" s="99" t="s">
        <v>98</v>
      </c>
      <c r="I27" s="281"/>
      <c r="J27" s="266">
        <v>-259</v>
      </c>
      <c r="K27" s="255"/>
      <c r="L27" s="249"/>
      <c r="M27" s="251"/>
      <c r="Q27" s="117"/>
    </row>
    <row r="28" spans="2:17" ht="18" x14ac:dyDescent="0.2">
      <c r="B28" s="96" t="s">
        <v>117</v>
      </c>
      <c r="C28" s="100"/>
      <c r="D28" s="293">
        <v>140</v>
      </c>
      <c r="E28" s="249"/>
      <c r="F28" s="251"/>
      <c r="H28" s="99" t="s">
        <v>109</v>
      </c>
      <c r="I28" s="281"/>
      <c r="J28" s="266">
        <v>-231</v>
      </c>
      <c r="K28" s="255"/>
      <c r="L28" s="249"/>
      <c r="M28" s="251"/>
      <c r="Q28" s="117"/>
    </row>
    <row r="29" spans="2:17" ht="18" x14ac:dyDescent="0.2">
      <c r="B29" s="96" t="s">
        <v>133</v>
      </c>
      <c r="C29" s="100"/>
      <c r="D29" s="293">
        <v>450</v>
      </c>
      <c r="E29" s="249"/>
      <c r="F29" s="251"/>
      <c r="H29" s="99" t="s">
        <v>43</v>
      </c>
      <c r="I29" s="536"/>
      <c r="J29" s="266">
        <v>-194</v>
      </c>
      <c r="K29" s="255"/>
      <c r="L29" s="249"/>
      <c r="M29" s="251"/>
    </row>
    <row r="30" spans="2:17" ht="19" thickBot="1" x14ac:dyDescent="0.25">
      <c r="B30" s="96" t="s">
        <v>17</v>
      </c>
      <c r="C30" s="100"/>
      <c r="D30" s="293">
        <v>140</v>
      </c>
      <c r="E30" s="249"/>
      <c r="F30" s="251"/>
      <c r="H30" s="99" t="s">
        <v>133</v>
      </c>
      <c r="I30" s="536"/>
      <c r="J30" s="266">
        <v>-1350</v>
      </c>
      <c r="K30" s="255"/>
      <c r="L30" s="249"/>
      <c r="M30" s="251"/>
    </row>
    <row r="31" spans="2:17" ht="19" thickBot="1" x14ac:dyDescent="0.25">
      <c r="B31" s="585" t="s">
        <v>41</v>
      </c>
      <c r="C31" s="586"/>
      <c r="D31" s="591"/>
      <c r="E31" s="592">
        <f>SUM(D22:D30)</f>
        <v>7450</v>
      </c>
      <c r="F31" s="251"/>
      <c r="H31" s="535" t="s">
        <v>97</v>
      </c>
      <c r="I31" s="541"/>
      <c r="J31" s="265">
        <v>-1050</v>
      </c>
      <c r="K31" s="255"/>
      <c r="L31" s="249"/>
      <c r="M31" s="251"/>
    </row>
    <row r="32" spans="2:17" ht="19" thickBot="1" x14ac:dyDescent="0.25">
      <c r="B32" s="252"/>
      <c r="C32" s="249"/>
      <c r="D32" s="249"/>
      <c r="E32" s="249"/>
      <c r="F32" s="251"/>
      <c r="H32" s="599" t="s">
        <v>41</v>
      </c>
      <c r="I32" s="600"/>
      <c r="J32" s="601">
        <f>SUM(J25:J31)</f>
        <v>-25734</v>
      </c>
      <c r="K32" s="249"/>
      <c r="L32" s="249"/>
      <c r="M32" s="251"/>
    </row>
    <row r="33" spans="2:13" ht="19" thickBot="1" x14ac:dyDescent="0.25">
      <c r="B33" s="582" t="s">
        <v>38</v>
      </c>
      <c r="C33" s="583"/>
      <c r="D33" s="593"/>
      <c r="E33" s="590">
        <f>SUM(E20-E31)</f>
        <v>9620</v>
      </c>
      <c r="F33" s="254"/>
      <c r="H33" s="287"/>
      <c r="I33" s="543"/>
      <c r="J33" s="542"/>
      <c r="K33" s="249"/>
      <c r="L33" s="249"/>
      <c r="M33" s="251"/>
    </row>
    <row r="34" spans="2:13" ht="19" thickBot="1" x14ac:dyDescent="0.25">
      <c r="B34" s="1"/>
      <c r="C34" s="1"/>
      <c r="D34" s="1"/>
      <c r="E34" s="1"/>
      <c r="F34" s="1"/>
      <c r="H34" s="551"/>
      <c r="I34" s="544"/>
      <c r="J34" s="544"/>
      <c r="K34" s="249"/>
      <c r="L34" s="249"/>
      <c r="M34" s="251"/>
    </row>
    <row r="35" spans="2:13" ht="19" thickBot="1" x14ac:dyDescent="0.25">
      <c r="B35" s="545"/>
      <c r="C35" s="545"/>
      <c r="D35" s="545"/>
      <c r="E35" s="546"/>
      <c r="F35" s="547"/>
      <c r="H35" s="602" t="s">
        <v>33</v>
      </c>
      <c r="I35" s="282"/>
      <c r="J35" s="589">
        <f>SUM(J18+J22+J32)</f>
        <v>33440</v>
      </c>
      <c r="K35" s="249"/>
      <c r="L35" s="249"/>
      <c r="M35" s="251"/>
    </row>
    <row r="36" spans="2:13" ht="19" thickBot="1" x14ac:dyDescent="0.25">
      <c r="B36" s="548"/>
      <c r="C36" s="548"/>
      <c r="D36" s="548"/>
      <c r="E36" s="548"/>
      <c r="F36" s="547"/>
      <c r="H36" s="252"/>
      <c r="I36" s="540"/>
      <c r="J36" s="601">
        <f>SUM(L9+J35)</f>
        <v>88055</v>
      </c>
      <c r="K36" s="249"/>
      <c r="L36" s="250"/>
      <c r="M36" s="290"/>
    </row>
    <row r="37" spans="2:13" ht="19" thickBot="1" x14ac:dyDescent="0.25">
      <c r="B37" s="549"/>
      <c r="C37" s="549"/>
      <c r="D37" s="549"/>
      <c r="E37" s="537"/>
      <c r="F37" s="547"/>
      <c r="G37" s="117"/>
      <c r="H37" s="538"/>
      <c r="I37" s="539"/>
      <c r="J37" s="253"/>
      <c r="K37" s="249"/>
      <c r="L37" s="250"/>
      <c r="M37" s="290"/>
    </row>
    <row r="38" spans="2:13" ht="20" thickBot="1" x14ac:dyDescent="0.25">
      <c r="B38" s="547"/>
      <c r="C38" s="547"/>
      <c r="D38" s="550"/>
      <c r="E38" s="547"/>
      <c r="F38" s="547"/>
      <c r="H38" s="407" t="s">
        <v>34</v>
      </c>
      <c r="I38" s="282"/>
      <c r="J38" s="406" t="s">
        <v>68</v>
      </c>
      <c r="K38" s="250"/>
      <c r="L38" s="250"/>
      <c r="M38" s="251"/>
    </row>
    <row r="39" spans="2:13" ht="58" customHeight="1" x14ac:dyDescent="0.2">
      <c r="B39" s="547"/>
      <c r="C39" s="547"/>
      <c r="D39" s="550"/>
      <c r="E39" s="547"/>
      <c r="F39" s="547"/>
      <c r="H39" s="97" t="s">
        <v>5</v>
      </c>
      <c r="I39" s="280"/>
      <c r="J39" s="264">
        <v>56161</v>
      </c>
      <c r="K39" s="250"/>
      <c r="L39" s="250"/>
      <c r="M39" s="251"/>
    </row>
    <row r="40" spans="2:13" ht="18" x14ac:dyDescent="0.2">
      <c r="H40" s="98" t="s">
        <v>28</v>
      </c>
      <c r="I40" s="281"/>
      <c r="J40" s="265">
        <v>9620</v>
      </c>
      <c r="K40" s="250"/>
      <c r="L40" s="250"/>
      <c r="M40" s="251"/>
    </row>
    <row r="41" spans="2:13" ht="19" thickBot="1" x14ac:dyDescent="0.25">
      <c r="H41" s="101" t="s">
        <v>53</v>
      </c>
      <c r="I41" s="283"/>
      <c r="J41" s="295">
        <v>-220</v>
      </c>
      <c r="K41" s="250"/>
      <c r="L41" s="250"/>
      <c r="M41" s="251"/>
    </row>
    <row r="42" spans="2:13" ht="19" thickBot="1" x14ac:dyDescent="0.25">
      <c r="D42" s="117"/>
      <c r="H42" s="590" t="s">
        <v>41</v>
      </c>
      <c r="I42" s="598"/>
      <c r="J42" s="589">
        <f>SUM(J39+J40+J41)</f>
        <v>65561</v>
      </c>
      <c r="K42" s="256"/>
      <c r="L42" s="256"/>
      <c r="M42" s="254"/>
    </row>
    <row r="44" spans="2:13" ht="24" customHeight="1" x14ac:dyDescent="0.15"/>
    <row r="45" spans="2:13" ht="20" customHeight="1" x14ac:dyDescent="0.15"/>
    <row r="47" spans="2:13" ht="58" customHeight="1" x14ac:dyDescent="0.15"/>
    <row r="50" ht="58" customHeight="1" x14ac:dyDescent="0.15"/>
    <row r="56" ht="30" customHeight="1" x14ac:dyDescent="0.15"/>
    <row r="58" ht="58" customHeight="1" x14ac:dyDescent="0.15"/>
    <row r="70" ht="30" customHeight="1" x14ac:dyDescent="0.15"/>
  </sheetData>
  <mergeCells count="17">
    <mergeCell ref="H3:K3"/>
    <mergeCell ref="B3:E4"/>
    <mergeCell ref="B35:D35"/>
    <mergeCell ref="B7:D7"/>
    <mergeCell ref="B6:D6"/>
    <mergeCell ref="B19:D19"/>
    <mergeCell ref="B31:D31"/>
    <mergeCell ref="B33:D33"/>
    <mergeCell ref="B9:D9"/>
    <mergeCell ref="B14:D14"/>
    <mergeCell ref="B16:D16"/>
    <mergeCell ref="H34:J34"/>
    <mergeCell ref="B37:D37"/>
    <mergeCell ref="B22:D22"/>
    <mergeCell ref="H9:K9"/>
    <mergeCell ref="B18:D18"/>
    <mergeCell ref="B20:D20"/>
  </mergeCells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TOTALS</vt:lpstr>
      <vt:lpstr>SDB</vt:lpstr>
      <vt:lpstr>PDB</vt:lpstr>
      <vt:lpstr>CBR</vt:lpstr>
      <vt:lpstr>CBP</vt:lpstr>
      <vt:lpstr>PCB</vt:lpstr>
      <vt:lpstr>Adjustments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2016-02-26T08:23:54Z</cp:lastPrinted>
  <dcterms:created xsi:type="dcterms:W3CDTF">2000-09-12T10:39:32Z</dcterms:created>
  <dcterms:modified xsi:type="dcterms:W3CDTF">2022-04-04T14:49:39Z</dcterms:modified>
</cp:coreProperties>
</file>