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545"/>
  </bookViews>
  <sheets>
    <sheet name="Sheet1" sheetId="1" r:id="rId1"/>
    <sheet name="Sheet 2 " sheetId="17" r:id="rId2"/>
  </sheets>
  <calcPr calcId="145621"/>
</workbook>
</file>

<file path=xl/calcChain.xml><?xml version="1.0" encoding="utf-8"?>
<calcChain xmlns="http://schemas.openxmlformats.org/spreadsheetml/2006/main">
  <c r="P44" i="1" l="1"/>
  <c r="P40" i="1"/>
  <c r="P29" i="1"/>
  <c r="P32" i="1"/>
  <c r="D49" i="1" l="1"/>
  <c r="D13" i="1"/>
  <c r="P34" i="1"/>
  <c r="F34" i="1"/>
  <c r="G34" i="1" s="1"/>
  <c r="H34" i="1" s="1"/>
  <c r="I34" i="1" s="1"/>
  <c r="J34" i="1" s="1"/>
  <c r="K34" i="1" s="1"/>
  <c r="L34" i="1" s="1"/>
  <c r="M34" i="1" s="1"/>
  <c r="N34" i="1" s="1"/>
  <c r="O34" i="1" s="1"/>
  <c r="E34" i="1"/>
  <c r="D34" i="1"/>
  <c r="F23" i="1"/>
  <c r="P36" i="1"/>
  <c r="P39" i="1"/>
  <c r="P28" i="1"/>
  <c r="P30" i="1"/>
  <c r="P23" i="1" l="1"/>
  <c r="P45" i="1" s="1"/>
  <c r="E45" i="1"/>
  <c r="G45" i="1"/>
  <c r="H45" i="1"/>
  <c r="J45" i="1"/>
  <c r="K45" i="1"/>
  <c r="D45" i="1"/>
  <c r="I42" i="1"/>
  <c r="L42" i="1" s="1"/>
  <c r="O42" i="1" s="1"/>
  <c r="E16" i="1"/>
  <c r="F16" i="1"/>
  <c r="G16" i="1"/>
  <c r="F45" i="1" l="1"/>
  <c r="P33" i="1"/>
  <c r="P12" i="1"/>
  <c r="D16" i="1"/>
  <c r="D55" i="1" s="1"/>
  <c r="E55" i="1" s="1"/>
  <c r="L25" i="1"/>
  <c r="I45" i="1"/>
  <c r="M45" i="1"/>
  <c r="H16" i="1"/>
  <c r="O26" i="1"/>
  <c r="P26" i="1" s="1"/>
  <c r="F55" i="1" l="1"/>
  <c r="G55" i="1" s="1"/>
  <c r="H55" i="1" s="1"/>
  <c r="O25" i="1"/>
  <c r="L45" i="1"/>
  <c r="N45" i="1"/>
  <c r="I16" i="1"/>
  <c r="O45" i="1" l="1"/>
  <c r="P24" i="1"/>
  <c r="J16" i="1"/>
  <c r="I55" i="1"/>
  <c r="J55" i="1" l="1"/>
  <c r="K16" i="1"/>
  <c r="K55" i="1" l="1"/>
  <c r="L16" i="1"/>
  <c r="L55" i="1" l="1"/>
  <c r="M16" i="1"/>
  <c r="M55" i="1" l="1"/>
  <c r="N16" i="1"/>
  <c r="N55" i="1" l="1"/>
  <c r="O16" i="1"/>
  <c r="P16" i="1"/>
  <c r="O55" i="1" l="1"/>
</calcChain>
</file>

<file path=xl/sharedStrings.xml><?xml version="1.0" encoding="utf-8"?>
<sst xmlns="http://schemas.openxmlformats.org/spreadsheetml/2006/main" count="116" uniqueCount="58">
  <si>
    <t>Nov</t>
  </si>
  <si>
    <t>Dec</t>
  </si>
  <si>
    <t>Jan</t>
  </si>
  <si>
    <t>Feb</t>
  </si>
  <si>
    <t>£</t>
  </si>
  <si>
    <t>Receipts :</t>
  </si>
  <si>
    <t xml:space="preserve"> </t>
  </si>
  <si>
    <t>Cash sales</t>
  </si>
  <si>
    <t>Total Receipts</t>
  </si>
  <si>
    <t>Payments :</t>
  </si>
  <si>
    <t>Total payments</t>
  </si>
  <si>
    <t>Balance b / f</t>
  </si>
  <si>
    <t>Net cashflow in month</t>
  </si>
  <si>
    <t>Balance c / f</t>
  </si>
  <si>
    <t>Mar</t>
  </si>
  <si>
    <t>May</t>
  </si>
  <si>
    <t>Oct</t>
  </si>
  <si>
    <t>Payment on business accounts</t>
  </si>
  <si>
    <t>Laundry</t>
  </si>
  <si>
    <t>Salaries</t>
  </si>
  <si>
    <t>Rates</t>
  </si>
  <si>
    <t>Marketing</t>
  </si>
  <si>
    <t>Interest Received</t>
  </si>
  <si>
    <t>Petrol and diesel</t>
  </si>
  <si>
    <t>Total</t>
  </si>
  <si>
    <t xml:space="preserve">  </t>
  </si>
  <si>
    <t>Revenue (Predicted)</t>
  </si>
  <si>
    <t>Credit sales</t>
  </si>
  <si>
    <t>Number of customers</t>
  </si>
  <si>
    <t>ROOMS</t>
  </si>
  <si>
    <t>Single day room occupancy</t>
  </si>
  <si>
    <t>Total rooms</t>
  </si>
  <si>
    <t>Total rooms during month</t>
  </si>
  <si>
    <t>Occupancy</t>
  </si>
  <si>
    <t>In room beverage</t>
  </si>
  <si>
    <t>Zero hour contract</t>
  </si>
  <si>
    <t>Corporation tax</t>
  </si>
  <si>
    <t>Opening cash flows</t>
  </si>
  <si>
    <t>Motor vehicles</t>
  </si>
  <si>
    <t>Printing  and stationary</t>
  </si>
  <si>
    <t>Complimentary</t>
  </si>
  <si>
    <t>Land</t>
  </si>
  <si>
    <t>Bedding bundles</t>
  </si>
  <si>
    <t>Kettle sets</t>
  </si>
  <si>
    <t>Wage</t>
  </si>
  <si>
    <t>Light &amp; Heat</t>
  </si>
  <si>
    <t>Furniture</t>
  </si>
  <si>
    <t>Fixtures &amp; Fittings</t>
  </si>
  <si>
    <t xml:space="preserve">Building </t>
  </si>
  <si>
    <t>Staff toiletes</t>
  </si>
  <si>
    <t>Deep clean</t>
  </si>
  <si>
    <t>General maintenance</t>
  </si>
  <si>
    <t>Overdrfat</t>
  </si>
  <si>
    <t>Apr</t>
  </si>
  <si>
    <t>Jun</t>
  </si>
  <si>
    <t>Jul</t>
  </si>
  <si>
    <t>Aug</t>
  </si>
  <si>
    <t>Sep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</si>
</sst>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  <charset val="204"/>
    </font>
    <font>
      <sz val="9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37" fontId="0" fillId="0" borderId="0"/>
    <xf numFmtId="9" fontId="5" fillId="0" borderId="0" applyFont="0" applyFill="0" applyBorder="0" applyAlignment="0" applyProtection="0"/>
  </cellStyleXfs>
  <cellXfs count="7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 applyAlignment="1">
      <alignment horizontal="center"/>
    </xf>
    <xf numFmtId="37" fontId="7" fillId="0" borderId="0" xfId="0" applyFont="1" applyAlignment="1">
      <alignment horizontal="center" vertical="top"/>
    </xf>
    <xf numFmtId="37" fontId="7" fillId="0" borderId="0" xfId="0" applyFont="1" applyAlignment="1">
      <alignment vertical="top"/>
    </xf>
    <xf numFmtId="37" fontId="9" fillId="4" borderId="7" xfId="0" applyFont="1" applyFill="1" applyBorder="1"/>
    <xf numFmtId="37" fontId="9" fillId="4" borderId="8" xfId="0" applyFont="1" applyFill="1" applyBorder="1"/>
    <xf numFmtId="37" fontId="9" fillId="4" borderId="9" xfId="0" applyFont="1" applyFill="1" applyBorder="1"/>
    <xf numFmtId="37" fontId="10" fillId="4" borderId="1" xfId="0" applyFont="1" applyFill="1" applyBorder="1" applyAlignment="1">
      <alignment horizontal="center" vertical="top"/>
    </xf>
    <xf numFmtId="37" fontId="8" fillId="2" borderId="1" xfId="0" applyFont="1" applyFill="1" applyBorder="1" applyAlignment="1">
      <alignment horizontal="center" vertical="top"/>
    </xf>
    <xf numFmtId="37" fontId="4" fillId="2" borderId="0" xfId="0" applyFont="1" applyFill="1" applyBorder="1" applyAlignment="1">
      <alignment horizontal="center"/>
    </xf>
    <xf numFmtId="37" fontId="4" fillId="5" borderId="10" xfId="0" applyFont="1" applyFill="1" applyBorder="1"/>
    <xf numFmtId="37" fontId="4" fillId="5" borderId="11" xfId="0" applyFont="1" applyFill="1" applyBorder="1"/>
    <xf numFmtId="37" fontId="4" fillId="5" borderId="12" xfId="0" applyFont="1" applyFill="1" applyBorder="1"/>
    <xf numFmtId="37" fontId="8" fillId="5" borderId="1" xfId="0" applyFont="1" applyFill="1" applyBorder="1" applyAlignment="1">
      <alignment horizontal="center" vertical="top"/>
    </xf>
    <xf numFmtId="37" fontId="8" fillId="5" borderId="1" xfId="0" applyFont="1" applyFill="1" applyBorder="1" applyAlignment="1">
      <alignment vertical="top"/>
    </xf>
    <xf numFmtId="37" fontId="4" fillId="3" borderId="10" xfId="0" applyFont="1" applyFill="1" applyBorder="1"/>
    <xf numFmtId="37" fontId="4" fillId="3" borderId="11" xfId="0" applyFont="1" applyFill="1" applyBorder="1"/>
    <xf numFmtId="37" fontId="4" fillId="3" borderId="12" xfId="0" applyFont="1" applyFill="1" applyBorder="1"/>
    <xf numFmtId="37" fontId="8" fillId="3" borderId="1" xfId="0" applyFont="1" applyFill="1" applyBorder="1" applyAlignment="1">
      <alignment horizontal="center" vertical="top"/>
    </xf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4" fillId="3" borderId="3" xfId="0" applyFont="1" applyFill="1" applyBorder="1" applyAlignment="1">
      <alignment horizontal="center"/>
    </xf>
    <xf numFmtId="37" fontId="4" fillId="3" borderId="4" xfId="0" applyFont="1" applyFill="1" applyBorder="1" applyAlignment="1">
      <alignment horizontal="center"/>
    </xf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4" fillId="3" borderId="8" xfId="0" applyFont="1" applyFill="1" applyBorder="1" applyAlignment="1">
      <alignment horizontal="center"/>
    </xf>
    <xf numFmtId="37" fontId="4" fillId="3" borderId="9" xfId="0" applyFont="1" applyFill="1" applyBorder="1" applyAlignment="1">
      <alignment horizontal="center"/>
    </xf>
    <xf numFmtId="37" fontId="2" fillId="6" borderId="5" xfId="0" applyFont="1" applyFill="1" applyBorder="1"/>
    <xf numFmtId="37" fontId="2" fillId="6" borderId="0" xfId="0" applyFont="1" applyFill="1" applyBorder="1"/>
    <xf numFmtId="37" fontId="2" fillId="6" borderId="6" xfId="0" applyFont="1" applyFill="1" applyBorder="1"/>
    <xf numFmtId="37" fontId="4" fillId="6" borderId="10" xfId="0" applyFont="1" applyFill="1" applyBorder="1"/>
    <xf numFmtId="37" fontId="2" fillId="6" borderId="11" xfId="0" applyFont="1" applyFill="1" applyBorder="1"/>
    <xf numFmtId="37" fontId="2" fillId="6" borderId="12" xfId="0" applyFont="1" applyFill="1" applyBorder="1"/>
    <xf numFmtId="37" fontId="2" fillId="6" borderId="2" xfId="0" applyFont="1" applyFill="1" applyBorder="1"/>
    <xf numFmtId="37" fontId="2" fillId="6" borderId="3" xfId="0" applyFont="1" applyFill="1" applyBorder="1"/>
    <xf numFmtId="37" fontId="2" fillId="6" borderId="4" xfId="0" applyFont="1" applyFill="1" applyBorder="1"/>
    <xf numFmtId="37" fontId="2" fillId="6" borderId="0" xfId="0" applyFont="1" applyFill="1" applyAlignment="1">
      <alignment horizontal="center"/>
    </xf>
    <xf numFmtId="37" fontId="0" fillId="6" borderId="0" xfId="0" applyFill="1"/>
    <xf numFmtId="37" fontId="7" fillId="6" borderId="0" xfId="0" applyFont="1" applyFill="1" applyAlignment="1">
      <alignment horizontal="center" vertical="top"/>
    </xf>
    <xf numFmtId="37" fontId="7" fillId="6" borderId="0" xfId="0" applyFont="1" applyFill="1" applyAlignment="1">
      <alignment vertical="top"/>
    </xf>
    <xf numFmtId="37" fontId="7" fillId="6" borderId="0" xfId="0" applyFont="1" applyFill="1" applyBorder="1" applyAlignment="1">
      <alignment vertical="top"/>
    </xf>
    <xf numFmtId="37" fontId="2" fillId="7" borderId="5" xfId="0" applyFont="1" applyFill="1" applyBorder="1"/>
    <xf numFmtId="37" fontId="2" fillId="7" borderId="0" xfId="0" applyFont="1" applyFill="1" applyBorder="1"/>
    <xf numFmtId="37" fontId="2" fillId="7" borderId="6" xfId="0" applyFont="1" applyFill="1" applyBorder="1"/>
    <xf numFmtId="37" fontId="7" fillId="7" borderId="0" xfId="0" applyFont="1" applyFill="1" applyBorder="1" applyAlignment="1">
      <alignment horizontal="center" vertical="top"/>
    </xf>
    <xf numFmtId="37" fontId="7" fillId="7" borderId="0" xfId="0" applyFont="1" applyFill="1" applyAlignment="1">
      <alignment vertical="top"/>
    </xf>
    <xf numFmtId="37" fontId="7" fillId="7" borderId="0" xfId="0" applyFont="1" applyFill="1" applyAlignment="1">
      <alignment horizontal="center" vertical="top"/>
    </xf>
    <xf numFmtId="37" fontId="4" fillId="7" borderId="10" xfId="0" applyFont="1" applyFill="1" applyBorder="1"/>
    <xf numFmtId="37" fontId="2" fillId="7" borderId="11" xfId="0" applyFont="1" applyFill="1" applyBorder="1"/>
    <xf numFmtId="37" fontId="2" fillId="7" borderId="12" xfId="0" applyFont="1" applyFill="1" applyBorder="1"/>
    <xf numFmtId="37" fontId="7" fillId="7" borderId="0" xfId="0" applyFont="1" applyFill="1" applyBorder="1" applyAlignment="1">
      <alignment vertical="top"/>
    </xf>
    <xf numFmtId="37" fontId="2" fillId="8" borderId="5" xfId="0" applyFont="1" applyFill="1" applyBorder="1"/>
    <xf numFmtId="37" fontId="2" fillId="8" borderId="0" xfId="0" applyFont="1" applyFill="1" applyBorder="1"/>
    <xf numFmtId="37" fontId="2" fillId="8" borderId="6" xfId="0" applyFont="1" applyFill="1" applyBorder="1"/>
    <xf numFmtId="37" fontId="7" fillId="8" borderId="0" xfId="0" applyFont="1" applyFill="1" applyBorder="1" applyAlignment="1">
      <alignment horizontal="center" vertical="top"/>
    </xf>
    <xf numFmtId="37" fontId="7" fillId="8" borderId="0" xfId="0" applyFont="1" applyFill="1" applyAlignment="1">
      <alignment vertical="top"/>
    </xf>
    <xf numFmtId="37" fontId="7" fillId="8" borderId="0" xfId="0" applyFont="1" applyFill="1" applyAlignment="1">
      <alignment horizontal="center" vertical="top"/>
    </xf>
    <xf numFmtId="37" fontId="2" fillId="8" borderId="2" xfId="0" applyFont="1" applyFill="1" applyBorder="1"/>
    <xf numFmtId="37" fontId="2" fillId="8" borderId="3" xfId="0" applyFont="1" applyFill="1" applyBorder="1"/>
    <xf numFmtId="37" fontId="2" fillId="8" borderId="4" xfId="0" applyFont="1" applyFill="1" applyBorder="1"/>
    <xf numFmtId="37" fontId="2" fillId="8" borderId="7" xfId="0" applyFont="1" applyFill="1" applyBorder="1"/>
    <xf numFmtId="37" fontId="2" fillId="8" borderId="8" xfId="0" applyFont="1" applyFill="1" applyBorder="1"/>
    <xf numFmtId="37" fontId="2" fillId="8" borderId="9" xfId="0" applyFont="1" applyFill="1" applyBorder="1"/>
    <xf numFmtId="37" fontId="3" fillId="9" borderId="0" xfId="0" applyFont="1" applyFill="1" applyBorder="1" applyAlignment="1">
      <alignment horizontal="center"/>
    </xf>
    <xf numFmtId="37" fontId="6" fillId="9" borderId="13" xfId="0" applyFont="1" applyFill="1" applyBorder="1" applyAlignment="1">
      <alignment horizontal="left" vertical="top"/>
    </xf>
    <xf numFmtId="9" fontId="6" fillId="9" borderId="13" xfId="1" applyFont="1" applyFill="1" applyBorder="1" applyAlignment="1">
      <alignment horizontal="left" vertical="top"/>
    </xf>
    <xf numFmtId="37" fontId="3" fillId="9" borderId="13" xfId="0" applyFont="1" applyFill="1" applyBorder="1" applyAlignment="1">
      <alignment horizontal="center"/>
    </xf>
    <xf numFmtId="37" fontId="0" fillId="9" borderId="13" xfId="0" applyFill="1" applyBorder="1"/>
    <xf numFmtId="37" fontId="0" fillId="9" borderId="0" xfId="0" applyFill="1"/>
  </cellXfs>
  <cellStyles count="2">
    <cellStyle name="Нормален" xfId="0" builtinId="0"/>
    <cellStyle name="Процент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3"/>
  <sheetViews>
    <sheetView tabSelected="1" topLeftCell="E1" workbookViewId="0">
      <pane ySplit="1" topLeftCell="A35" activePane="bottomLeft" state="frozen"/>
      <selection pane="bottomLeft" activeCell="H59" sqref="H59"/>
    </sheetView>
  </sheetViews>
  <sheetFormatPr defaultRowHeight="12.75" x14ac:dyDescent="0.2"/>
  <cols>
    <col min="1" max="1" width="25.28515625" customWidth="1"/>
    <col min="2" max="2" width="0.85546875" customWidth="1"/>
    <col min="3" max="3" width="1.42578125" customWidth="1"/>
    <col min="4" max="5" width="11" customWidth="1"/>
    <col min="6" max="6" width="14" customWidth="1"/>
    <col min="7" max="7" width="14.28515625" customWidth="1"/>
    <col min="8" max="8" width="13.28515625" customWidth="1"/>
    <col min="9" max="9" width="13.5703125" customWidth="1"/>
    <col min="10" max="10" width="14.7109375" customWidth="1"/>
    <col min="11" max="11" width="14.140625" customWidth="1"/>
    <col min="12" max="12" width="13.28515625" customWidth="1"/>
    <col min="13" max="13" width="15.28515625" customWidth="1"/>
    <col min="14" max="14" width="14.42578125" customWidth="1"/>
    <col min="15" max="15" width="15.85546875" customWidth="1"/>
    <col min="16" max="16" width="17.140625" customWidth="1"/>
    <col min="17" max="17" width="12.5703125" bestFit="1" customWidth="1"/>
  </cols>
  <sheetData>
    <row r="1" spans="1:16" ht="20.25" x14ac:dyDescent="0.3">
      <c r="A1" s="1" t="s">
        <v>6</v>
      </c>
    </row>
    <row r="2" spans="1:16" ht="20.25" x14ac:dyDescent="0.3">
      <c r="A2" s="1"/>
    </row>
    <row r="5" spans="1:16" x14ac:dyDescent="0.2">
      <c r="A5" s="22"/>
      <c r="B5" s="23"/>
      <c r="C5" s="24"/>
      <c r="D5" s="25" t="s">
        <v>2</v>
      </c>
      <c r="E5" s="25" t="s">
        <v>3</v>
      </c>
      <c r="F5" s="25" t="s">
        <v>14</v>
      </c>
      <c r="G5" s="25" t="s">
        <v>53</v>
      </c>
      <c r="H5" s="25" t="s">
        <v>15</v>
      </c>
      <c r="I5" s="25" t="s">
        <v>54</v>
      </c>
      <c r="J5" s="25" t="s">
        <v>55</v>
      </c>
      <c r="K5" s="25" t="s">
        <v>56</v>
      </c>
      <c r="L5" s="25" t="s">
        <v>57</v>
      </c>
      <c r="M5" s="25" t="s">
        <v>16</v>
      </c>
      <c r="N5" s="25" t="s">
        <v>0</v>
      </c>
      <c r="O5" s="25" t="s">
        <v>1</v>
      </c>
      <c r="P5" s="26" t="s">
        <v>24</v>
      </c>
    </row>
    <row r="6" spans="1:16" x14ac:dyDescent="0.2">
      <c r="A6" s="27"/>
      <c r="B6" s="28"/>
      <c r="C6" s="29"/>
      <c r="D6" s="30" t="s">
        <v>4</v>
      </c>
      <c r="E6" s="30" t="s">
        <v>4</v>
      </c>
      <c r="F6" s="30" t="s">
        <v>4</v>
      </c>
      <c r="G6" s="30" t="s">
        <v>4</v>
      </c>
      <c r="H6" s="30" t="s">
        <v>4</v>
      </c>
      <c r="I6" s="30" t="s">
        <v>4</v>
      </c>
      <c r="J6" s="30" t="s">
        <v>4</v>
      </c>
      <c r="K6" s="30" t="s">
        <v>4</v>
      </c>
      <c r="L6" s="30" t="s">
        <v>4</v>
      </c>
      <c r="M6" s="30" t="s">
        <v>4</v>
      </c>
      <c r="N6" s="30" t="s">
        <v>4</v>
      </c>
      <c r="O6" s="30" t="s">
        <v>4</v>
      </c>
      <c r="P6" s="31" t="s">
        <v>4</v>
      </c>
    </row>
    <row r="7" spans="1:16" x14ac:dyDescent="0.2">
      <c r="A7" s="38"/>
      <c r="B7" s="39"/>
      <c r="C7" s="40"/>
      <c r="D7" s="41"/>
      <c r="E7" s="41"/>
      <c r="F7" s="41"/>
      <c r="G7" s="41"/>
      <c r="H7" s="41"/>
      <c r="I7" s="41"/>
      <c r="J7" s="42"/>
      <c r="K7" s="42"/>
      <c r="L7" s="42"/>
      <c r="M7" s="42"/>
      <c r="N7" s="42"/>
      <c r="O7" s="42"/>
      <c r="P7" s="42"/>
    </row>
    <row r="8" spans="1:16" x14ac:dyDescent="0.2">
      <c r="A8" s="32"/>
      <c r="B8" s="33"/>
      <c r="C8" s="34"/>
      <c r="D8" s="41"/>
      <c r="E8" s="41"/>
      <c r="F8" s="41"/>
      <c r="G8" s="41"/>
      <c r="H8" s="41"/>
      <c r="I8" s="41"/>
      <c r="J8" s="42"/>
      <c r="K8" s="42"/>
      <c r="L8" s="42"/>
      <c r="M8" s="42"/>
      <c r="N8" s="42"/>
      <c r="O8" s="42"/>
      <c r="P8" s="42"/>
    </row>
    <row r="9" spans="1:16" x14ac:dyDescent="0.2">
      <c r="A9" s="35" t="s">
        <v>5</v>
      </c>
      <c r="B9" s="36"/>
      <c r="C9" s="37"/>
      <c r="D9" s="43"/>
      <c r="E9" s="43"/>
      <c r="F9" s="43"/>
      <c r="G9" s="43"/>
      <c r="H9" s="43"/>
      <c r="I9" s="43"/>
      <c r="J9" s="44"/>
      <c r="K9" s="44"/>
      <c r="L9" s="44"/>
      <c r="M9" s="44"/>
      <c r="N9" s="44"/>
      <c r="O9" s="44"/>
      <c r="P9" s="44"/>
    </row>
    <row r="10" spans="1:16" x14ac:dyDescent="0.2">
      <c r="A10" s="38" t="s">
        <v>37</v>
      </c>
      <c r="B10" s="39"/>
      <c r="C10" s="40"/>
      <c r="D10" s="43">
        <v>318000</v>
      </c>
      <c r="E10" s="43"/>
      <c r="F10" s="43"/>
      <c r="G10" s="43"/>
      <c r="H10" s="43"/>
      <c r="I10" s="43"/>
      <c r="J10" s="44"/>
      <c r="K10" s="44"/>
      <c r="L10" s="44"/>
      <c r="M10" s="44"/>
      <c r="N10" s="44"/>
      <c r="O10" s="44"/>
      <c r="P10" s="44"/>
    </row>
    <row r="11" spans="1:16" x14ac:dyDescent="0.2">
      <c r="A11" s="32" t="s">
        <v>17</v>
      </c>
      <c r="B11" s="33"/>
      <c r="C11" s="34"/>
      <c r="D11" s="44">
        <v>137877</v>
      </c>
      <c r="E11" s="44">
        <v>139654</v>
      </c>
      <c r="F11" s="44">
        <v>130822</v>
      </c>
      <c r="G11" s="44">
        <v>113568</v>
      </c>
      <c r="H11" s="44">
        <v>111047</v>
      </c>
      <c r="I11" s="44">
        <v>117939</v>
      </c>
      <c r="J11" s="44">
        <v>136390</v>
      </c>
      <c r="K11" s="44">
        <v>150683</v>
      </c>
      <c r="L11" s="44">
        <v>170309</v>
      </c>
      <c r="M11" s="44">
        <v>224562</v>
      </c>
      <c r="N11" s="44">
        <v>225889</v>
      </c>
      <c r="O11" s="44">
        <v>149466</v>
      </c>
      <c r="P11" s="44">
        <v>1828206</v>
      </c>
    </row>
    <row r="12" spans="1:16" x14ac:dyDescent="0.2">
      <c r="A12" s="32" t="s">
        <v>7</v>
      </c>
      <c r="B12" s="33"/>
      <c r="C12" s="34"/>
      <c r="D12" s="44">
        <v>229448</v>
      </c>
      <c r="E12" s="44">
        <v>178931</v>
      </c>
      <c r="F12" s="44">
        <v>174603</v>
      </c>
      <c r="G12" s="45">
        <v>171067</v>
      </c>
      <c r="H12" s="45">
        <v>195360</v>
      </c>
      <c r="I12" s="45">
        <v>228270</v>
      </c>
      <c r="J12" s="45">
        <v>240360</v>
      </c>
      <c r="K12" s="45">
        <v>288459</v>
      </c>
      <c r="L12" s="45">
        <v>208072</v>
      </c>
      <c r="M12" s="45">
        <v>240480</v>
      </c>
      <c r="N12" s="45">
        <v>225048</v>
      </c>
      <c r="O12" s="45">
        <v>204540</v>
      </c>
      <c r="P12" s="44">
        <f t="shared" ref="P12" si="0">SUM(D12:O12)</f>
        <v>2584638</v>
      </c>
    </row>
    <row r="13" spans="1:16" x14ac:dyDescent="0.2">
      <c r="A13" s="32" t="s">
        <v>22</v>
      </c>
      <c r="B13" s="33"/>
      <c r="C13" s="34"/>
      <c r="D13" s="44">
        <f>D10*2.6%</f>
        <v>8268</v>
      </c>
      <c r="E13" s="44">
        <v>13501</v>
      </c>
      <c r="F13" s="44">
        <v>15366</v>
      </c>
      <c r="G13" s="44">
        <v>0</v>
      </c>
      <c r="H13" s="44">
        <v>2376</v>
      </c>
      <c r="I13" s="44">
        <v>5994</v>
      </c>
      <c r="J13" s="44">
        <v>11914</v>
      </c>
      <c r="K13" s="44">
        <v>18911</v>
      </c>
      <c r="L13" s="44">
        <v>24804</v>
      </c>
      <c r="M13" s="44">
        <v>28235</v>
      </c>
      <c r="N13" s="44">
        <v>34774</v>
      </c>
      <c r="O13" s="44">
        <v>39687</v>
      </c>
      <c r="P13" s="44">
        <v>203829</v>
      </c>
    </row>
    <row r="14" spans="1:16" x14ac:dyDescent="0.2">
      <c r="A14" s="32" t="s">
        <v>6</v>
      </c>
      <c r="B14" s="33"/>
      <c r="C14" s="3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</row>
    <row r="15" spans="1:16" x14ac:dyDescent="0.2">
      <c r="A15" s="32"/>
      <c r="B15" s="33"/>
      <c r="C15" s="34"/>
      <c r="D15" s="43"/>
      <c r="E15" s="43"/>
      <c r="F15" s="43"/>
      <c r="G15" s="43"/>
      <c r="H15" s="43"/>
      <c r="I15" s="43"/>
      <c r="J15" s="44"/>
      <c r="K15" s="44"/>
      <c r="L15" s="44"/>
      <c r="M15" s="44"/>
      <c r="N15" s="44"/>
      <c r="O15" s="44"/>
      <c r="P15" s="44"/>
    </row>
    <row r="16" spans="1:16" ht="13.5" thickBot="1" x14ac:dyDescent="0.25">
      <c r="A16" s="18" t="s">
        <v>8</v>
      </c>
      <c r="B16" s="19"/>
      <c r="C16" s="20"/>
      <c r="D16" s="21">
        <f>D11+D12+D13</f>
        <v>375593</v>
      </c>
      <c r="E16" s="21">
        <f t="shared" ref="E16:P16" si="1">E11+E12+E13</f>
        <v>332086</v>
      </c>
      <c r="F16" s="21">
        <f t="shared" si="1"/>
        <v>320791</v>
      </c>
      <c r="G16" s="21">
        <f t="shared" si="1"/>
        <v>284635</v>
      </c>
      <c r="H16" s="21">
        <f t="shared" si="1"/>
        <v>308783</v>
      </c>
      <c r="I16" s="21">
        <f t="shared" si="1"/>
        <v>352203</v>
      </c>
      <c r="J16" s="21">
        <f t="shared" si="1"/>
        <v>388664</v>
      </c>
      <c r="K16" s="21">
        <f t="shared" si="1"/>
        <v>458053</v>
      </c>
      <c r="L16" s="21">
        <f t="shared" si="1"/>
        <v>403185</v>
      </c>
      <c r="M16" s="21">
        <f t="shared" si="1"/>
        <v>493277</v>
      </c>
      <c r="N16" s="21">
        <f t="shared" si="1"/>
        <v>485711</v>
      </c>
      <c r="O16" s="21">
        <f t="shared" si="1"/>
        <v>393693</v>
      </c>
      <c r="P16" s="21">
        <f t="shared" si="1"/>
        <v>4616673</v>
      </c>
    </row>
    <row r="17" spans="1:17" x14ac:dyDescent="0.2">
      <c r="A17" s="46"/>
      <c r="B17" s="47"/>
      <c r="C17" s="48"/>
      <c r="D17" s="49"/>
      <c r="E17" s="49"/>
      <c r="F17" s="49"/>
      <c r="G17" s="49"/>
      <c r="H17" s="49"/>
      <c r="I17" s="49"/>
      <c r="J17" s="50"/>
      <c r="K17" s="50"/>
      <c r="L17" s="50"/>
      <c r="M17" s="50"/>
      <c r="N17" s="50"/>
      <c r="O17" s="50"/>
      <c r="P17" s="50"/>
    </row>
    <row r="18" spans="1:17" x14ac:dyDescent="0.2">
      <c r="A18" s="46"/>
      <c r="B18" s="47"/>
      <c r="C18" s="48"/>
      <c r="D18" s="49"/>
      <c r="E18" s="49"/>
      <c r="F18" s="49"/>
      <c r="G18" s="49"/>
      <c r="H18" s="49"/>
      <c r="I18" s="49"/>
      <c r="J18" s="50"/>
      <c r="K18" s="50"/>
      <c r="L18" s="50"/>
      <c r="M18" s="50"/>
      <c r="N18" s="50"/>
      <c r="O18" s="50"/>
      <c r="P18" s="50"/>
    </row>
    <row r="19" spans="1:17" x14ac:dyDescent="0.2">
      <c r="A19" s="46"/>
      <c r="B19" s="47"/>
      <c r="C19" s="48"/>
      <c r="D19" s="51"/>
      <c r="E19" s="51"/>
      <c r="F19" s="51"/>
      <c r="G19" s="51"/>
      <c r="H19" s="51"/>
      <c r="I19" s="51"/>
      <c r="J19" s="50"/>
      <c r="K19" s="50"/>
      <c r="L19" s="50"/>
      <c r="M19" s="50"/>
      <c r="N19" s="50"/>
      <c r="O19" s="50"/>
      <c r="P19" s="50"/>
    </row>
    <row r="20" spans="1:17" x14ac:dyDescent="0.2">
      <c r="A20" s="52" t="s">
        <v>9</v>
      </c>
      <c r="B20" s="53"/>
      <c r="C20" s="54"/>
      <c r="D20" s="51"/>
      <c r="E20" s="51"/>
      <c r="F20" s="51"/>
      <c r="G20" s="51"/>
      <c r="H20" s="51"/>
      <c r="I20" s="51"/>
      <c r="J20" s="50"/>
      <c r="K20" s="50"/>
      <c r="L20" s="50"/>
      <c r="M20" s="50"/>
      <c r="N20" s="50"/>
      <c r="O20" s="50"/>
      <c r="P20" s="50"/>
    </row>
    <row r="21" spans="1:17" x14ac:dyDescent="0.2">
      <c r="A21" s="46"/>
      <c r="B21" s="47"/>
      <c r="C21" s="48"/>
      <c r="D21" s="51"/>
      <c r="E21" s="51"/>
      <c r="F21" s="51"/>
      <c r="G21" s="51"/>
      <c r="H21" s="51"/>
      <c r="I21" s="51"/>
      <c r="J21" s="50"/>
      <c r="K21" s="50"/>
      <c r="L21" s="50"/>
      <c r="M21" s="50"/>
      <c r="N21" s="50"/>
      <c r="O21" s="50"/>
      <c r="P21" s="50"/>
    </row>
    <row r="22" spans="1:17" x14ac:dyDescent="0.2">
      <c r="A22" s="46" t="s">
        <v>38</v>
      </c>
      <c r="B22" s="47"/>
      <c r="C22" s="48"/>
      <c r="D22" s="50" t="s">
        <v>6</v>
      </c>
      <c r="E22" s="50"/>
      <c r="F22" s="50" t="s">
        <v>6</v>
      </c>
      <c r="G22" s="50">
        <v>30000</v>
      </c>
      <c r="H22" s="50"/>
      <c r="I22" s="50"/>
      <c r="J22" s="50"/>
      <c r="K22" s="50"/>
      <c r="L22" s="50"/>
      <c r="M22" s="50"/>
      <c r="N22" s="50"/>
      <c r="O22" s="50"/>
      <c r="P22" s="50">
        <v>30000</v>
      </c>
    </row>
    <row r="23" spans="1:17" x14ac:dyDescent="0.2">
      <c r="A23" s="46" t="s">
        <v>18</v>
      </c>
      <c r="B23" s="47"/>
      <c r="C23" s="48"/>
      <c r="D23" s="50"/>
      <c r="E23" s="50">
        <v>18750</v>
      </c>
      <c r="F23" s="50">
        <f>D23</f>
        <v>0</v>
      </c>
      <c r="G23" s="50"/>
      <c r="H23" s="50">
        <v>18750</v>
      </c>
      <c r="I23" s="50"/>
      <c r="J23" s="50" t="s">
        <v>6</v>
      </c>
      <c r="K23" s="50">
        <v>18750</v>
      </c>
      <c r="L23" s="50" t="s">
        <v>6</v>
      </c>
      <c r="M23" s="50"/>
      <c r="N23" s="50">
        <v>18750</v>
      </c>
      <c r="O23" s="50"/>
      <c r="P23" s="50">
        <f>SUM(D23:O23)</f>
        <v>75000</v>
      </c>
    </row>
    <row r="24" spans="1:17" x14ac:dyDescent="0.2">
      <c r="A24" s="46" t="s">
        <v>39</v>
      </c>
      <c r="B24" s="47"/>
      <c r="C24" s="48"/>
      <c r="D24" s="50">
        <v>5800</v>
      </c>
      <c r="E24" s="50">
        <v>4000</v>
      </c>
      <c r="F24" s="50">
        <v>4000</v>
      </c>
      <c r="G24" s="50">
        <v>4000</v>
      </c>
      <c r="H24" s="50">
        <v>5800</v>
      </c>
      <c r="I24" s="55">
        <v>4000</v>
      </c>
      <c r="J24" s="50">
        <v>4000</v>
      </c>
      <c r="K24" s="50">
        <v>5800</v>
      </c>
      <c r="L24" s="50">
        <v>4000</v>
      </c>
      <c r="M24" s="50">
        <v>4000</v>
      </c>
      <c r="N24" s="50">
        <v>5800</v>
      </c>
      <c r="O24" s="50">
        <v>4000</v>
      </c>
      <c r="P24" s="50">
        <f>SUM(D24:O24)</f>
        <v>55200</v>
      </c>
    </row>
    <row r="25" spans="1:17" x14ac:dyDescent="0.2">
      <c r="A25" s="46" t="s">
        <v>40</v>
      </c>
      <c r="B25" s="47"/>
      <c r="C25" s="48"/>
      <c r="D25" s="50" t="s">
        <v>6</v>
      </c>
      <c r="E25" s="50">
        <v>98000</v>
      </c>
      <c r="F25" s="50"/>
      <c r="G25" s="50" t="s">
        <v>6</v>
      </c>
      <c r="H25" s="50" t="s">
        <v>6</v>
      </c>
      <c r="I25" s="50"/>
      <c r="J25" s="50" t="s">
        <v>6</v>
      </c>
      <c r="K25" s="50" t="s">
        <v>6</v>
      </c>
      <c r="L25" s="50">
        <f>I25</f>
        <v>0</v>
      </c>
      <c r="M25" s="50" t="s">
        <v>6</v>
      </c>
      <c r="N25" s="50" t="s">
        <v>6</v>
      </c>
      <c r="O25" s="50">
        <f>L25</f>
        <v>0</v>
      </c>
      <c r="P25" s="50">
        <v>98000</v>
      </c>
    </row>
    <row r="26" spans="1:17" x14ac:dyDescent="0.2">
      <c r="A26" s="46" t="s">
        <v>34</v>
      </c>
      <c r="B26" s="47"/>
      <c r="C26" s="48"/>
      <c r="D26" s="50">
        <v>5000</v>
      </c>
      <c r="E26" s="50">
        <v>4100</v>
      </c>
      <c r="F26" s="50">
        <v>4100</v>
      </c>
      <c r="G26" s="50">
        <v>4100</v>
      </c>
      <c r="H26" s="50">
        <v>5000</v>
      </c>
      <c r="I26" s="50">
        <v>5000</v>
      </c>
      <c r="J26" s="50">
        <v>5000</v>
      </c>
      <c r="K26" s="50">
        <v>5000</v>
      </c>
      <c r="L26" s="50">
        <v>5000</v>
      </c>
      <c r="M26" s="50">
        <v>5000</v>
      </c>
      <c r="N26" s="50">
        <v>5000</v>
      </c>
      <c r="O26" s="50">
        <f>L26</f>
        <v>5000</v>
      </c>
      <c r="P26" s="50">
        <f>SUM(D26:O26)</f>
        <v>57300</v>
      </c>
    </row>
    <row r="27" spans="1:17" x14ac:dyDescent="0.2">
      <c r="A27" s="46" t="s">
        <v>41</v>
      </c>
      <c r="B27" s="47"/>
      <c r="C27" s="48"/>
      <c r="D27" s="50">
        <v>28000</v>
      </c>
      <c r="E27" s="50"/>
      <c r="F27" s="50" t="s">
        <v>6</v>
      </c>
      <c r="G27" s="50" t="s">
        <v>6</v>
      </c>
      <c r="H27" s="50">
        <v>52000</v>
      </c>
      <c r="I27" s="50" t="s">
        <v>6</v>
      </c>
      <c r="J27" s="50" t="s">
        <v>6</v>
      </c>
      <c r="K27" s="50" t="s">
        <v>6</v>
      </c>
      <c r="L27" s="50" t="s">
        <v>6</v>
      </c>
      <c r="M27" s="50" t="s">
        <v>6</v>
      </c>
      <c r="N27" s="50" t="s">
        <v>6</v>
      </c>
      <c r="O27" s="50" t="s">
        <v>6</v>
      </c>
      <c r="P27" s="50">
        <v>80000</v>
      </c>
    </row>
    <row r="28" spans="1:17" x14ac:dyDescent="0.2">
      <c r="A28" s="46" t="s">
        <v>42</v>
      </c>
      <c r="B28" s="47"/>
      <c r="C28" s="48"/>
      <c r="D28" s="50"/>
      <c r="E28" s="50"/>
      <c r="F28" s="50"/>
      <c r="G28" s="50"/>
      <c r="H28" s="50">
        <v>2560</v>
      </c>
      <c r="I28" s="50"/>
      <c r="J28" s="50"/>
      <c r="K28" s="50"/>
      <c r="L28" s="50"/>
      <c r="M28" s="50">
        <v>2560</v>
      </c>
      <c r="N28" s="50"/>
      <c r="O28" s="50"/>
      <c r="P28" s="50">
        <f>SUM(D28:O28)</f>
        <v>5120</v>
      </c>
    </row>
    <row r="29" spans="1:17" x14ac:dyDescent="0.2">
      <c r="A29" s="46" t="s">
        <v>44</v>
      </c>
      <c r="B29" s="47"/>
      <c r="C29" s="48"/>
      <c r="D29" s="50">
        <v>40000</v>
      </c>
      <c r="E29" s="50">
        <v>40000</v>
      </c>
      <c r="F29" s="50">
        <v>40000</v>
      </c>
      <c r="G29" s="55">
        <v>40000</v>
      </c>
      <c r="H29" s="55">
        <v>40000</v>
      </c>
      <c r="I29" s="55">
        <v>40000</v>
      </c>
      <c r="J29" s="55">
        <v>40000</v>
      </c>
      <c r="K29" s="55">
        <v>40000</v>
      </c>
      <c r="L29" s="55">
        <v>40000</v>
      </c>
      <c r="M29" s="55">
        <v>40000</v>
      </c>
      <c r="N29" s="55">
        <v>40000</v>
      </c>
      <c r="O29" s="55">
        <v>40000</v>
      </c>
      <c r="P29" s="50">
        <f>O29*12</f>
        <v>480000</v>
      </c>
    </row>
    <row r="30" spans="1:17" x14ac:dyDescent="0.2">
      <c r="A30" s="46" t="s">
        <v>19</v>
      </c>
      <c r="B30" s="47"/>
      <c r="C30" s="48"/>
      <c r="D30" s="50">
        <v>26666</v>
      </c>
      <c r="E30" s="50">
        <v>26666</v>
      </c>
      <c r="F30" s="50">
        <v>26666</v>
      </c>
      <c r="G30" s="50">
        <v>26666</v>
      </c>
      <c r="H30" s="50">
        <v>26666</v>
      </c>
      <c r="I30" s="50">
        <v>26666</v>
      </c>
      <c r="J30" s="50">
        <v>26666</v>
      </c>
      <c r="K30" s="50">
        <v>26666</v>
      </c>
      <c r="L30" s="50">
        <v>26666</v>
      </c>
      <c r="M30" s="50">
        <v>26666</v>
      </c>
      <c r="N30" s="50">
        <v>26666</v>
      </c>
      <c r="O30" s="50">
        <v>26666</v>
      </c>
      <c r="P30" s="50">
        <f>SUM(D30:O30)</f>
        <v>319992</v>
      </c>
    </row>
    <row r="31" spans="1:17" x14ac:dyDescent="0.2">
      <c r="A31" s="46" t="s">
        <v>43</v>
      </c>
      <c r="B31" s="47"/>
      <c r="C31" s="48"/>
      <c r="D31" s="50" t="s">
        <v>6</v>
      </c>
      <c r="E31" s="50" t="s">
        <v>6</v>
      </c>
      <c r="F31" s="50" t="s">
        <v>6</v>
      </c>
      <c r="G31" s="50"/>
      <c r="H31" s="50" t="s">
        <v>6</v>
      </c>
      <c r="I31" s="50" t="s">
        <v>6</v>
      </c>
      <c r="J31" s="50" t="s">
        <v>6</v>
      </c>
      <c r="K31" s="50">
        <v>7150</v>
      </c>
      <c r="L31" s="50" t="s">
        <v>6</v>
      </c>
      <c r="M31" s="50" t="s">
        <v>6</v>
      </c>
      <c r="N31" s="50" t="s">
        <v>6</v>
      </c>
      <c r="O31" s="50" t="s">
        <v>6</v>
      </c>
      <c r="P31" s="50">
        <v>7150</v>
      </c>
    </row>
    <row r="32" spans="1:17" x14ac:dyDescent="0.2">
      <c r="A32" s="46" t="s">
        <v>35</v>
      </c>
      <c r="B32" s="47"/>
      <c r="C32" s="48"/>
      <c r="D32" s="50">
        <v>5500</v>
      </c>
      <c r="E32" s="50">
        <v>5500</v>
      </c>
      <c r="F32" s="50">
        <v>5500</v>
      </c>
      <c r="G32" s="55">
        <v>5500</v>
      </c>
      <c r="H32" s="55">
        <v>5500</v>
      </c>
      <c r="I32" s="55">
        <v>5500</v>
      </c>
      <c r="J32" s="50">
        <v>5500</v>
      </c>
      <c r="K32" s="50">
        <v>5500</v>
      </c>
      <c r="L32" s="50">
        <v>5500</v>
      </c>
      <c r="M32" s="50">
        <v>5500</v>
      </c>
      <c r="N32" s="50">
        <v>5500</v>
      </c>
      <c r="O32" s="50">
        <v>5500</v>
      </c>
      <c r="P32" s="50">
        <f>O32*12</f>
        <v>66000</v>
      </c>
      <c r="Q32" s="2"/>
    </row>
    <row r="33" spans="1:17" x14ac:dyDescent="0.2">
      <c r="A33" s="46" t="s">
        <v>45</v>
      </c>
      <c r="B33" s="47"/>
      <c r="C33" s="48"/>
      <c r="D33" s="50"/>
      <c r="E33" s="50"/>
      <c r="F33" s="50">
        <v>30000</v>
      </c>
      <c r="G33" s="50"/>
      <c r="H33" s="50"/>
      <c r="I33" s="50">
        <v>30000</v>
      </c>
      <c r="J33" s="50"/>
      <c r="K33" s="50"/>
      <c r="L33" s="50">
        <v>30000</v>
      </c>
      <c r="M33" s="50">
        <v>0</v>
      </c>
      <c r="N33" s="50">
        <v>0</v>
      </c>
      <c r="O33" s="50">
        <v>30000</v>
      </c>
      <c r="P33" s="50">
        <f>SUM(D33:O33)</f>
        <v>120000</v>
      </c>
      <c r="Q33" s="2"/>
    </row>
    <row r="34" spans="1:17" x14ac:dyDescent="0.2">
      <c r="A34" s="46" t="s">
        <v>23</v>
      </c>
      <c r="B34" s="47"/>
      <c r="C34" s="48"/>
      <c r="D34" s="50">
        <f>13200/12</f>
        <v>1100</v>
      </c>
      <c r="E34" s="50">
        <f>D34</f>
        <v>1100</v>
      </c>
      <c r="F34" s="50">
        <f t="shared" ref="F34:O34" si="2">E34</f>
        <v>1100</v>
      </c>
      <c r="G34" s="50">
        <f t="shared" si="2"/>
        <v>1100</v>
      </c>
      <c r="H34" s="50">
        <f t="shared" si="2"/>
        <v>1100</v>
      </c>
      <c r="I34" s="50">
        <f t="shared" si="2"/>
        <v>1100</v>
      </c>
      <c r="J34" s="50">
        <f t="shared" si="2"/>
        <v>1100</v>
      </c>
      <c r="K34" s="50">
        <f t="shared" si="2"/>
        <v>1100</v>
      </c>
      <c r="L34" s="50">
        <f t="shared" si="2"/>
        <v>1100</v>
      </c>
      <c r="M34" s="50">
        <f t="shared" si="2"/>
        <v>1100</v>
      </c>
      <c r="N34" s="50">
        <f t="shared" si="2"/>
        <v>1100</v>
      </c>
      <c r="O34" s="50">
        <f t="shared" si="2"/>
        <v>1100</v>
      </c>
      <c r="P34" s="50">
        <f>SUM(D34:O34)</f>
        <v>13200</v>
      </c>
      <c r="Q34" s="2"/>
    </row>
    <row r="35" spans="1:17" x14ac:dyDescent="0.2">
      <c r="A35" s="46" t="s">
        <v>36</v>
      </c>
      <c r="B35" s="47"/>
      <c r="C35" s="48"/>
      <c r="D35" s="50"/>
      <c r="E35" s="50"/>
      <c r="F35" s="50">
        <v>779000</v>
      </c>
      <c r="G35" s="50"/>
      <c r="H35" s="50"/>
      <c r="I35" s="50"/>
      <c r="J35" s="50"/>
      <c r="K35" s="50"/>
      <c r="L35" s="50"/>
      <c r="M35" s="50"/>
      <c r="N35" s="50"/>
      <c r="O35" s="50"/>
      <c r="P35" s="50">
        <v>779000</v>
      </c>
      <c r="Q35" s="2"/>
    </row>
    <row r="36" spans="1:17" x14ac:dyDescent="0.2">
      <c r="A36" s="46" t="s">
        <v>20</v>
      </c>
      <c r="B36" s="47"/>
      <c r="C36" s="48"/>
      <c r="D36" s="50">
        <v>6250</v>
      </c>
      <c r="E36" s="50">
        <v>6250</v>
      </c>
      <c r="F36" s="50">
        <v>6250</v>
      </c>
      <c r="G36" s="50">
        <v>6250</v>
      </c>
      <c r="H36" s="50">
        <v>6250</v>
      </c>
      <c r="I36" s="50">
        <v>6250</v>
      </c>
      <c r="J36" s="50">
        <v>6250</v>
      </c>
      <c r="K36" s="50">
        <v>6250</v>
      </c>
      <c r="L36" s="50">
        <v>6250</v>
      </c>
      <c r="M36" s="50">
        <v>6250</v>
      </c>
      <c r="N36" s="50">
        <v>6250</v>
      </c>
      <c r="O36" s="50">
        <v>6250</v>
      </c>
      <c r="P36" s="50">
        <f>SUM(D36:O36)</f>
        <v>75000</v>
      </c>
      <c r="Q36" s="2"/>
    </row>
    <row r="37" spans="1:17" x14ac:dyDescent="0.2">
      <c r="A37" s="46" t="s">
        <v>21</v>
      </c>
      <c r="B37" s="47"/>
      <c r="C37" s="48"/>
      <c r="D37" s="50"/>
      <c r="E37" s="50"/>
      <c r="F37" s="50">
        <v>25000</v>
      </c>
      <c r="G37" s="50"/>
      <c r="H37" s="50"/>
      <c r="I37" s="50"/>
      <c r="J37" s="50">
        <v>25000</v>
      </c>
      <c r="K37" s="50"/>
      <c r="L37" s="50"/>
      <c r="M37" s="50"/>
      <c r="N37" s="50">
        <v>25000</v>
      </c>
      <c r="O37" s="50"/>
      <c r="P37" s="50">
        <v>75000</v>
      </c>
      <c r="Q37" s="2"/>
    </row>
    <row r="38" spans="1:17" x14ac:dyDescent="0.2">
      <c r="A38" s="46" t="s">
        <v>46</v>
      </c>
      <c r="B38" s="47"/>
      <c r="C38" s="48"/>
      <c r="D38" s="50">
        <v>50000</v>
      </c>
      <c r="E38" s="50">
        <v>50000</v>
      </c>
      <c r="F38" s="50">
        <v>50000</v>
      </c>
      <c r="G38" s="50"/>
      <c r="H38" s="50"/>
      <c r="I38" s="50"/>
      <c r="J38" s="50"/>
      <c r="K38" s="50"/>
      <c r="L38" s="50"/>
      <c r="M38" s="50"/>
      <c r="N38" s="50"/>
      <c r="O38" s="50"/>
      <c r="P38" s="50">
        <v>150000</v>
      </c>
      <c r="Q38" s="2"/>
    </row>
    <row r="39" spans="1:17" x14ac:dyDescent="0.2">
      <c r="A39" s="46" t="s">
        <v>47</v>
      </c>
      <c r="B39" s="47"/>
      <c r="C39" s="48"/>
      <c r="D39" s="50"/>
      <c r="E39" s="50" t="s">
        <v>25</v>
      </c>
      <c r="F39" s="50"/>
      <c r="G39" s="50" t="s">
        <v>6</v>
      </c>
      <c r="H39" s="50"/>
      <c r="I39" s="50"/>
      <c r="J39" s="50"/>
      <c r="K39" s="50" t="s">
        <v>6</v>
      </c>
      <c r="L39" s="50">
        <v>37500</v>
      </c>
      <c r="M39" s="50">
        <v>37500</v>
      </c>
      <c r="N39" s="50">
        <v>37500</v>
      </c>
      <c r="O39" s="50">
        <v>37500</v>
      </c>
      <c r="P39" s="50">
        <f>SUM(D39:O39)</f>
        <v>150000</v>
      </c>
      <c r="Q39" s="2"/>
    </row>
    <row r="40" spans="1:17" x14ac:dyDescent="0.2">
      <c r="A40" s="46" t="s">
        <v>48</v>
      </c>
      <c r="B40" s="47"/>
      <c r="C40" s="48"/>
      <c r="D40" s="50"/>
      <c r="E40" s="50"/>
      <c r="F40" s="50"/>
      <c r="G40" s="50"/>
      <c r="H40" s="50"/>
      <c r="I40" s="50"/>
      <c r="J40" s="50"/>
      <c r="K40" s="50">
        <v>109200</v>
      </c>
      <c r="L40" s="50">
        <v>109200</v>
      </c>
      <c r="M40" s="50">
        <v>109200</v>
      </c>
      <c r="N40" s="50">
        <v>109200</v>
      </c>
      <c r="O40" s="50">
        <v>109200</v>
      </c>
      <c r="P40" s="50">
        <f>O40*5</f>
        <v>546000</v>
      </c>
      <c r="Q40" s="2"/>
    </row>
    <row r="41" spans="1:17" x14ac:dyDescent="0.2">
      <c r="A41" s="46" t="s">
        <v>49</v>
      </c>
      <c r="B41" s="47"/>
      <c r="C41" s="48"/>
      <c r="D41" s="50"/>
      <c r="E41" s="50"/>
      <c r="F41" s="50"/>
      <c r="G41" s="50"/>
      <c r="H41" s="50"/>
      <c r="I41" s="50"/>
      <c r="J41" s="50"/>
      <c r="K41" s="50"/>
      <c r="L41" s="50"/>
      <c r="M41" s="50">
        <v>18000</v>
      </c>
      <c r="N41" s="50"/>
      <c r="O41" s="50"/>
      <c r="P41" s="50">
        <v>18000</v>
      </c>
      <c r="Q41" s="2"/>
    </row>
    <row r="42" spans="1:17" x14ac:dyDescent="0.2">
      <c r="A42" s="46" t="s">
        <v>50</v>
      </c>
      <c r="B42" s="47"/>
      <c r="C42" s="48"/>
      <c r="D42" s="50"/>
      <c r="E42" s="50"/>
      <c r="F42" s="50"/>
      <c r="G42" s="50"/>
      <c r="H42" s="50"/>
      <c r="I42" s="50">
        <f>F42</f>
        <v>0</v>
      </c>
      <c r="J42" s="50"/>
      <c r="K42" s="50"/>
      <c r="L42" s="50">
        <f>I42</f>
        <v>0</v>
      </c>
      <c r="M42" s="50"/>
      <c r="N42" s="50">
        <v>10000</v>
      </c>
      <c r="O42" s="50">
        <f>L42</f>
        <v>0</v>
      </c>
      <c r="P42" s="50">
        <v>10000</v>
      </c>
      <c r="Q42" s="2"/>
    </row>
    <row r="43" spans="1:17" x14ac:dyDescent="0.2">
      <c r="A43" s="46" t="s">
        <v>52</v>
      </c>
      <c r="B43" s="47"/>
      <c r="C43" s="48"/>
      <c r="D43" s="50"/>
      <c r="E43" s="50"/>
      <c r="F43" s="50"/>
      <c r="G43" s="50">
        <v>3818</v>
      </c>
      <c r="H43" s="50"/>
      <c r="I43" s="50"/>
      <c r="J43" s="50"/>
      <c r="K43" s="50"/>
      <c r="L43" s="50"/>
      <c r="M43" s="50"/>
      <c r="N43" s="50"/>
      <c r="O43" s="50"/>
      <c r="P43" s="50">
        <v>3181</v>
      </c>
      <c r="Q43" s="2"/>
    </row>
    <row r="44" spans="1:17" x14ac:dyDescent="0.2">
      <c r="A44" s="46" t="s">
        <v>51</v>
      </c>
      <c r="B44" s="47"/>
      <c r="C44" s="48"/>
      <c r="D44" s="51">
        <v>6000</v>
      </c>
      <c r="E44" s="51">
        <v>6000</v>
      </c>
      <c r="F44" s="51">
        <v>6000</v>
      </c>
      <c r="G44" s="51">
        <v>6000</v>
      </c>
      <c r="H44" s="51">
        <v>6000</v>
      </c>
      <c r="I44" s="51">
        <v>6000</v>
      </c>
      <c r="J44" s="51">
        <v>6000</v>
      </c>
      <c r="K44" s="51">
        <v>6000</v>
      </c>
      <c r="L44" s="51">
        <v>6000</v>
      </c>
      <c r="M44" s="51">
        <v>6000</v>
      </c>
      <c r="N44" s="51">
        <v>6000</v>
      </c>
      <c r="O44" s="51">
        <v>6000</v>
      </c>
      <c r="P44" s="50">
        <f>O44*12</f>
        <v>72000</v>
      </c>
      <c r="Q44" s="3"/>
    </row>
    <row r="45" spans="1:17" ht="13.5" thickBot="1" x14ac:dyDescent="0.25">
      <c r="A45" s="13" t="s">
        <v>10</v>
      </c>
      <c r="B45" s="14"/>
      <c r="C45" s="15"/>
      <c r="D45" s="16">
        <f>SUM(D22:D44)</f>
        <v>174316</v>
      </c>
      <c r="E45" s="16">
        <f t="shared" ref="E45:O45" si="3">SUM(E22:E44)</f>
        <v>260366</v>
      </c>
      <c r="F45" s="16">
        <f t="shared" si="3"/>
        <v>977616</v>
      </c>
      <c r="G45" s="16">
        <f t="shared" si="3"/>
        <v>127434</v>
      </c>
      <c r="H45" s="16">
        <f t="shared" si="3"/>
        <v>169626</v>
      </c>
      <c r="I45" s="16">
        <f t="shared" si="3"/>
        <v>124516</v>
      </c>
      <c r="J45" s="16">
        <f t="shared" si="3"/>
        <v>119516</v>
      </c>
      <c r="K45" s="16">
        <f t="shared" si="3"/>
        <v>231416</v>
      </c>
      <c r="L45" s="16">
        <f t="shared" si="3"/>
        <v>271216</v>
      </c>
      <c r="M45" s="16">
        <f t="shared" si="3"/>
        <v>261776</v>
      </c>
      <c r="N45" s="16">
        <f t="shared" si="3"/>
        <v>296766</v>
      </c>
      <c r="O45" s="16">
        <f t="shared" si="3"/>
        <v>271216</v>
      </c>
      <c r="P45" s="17">
        <f>SUM(P22:P44)</f>
        <v>3285143</v>
      </c>
      <c r="Q45" s="12"/>
    </row>
    <row r="46" spans="1:17" x14ac:dyDescent="0.2">
      <c r="A46" s="56"/>
      <c r="B46" s="57"/>
      <c r="C46" s="58"/>
      <c r="D46" s="59"/>
      <c r="E46" s="59"/>
      <c r="F46" s="59"/>
      <c r="G46" s="59"/>
      <c r="H46" s="59"/>
      <c r="I46" s="59"/>
      <c r="J46" s="60"/>
      <c r="K46" s="60"/>
      <c r="L46" s="60"/>
      <c r="M46" s="60"/>
      <c r="N46" s="60"/>
      <c r="O46" s="60"/>
      <c r="P46" s="6"/>
    </row>
    <row r="47" spans="1:17" x14ac:dyDescent="0.2">
      <c r="A47" s="56"/>
      <c r="B47" s="57"/>
      <c r="C47" s="58"/>
      <c r="D47" s="59"/>
      <c r="E47" s="59"/>
      <c r="F47" s="59"/>
      <c r="G47" s="59"/>
      <c r="H47" s="59"/>
      <c r="I47" s="59"/>
      <c r="J47" s="60"/>
      <c r="K47" s="60"/>
      <c r="L47" s="60"/>
      <c r="M47" s="60"/>
      <c r="N47" s="60"/>
      <c r="O47" s="60"/>
      <c r="P47" s="6"/>
    </row>
    <row r="48" spans="1:17" x14ac:dyDescent="0.2">
      <c r="A48" s="56"/>
      <c r="B48" s="57"/>
      <c r="C48" s="58"/>
      <c r="D48" s="61"/>
      <c r="E48" s="61"/>
      <c r="F48" s="61"/>
      <c r="G48" s="61"/>
      <c r="H48" s="61"/>
      <c r="I48" s="61"/>
      <c r="J48" s="60"/>
      <c r="K48" s="60"/>
      <c r="L48" s="60"/>
      <c r="M48" s="60"/>
      <c r="N48" s="60"/>
      <c r="O48" s="60"/>
      <c r="P48" s="6"/>
    </row>
    <row r="49" spans="1:16" x14ac:dyDescent="0.2">
      <c r="A49" s="62" t="s">
        <v>11</v>
      </c>
      <c r="B49" s="63"/>
      <c r="C49" s="64"/>
      <c r="D49" s="61">
        <f>D10</f>
        <v>318000</v>
      </c>
      <c r="E49" s="61">
        <v>519277</v>
      </c>
      <c r="F49" s="61">
        <v>590997</v>
      </c>
      <c r="G49" s="61">
        <v>-65828</v>
      </c>
      <c r="H49" s="61">
        <v>91373</v>
      </c>
      <c r="I49" s="61">
        <v>230530</v>
      </c>
      <c r="J49" s="61">
        <v>458217</v>
      </c>
      <c r="K49" s="61">
        <v>727364</v>
      </c>
      <c r="L49" s="61">
        <v>953993</v>
      </c>
      <c r="M49" s="61">
        <v>1085961</v>
      </c>
      <c r="N49" s="61">
        <v>1337462</v>
      </c>
      <c r="O49" s="61">
        <v>1562408</v>
      </c>
      <c r="P49" s="5"/>
    </row>
    <row r="50" spans="1:16" x14ac:dyDescent="0.2">
      <c r="A50" s="65"/>
      <c r="B50" s="66"/>
      <c r="C50" s="67"/>
      <c r="D50" s="61"/>
      <c r="E50" s="61"/>
      <c r="F50" s="61"/>
      <c r="G50" s="61"/>
      <c r="H50" s="61"/>
      <c r="I50" s="61"/>
      <c r="J50" s="60"/>
      <c r="K50" s="60"/>
      <c r="L50" s="60"/>
      <c r="M50" s="60"/>
      <c r="N50" s="60"/>
      <c r="O50" s="60"/>
      <c r="P50" s="6"/>
    </row>
    <row r="51" spans="1:16" x14ac:dyDescent="0.2">
      <c r="A51" s="62"/>
      <c r="B51" s="63"/>
      <c r="C51" s="64"/>
      <c r="D51" s="61"/>
      <c r="E51" s="61"/>
      <c r="F51" s="61"/>
      <c r="G51" s="61"/>
      <c r="H51" s="61"/>
      <c r="I51" s="61"/>
      <c r="J51" s="60"/>
      <c r="K51" s="60"/>
      <c r="L51" s="60"/>
      <c r="M51" s="60"/>
      <c r="N51" s="60"/>
      <c r="O51" s="60"/>
      <c r="P51" s="6"/>
    </row>
    <row r="52" spans="1:16" x14ac:dyDescent="0.2">
      <c r="A52" s="56" t="s">
        <v>12</v>
      </c>
      <c r="B52" s="57"/>
      <c r="C52" s="58"/>
      <c r="D52" s="61">
        <v>201277</v>
      </c>
      <c r="E52" s="61">
        <v>71720</v>
      </c>
      <c r="F52" s="61">
        <v>-656825</v>
      </c>
      <c r="G52" s="61">
        <v>157201</v>
      </c>
      <c r="H52" s="61">
        <v>139157</v>
      </c>
      <c r="I52" s="61">
        <v>227687</v>
      </c>
      <c r="J52" s="61">
        <v>269148</v>
      </c>
      <c r="K52" s="61">
        <v>226628</v>
      </c>
      <c r="L52" s="61">
        <v>131969</v>
      </c>
      <c r="M52" s="61">
        <v>251501</v>
      </c>
      <c r="N52" s="61">
        <v>188945</v>
      </c>
      <c r="O52" s="61">
        <v>122477</v>
      </c>
      <c r="P52" s="5"/>
    </row>
    <row r="53" spans="1:16" x14ac:dyDescent="0.2">
      <c r="A53" s="65"/>
      <c r="B53" s="66"/>
      <c r="C53" s="67"/>
      <c r="D53" s="61"/>
      <c r="E53" s="61"/>
      <c r="F53" s="61"/>
      <c r="G53" s="61"/>
      <c r="H53" s="61"/>
      <c r="I53" s="61"/>
      <c r="J53" s="60"/>
      <c r="K53" s="60"/>
      <c r="L53" s="60"/>
      <c r="M53" s="60"/>
      <c r="N53" s="60"/>
      <c r="O53" s="60"/>
      <c r="P53" s="6"/>
    </row>
    <row r="54" spans="1:16" x14ac:dyDescent="0.2">
      <c r="A54" s="65"/>
      <c r="B54" s="66"/>
      <c r="C54" s="67"/>
      <c r="D54" s="61"/>
      <c r="E54" s="61"/>
      <c r="F54" s="61"/>
      <c r="G54" s="61"/>
      <c r="H54" s="61"/>
      <c r="I54" s="61"/>
      <c r="J54" s="60"/>
      <c r="K54" s="60"/>
      <c r="L54" s="60"/>
      <c r="M54" s="60"/>
      <c r="N54" s="60"/>
      <c r="O54" s="60"/>
      <c r="P54" s="6"/>
    </row>
    <row r="55" spans="1:16" ht="13.5" thickBot="1" x14ac:dyDescent="0.25">
      <c r="A55" s="7" t="s">
        <v>13</v>
      </c>
      <c r="B55" s="8"/>
      <c r="C55" s="9"/>
      <c r="D55" s="10">
        <f>D49+D52</f>
        <v>519277</v>
      </c>
      <c r="E55" s="10">
        <f t="shared" ref="E55:P55" si="4">E49+E52</f>
        <v>590997</v>
      </c>
      <c r="F55" s="10">
        <f>F49+F52</f>
        <v>-65828</v>
      </c>
      <c r="G55" s="10">
        <f t="shared" si="4"/>
        <v>91373</v>
      </c>
      <c r="H55" s="10">
        <f t="shared" si="4"/>
        <v>230530</v>
      </c>
      <c r="I55" s="10">
        <f t="shared" si="4"/>
        <v>458217</v>
      </c>
      <c r="J55" s="10">
        <f t="shared" si="4"/>
        <v>727365</v>
      </c>
      <c r="K55" s="10">
        <f t="shared" si="4"/>
        <v>953992</v>
      </c>
      <c r="L55" s="10">
        <f t="shared" si="4"/>
        <v>1085962</v>
      </c>
      <c r="M55" s="10">
        <f t="shared" si="4"/>
        <v>1337462</v>
      </c>
      <c r="N55" s="10">
        <f t="shared" si="4"/>
        <v>1526407</v>
      </c>
      <c r="O55" s="10">
        <f t="shared" si="4"/>
        <v>1684885</v>
      </c>
      <c r="P55" s="11"/>
    </row>
    <row r="56" spans="1:16" x14ac:dyDescent="0.2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">
      <c r="A57" s="2"/>
      <c r="B57" s="2"/>
      <c r="C57" s="2"/>
      <c r="D57" s="3"/>
      <c r="E57" s="3"/>
      <c r="F57" s="3"/>
      <c r="G57" s="3"/>
      <c r="H57" s="3"/>
      <c r="I57" s="3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">
      <c r="A123" s="2"/>
      <c r="B123" s="2"/>
      <c r="C123" s="2"/>
      <c r="D123" s="2"/>
      <c r="E123" s="2"/>
      <c r="F123" s="2"/>
      <c r="G123" s="2"/>
      <c r="H123" s="2"/>
      <c r="I123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O20"/>
  <sheetViews>
    <sheetView workbookViewId="0">
      <selection activeCell="C23" sqref="C23"/>
    </sheetView>
  </sheetViews>
  <sheetFormatPr defaultRowHeight="12.75" x14ac:dyDescent="0.2"/>
  <cols>
    <col min="3" max="3" width="28.42578125" customWidth="1"/>
    <col min="4" max="4" width="13.5703125" customWidth="1"/>
    <col min="5" max="5" width="14" customWidth="1"/>
    <col min="6" max="6" width="14.42578125" customWidth="1"/>
    <col min="7" max="7" width="16.140625" customWidth="1"/>
    <col min="8" max="8" width="14.28515625" customWidth="1"/>
    <col min="9" max="9" width="18.42578125" customWidth="1"/>
    <col min="10" max="10" width="14.5703125" customWidth="1"/>
    <col min="11" max="11" width="15.5703125" customWidth="1"/>
    <col min="12" max="12" width="15.140625" customWidth="1"/>
    <col min="13" max="13" width="14.42578125" customWidth="1"/>
    <col min="14" max="14" width="16.5703125" customWidth="1"/>
    <col min="15" max="15" width="14.85546875" customWidth="1"/>
  </cols>
  <sheetData>
    <row r="5" spans="3:15" ht="15" x14ac:dyDescent="0.2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3:15" ht="15" x14ac:dyDescent="0.2">
      <c r="C6" s="4"/>
      <c r="D6" s="4"/>
      <c r="E6" s="4"/>
      <c r="F6" s="4"/>
      <c r="G6" s="4"/>
      <c r="H6" s="4"/>
      <c r="I6" s="4"/>
    </row>
    <row r="7" spans="3:15" ht="15" x14ac:dyDescent="0.2">
      <c r="C7" s="68"/>
      <c r="D7" s="68" t="s">
        <v>2</v>
      </c>
      <c r="E7" s="68" t="s">
        <v>3</v>
      </c>
      <c r="F7" s="68" t="s">
        <v>14</v>
      </c>
      <c r="G7" s="68" t="s">
        <v>53</v>
      </c>
      <c r="H7" s="68" t="s">
        <v>15</v>
      </c>
      <c r="I7" s="68" t="s">
        <v>54</v>
      </c>
      <c r="J7" s="68" t="s">
        <v>55</v>
      </c>
      <c r="K7" s="68" t="s">
        <v>56</v>
      </c>
      <c r="L7" s="68" t="s">
        <v>57</v>
      </c>
      <c r="M7" s="68" t="s">
        <v>16</v>
      </c>
      <c r="N7" s="68" t="s">
        <v>0</v>
      </c>
      <c r="O7" s="68" t="s">
        <v>1</v>
      </c>
    </row>
    <row r="8" spans="3:15" x14ac:dyDescent="0.2">
      <c r="C8" s="69" t="s">
        <v>26</v>
      </c>
      <c r="D8" s="69">
        <v>382414</v>
      </c>
      <c r="E8" s="69">
        <v>298218</v>
      </c>
      <c r="F8" s="69">
        <v>291005</v>
      </c>
      <c r="G8" s="69">
        <v>285111</v>
      </c>
      <c r="H8" s="69">
        <v>325600</v>
      </c>
      <c r="I8" s="69">
        <v>380450</v>
      </c>
      <c r="J8" s="69">
        <v>400600</v>
      </c>
      <c r="K8" s="69">
        <v>480750</v>
      </c>
      <c r="L8" s="69">
        <v>520180</v>
      </c>
      <c r="M8" s="69">
        <v>400800</v>
      </c>
      <c r="N8" s="69">
        <v>375080</v>
      </c>
      <c r="O8" s="69">
        <v>340900</v>
      </c>
    </row>
    <row r="9" spans="3:15" x14ac:dyDescent="0.2">
      <c r="C9" s="69" t="s">
        <v>7</v>
      </c>
      <c r="D9" s="69">
        <v>229448.4</v>
      </c>
      <c r="E9" s="69">
        <v>178930.8</v>
      </c>
      <c r="F9" s="69">
        <v>174603</v>
      </c>
      <c r="G9" s="69">
        <v>171066.6</v>
      </c>
      <c r="H9" s="69">
        <v>195360</v>
      </c>
      <c r="I9" s="69">
        <v>228270</v>
      </c>
      <c r="J9" s="69">
        <v>240360</v>
      </c>
      <c r="K9" s="69">
        <v>288450</v>
      </c>
      <c r="L9" s="69">
        <v>208072</v>
      </c>
      <c r="M9" s="69">
        <v>240480</v>
      </c>
      <c r="N9" s="69">
        <v>225048</v>
      </c>
      <c r="O9" s="69">
        <v>204540</v>
      </c>
    </row>
    <row r="10" spans="3:15" x14ac:dyDescent="0.2">
      <c r="C10" s="69" t="s">
        <v>27</v>
      </c>
      <c r="D10" s="69">
        <v>152965.6</v>
      </c>
      <c r="E10" s="69">
        <v>119287.20000000001</v>
      </c>
      <c r="F10" s="69">
        <v>116402</v>
      </c>
      <c r="G10" s="69">
        <v>114044.40000000001</v>
      </c>
      <c r="H10" s="69">
        <v>130240</v>
      </c>
      <c r="I10" s="69">
        <v>152180</v>
      </c>
      <c r="J10" s="69">
        <v>160240</v>
      </c>
      <c r="K10" s="69">
        <v>192300</v>
      </c>
      <c r="L10" s="69">
        <v>312108</v>
      </c>
      <c r="M10" s="69">
        <v>160320</v>
      </c>
      <c r="N10" s="69">
        <v>150032</v>
      </c>
      <c r="O10" s="69">
        <v>136360</v>
      </c>
    </row>
    <row r="11" spans="3:15" x14ac:dyDescent="0.2">
      <c r="C11" s="69" t="s">
        <v>28</v>
      </c>
      <c r="D11" s="69">
        <v>3824.14</v>
      </c>
      <c r="E11" s="69">
        <v>2982.18</v>
      </c>
      <c r="F11" s="69">
        <v>2910.05</v>
      </c>
      <c r="G11" s="69">
        <v>2851.11</v>
      </c>
      <c r="H11" s="69">
        <v>3256</v>
      </c>
      <c r="I11" s="69">
        <v>3804.5</v>
      </c>
      <c r="J11" s="69">
        <v>4006</v>
      </c>
      <c r="K11" s="69">
        <v>4807.5</v>
      </c>
      <c r="L11" s="69">
        <v>5201.8</v>
      </c>
      <c r="M11" s="69">
        <v>4008</v>
      </c>
      <c r="N11" s="69">
        <v>3750.8</v>
      </c>
      <c r="O11" s="69">
        <v>3409</v>
      </c>
    </row>
    <row r="12" spans="3:15" x14ac:dyDescent="0.2">
      <c r="C12" s="69" t="s">
        <v>29</v>
      </c>
      <c r="D12" s="69">
        <v>1912.07</v>
      </c>
      <c r="E12" s="69">
        <v>1491.09</v>
      </c>
      <c r="F12" s="69">
        <v>1455.0250000000001</v>
      </c>
      <c r="G12" s="69">
        <v>1425.5550000000001</v>
      </c>
      <c r="H12" s="69">
        <v>1628</v>
      </c>
      <c r="I12" s="69">
        <v>1902.25</v>
      </c>
      <c r="J12" s="69">
        <v>2003</v>
      </c>
      <c r="K12" s="69">
        <v>2403.75</v>
      </c>
      <c r="L12" s="69">
        <v>2600.9</v>
      </c>
      <c r="M12" s="69">
        <v>2004</v>
      </c>
      <c r="N12" s="69">
        <v>1875.4</v>
      </c>
      <c r="O12" s="69">
        <v>1704.5</v>
      </c>
    </row>
    <row r="13" spans="3:15" x14ac:dyDescent="0.2">
      <c r="C13" s="69" t="s">
        <v>30</v>
      </c>
      <c r="D13" s="69">
        <v>63.735666666666667</v>
      </c>
      <c r="E13" s="69">
        <v>49.702999999999996</v>
      </c>
      <c r="F13" s="69">
        <v>48.50083333333334</v>
      </c>
      <c r="G13" s="69">
        <v>47.518500000000003</v>
      </c>
      <c r="H13" s="69">
        <v>54.266666666666666</v>
      </c>
      <c r="I13" s="69">
        <v>63.408333333333331</v>
      </c>
      <c r="J13" s="69">
        <v>66.766666666666666</v>
      </c>
      <c r="K13" s="69">
        <v>80.125</v>
      </c>
      <c r="L13" s="69">
        <v>86.696666666666673</v>
      </c>
      <c r="M13" s="69">
        <v>66.8</v>
      </c>
      <c r="N13" s="69">
        <v>62.513333333333335</v>
      </c>
      <c r="O13" s="69">
        <v>56.81666666666667</v>
      </c>
    </row>
    <row r="14" spans="3:15" x14ac:dyDescent="0.2">
      <c r="C14" s="69" t="s">
        <v>31</v>
      </c>
      <c r="D14" s="69">
        <v>130</v>
      </c>
      <c r="E14" s="69">
        <v>130</v>
      </c>
      <c r="F14" s="69">
        <v>130</v>
      </c>
      <c r="G14" s="69">
        <v>130</v>
      </c>
      <c r="H14" s="69">
        <v>130</v>
      </c>
      <c r="I14" s="69">
        <v>130</v>
      </c>
      <c r="J14" s="69">
        <v>130</v>
      </c>
      <c r="K14" s="69">
        <v>130</v>
      </c>
      <c r="L14" s="69">
        <v>130</v>
      </c>
      <c r="M14" s="69">
        <v>130</v>
      </c>
      <c r="N14" s="69">
        <v>130</v>
      </c>
      <c r="O14" s="69">
        <v>130</v>
      </c>
    </row>
    <row r="15" spans="3:15" x14ac:dyDescent="0.2">
      <c r="C15" s="69" t="s">
        <v>32</v>
      </c>
      <c r="D15" s="69">
        <v>3900</v>
      </c>
      <c r="E15" s="69">
        <v>3900</v>
      </c>
      <c r="F15" s="69">
        <v>3900</v>
      </c>
      <c r="G15" s="69">
        <v>3900</v>
      </c>
      <c r="H15" s="69">
        <v>3900</v>
      </c>
      <c r="I15" s="69">
        <v>3900</v>
      </c>
      <c r="J15" s="69">
        <v>3900</v>
      </c>
      <c r="K15" s="69">
        <v>3900</v>
      </c>
      <c r="L15" s="69">
        <v>3900</v>
      </c>
      <c r="M15" s="69">
        <v>3900</v>
      </c>
      <c r="N15" s="69">
        <v>3900</v>
      </c>
      <c r="O15" s="69">
        <v>3900</v>
      </c>
    </row>
    <row r="16" spans="3:15" x14ac:dyDescent="0.2">
      <c r="C16" s="69" t="s">
        <v>33</v>
      </c>
      <c r="D16" s="70">
        <v>0.49027435897435895</v>
      </c>
      <c r="E16" s="70">
        <v>0.3823307692307692</v>
      </c>
      <c r="F16" s="70">
        <v>0.37308333333333338</v>
      </c>
      <c r="G16" s="70">
        <v>0.36552692307692308</v>
      </c>
      <c r="H16" s="70">
        <v>0.41743589743589743</v>
      </c>
      <c r="I16" s="70">
        <v>0.48775641025641026</v>
      </c>
      <c r="J16" s="70">
        <v>0.51358974358974363</v>
      </c>
      <c r="K16" s="70">
        <v>0.61634615384615388</v>
      </c>
      <c r="L16" s="70">
        <v>0.66689743589743589</v>
      </c>
      <c r="M16" s="70">
        <v>0.51384615384615384</v>
      </c>
      <c r="N16" s="70">
        <v>0.48087179487179488</v>
      </c>
      <c r="O16" s="70">
        <v>0.43705128205128208</v>
      </c>
    </row>
    <row r="17" spans="3:15" ht="15" x14ac:dyDescent="0.2">
      <c r="C17" s="71"/>
      <c r="D17" s="71"/>
      <c r="E17" s="71"/>
      <c r="F17" s="71"/>
      <c r="G17" s="71"/>
      <c r="H17" s="71"/>
      <c r="I17" s="71"/>
      <c r="J17" s="72"/>
      <c r="K17" s="72"/>
      <c r="L17" s="72"/>
      <c r="M17" s="72"/>
      <c r="N17" s="72"/>
      <c r="O17" s="72"/>
    </row>
    <row r="18" spans="3:15" ht="15" x14ac:dyDescent="0.2">
      <c r="C18" s="71"/>
      <c r="D18" s="71"/>
      <c r="E18" s="71"/>
      <c r="F18" s="71"/>
      <c r="G18" s="71"/>
      <c r="H18" s="71"/>
      <c r="I18" s="71"/>
      <c r="J18" s="72"/>
      <c r="K18" s="72"/>
      <c r="L18" s="72"/>
      <c r="M18" s="72"/>
      <c r="N18" s="72"/>
      <c r="O18" s="72"/>
    </row>
    <row r="19" spans="3:15" ht="15" x14ac:dyDescent="0.2"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</row>
    <row r="20" spans="3:15" x14ac:dyDescent="0.2"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Sheet1</vt:lpstr>
      <vt:lpstr>Sheet 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lenovo_ideapad100</cp:lastModifiedBy>
  <cp:lastPrinted>2016-08-19T14:08:18Z</cp:lastPrinted>
  <dcterms:created xsi:type="dcterms:W3CDTF">2011-01-20T13:47:40Z</dcterms:created>
  <dcterms:modified xsi:type="dcterms:W3CDTF">2019-12-20T19:20:07Z</dcterms:modified>
</cp:coreProperties>
</file>