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1480D31-F0A5-43C7-997E-526843CBA218}" xr6:coauthVersionLast="47" xr6:coauthVersionMax="47" xr10:uidLastSave="{00000000-0000-0000-0000-000000000000}"/>
  <bookViews>
    <workbookView xWindow="-108" yWindow="-108" windowWidth="23256" windowHeight="11352" firstSheet="1" activeTab="1" xr2:uid="{82F7EC39-D9AC-4730-BE4C-D0835D753325}"/>
  </bookViews>
  <sheets>
    <sheet name="Income statements" sheetId="4" r:id="rId1"/>
    <sheet name="Income statements with % change" sheetId="1" r:id="rId2"/>
    <sheet name="Balance sheets" sheetId="6" r:id="rId3"/>
    <sheet name="Balance sheets with % change" sheetId="2" r:id="rId4"/>
    <sheet name="Ratios with % change" sheetId="3" r:id="rId5"/>
    <sheet name="Sheet2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6" l="1"/>
  <c r="I25" i="2"/>
  <c r="S14" i="6"/>
  <c r="H12" i="6"/>
  <c r="H27" i="6" s="1"/>
  <c r="G12" i="6"/>
  <c r="G27" i="6" s="1"/>
  <c r="F12" i="6"/>
  <c r="F27" i="6" s="1"/>
  <c r="E12" i="6"/>
  <c r="E27" i="6" s="1"/>
  <c r="D12" i="6"/>
  <c r="D27" i="6" s="1"/>
  <c r="J23" i="2"/>
  <c r="H23" i="2"/>
  <c r="F23" i="2"/>
  <c r="D23" i="2"/>
  <c r="G10" i="2"/>
  <c r="E10" i="2"/>
  <c r="C10" i="2"/>
  <c r="E25" i="2"/>
  <c r="G25" i="2"/>
  <c r="C25" i="2"/>
  <c r="H7" i="4"/>
  <c r="H9" i="4" s="1"/>
  <c r="H11" i="4" s="1"/>
  <c r="H13" i="4" s="1"/>
  <c r="H15" i="4" s="1"/>
  <c r="G7" i="4"/>
  <c r="G9" i="4" s="1"/>
  <c r="G11" i="4" s="1"/>
  <c r="F7" i="4"/>
  <c r="F9" i="4" s="1"/>
  <c r="E7" i="4"/>
  <c r="D7" i="4"/>
  <c r="I10" i="2"/>
  <c r="K25" i="2"/>
  <c r="K10" i="2"/>
  <c r="C6" i="1"/>
  <c r="C8" i="1" s="1"/>
  <c r="C10" i="1" s="1"/>
  <c r="C12" i="1" s="1"/>
  <c r="C14" i="1" s="1"/>
  <c r="C16" i="1" s="1"/>
  <c r="E6" i="1"/>
  <c r="E8" i="1" s="1"/>
  <c r="E10" i="1" s="1"/>
  <c r="E12" i="1" s="1"/>
  <c r="E14" i="1" s="1"/>
  <c r="E16" i="1" s="1"/>
  <c r="I6" i="1"/>
  <c r="I8" i="1" s="1"/>
  <c r="I10" i="1" s="1"/>
  <c r="I12" i="1" s="1"/>
  <c r="I14" i="1" s="1"/>
  <c r="I16" i="1" s="1"/>
  <c r="K6" i="1"/>
  <c r="K8" i="1" s="1"/>
  <c r="K10" i="1" s="1"/>
  <c r="K12" i="1" s="1"/>
  <c r="K14" i="1" s="1"/>
  <c r="K16" i="1" s="1"/>
  <c r="G6" i="1"/>
  <c r="G8" i="1" s="1"/>
  <c r="G10" i="1" s="1"/>
  <c r="G12" i="1" s="1"/>
  <c r="G14" i="1" s="1"/>
  <c r="G16" i="1" s="1"/>
  <c r="H25" i="6" l="1"/>
  <c r="J25" i="2"/>
  <c r="F25" i="2"/>
  <c r="D25" i="2"/>
  <c r="H25" i="2"/>
  <c r="E9" i="4"/>
  <c r="D9" i="4"/>
  <c r="G13" i="4"/>
  <c r="F11" i="4"/>
  <c r="H17" i="4"/>
  <c r="D11" i="4" l="1"/>
  <c r="D13" i="4" s="1"/>
  <c r="E11" i="4"/>
  <c r="E13" i="4" s="1"/>
  <c r="F13" i="4"/>
  <c r="G15" i="4"/>
  <c r="D15" i="4" l="1"/>
  <c r="E15" i="4"/>
  <c r="G17" i="4"/>
  <c r="G19" i="6" s="1"/>
  <c r="F15" i="4"/>
  <c r="E17" i="4" l="1"/>
  <c r="G21" i="6"/>
  <c r="D17" i="4"/>
  <c r="F17" i="4"/>
  <c r="F19" i="6" s="1"/>
  <c r="F21" i="6" l="1"/>
  <c r="E19" i="6"/>
  <c r="G25" i="6"/>
  <c r="E21" i="6" l="1"/>
  <c r="D19" i="6"/>
  <c r="D21" i="6" s="1"/>
  <c r="F25" i="6"/>
  <c r="D25" i="6" l="1"/>
  <c r="E25" i="6"/>
</calcChain>
</file>

<file path=xl/sharedStrings.xml><?xml version="1.0" encoding="utf-8"?>
<sst xmlns="http://schemas.openxmlformats.org/spreadsheetml/2006/main" count="145" uniqueCount="78">
  <si>
    <t>Sales revenue ( 80% credit, 20% cash)</t>
  </si>
  <si>
    <t>Cost of sales</t>
  </si>
  <si>
    <t>Gross profit</t>
  </si>
  <si>
    <t>Operating costs</t>
  </si>
  <si>
    <t>Operating profit</t>
  </si>
  <si>
    <t>Other income</t>
  </si>
  <si>
    <t>Taxation</t>
  </si>
  <si>
    <t>Other information:</t>
  </si>
  <si>
    <t>Dividends</t>
  </si>
  <si>
    <t>£000s</t>
  </si>
  <si>
    <t>Total income</t>
  </si>
  <si>
    <t>Profit for year distributable to shareholders</t>
  </si>
  <si>
    <t>Retained profit to reserves</t>
  </si>
  <si>
    <t>Average share price for the year</t>
  </si>
  <si>
    <t>Finance costs</t>
  </si>
  <si>
    <t>Profit before taxation</t>
  </si>
  <si>
    <t>Current assets:</t>
  </si>
  <si>
    <t>Cash</t>
  </si>
  <si>
    <t>Trade receivables</t>
  </si>
  <si>
    <t>Inventory</t>
  </si>
  <si>
    <t>Other</t>
  </si>
  <si>
    <t>Total assets</t>
  </si>
  <si>
    <t>Non-current assets at carrying value</t>
  </si>
  <si>
    <t>Equity, capital, and reserves:</t>
  </si>
  <si>
    <t>Non-current borrowings</t>
  </si>
  <si>
    <t>Ordinary shares</t>
  </si>
  <si>
    <t>Share premium</t>
  </si>
  <si>
    <t>Reserves:</t>
  </si>
  <si>
    <t>Accumulated profit</t>
  </si>
  <si>
    <t>Revaluation reserve</t>
  </si>
  <si>
    <t>Current liabilities:</t>
  </si>
  <si>
    <t>Trade payables</t>
  </si>
  <si>
    <t>Ratios</t>
  </si>
  <si>
    <t>ROCE</t>
  </si>
  <si>
    <t>Gross profit margin</t>
  </si>
  <si>
    <t>Net profit margin</t>
  </si>
  <si>
    <t>Profitability:</t>
  </si>
  <si>
    <t>Efficiency:</t>
  </si>
  <si>
    <t>Non-current asset turnover</t>
  </si>
  <si>
    <t>Inventory days</t>
  </si>
  <si>
    <t>Liquidity:</t>
  </si>
  <si>
    <t>Acid test</t>
  </si>
  <si>
    <t>Cash ratio</t>
  </si>
  <si>
    <t>Current ratio</t>
  </si>
  <si>
    <t>Payables days</t>
  </si>
  <si>
    <t>Receivables days</t>
  </si>
  <si>
    <t>Gearing:</t>
  </si>
  <si>
    <t>Debt to equity</t>
  </si>
  <si>
    <t>Debt to capital</t>
  </si>
  <si>
    <t>Interest cover</t>
  </si>
  <si>
    <t>Investment:</t>
  </si>
  <si>
    <t>Earnings per share (EPS)</t>
  </si>
  <si>
    <t>Divdends per share (DPS)</t>
  </si>
  <si>
    <t>Dividend payout ratio</t>
  </si>
  <si>
    <t>% change</t>
  </si>
  <si>
    <t>Number of ordinary shares</t>
  </si>
  <si>
    <t>Capital employed</t>
  </si>
  <si>
    <t>Total equity</t>
  </si>
  <si>
    <t>Price/Earnings ratio (P/E)</t>
  </si>
  <si>
    <t>Units</t>
  </si>
  <si>
    <t>Days</t>
  </si>
  <si>
    <t>£s</t>
  </si>
  <si>
    <t>Times</t>
  </si>
  <si>
    <t>Working capital cycle days</t>
  </si>
  <si>
    <t>Percent</t>
  </si>
  <si>
    <t>Total assets less current liabilities</t>
  </si>
  <si>
    <t>Northern Travel plc 5-years balance sheets (statements of financial position) 2018-2022</t>
  </si>
  <si>
    <t>Northern Travel plc 5-years income statements 2018-2022</t>
  </si>
  <si>
    <t>Mean average % change</t>
  </si>
  <si>
    <t xml:space="preserve">Mean average </t>
  </si>
  <si>
    <t>5-year overall % change</t>
  </si>
  <si>
    <t>Mean average  % change</t>
  </si>
  <si>
    <t>Mean average</t>
  </si>
  <si>
    <t>Average share price for the year in pence</t>
  </si>
  <si>
    <t>Northern Travel plc 5-years income statements with % changes 2018-2022</t>
  </si>
  <si>
    <t>Northern Travel plc 5-years balance sheets with % changes 2018-2022</t>
  </si>
  <si>
    <t>Northern Travel plc 5-years ratios with % changes 2018-2022</t>
  </si>
  <si>
    <t>Average share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</si>
</sst>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3" fontId="3" fillId="0" borderId="0" xfId="0" applyNumberFormat="1" applyFont="1"/>
    <xf numFmtId="164" fontId="3" fillId="0" borderId="0" xfId="0" applyNumberFormat="1" applyFont="1"/>
    <xf numFmtId="4" fontId="3" fillId="0" borderId="0" xfId="0" applyNumberFormat="1" applyFont="1"/>
    <xf numFmtId="3" fontId="3" fillId="0" borderId="1" xfId="0" applyNumberFormat="1" applyFont="1" applyBorder="1"/>
    <xf numFmtId="3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3" fontId="3" fillId="0" borderId="2" xfId="0" applyNumberFormat="1" applyFont="1" applyBorder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2" fontId="3" fillId="0" borderId="0" xfId="0" applyNumberFormat="1" applyFont="1"/>
    <xf numFmtId="165" fontId="3" fillId="0" borderId="0" xfId="0" applyNumberFormat="1" applyFont="1"/>
    <xf numFmtId="1" fontId="3" fillId="0" borderId="0" xfId="0" applyNumberFormat="1" applyFont="1"/>
    <xf numFmtId="0" fontId="4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3" fontId="3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0EC3-0A49-4082-9E77-8235B4F76BA4}">
  <dimension ref="B2:M21"/>
  <sheetViews>
    <sheetView topLeftCell="A5" zoomScale="95" zoomScaleNormal="95" workbookViewId="0">
      <selection activeCell="G22" sqref="G22"/>
    </sheetView>
  </sheetViews>
  <sheetFormatPr defaultColWidth="8.59765625" defaultRowHeight="15" x14ac:dyDescent="0.25"/>
  <cols>
    <col min="1" max="2" width="8.59765625" style="2"/>
    <col min="3" max="3" width="39.296875" style="2" bestFit="1" customWidth="1"/>
    <col min="4" max="8" width="8.3984375" style="2" bestFit="1" customWidth="1"/>
    <col min="9" max="9" width="9.8984375" style="2" bestFit="1" customWidth="1"/>
    <col min="10" max="16384" width="8.59765625" style="2"/>
  </cols>
  <sheetData>
    <row r="2" spans="2:13" ht="15.6" x14ac:dyDescent="0.3">
      <c r="B2" s="22" t="s">
        <v>67</v>
      </c>
      <c r="C2" s="22"/>
      <c r="D2" s="22"/>
      <c r="E2" s="22"/>
      <c r="F2" s="22"/>
    </row>
    <row r="3" spans="2:13" ht="15.6" x14ac:dyDescent="0.3">
      <c r="D3" s="10">
        <v>2018</v>
      </c>
      <c r="E3" s="11">
        <v>2019</v>
      </c>
      <c r="F3" s="11">
        <v>2020</v>
      </c>
      <c r="G3" s="11">
        <v>2021</v>
      </c>
      <c r="H3" s="11">
        <v>2022</v>
      </c>
    </row>
    <row r="4" spans="2:13" x14ac:dyDescent="0.25">
      <c r="D4" s="4" t="s">
        <v>9</v>
      </c>
      <c r="E4" s="4" t="s">
        <v>9</v>
      </c>
      <c r="F4" s="4" t="s">
        <v>9</v>
      </c>
      <c r="G4" s="4" t="s">
        <v>9</v>
      </c>
      <c r="H4" s="4" t="s">
        <v>9</v>
      </c>
    </row>
    <row r="5" spans="2:13" x14ac:dyDescent="0.25">
      <c r="C5" s="2" t="s">
        <v>0</v>
      </c>
      <c r="D5" s="5">
        <v>235000</v>
      </c>
      <c r="E5" s="5">
        <v>240000</v>
      </c>
      <c r="F5" s="5">
        <v>245000</v>
      </c>
      <c r="G5" s="5">
        <v>250000</v>
      </c>
      <c r="H5" s="5">
        <v>300000</v>
      </c>
    </row>
    <row r="6" spans="2:13" x14ac:dyDescent="0.25">
      <c r="C6" s="2" t="s">
        <v>1</v>
      </c>
      <c r="D6" s="8">
        <v>155100</v>
      </c>
      <c r="E6" s="8">
        <v>156000</v>
      </c>
      <c r="F6" s="8">
        <v>165000</v>
      </c>
      <c r="G6" s="8">
        <v>175000</v>
      </c>
      <c r="H6" s="8">
        <v>204000</v>
      </c>
      <c r="I6" s="16"/>
    </row>
    <row r="7" spans="2:13" x14ac:dyDescent="0.25">
      <c r="C7" s="2" t="s">
        <v>2</v>
      </c>
      <c r="D7" s="5">
        <f>D5-D6</f>
        <v>79900</v>
      </c>
      <c r="E7" s="5">
        <f>E5-E6</f>
        <v>84000</v>
      </c>
      <c r="F7" s="5">
        <f>F5-F6</f>
        <v>80000</v>
      </c>
      <c r="G7" s="5">
        <f>G5-G6</f>
        <v>75000</v>
      </c>
      <c r="H7" s="5">
        <f>H5-H6</f>
        <v>96000</v>
      </c>
      <c r="I7" s="16"/>
    </row>
    <row r="8" spans="2:13" x14ac:dyDescent="0.25">
      <c r="C8" s="2" t="s">
        <v>3</v>
      </c>
      <c r="D8" s="8">
        <v>37500</v>
      </c>
      <c r="E8" s="8">
        <v>39000</v>
      </c>
      <c r="F8" s="8">
        <v>40000</v>
      </c>
      <c r="G8" s="8">
        <v>38500</v>
      </c>
      <c r="H8" s="8">
        <v>67450</v>
      </c>
      <c r="I8" s="16"/>
    </row>
    <row r="9" spans="2:13" x14ac:dyDescent="0.25">
      <c r="C9" s="2" t="s">
        <v>4</v>
      </c>
      <c r="D9" s="5">
        <f>D7-D8</f>
        <v>42400</v>
      </c>
      <c r="E9" s="5">
        <f>E7-E8</f>
        <v>45000</v>
      </c>
      <c r="F9" s="5">
        <f>F7-F8</f>
        <v>40000</v>
      </c>
      <c r="G9" s="5">
        <f>G7-G8</f>
        <v>36500</v>
      </c>
      <c r="H9" s="5">
        <f>H7-H8</f>
        <v>28550</v>
      </c>
      <c r="I9" s="16"/>
    </row>
    <row r="10" spans="2:13" ht="15.6" x14ac:dyDescent="0.3">
      <c r="C10" s="2" t="s">
        <v>5</v>
      </c>
      <c r="D10" s="8">
        <v>4200</v>
      </c>
      <c r="E10" s="8">
        <v>3200</v>
      </c>
      <c r="F10" s="8">
        <v>3100</v>
      </c>
      <c r="G10" s="8">
        <v>3500</v>
      </c>
      <c r="H10" s="8">
        <v>3450</v>
      </c>
      <c r="I10" s="16"/>
      <c r="J10" s="11"/>
      <c r="K10" s="11"/>
      <c r="L10" s="11"/>
      <c r="M10" s="11"/>
    </row>
    <row r="11" spans="2:13" x14ac:dyDescent="0.25">
      <c r="C11" s="2" t="s">
        <v>10</v>
      </c>
      <c r="D11" s="5">
        <f>D9+D10</f>
        <v>46600</v>
      </c>
      <c r="E11" s="5">
        <f>E9+E10</f>
        <v>48200</v>
      </c>
      <c r="F11" s="5">
        <f>F9+F10</f>
        <v>43100</v>
      </c>
      <c r="G11" s="5">
        <f>G9+G10</f>
        <v>40000</v>
      </c>
      <c r="H11" s="5">
        <f>H9+H10</f>
        <v>32000</v>
      </c>
      <c r="I11" s="16"/>
    </row>
    <row r="12" spans="2:13" x14ac:dyDescent="0.25">
      <c r="C12" s="2" t="s">
        <v>14</v>
      </c>
      <c r="D12" s="8">
        <v>10000</v>
      </c>
      <c r="E12" s="8">
        <v>10000</v>
      </c>
      <c r="F12" s="8">
        <v>10000</v>
      </c>
      <c r="G12" s="9">
        <v>10000</v>
      </c>
      <c r="H12" s="9">
        <v>15000</v>
      </c>
      <c r="I12" s="16"/>
    </row>
    <row r="13" spans="2:13" x14ac:dyDescent="0.25">
      <c r="C13" s="2" t="s">
        <v>15</v>
      </c>
      <c r="D13" s="5">
        <f>D11-D12</f>
        <v>36600</v>
      </c>
      <c r="E13" s="5">
        <f>E11-E12</f>
        <v>38200</v>
      </c>
      <c r="F13" s="5">
        <f>F11-F12</f>
        <v>33100</v>
      </c>
      <c r="G13" s="5">
        <f>G11-G12</f>
        <v>30000</v>
      </c>
      <c r="H13" s="5">
        <f>H11-H12</f>
        <v>17000</v>
      </c>
      <c r="I13" s="16"/>
    </row>
    <row r="14" spans="2:13" x14ac:dyDescent="0.25">
      <c r="C14" s="2" t="s">
        <v>6</v>
      </c>
      <c r="D14" s="8">
        <v>6800</v>
      </c>
      <c r="E14" s="8">
        <v>7200</v>
      </c>
      <c r="F14" s="8">
        <v>6500</v>
      </c>
      <c r="G14" s="8">
        <v>6000</v>
      </c>
      <c r="H14" s="8">
        <v>5000</v>
      </c>
      <c r="I14" s="16"/>
    </row>
    <row r="15" spans="2:13" x14ac:dyDescent="0.25">
      <c r="C15" s="2" t="s">
        <v>11</v>
      </c>
      <c r="D15" s="5">
        <f>D13-D14</f>
        <v>29800</v>
      </c>
      <c r="E15" s="5">
        <f>E13-E14</f>
        <v>31000</v>
      </c>
      <c r="F15" s="5">
        <f>F13-F14</f>
        <v>26600</v>
      </c>
      <c r="G15" s="5">
        <f>G13-G14</f>
        <v>24000</v>
      </c>
      <c r="H15" s="5">
        <f>H13-H14</f>
        <v>12000</v>
      </c>
      <c r="I15" s="16"/>
    </row>
    <row r="16" spans="2:13" x14ac:dyDescent="0.25">
      <c r="C16" s="2" t="s">
        <v>8</v>
      </c>
      <c r="D16" s="8">
        <v>9000</v>
      </c>
      <c r="E16" s="8">
        <v>10000</v>
      </c>
      <c r="F16" s="8">
        <v>8000</v>
      </c>
      <c r="G16" s="8">
        <v>12000</v>
      </c>
      <c r="H16" s="8">
        <v>0</v>
      </c>
      <c r="I16" s="16"/>
    </row>
    <row r="17" spans="3:9" x14ac:dyDescent="0.25">
      <c r="C17" s="2" t="s">
        <v>12</v>
      </c>
      <c r="D17" s="5">
        <f>D15-D16</f>
        <v>20800</v>
      </c>
      <c r="E17" s="5">
        <f>E15-E16</f>
        <v>21000</v>
      </c>
      <c r="F17" s="5">
        <f>F15-F16</f>
        <v>18600</v>
      </c>
      <c r="G17" s="5">
        <f>G15-G16</f>
        <v>12000</v>
      </c>
      <c r="H17" s="5">
        <f>H15-H16</f>
        <v>12000</v>
      </c>
      <c r="I17" s="16"/>
    </row>
    <row r="19" spans="3:9" ht="15.6" x14ac:dyDescent="0.3">
      <c r="C19" s="10" t="s">
        <v>7</v>
      </c>
      <c r="F19" s="5"/>
      <c r="G19" s="5"/>
      <c r="H19" s="5"/>
    </row>
    <row r="20" spans="3:9" x14ac:dyDescent="0.25">
      <c r="C20" s="2" t="s">
        <v>13</v>
      </c>
      <c r="D20" s="2">
        <v>143</v>
      </c>
      <c r="E20" s="2">
        <v>141</v>
      </c>
      <c r="F20" s="2">
        <v>140</v>
      </c>
      <c r="G20" s="2">
        <v>144</v>
      </c>
      <c r="H20" s="2">
        <v>162</v>
      </c>
    </row>
    <row r="21" spans="3:9" x14ac:dyDescent="0.25">
      <c r="C21" s="2" t="s">
        <v>55</v>
      </c>
      <c r="D21" s="5">
        <v>150000</v>
      </c>
      <c r="E21" s="5">
        <v>150000</v>
      </c>
      <c r="F21" s="5">
        <v>150000</v>
      </c>
      <c r="G21" s="5">
        <v>150000</v>
      </c>
      <c r="H21" s="5">
        <v>150000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86E19-E2CE-42B9-93E9-CB6618D5521D}">
  <dimension ref="A1:R20"/>
  <sheetViews>
    <sheetView tabSelected="1" zoomScale="96" zoomScaleNormal="96" workbookViewId="0">
      <selection activeCell="N18" sqref="N18"/>
    </sheetView>
  </sheetViews>
  <sheetFormatPr defaultColWidth="8.59765625" defaultRowHeight="15" x14ac:dyDescent="0.25"/>
  <cols>
    <col min="1" max="1" width="8.59765625" style="2"/>
    <col min="2" max="2" width="37.3984375" style="2" customWidth="1"/>
    <col min="3" max="3" width="8.59765625" style="2"/>
    <col min="4" max="4" width="8.5" style="2" customWidth="1"/>
    <col min="5" max="5" width="8.59765625" style="2"/>
    <col min="6" max="6" width="8.8984375" style="2" customWidth="1"/>
    <col min="7" max="7" width="8.59765625" style="2"/>
    <col min="8" max="8" width="9.09765625" style="2" customWidth="1"/>
    <col min="9" max="9" width="8.59765625" style="2"/>
    <col min="10" max="10" width="9.19921875" style="2" customWidth="1"/>
    <col min="11" max="12" width="8.59765625" style="2"/>
    <col min="13" max="13" width="9.59765625" style="2" customWidth="1"/>
    <col min="14" max="14" width="10.69921875" style="2" customWidth="1"/>
    <col min="15" max="16384" width="8.59765625" style="2"/>
  </cols>
  <sheetData>
    <row r="1" spans="1:18" ht="15.6" x14ac:dyDescent="0.3">
      <c r="A1" s="22" t="s">
        <v>74</v>
      </c>
      <c r="B1" s="22"/>
      <c r="C1" s="22"/>
      <c r="D1" s="22"/>
      <c r="E1" s="22"/>
      <c r="F1" s="22"/>
      <c r="G1" s="22"/>
      <c r="H1" s="1"/>
    </row>
    <row r="2" spans="1:18" ht="31.2" x14ac:dyDescent="0.3">
      <c r="C2" s="3">
        <v>2018</v>
      </c>
      <c r="D2" s="3" t="s">
        <v>54</v>
      </c>
      <c r="E2" s="3">
        <v>2019</v>
      </c>
      <c r="F2" s="3" t="s">
        <v>54</v>
      </c>
      <c r="G2" s="3">
        <v>2020</v>
      </c>
      <c r="H2" s="3" t="s">
        <v>54</v>
      </c>
      <c r="I2" s="3">
        <v>2021</v>
      </c>
      <c r="J2" s="3" t="s">
        <v>54</v>
      </c>
      <c r="K2" s="3">
        <v>2022</v>
      </c>
      <c r="L2" s="3"/>
      <c r="M2" s="3"/>
      <c r="N2" s="18"/>
      <c r="O2" s="20"/>
    </row>
    <row r="3" spans="1:18" x14ac:dyDescent="0.25">
      <c r="C3" s="4" t="s">
        <v>9</v>
      </c>
      <c r="D3" s="4"/>
      <c r="E3" s="4" t="s">
        <v>9</v>
      </c>
      <c r="F3" s="4"/>
      <c r="G3" s="4" t="s">
        <v>9</v>
      </c>
      <c r="H3" s="4"/>
      <c r="I3" s="4" t="s">
        <v>9</v>
      </c>
      <c r="J3" s="4"/>
      <c r="K3" s="4" t="s">
        <v>9</v>
      </c>
      <c r="L3" s="4"/>
      <c r="N3" s="4"/>
    </row>
    <row r="4" spans="1:18" x14ac:dyDescent="0.25">
      <c r="B4" s="2" t="s">
        <v>0</v>
      </c>
      <c r="C4" s="5">
        <v>235000</v>
      </c>
      <c r="D4" s="6"/>
      <c r="E4" s="5">
        <v>240000</v>
      </c>
      <c r="F4" s="6"/>
      <c r="G4" s="5">
        <v>245000</v>
      </c>
      <c r="H4" s="6"/>
      <c r="I4" s="5">
        <v>250000</v>
      </c>
      <c r="J4" s="6"/>
      <c r="K4" s="5">
        <v>300000</v>
      </c>
      <c r="L4" s="5"/>
      <c r="M4" s="6"/>
      <c r="N4" s="7"/>
      <c r="Q4" s="4"/>
      <c r="R4" s="4"/>
    </row>
    <row r="5" spans="1:18" x14ac:dyDescent="0.25">
      <c r="B5" s="2" t="s">
        <v>1</v>
      </c>
      <c r="C5" s="8">
        <v>155100</v>
      </c>
      <c r="D5" s="6"/>
      <c r="E5" s="8">
        <v>156000</v>
      </c>
      <c r="F5" s="6"/>
      <c r="G5" s="8">
        <v>165000</v>
      </c>
      <c r="H5" s="6"/>
      <c r="I5" s="8">
        <v>175000</v>
      </c>
      <c r="J5" s="6"/>
      <c r="K5" s="8">
        <v>204000</v>
      </c>
      <c r="L5" s="5"/>
      <c r="M5" s="6"/>
      <c r="N5" s="7"/>
      <c r="Q5" s="5"/>
      <c r="R5" s="5"/>
    </row>
    <row r="6" spans="1:18" x14ac:dyDescent="0.25">
      <c r="B6" s="2" t="s">
        <v>2</v>
      </c>
      <c r="C6" s="5">
        <f>C4-C5</f>
        <v>79900</v>
      </c>
      <c r="D6" s="6"/>
      <c r="E6" s="5">
        <f>E4-E5</f>
        <v>84000</v>
      </c>
      <c r="F6" s="6"/>
      <c r="G6" s="5">
        <f>G4-G5</f>
        <v>80000</v>
      </c>
      <c r="H6" s="6"/>
      <c r="I6" s="5">
        <f>I4-I5</f>
        <v>75000</v>
      </c>
      <c r="J6" s="6"/>
      <c r="K6" s="5">
        <f>K4-K5</f>
        <v>96000</v>
      </c>
      <c r="L6" s="5"/>
      <c r="M6" s="6"/>
      <c r="N6" s="7"/>
      <c r="Q6" s="5"/>
      <c r="R6" s="5"/>
    </row>
    <row r="7" spans="1:18" x14ac:dyDescent="0.25">
      <c r="B7" s="2" t="s">
        <v>3</v>
      </c>
      <c r="C7" s="8">
        <v>37500</v>
      </c>
      <c r="D7" s="6"/>
      <c r="E7" s="8">
        <v>39000</v>
      </c>
      <c r="F7" s="6"/>
      <c r="G7" s="8">
        <v>40000</v>
      </c>
      <c r="H7" s="6"/>
      <c r="I7" s="8">
        <v>38500</v>
      </c>
      <c r="J7" s="6"/>
      <c r="K7" s="8">
        <v>67450</v>
      </c>
      <c r="L7" s="5"/>
      <c r="M7" s="6"/>
      <c r="N7" s="7"/>
      <c r="Q7" s="5"/>
      <c r="R7" s="5"/>
    </row>
    <row r="8" spans="1:18" x14ac:dyDescent="0.25">
      <c r="B8" s="2" t="s">
        <v>4</v>
      </c>
      <c r="C8" s="5">
        <f>C6-C7</f>
        <v>42400</v>
      </c>
      <c r="D8" s="6"/>
      <c r="E8" s="5">
        <f>E6-E7</f>
        <v>45000</v>
      </c>
      <c r="F8" s="6"/>
      <c r="G8" s="5">
        <f>G6-G7</f>
        <v>40000</v>
      </c>
      <c r="H8" s="6"/>
      <c r="I8" s="5">
        <f>I6-I7</f>
        <v>36500</v>
      </c>
      <c r="J8" s="6"/>
      <c r="K8" s="5">
        <f>K6-K7</f>
        <v>28550</v>
      </c>
      <c r="L8" s="5"/>
      <c r="M8" s="6"/>
      <c r="N8" s="7"/>
      <c r="Q8" s="5"/>
      <c r="R8" s="5"/>
    </row>
    <row r="9" spans="1:18" x14ac:dyDescent="0.25">
      <c r="B9" s="2" t="s">
        <v>5</v>
      </c>
      <c r="C9" s="8">
        <v>4200</v>
      </c>
      <c r="D9" s="6"/>
      <c r="E9" s="8">
        <v>3200</v>
      </c>
      <c r="F9" s="6"/>
      <c r="G9" s="8">
        <v>3100</v>
      </c>
      <c r="H9" s="6"/>
      <c r="I9" s="8">
        <v>3500</v>
      </c>
      <c r="J9" s="6"/>
      <c r="K9" s="8">
        <v>3450</v>
      </c>
      <c r="L9" s="5"/>
      <c r="M9" s="6"/>
      <c r="N9" s="7"/>
      <c r="Q9" s="5"/>
      <c r="R9" s="5"/>
    </row>
    <row r="10" spans="1:18" x14ac:dyDescent="0.25">
      <c r="B10" s="2" t="s">
        <v>10</v>
      </c>
      <c r="C10" s="5">
        <f>C8+C9</f>
        <v>46600</v>
      </c>
      <c r="D10" s="6"/>
      <c r="E10" s="5">
        <f>E8+E9</f>
        <v>48200</v>
      </c>
      <c r="F10" s="6"/>
      <c r="G10" s="5">
        <f>G8+G9</f>
        <v>43100</v>
      </c>
      <c r="H10" s="6"/>
      <c r="I10" s="5">
        <f>I8+I9</f>
        <v>40000</v>
      </c>
      <c r="J10" s="6"/>
      <c r="K10" s="5">
        <f>K8+K9</f>
        <v>32000</v>
      </c>
      <c r="L10" s="5"/>
      <c r="M10" s="6"/>
      <c r="N10" s="7"/>
      <c r="Q10" s="5"/>
      <c r="R10" s="5"/>
    </row>
    <row r="11" spans="1:18" x14ac:dyDescent="0.25">
      <c r="B11" s="2" t="s">
        <v>14</v>
      </c>
      <c r="C11" s="8">
        <v>10000</v>
      </c>
      <c r="D11" s="6"/>
      <c r="E11" s="8">
        <v>10000</v>
      </c>
      <c r="F11" s="6"/>
      <c r="G11" s="8">
        <v>10000</v>
      </c>
      <c r="H11" s="6"/>
      <c r="I11" s="9">
        <v>10000</v>
      </c>
      <c r="J11" s="6"/>
      <c r="K11" s="9">
        <v>15000</v>
      </c>
      <c r="L11" s="21"/>
      <c r="M11" s="6"/>
      <c r="N11" s="7"/>
      <c r="Q11" s="5"/>
      <c r="R11" s="5"/>
    </row>
    <row r="12" spans="1:18" x14ac:dyDescent="0.25">
      <c r="B12" s="2" t="s">
        <v>15</v>
      </c>
      <c r="C12" s="5">
        <f>C10-C11</f>
        <v>36600</v>
      </c>
      <c r="D12" s="6"/>
      <c r="E12" s="5">
        <f>E10-E11</f>
        <v>38200</v>
      </c>
      <c r="F12" s="6"/>
      <c r="G12" s="5">
        <f>G10-G11</f>
        <v>33100</v>
      </c>
      <c r="H12" s="6"/>
      <c r="I12" s="5">
        <f>I10-I11</f>
        <v>30000</v>
      </c>
      <c r="J12" s="6"/>
      <c r="K12" s="5">
        <f>K10-K11</f>
        <v>17000</v>
      </c>
      <c r="L12" s="5"/>
      <c r="M12" s="6"/>
      <c r="N12" s="7"/>
      <c r="Q12" s="5"/>
      <c r="R12" s="5"/>
    </row>
    <row r="13" spans="1:18" x14ac:dyDescent="0.25">
      <c r="B13" s="2" t="s">
        <v>6</v>
      </c>
      <c r="C13" s="8">
        <v>6800</v>
      </c>
      <c r="D13" s="6"/>
      <c r="E13" s="8">
        <v>7200</v>
      </c>
      <c r="F13" s="6"/>
      <c r="G13" s="8">
        <v>6500</v>
      </c>
      <c r="H13" s="6"/>
      <c r="I13" s="8">
        <v>6000</v>
      </c>
      <c r="J13" s="6"/>
      <c r="K13" s="8">
        <v>5000</v>
      </c>
      <c r="L13" s="5"/>
      <c r="M13" s="6"/>
      <c r="N13" s="7"/>
      <c r="Q13" s="5"/>
      <c r="R13" s="5"/>
    </row>
    <row r="14" spans="1:18" x14ac:dyDescent="0.25">
      <c r="B14" s="2" t="s">
        <v>11</v>
      </c>
      <c r="C14" s="5">
        <f>C12-C13</f>
        <v>29800</v>
      </c>
      <c r="D14" s="6"/>
      <c r="E14" s="5">
        <f>E12-E13</f>
        <v>31000</v>
      </c>
      <c r="F14" s="6"/>
      <c r="G14" s="5">
        <f>G12-G13</f>
        <v>26600</v>
      </c>
      <c r="H14" s="6"/>
      <c r="I14" s="5">
        <f>I12-I13</f>
        <v>24000</v>
      </c>
      <c r="J14" s="6"/>
      <c r="K14" s="5">
        <f>K12-K13</f>
        <v>12000</v>
      </c>
      <c r="L14" s="5"/>
      <c r="M14" s="6"/>
      <c r="N14" s="7"/>
      <c r="Q14" s="5"/>
      <c r="R14" s="5"/>
    </row>
    <row r="15" spans="1:18" x14ac:dyDescent="0.25">
      <c r="B15" s="2" t="s">
        <v>8</v>
      </c>
      <c r="C15" s="8">
        <v>9000</v>
      </c>
      <c r="D15" s="6"/>
      <c r="E15" s="8">
        <v>10000</v>
      </c>
      <c r="F15" s="6"/>
      <c r="G15" s="8">
        <v>8000</v>
      </c>
      <c r="H15" s="6"/>
      <c r="I15" s="8">
        <v>12000</v>
      </c>
      <c r="J15" s="6"/>
      <c r="K15" s="8">
        <v>0</v>
      </c>
      <c r="L15" s="5"/>
      <c r="M15" s="6"/>
      <c r="N15" s="7"/>
      <c r="Q15" s="5"/>
      <c r="R15" s="5"/>
    </row>
    <row r="16" spans="1:18" x14ac:dyDescent="0.25">
      <c r="B16" s="2" t="s">
        <v>12</v>
      </c>
      <c r="C16" s="5">
        <f>C14-C15</f>
        <v>20800</v>
      </c>
      <c r="D16" s="6"/>
      <c r="E16" s="5">
        <f>E14-E15</f>
        <v>21000</v>
      </c>
      <c r="F16" s="6"/>
      <c r="G16" s="5">
        <f>G14-G15</f>
        <v>18600</v>
      </c>
      <c r="H16" s="6"/>
      <c r="I16" s="5">
        <f>I14-I15</f>
        <v>12000</v>
      </c>
      <c r="J16" s="6"/>
      <c r="K16" s="5">
        <f>K14-K15</f>
        <v>12000</v>
      </c>
      <c r="L16" s="5"/>
      <c r="M16" s="6"/>
      <c r="Q16" s="5"/>
      <c r="R16" s="5"/>
    </row>
    <row r="17" spans="2:18" x14ac:dyDescent="0.25">
      <c r="Q17" s="5"/>
      <c r="R17" s="5"/>
    </row>
    <row r="18" spans="2:18" ht="15.6" x14ac:dyDescent="0.3">
      <c r="B18" s="10" t="s">
        <v>7</v>
      </c>
      <c r="G18" s="5"/>
      <c r="H18" s="5"/>
      <c r="I18" s="5"/>
      <c r="J18" s="5"/>
      <c r="K18" s="5"/>
      <c r="L18" s="5"/>
    </row>
    <row r="19" spans="2:18" x14ac:dyDescent="0.25">
      <c r="B19" s="19" t="s">
        <v>73</v>
      </c>
      <c r="C19" s="2">
        <v>143</v>
      </c>
      <c r="E19" s="2">
        <v>141</v>
      </c>
      <c r="G19" s="2">
        <v>140</v>
      </c>
      <c r="I19" s="2">
        <v>144</v>
      </c>
      <c r="K19" s="2">
        <v>162</v>
      </c>
    </row>
    <row r="20" spans="2:18" x14ac:dyDescent="0.25">
      <c r="B20" s="23" t="s">
        <v>55</v>
      </c>
      <c r="C20" s="5">
        <v>150000</v>
      </c>
      <c r="E20" s="5">
        <v>150000</v>
      </c>
      <c r="G20" s="5">
        <v>150000</v>
      </c>
      <c r="I20" s="5">
        <v>150000</v>
      </c>
      <c r="K20" s="5">
        <v>150000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1FBF-A2E6-4C65-A5E5-AA83FAB26484}">
  <dimension ref="B3:S28"/>
  <sheetViews>
    <sheetView workbookViewId="0">
      <selection activeCell="M13" sqref="M13"/>
    </sheetView>
  </sheetViews>
  <sheetFormatPr defaultColWidth="8.59765625" defaultRowHeight="15" x14ac:dyDescent="0.25"/>
  <cols>
    <col min="1" max="2" width="8.59765625" style="2"/>
    <col min="3" max="3" width="32.5" style="2" bestFit="1" customWidth="1"/>
    <col min="4" max="5" width="8.59765625" style="2"/>
    <col min="6" max="8" width="9.59765625" style="2" bestFit="1" customWidth="1"/>
    <col min="9" max="16384" width="8.59765625" style="2"/>
  </cols>
  <sheetData>
    <row r="3" spans="2:19" ht="15.6" x14ac:dyDescent="0.3">
      <c r="B3" s="10" t="s">
        <v>66</v>
      </c>
      <c r="C3" s="10"/>
      <c r="D3" s="10"/>
      <c r="E3" s="10"/>
      <c r="F3" s="10"/>
      <c r="G3" s="10"/>
    </row>
    <row r="4" spans="2:19" ht="15.6" x14ac:dyDescent="0.3">
      <c r="B4" s="10"/>
      <c r="C4" s="10"/>
      <c r="D4" s="10"/>
      <c r="E4" s="10"/>
      <c r="F4" s="10"/>
      <c r="G4" s="10"/>
    </row>
    <row r="5" spans="2:19" ht="15.6" x14ac:dyDescent="0.3">
      <c r="D5" s="10">
        <v>2018</v>
      </c>
      <c r="E5" s="10">
        <v>2019</v>
      </c>
      <c r="F5" s="13">
        <v>2020</v>
      </c>
      <c r="G5" s="13">
        <v>2021</v>
      </c>
      <c r="H5" s="10">
        <v>2022</v>
      </c>
    </row>
    <row r="6" spans="2:19" x14ac:dyDescent="0.25">
      <c r="C6" s="2" t="s">
        <v>22</v>
      </c>
      <c r="D6" s="5">
        <v>511500</v>
      </c>
      <c r="E6" s="5">
        <v>523900</v>
      </c>
      <c r="F6" s="5">
        <v>525200</v>
      </c>
      <c r="G6" s="5">
        <v>528500</v>
      </c>
      <c r="H6" s="5">
        <v>612727</v>
      </c>
    </row>
    <row r="7" spans="2:19" x14ac:dyDescent="0.25">
      <c r="C7" s="2" t="s">
        <v>16</v>
      </c>
      <c r="F7" s="5"/>
      <c r="G7" s="5"/>
      <c r="H7" s="5"/>
    </row>
    <row r="8" spans="2:19" x14ac:dyDescent="0.25">
      <c r="C8" s="2" t="s">
        <v>17</v>
      </c>
      <c r="D8" s="5">
        <v>18600</v>
      </c>
      <c r="E8" s="5">
        <v>18100</v>
      </c>
      <c r="F8" s="5">
        <v>23000</v>
      </c>
      <c r="G8" s="5">
        <v>27000</v>
      </c>
      <c r="H8" s="5">
        <v>3000</v>
      </c>
    </row>
    <row r="9" spans="2:19" x14ac:dyDescent="0.25">
      <c r="C9" s="2" t="s">
        <v>18</v>
      </c>
      <c r="D9" s="5">
        <v>17400</v>
      </c>
      <c r="E9" s="5">
        <v>16800</v>
      </c>
      <c r="F9" s="5">
        <v>18300</v>
      </c>
      <c r="G9" s="5">
        <v>20000</v>
      </c>
      <c r="H9" s="5">
        <v>25000</v>
      </c>
    </row>
    <row r="10" spans="2:19" x14ac:dyDescent="0.25">
      <c r="C10" s="2" t="s">
        <v>19</v>
      </c>
      <c r="D10" s="5">
        <v>16800</v>
      </c>
      <c r="E10" s="5">
        <v>16100</v>
      </c>
      <c r="F10" s="5">
        <v>17100</v>
      </c>
      <c r="G10" s="5">
        <v>18000</v>
      </c>
      <c r="H10" s="5">
        <v>32000</v>
      </c>
    </row>
    <row r="11" spans="2:19" x14ac:dyDescent="0.25">
      <c r="C11" s="2" t="s">
        <v>20</v>
      </c>
      <c r="D11" s="5"/>
      <c r="E11" s="5"/>
      <c r="F11" s="5"/>
      <c r="G11" s="5"/>
      <c r="H11" s="5"/>
    </row>
    <row r="12" spans="2:19" x14ac:dyDescent="0.25">
      <c r="C12" s="2" t="s">
        <v>21</v>
      </c>
      <c r="D12" s="12">
        <f>SUM(D6:D11)</f>
        <v>564300</v>
      </c>
      <c r="E12" s="12">
        <f>SUM(E6:E11)</f>
        <v>574900</v>
      </c>
      <c r="F12" s="12">
        <f>SUM(F6:F11)</f>
        <v>583600</v>
      </c>
      <c r="G12" s="12">
        <f>SUM(G6:G11)</f>
        <v>593500</v>
      </c>
      <c r="H12" s="12">
        <f>SUM(H6:H11)</f>
        <v>672727</v>
      </c>
    </row>
    <row r="13" spans="2:19" x14ac:dyDescent="0.25">
      <c r="D13" s="5"/>
      <c r="E13" s="5"/>
      <c r="F13" s="5"/>
      <c r="G13" s="5"/>
      <c r="H13" s="5"/>
    </row>
    <row r="14" spans="2:19" x14ac:dyDescent="0.25">
      <c r="C14" s="2" t="s">
        <v>23</v>
      </c>
      <c r="D14" s="5"/>
      <c r="E14" s="5"/>
      <c r="F14" s="5"/>
      <c r="G14" s="5"/>
      <c r="H14" s="5"/>
      <c r="K14" s="5"/>
      <c r="L14" s="5"/>
      <c r="M14" s="5"/>
      <c r="N14" s="5"/>
      <c r="O14" s="5"/>
      <c r="P14" s="6"/>
      <c r="Q14" s="5"/>
      <c r="R14" s="6"/>
      <c r="S14" s="5">
        <f>S12-S13</f>
        <v>0</v>
      </c>
    </row>
    <row r="15" spans="2:19" x14ac:dyDescent="0.25">
      <c r="C15" s="2" t="s">
        <v>24</v>
      </c>
      <c r="D15" s="5">
        <v>133100</v>
      </c>
      <c r="E15" s="5">
        <v>121000</v>
      </c>
      <c r="F15" s="5">
        <v>110000</v>
      </c>
      <c r="G15" s="5">
        <v>100000</v>
      </c>
      <c r="H15" s="5">
        <v>150000</v>
      </c>
      <c r="L15" s="5"/>
      <c r="N15" s="5"/>
    </row>
    <row r="16" spans="2:19" x14ac:dyDescent="0.25">
      <c r="C16" s="2" t="s">
        <v>25</v>
      </c>
      <c r="D16" s="5">
        <v>150000</v>
      </c>
      <c r="E16" s="5">
        <v>150000</v>
      </c>
      <c r="F16" s="5">
        <v>150000</v>
      </c>
      <c r="G16" s="5">
        <v>150000</v>
      </c>
      <c r="H16" s="5">
        <v>150000</v>
      </c>
    </row>
    <row r="17" spans="3:15" x14ac:dyDescent="0.25">
      <c r="C17" s="2" t="s">
        <v>26</v>
      </c>
      <c r="D17" s="5">
        <v>115000</v>
      </c>
      <c r="E17" s="5">
        <v>115000</v>
      </c>
      <c r="F17" s="5">
        <v>115000</v>
      </c>
      <c r="G17" s="5">
        <v>115000</v>
      </c>
      <c r="H17" s="5">
        <v>115000</v>
      </c>
      <c r="L17" s="5"/>
    </row>
    <row r="18" spans="3:15" x14ac:dyDescent="0.25">
      <c r="C18" s="2" t="s">
        <v>27</v>
      </c>
      <c r="D18" s="5"/>
      <c r="E18" s="5"/>
      <c r="F18" s="5"/>
      <c r="G18" s="5"/>
      <c r="H18" s="5"/>
      <c r="K18" s="5"/>
      <c r="L18" s="5"/>
      <c r="M18" s="5"/>
      <c r="N18" s="5"/>
      <c r="O18" s="5"/>
    </row>
    <row r="19" spans="3:15" x14ac:dyDescent="0.25">
      <c r="C19" s="2" t="s">
        <v>28</v>
      </c>
      <c r="D19" s="5">
        <f>E19-'Income statements'!D17</f>
        <v>136600</v>
      </c>
      <c r="E19" s="5">
        <f>F19-'Income statements'!E17</f>
        <v>157400</v>
      </c>
      <c r="F19" s="5">
        <f>G19-'Income statements'!F17</f>
        <v>178400</v>
      </c>
      <c r="G19" s="5">
        <f>H19-'Income statements'!G17</f>
        <v>197000</v>
      </c>
      <c r="H19" s="5">
        <v>209000</v>
      </c>
      <c r="K19" s="5"/>
      <c r="L19" s="5"/>
      <c r="M19" s="5"/>
      <c r="N19" s="5"/>
    </row>
    <row r="20" spans="3:15" x14ac:dyDescent="0.25">
      <c r="C20" s="2" t="s">
        <v>29</v>
      </c>
      <c r="D20" s="5">
        <v>0</v>
      </c>
      <c r="E20" s="5">
        <v>0</v>
      </c>
      <c r="F20" s="5">
        <v>0</v>
      </c>
      <c r="G20" s="5">
        <v>0</v>
      </c>
      <c r="H20" s="5">
        <v>8727</v>
      </c>
    </row>
    <row r="21" spans="3:15" x14ac:dyDescent="0.25">
      <c r="C21" s="2" t="s">
        <v>57</v>
      </c>
      <c r="D21" s="5">
        <f>SUM(D16:D20)</f>
        <v>401600</v>
      </c>
      <c r="E21" s="5">
        <f>SUM(E16:E20)</f>
        <v>422400</v>
      </c>
      <c r="F21" s="5">
        <f>SUM(F16:F20)</f>
        <v>443400</v>
      </c>
      <c r="G21" s="5">
        <f>SUM(G16:G20)</f>
        <v>462000</v>
      </c>
      <c r="H21" s="5">
        <f>SUM(H16:H20)</f>
        <v>482727</v>
      </c>
    </row>
    <row r="22" spans="3:15" x14ac:dyDescent="0.25">
      <c r="C22" s="2" t="s">
        <v>30</v>
      </c>
      <c r="D22" s="5"/>
      <c r="E22" s="5"/>
      <c r="F22" s="5"/>
      <c r="G22" s="5"/>
      <c r="H22" s="5"/>
    </row>
    <row r="23" spans="3:15" x14ac:dyDescent="0.25">
      <c r="C23" s="2" t="s">
        <v>31</v>
      </c>
      <c r="D23" s="5">
        <v>29600</v>
      </c>
      <c r="E23" s="5">
        <v>31500</v>
      </c>
      <c r="F23" s="5">
        <v>30200</v>
      </c>
      <c r="G23" s="5">
        <v>31500</v>
      </c>
      <c r="H23" s="5">
        <v>40000</v>
      </c>
      <c r="J23" s="5"/>
    </row>
    <row r="24" spans="3:15" x14ac:dyDescent="0.25">
      <c r="D24" s="5"/>
      <c r="E24" s="5"/>
      <c r="F24" s="5"/>
      <c r="G24" s="5"/>
      <c r="H24" s="5"/>
    </row>
    <row r="25" spans="3:15" x14ac:dyDescent="0.25">
      <c r="D25" s="12">
        <f>D15+D21+D23</f>
        <v>564300</v>
      </c>
      <c r="E25" s="12">
        <f>E15+E21+E23</f>
        <v>574900</v>
      </c>
      <c r="F25" s="12">
        <f>F15+F21+F23</f>
        <v>583600</v>
      </c>
      <c r="G25" s="12">
        <f>G15+G21+G23</f>
        <v>593500</v>
      </c>
      <c r="H25" s="12">
        <f>H15+H21+H23</f>
        <v>672727</v>
      </c>
    </row>
    <row r="26" spans="3:15" x14ac:dyDescent="0.25">
      <c r="D26" s="5"/>
      <c r="E26" s="5"/>
      <c r="F26" s="5"/>
    </row>
    <row r="27" spans="3:15" x14ac:dyDescent="0.25">
      <c r="C27" s="2" t="s">
        <v>56</v>
      </c>
      <c r="D27" s="5">
        <f>D12-D23</f>
        <v>534700</v>
      </c>
      <c r="E27" s="5">
        <f>E12-E23</f>
        <v>543400</v>
      </c>
      <c r="F27" s="5">
        <f>F12-F23</f>
        <v>553400</v>
      </c>
      <c r="G27" s="5">
        <f>G12-G23</f>
        <v>562000</v>
      </c>
      <c r="H27" s="5">
        <f>H12-H23</f>
        <v>632727</v>
      </c>
    </row>
    <row r="28" spans="3:15" x14ac:dyDescent="0.25">
      <c r="C28" s="19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FEDFA-91FD-4F10-9C52-A0BF975C1BDD}">
  <dimension ref="A1:N27"/>
  <sheetViews>
    <sheetView topLeftCell="A3" zoomScale="102" zoomScaleNormal="102" workbookViewId="0">
      <selection activeCell="O18" sqref="O18"/>
    </sheetView>
  </sheetViews>
  <sheetFormatPr defaultColWidth="8.59765625" defaultRowHeight="15" x14ac:dyDescent="0.25"/>
  <cols>
    <col min="1" max="1" width="8.59765625" style="2"/>
    <col min="2" max="2" width="30.09765625" style="2" customWidth="1"/>
    <col min="3" max="3" width="8.5" style="2" customWidth="1"/>
    <col min="4" max="4" width="8.69921875" style="2" customWidth="1"/>
    <col min="5" max="5" width="8.59765625" style="2"/>
    <col min="6" max="6" width="8.3984375" style="2" customWidth="1"/>
    <col min="7" max="7" width="8.59765625" style="2"/>
    <col min="8" max="8" width="9.19921875" style="2" customWidth="1"/>
    <col min="9" max="9" width="8.59765625" style="2"/>
    <col min="10" max="10" width="8.5" style="2" customWidth="1"/>
    <col min="11" max="13" width="8.59765625" style="2"/>
    <col min="14" max="14" width="10" style="2" customWidth="1"/>
    <col min="15" max="16384" width="8.59765625" style="2"/>
  </cols>
  <sheetData>
    <row r="1" spans="1:14" ht="15.6" x14ac:dyDescent="0.3">
      <c r="A1" s="22" t="s">
        <v>75</v>
      </c>
      <c r="B1" s="22"/>
      <c r="C1" s="22"/>
      <c r="D1" s="22"/>
      <c r="E1" s="22"/>
      <c r="F1" s="22"/>
      <c r="G1" s="22"/>
      <c r="H1" s="22"/>
      <c r="I1" s="22"/>
    </row>
    <row r="2" spans="1:14" ht="15.6" x14ac:dyDescent="0.3">
      <c r="A2" s="1"/>
      <c r="B2" s="1"/>
      <c r="C2" s="1"/>
      <c r="D2" s="1"/>
      <c r="E2" s="1"/>
      <c r="F2" s="1"/>
      <c r="G2" s="1"/>
      <c r="H2" s="1"/>
      <c r="I2" s="1"/>
    </row>
    <row r="3" spans="1:14" ht="62.4" x14ac:dyDescent="0.3">
      <c r="C3" s="3">
        <v>2018</v>
      </c>
      <c r="D3" s="3" t="s">
        <v>54</v>
      </c>
      <c r="E3" s="3">
        <v>2019</v>
      </c>
      <c r="F3" s="3" t="s">
        <v>54</v>
      </c>
      <c r="G3" s="3">
        <v>2020</v>
      </c>
      <c r="H3" s="3" t="s">
        <v>54</v>
      </c>
      <c r="I3" s="3">
        <v>2021</v>
      </c>
      <c r="J3" s="3" t="s">
        <v>54</v>
      </c>
      <c r="K3" s="3">
        <v>2022</v>
      </c>
      <c r="L3" s="3" t="s">
        <v>69</v>
      </c>
      <c r="M3" s="18" t="s">
        <v>68</v>
      </c>
      <c r="N3" s="18" t="s">
        <v>70</v>
      </c>
    </row>
    <row r="4" spans="1:14" x14ac:dyDescent="0.25">
      <c r="B4" s="2" t="s">
        <v>22</v>
      </c>
      <c r="C4" s="5">
        <v>511500</v>
      </c>
      <c r="D4" s="6"/>
      <c r="E4" s="5">
        <v>523900</v>
      </c>
      <c r="F4" s="6"/>
      <c r="G4" s="5">
        <v>525200</v>
      </c>
      <c r="H4" s="6"/>
      <c r="I4" s="5">
        <v>528500</v>
      </c>
      <c r="J4" s="6"/>
      <c r="K4" s="5">
        <v>612727</v>
      </c>
      <c r="L4" s="5"/>
      <c r="M4" s="20"/>
      <c r="N4" s="20"/>
    </row>
    <row r="5" spans="1:14" x14ac:dyDescent="0.25">
      <c r="B5" s="2" t="s">
        <v>16</v>
      </c>
      <c r="D5" s="5"/>
      <c r="F5" s="6"/>
      <c r="G5" s="5"/>
      <c r="H5" s="6"/>
      <c r="I5" s="5"/>
      <c r="J5" s="6"/>
      <c r="K5" s="5"/>
      <c r="L5" s="5"/>
    </row>
    <row r="6" spans="1:14" x14ac:dyDescent="0.25">
      <c r="B6" s="2" t="s">
        <v>17</v>
      </c>
      <c r="C6" s="5">
        <v>18600</v>
      </c>
      <c r="D6" s="6"/>
      <c r="E6" s="5">
        <v>18100</v>
      </c>
      <c r="F6" s="6"/>
      <c r="G6" s="5">
        <v>23000</v>
      </c>
      <c r="H6" s="6"/>
      <c r="I6" s="5">
        <v>27000</v>
      </c>
      <c r="J6" s="6"/>
      <c r="K6" s="5">
        <v>3000</v>
      </c>
      <c r="L6" s="5"/>
    </row>
    <row r="7" spans="1:14" x14ac:dyDescent="0.25">
      <c r="B7" s="2" t="s">
        <v>18</v>
      </c>
      <c r="C7" s="5">
        <v>17400</v>
      </c>
      <c r="D7" s="6"/>
      <c r="E7" s="5">
        <v>16800</v>
      </c>
      <c r="F7" s="6"/>
      <c r="G7" s="5">
        <v>18300</v>
      </c>
      <c r="H7" s="6"/>
      <c r="I7" s="5">
        <v>20000</v>
      </c>
      <c r="J7" s="6"/>
      <c r="K7" s="5">
        <v>25000</v>
      </c>
      <c r="L7" s="5"/>
    </row>
    <row r="8" spans="1:14" x14ac:dyDescent="0.25">
      <c r="B8" s="2" t="s">
        <v>19</v>
      </c>
      <c r="C8" s="5">
        <v>16800</v>
      </c>
      <c r="D8" s="6"/>
      <c r="E8" s="5">
        <v>16100</v>
      </c>
      <c r="F8" s="6"/>
      <c r="G8" s="5">
        <v>17100</v>
      </c>
      <c r="H8" s="6"/>
      <c r="I8" s="5">
        <v>18000</v>
      </c>
      <c r="J8" s="6"/>
      <c r="K8" s="5">
        <v>32000</v>
      </c>
      <c r="L8" s="5"/>
    </row>
    <row r="9" spans="1:14" x14ac:dyDescent="0.25">
      <c r="B9" s="2" t="s">
        <v>20</v>
      </c>
      <c r="C9" s="5"/>
      <c r="D9" s="6"/>
      <c r="E9" s="5"/>
      <c r="F9" s="6"/>
      <c r="G9" s="5"/>
      <c r="H9" s="6"/>
      <c r="I9" s="5"/>
      <c r="J9" s="6"/>
      <c r="K9" s="5"/>
      <c r="L9" s="5"/>
    </row>
    <row r="10" spans="1:14" x14ac:dyDescent="0.25">
      <c r="B10" s="2" t="s">
        <v>21</v>
      </c>
      <c r="C10" s="12">
        <f>SUM(C4:C9)</f>
        <v>564300</v>
      </c>
      <c r="D10" s="6"/>
      <c r="E10" s="12">
        <f>SUM(E4:E9)</f>
        <v>574900</v>
      </c>
      <c r="F10" s="6"/>
      <c r="G10" s="12">
        <f>SUM(G4:G9)</f>
        <v>583600</v>
      </c>
      <c r="H10" s="6"/>
      <c r="I10" s="12">
        <f>SUM(I4:I9)</f>
        <v>593500</v>
      </c>
      <c r="J10" s="6"/>
      <c r="K10" s="12">
        <f>SUM(K4:K9)</f>
        <v>672727</v>
      </c>
      <c r="L10" s="5"/>
    </row>
    <row r="11" spans="1:14" x14ac:dyDescent="0.25">
      <c r="C11" s="5"/>
      <c r="D11" s="6"/>
      <c r="E11" s="5"/>
      <c r="F11" s="6"/>
      <c r="G11" s="5"/>
      <c r="H11" s="6"/>
      <c r="I11" s="5"/>
      <c r="J11" s="6"/>
      <c r="K11" s="5"/>
      <c r="L11" s="5"/>
    </row>
    <row r="12" spans="1:14" x14ac:dyDescent="0.25">
      <c r="B12" s="2" t="s">
        <v>23</v>
      </c>
      <c r="C12" s="5"/>
      <c r="D12" s="6"/>
      <c r="E12" s="5"/>
      <c r="F12" s="6"/>
      <c r="G12" s="5"/>
      <c r="H12" s="6"/>
      <c r="I12" s="5"/>
      <c r="J12" s="6"/>
      <c r="K12" s="5"/>
      <c r="L12" s="5"/>
    </row>
    <row r="13" spans="1:14" x14ac:dyDescent="0.25">
      <c r="B13" s="2" t="s">
        <v>24</v>
      </c>
      <c r="C13" s="5">
        <v>133100</v>
      </c>
      <c r="D13" s="6"/>
      <c r="E13" s="5">
        <v>121000</v>
      </c>
      <c r="F13" s="6"/>
      <c r="G13" s="5">
        <v>110000</v>
      </c>
      <c r="H13" s="6"/>
      <c r="I13" s="5">
        <v>100000</v>
      </c>
      <c r="J13" s="6"/>
      <c r="K13" s="5">
        <v>150000</v>
      </c>
      <c r="L13" s="5"/>
    </row>
    <row r="14" spans="1:14" x14ac:dyDescent="0.25">
      <c r="B14" s="2" t="s">
        <v>25</v>
      </c>
      <c r="C14" s="5">
        <v>150000</v>
      </c>
      <c r="D14" s="6"/>
      <c r="E14" s="5">
        <v>150000</v>
      </c>
      <c r="F14" s="6"/>
      <c r="G14" s="5">
        <v>150000</v>
      </c>
      <c r="H14" s="6"/>
      <c r="I14" s="5">
        <v>150000</v>
      </c>
      <c r="J14" s="6"/>
      <c r="K14" s="5">
        <v>150000</v>
      </c>
      <c r="L14" s="5"/>
    </row>
    <row r="15" spans="1:14" x14ac:dyDescent="0.25">
      <c r="B15" s="2" t="s">
        <v>26</v>
      </c>
      <c r="C15" s="5">
        <v>115000</v>
      </c>
      <c r="D15" s="6"/>
      <c r="E15" s="5">
        <v>115000</v>
      </c>
      <c r="F15" s="6"/>
      <c r="G15" s="5">
        <v>115000</v>
      </c>
      <c r="H15" s="6"/>
      <c r="I15" s="5">
        <v>115000</v>
      </c>
      <c r="J15" s="6"/>
      <c r="K15" s="5">
        <v>115000</v>
      </c>
      <c r="L15" s="5"/>
    </row>
    <row r="16" spans="1:14" x14ac:dyDescent="0.25">
      <c r="B16" s="2" t="s">
        <v>27</v>
      </c>
      <c r="C16" s="5"/>
      <c r="D16" s="6"/>
      <c r="E16" s="5"/>
      <c r="F16" s="6"/>
      <c r="G16" s="5"/>
      <c r="H16" s="6"/>
      <c r="I16" s="5"/>
      <c r="J16" s="6"/>
      <c r="K16" s="5"/>
      <c r="L16" s="5"/>
    </row>
    <row r="17" spans="2:12" x14ac:dyDescent="0.25">
      <c r="B17" s="2" t="s">
        <v>28</v>
      </c>
      <c r="C17" s="5">
        <v>136600</v>
      </c>
      <c r="D17" s="6"/>
      <c r="E17" s="5">
        <v>157400</v>
      </c>
      <c r="F17" s="6"/>
      <c r="G17" s="5">
        <v>178400</v>
      </c>
      <c r="H17" s="6"/>
      <c r="I17" s="5">
        <v>197000</v>
      </c>
      <c r="J17" s="6"/>
      <c r="K17" s="5">
        <v>209000</v>
      </c>
      <c r="L17" s="5"/>
    </row>
    <row r="18" spans="2:12" x14ac:dyDescent="0.25">
      <c r="B18" s="2" t="s">
        <v>29</v>
      </c>
      <c r="C18" s="5">
        <v>0</v>
      </c>
      <c r="D18" s="6"/>
      <c r="E18" s="5">
        <v>0</v>
      </c>
      <c r="F18" s="6"/>
      <c r="G18" s="5">
        <v>0</v>
      </c>
      <c r="H18" s="6"/>
      <c r="I18" s="5">
        <v>0</v>
      </c>
      <c r="J18" s="6"/>
      <c r="K18" s="5">
        <v>8727</v>
      </c>
      <c r="L18" s="5"/>
    </row>
    <row r="19" spans="2:12" x14ac:dyDescent="0.25">
      <c r="C19" s="5"/>
      <c r="D19" s="6"/>
      <c r="E19" s="5"/>
      <c r="F19" s="6"/>
      <c r="G19" s="5"/>
      <c r="H19" s="6"/>
      <c r="I19" s="5"/>
      <c r="J19" s="6"/>
      <c r="K19" s="5"/>
      <c r="L19" s="5"/>
    </row>
    <row r="20" spans="2:12" x14ac:dyDescent="0.25">
      <c r="C20" s="5"/>
      <c r="D20" s="6"/>
      <c r="E20" s="5"/>
      <c r="F20" s="6"/>
      <c r="G20" s="5"/>
      <c r="H20" s="6"/>
      <c r="I20" s="5"/>
      <c r="J20" s="6"/>
      <c r="K20" s="5"/>
      <c r="L20" s="5"/>
    </row>
    <row r="21" spans="2:12" x14ac:dyDescent="0.25">
      <c r="C21" s="5"/>
      <c r="D21" s="6"/>
      <c r="E21" s="5"/>
      <c r="F21" s="6"/>
      <c r="G21" s="5"/>
      <c r="H21" s="6"/>
      <c r="I21" s="5"/>
      <c r="J21" s="6"/>
      <c r="K21" s="5"/>
      <c r="L21" s="5"/>
    </row>
    <row r="22" spans="2:12" x14ac:dyDescent="0.25">
      <c r="B22" s="2" t="s">
        <v>30</v>
      </c>
      <c r="C22" s="5"/>
      <c r="D22" s="6"/>
      <c r="E22" s="5"/>
      <c r="F22" s="6"/>
      <c r="G22" s="5"/>
      <c r="H22" s="6"/>
      <c r="I22" s="5"/>
      <c r="J22" s="6"/>
      <c r="K22" s="5"/>
      <c r="L22" s="5"/>
    </row>
    <row r="23" spans="2:12" x14ac:dyDescent="0.25">
      <c r="B23" s="2" t="s">
        <v>31</v>
      </c>
      <c r="C23" s="5">
        <v>29600</v>
      </c>
      <c r="D23" s="6">
        <f>(E23-C23)/C23*100</f>
        <v>6.4189189189189184</v>
      </c>
      <c r="E23" s="5">
        <v>31500</v>
      </c>
      <c r="F23" s="6">
        <f>(G23-E23)/E23*100</f>
        <v>-4.1269841269841265</v>
      </c>
      <c r="G23" s="5">
        <v>30200</v>
      </c>
      <c r="H23" s="6">
        <f t="shared" ref="H6:H25" si="0">(I23-G23)/G23*100</f>
        <v>4.3046357615894042</v>
      </c>
      <c r="I23" s="5">
        <v>31500</v>
      </c>
      <c r="J23" s="6">
        <f t="shared" ref="J6:J25" si="1">(K23-I23)/I23*100</f>
        <v>26.984126984126984</v>
      </c>
      <c r="K23" s="5">
        <v>40000</v>
      </c>
      <c r="L23" s="5"/>
    </row>
    <row r="24" spans="2:12" x14ac:dyDescent="0.25">
      <c r="C24" s="5"/>
      <c r="D24" s="5"/>
      <c r="E24" s="5"/>
      <c r="F24" s="6"/>
      <c r="G24" s="5"/>
      <c r="H24" s="6"/>
      <c r="I24" s="5"/>
      <c r="J24" s="6"/>
      <c r="K24" s="5"/>
      <c r="L24" s="5"/>
    </row>
    <row r="25" spans="2:12" x14ac:dyDescent="0.25">
      <c r="C25" s="12">
        <f>SUM(C13:C24)</f>
        <v>564300</v>
      </c>
      <c r="D25" s="5">
        <f>(E25-C25)/C25*100</f>
        <v>1.8784334573808257</v>
      </c>
      <c r="E25" s="12">
        <f>SUM(E13:E24)</f>
        <v>574900</v>
      </c>
      <c r="F25" s="6">
        <f>(G25-E25)/E25*100</f>
        <v>1.5133066620281788</v>
      </c>
      <c r="G25" s="12">
        <f>SUM(G13:G24)</f>
        <v>583600</v>
      </c>
      <c r="H25" s="6">
        <f t="shared" si="0"/>
        <v>1.6963673749143249</v>
      </c>
      <c r="I25" s="12">
        <f>SUM(I13:I24)</f>
        <v>593500</v>
      </c>
      <c r="J25" s="6">
        <f t="shared" si="1"/>
        <v>13.349115417017693</v>
      </c>
      <c r="K25" s="12">
        <f>SUM(K13:K24)</f>
        <v>672727</v>
      </c>
      <c r="L25" s="5"/>
    </row>
    <row r="26" spans="2:12" x14ac:dyDescent="0.25">
      <c r="C26" s="5"/>
      <c r="E26" s="5"/>
      <c r="G26" s="5"/>
    </row>
    <row r="27" spans="2:12" x14ac:dyDescent="0.25">
      <c r="C27" s="5"/>
      <c r="E27" s="5"/>
      <c r="G27" s="5"/>
    </row>
  </sheetData>
  <mergeCells count="1">
    <mergeCell ref="A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65B2-9845-4536-A79C-11B6F5AA61BA}">
  <dimension ref="A1:O34"/>
  <sheetViews>
    <sheetView topLeftCell="A17" zoomScale="83" zoomScaleNormal="83" workbookViewId="0">
      <selection activeCell="B34" sqref="B34"/>
    </sheetView>
  </sheetViews>
  <sheetFormatPr defaultColWidth="8.59765625" defaultRowHeight="15" x14ac:dyDescent="0.25"/>
  <cols>
    <col min="1" max="1" width="8.59765625" style="2"/>
    <col min="2" max="2" width="26.09765625" style="2" bestFit="1" customWidth="1"/>
    <col min="3" max="3" width="8.59765625" style="2" customWidth="1"/>
    <col min="4" max="4" width="9.09765625" style="2" bestFit="1" customWidth="1"/>
    <col min="5" max="5" width="10.09765625" style="2" customWidth="1"/>
    <col min="6" max="6" width="9.09765625" style="2" bestFit="1" customWidth="1"/>
    <col min="7" max="7" width="10.09765625" style="2" customWidth="1"/>
    <col min="8" max="8" width="9.09765625" style="2" bestFit="1" customWidth="1"/>
    <col min="9" max="9" width="9.09765625" style="2" customWidth="1"/>
    <col min="10" max="10" width="9.09765625" style="2" bestFit="1" customWidth="1"/>
    <col min="11" max="11" width="9.09765625" style="2" customWidth="1"/>
    <col min="12" max="12" width="8.09765625" style="2" customWidth="1"/>
    <col min="13" max="13" width="10.5" style="2" customWidth="1"/>
    <col min="14" max="16384" width="8.59765625" style="2"/>
  </cols>
  <sheetData>
    <row r="1" spans="1:15" ht="15.6" x14ac:dyDescent="0.3">
      <c r="A1" s="22" t="s">
        <v>76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3" spans="1:15" ht="62.4" x14ac:dyDescent="0.3">
      <c r="B3" s="2" t="s">
        <v>32</v>
      </c>
      <c r="C3" s="2" t="s">
        <v>59</v>
      </c>
      <c r="D3" s="11">
        <v>2018</v>
      </c>
      <c r="E3" s="11" t="s">
        <v>54</v>
      </c>
      <c r="F3" s="11">
        <v>2019</v>
      </c>
      <c r="G3" s="11" t="s">
        <v>54</v>
      </c>
      <c r="H3" s="11">
        <v>2020</v>
      </c>
      <c r="I3" s="11" t="s">
        <v>54</v>
      </c>
      <c r="J3" s="11">
        <v>2021</v>
      </c>
      <c r="K3" s="11" t="s">
        <v>54</v>
      </c>
      <c r="L3" s="11">
        <v>2022</v>
      </c>
      <c r="M3" s="3" t="s">
        <v>72</v>
      </c>
      <c r="N3" s="18" t="s">
        <v>71</v>
      </c>
      <c r="O3" s="18" t="s">
        <v>70</v>
      </c>
    </row>
    <row r="4" spans="1:15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5" ht="15.6" x14ac:dyDescent="0.3">
      <c r="B5" s="10" t="s">
        <v>36</v>
      </c>
    </row>
    <row r="6" spans="1:15" x14ac:dyDescent="0.25">
      <c r="B6" s="2" t="s">
        <v>33</v>
      </c>
      <c r="C6" s="2" t="s">
        <v>64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5" x14ac:dyDescent="0.25">
      <c r="B7" s="2" t="s">
        <v>34</v>
      </c>
      <c r="C7" s="2" t="s">
        <v>64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5" x14ac:dyDescent="0.25">
      <c r="B8" s="2" t="s">
        <v>35</v>
      </c>
      <c r="C8" s="2" t="s">
        <v>64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5" x14ac:dyDescent="0.25">
      <c r="E9" s="15"/>
      <c r="G9" s="15"/>
      <c r="I9" s="15"/>
      <c r="K9" s="15"/>
      <c r="M9" s="15"/>
      <c r="N9" s="15"/>
    </row>
    <row r="10" spans="1:15" ht="15.6" x14ac:dyDescent="0.3">
      <c r="B10" s="10" t="s">
        <v>37</v>
      </c>
      <c r="E10" s="15"/>
      <c r="G10" s="15"/>
      <c r="I10" s="15"/>
      <c r="K10" s="15"/>
      <c r="M10" s="15"/>
      <c r="N10" s="15"/>
    </row>
    <row r="11" spans="1:15" x14ac:dyDescent="0.25">
      <c r="B11" s="2" t="s">
        <v>38</v>
      </c>
      <c r="C11" s="2" t="s">
        <v>61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5" x14ac:dyDescent="0.25">
      <c r="B12" s="2" t="s">
        <v>39</v>
      </c>
      <c r="C12" s="2" t="s">
        <v>60</v>
      </c>
      <c r="D12" s="16"/>
      <c r="E12" s="15"/>
      <c r="F12" s="16"/>
      <c r="G12" s="15"/>
      <c r="H12" s="16"/>
      <c r="I12" s="15"/>
      <c r="J12" s="16"/>
      <c r="K12" s="15"/>
      <c r="L12" s="16"/>
      <c r="M12" s="15"/>
      <c r="N12" s="15"/>
    </row>
    <row r="13" spans="1:15" x14ac:dyDescent="0.25">
      <c r="E13" s="15"/>
      <c r="G13" s="15"/>
      <c r="I13" s="15"/>
      <c r="K13" s="15"/>
      <c r="M13" s="15"/>
      <c r="N13" s="15"/>
    </row>
    <row r="14" spans="1:15" ht="15.6" x14ac:dyDescent="0.3">
      <c r="B14" s="10" t="s">
        <v>40</v>
      </c>
      <c r="E14" s="15"/>
      <c r="G14" s="15"/>
      <c r="I14" s="15"/>
      <c r="K14" s="15"/>
      <c r="M14" s="15"/>
      <c r="N14" s="15"/>
    </row>
    <row r="15" spans="1:15" x14ac:dyDescent="0.25">
      <c r="B15" s="2" t="s">
        <v>43</v>
      </c>
      <c r="C15" s="2" t="s">
        <v>62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5" x14ac:dyDescent="0.25">
      <c r="B16" s="2" t="s">
        <v>41</v>
      </c>
      <c r="C16" s="2" t="s">
        <v>62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2:14" x14ac:dyDescent="0.25">
      <c r="B17" s="2" t="s">
        <v>42</v>
      </c>
      <c r="C17" s="2" t="s">
        <v>64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2:14" x14ac:dyDescent="0.25">
      <c r="B18" s="2" t="s">
        <v>45</v>
      </c>
      <c r="C18" s="2" t="s">
        <v>60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2:14" x14ac:dyDescent="0.25">
      <c r="B19" s="2" t="s">
        <v>44</v>
      </c>
      <c r="C19" s="2" t="s">
        <v>60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2:14" x14ac:dyDescent="0.25">
      <c r="B20" s="2" t="s">
        <v>63</v>
      </c>
      <c r="C20" s="2" t="s">
        <v>60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2:14" x14ac:dyDescent="0.25">
      <c r="E21" s="15"/>
      <c r="G21" s="15"/>
      <c r="I21" s="15"/>
      <c r="K21" s="15"/>
      <c r="M21" s="15"/>
      <c r="N21" s="15"/>
    </row>
    <row r="22" spans="2:14" ht="15.6" x14ac:dyDescent="0.3">
      <c r="B22" s="10" t="s">
        <v>46</v>
      </c>
      <c r="E22" s="15"/>
      <c r="G22" s="15"/>
      <c r="I22" s="15"/>
      <c r="K22" s="15"/>
      <c r="M22" s="15"/>
      <c r="N22" s="15"/>
    </row>
    <row r="23" spans="2:14" x14ac:dyDescent="0.25">
      <c r="B23" s="2" t="s">
        <v>47</v>
      </c>
      <c r="C23" s="2" t="s">
        <v>64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2:14" x14ac:dyDescent="0.25">
      <c r="B24" s="2" t="s">
        <v>48</v>
      </c>
      <c r="C24" s="2" t="s">
        <v>64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2:14" x14ac:dyDescent="0.25">
      <c r="B25" s="2" t="s">
        <v>49</v>
      </c>
      <c r="C25" s="2" t="s">
        <v>62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2:14" x14ac:dyDescent="0.25">
      <c r="E26" s="15"/>
      <c r="G26" s="15"/>
      <c r="I26" s="15"/>
      <c r="K26" s="15"/>
      <c r="M26" s="15"/>
      <c r="N26" s="15"/>
    </row>
    <row r="27" spans="2:14" ht="15.6" x14ac:dyDescent="0.3">
      <c r="B27" s="10" t="s">
        <v>50</v>
      </c>
      <c r="E27" s="15"/>
      <c r="G27" s="15"/>
      <c r="I27" s="15"/>
      <c r="K27" s="15"/>
      <c r="M27" s="15"/>
      <c r="N27" s="15"/>
    </row>
    <row r="28" spans="2:14" x14ac:dyDescent="0.25">
      <c r="B28" s="2" t="s">
        <v>51</v>
      </c>
      <c r="C28" s="2" t="s">
        <v>61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2:14" x14ac:dyDescent="0.25">
      <c r="B29" s="2" t="s">
        <v>58</v>
      </c>
      <c r="C29" s="2" t="s">
        <v>62</v>
      </c>
      <c r="D29" s="17"/>
      <c r="E29" s="15"/>
      <c r="F29" s="17"/>
      <c r="G29" s="15"/>
      <c r="H29" s="17"/>
      <c r="I29" s="15"/>
      <c r="J29" s="17"/>
      <c r="K29" s="15"/>
      <c r="L29" s="17"/>
      <c r="M29" s="15"/>
      <c r="N29" s="15"/>
    </row>
    <row r="30" spans="2:14" x14ac:dyDescent="0.25">
      <c r="B30" s="2" t="s">
        <v>52</v>
      </c>
      <c r="C30" s="2" t="s">
        <v>61</v>
      </c>
      <c r="D30" s="7"/>
      <c r="E30" s="15"/>
      <c r="F30" s="7"/>
      <c r="G30" s="15"/>
      <c r="H30" s="7"/>
      <c r="I30" s="15"/>
      <c r="J30" s="7"/>
      <c r="K30" s="15"/>
      <c r="L30" s="7"/>
      <c r="M30" s="15"/>
      <c r="N30" s="15"/>
    </row>
    <row r="31" spans="2:14" x14ac:dyDescent="0.25">
      <c r="B31" s="2" t="s">
        <v>53</v>
      </c>
      <c r="C31" s="2" t="s">
        <v>64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3" spans="2:13" x14ac:dyDescent="0.25">
      <c r="B33" s="2" t="s">
        <v>55</v>
      </c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2:13" x14ac:dyDescent="0.25">
      <c r="B34" s="23" t="s">
        <v>77</v>
      </c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31FE-EBC7-4783-8AEE-C2FD478DA88B}">
  <dimension ref="A1"/>
  <sheetViews>
    <sheetView workbookViewId="0"/>
  </sheetViews>
  <sheetFormatPr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Income statements</vt:lpstr>
      <vt:lpstr>Income statements with % change</vt:lpstr>
      <vt:lpstr>Balance sheets</vt:lpstr>
      <vt:lpstr>Balance sheets with % change</vt:lpstr>
      <vt:lpstr>Ratios with % change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2021-09-18T21:45:37Z</dcterms:created>
  <dcterms:modified xsi:type="dcterms:W3CDTF">2025-02-25T08:35:30Z</dcterms:modified>
</cp:coreProperties>
</file>