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7.xml" ContentType="application/vnd.openxmlformats-officedocument.drawingml.chartshapes+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0.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uowtsd-my.sharepoint.com/personal/2404013_student_uwtsd_ac_uk/Documents/Year 2/Owen Thermodynamics/"/>
    </mc:Choice>
  </mc:AlternateContent>
  <xr:revisionPtr revIDLastSave="802" documentId="8_{FB6B21D9-93F3-4245-8AF1-1A0729868321}" xr6:coauthVersionLast="47" xr6:coauthVersionMax="47" xr10:uidLastSave="{EFB3DDCF-0C6A-4025-8C90-53937B11FDB3}"/>
  <bookViews>
    <workbookView xWindow="-96" yWindow="-96" windowWidth="23232" windowHeight="14142" tabRatio="908" xr2:uid="{BE05629F-4721-4F01-AB75-8F8BFE97725A}"/>
  </bookViews>
  <sheets>
    <sheet name="cover page" sheetId="1" r:id="rId1"/>
    <sheet name="Calculations" sheetId="2" r:id="rId2"/>
    <sheet name="Piston" sheetId="3" r:id="rId3"/>
    <sheet name="Velocity" sheetId="4" r:id="rId4"/>
    <sheet name="Acceleration" sheetId="5" r:id="rId5"/>
    <sheet name="Volume" sheetId="6" r:id="rId6"/>
    <sheet name="cam data" sheetId="7" r:id="rId7"/>
    <sheet name="flowbench" sheetId="8" r:id="rId8"/>
    <sheet name="Mass reduction" sheetId="10" r:id="rId9"/>
    <sheet name="power" sheetId="11" r:id="rId10"/>
  </sheets>
  <externalReferences>
    <externalReference r:id="rId11"/>
    <externalReference r:id="rId1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 i="11" l="1"/>
  <c r="P10" i="11"/>
  <c r="R8" i="11"/>
  <c r="R6" i="11"/>
  <c r="R5" i="11"/>
  <c r="R4" i="11"/>
  <c r="P9" i="11" s="1"/>
  <c r="R9" i="11" s="1"/>
  <c r="W7" i="11" s="1"/>
  <c r="C9" i="2"/>
  <c r="Y25" i="11"/>
  <c r="W25" i="11"/>
  <c r="U25" i="11"/>
  <c r="S25" i="11"/>
  <c r="Y24" i="11"/>
  <c r="W24" i="11"/>
  <c r="U24" i="11"/>
  <c r="S24" i="11"/>
  <c r="V24" i="11" s="1"/>
  <c r="Y23" i="11"/>
  <c r="W23" i="11"/>
  <c r="U23" i="11"/>
  <c r="S23" i="11"/>
  <c r="Y22" i="11"/>
  <c r="W22" i="11"/>
  <c r="U22" i="11"/>
  <c r="S22" i="11"/>
  <c r="V22" i="11" s="1"/>
  <c r="Y21" i="11"/>
  <c r="W21" i="11"/>
  <c r="U21" i="11"/>
  <c r="S21" i="11"/>
  <c r="V21" i="11" s="1"/>
  <c r="Y20" i="11"/>
  <c r="W20" i="11"/>
  <c r="U20" i="11"/>
  <c r="S20" i="11"/>
  <c r="V20" i="11" s="1"/>
  <c r="Y19" i="11"/>
  <c r="W19" i="11"/>
  <c r="U19" i="11"/>
  <c r="S19" i="11"/>
  <c r="Y18" i="11"/>
  <c r="W18" i="11"/>
  <c r="U18" i="11"/>
  <c r="S18" i="11"/>
  <c r="V18" i="11" s="1"/>
  <c r="W17" i="11"/>
  <c r="U17" i="11"/>
  <c r="S17" i="11"/>
  <c r="V17" i="11" s="1"/>
  <c r="R17" i="11"/>
  <c r="Y17" i="11" s="1"/>
  <c r="W16" i="11"/>
  <c r="U16" i="11"/>
  <c r="S16" i="11"/>
  <c r="V16" i="11" s="1"/>
  <c r="R16" i="11"/>
  <c r="B14" i="10"/>
  <c r="B12" i="10"/>
  <c r="B11" i="10"/>
  <c r="B10" i="10"/>
  <c r="B9" i="10"/>
  <c r="B8" i="10"/>
  <c r="B7" i="10"/>
  <c r="E3" i="10"/>
  <c r="E4" i="10"/>
  <c r="E5" i="10"/>
  <c r="E2" i="10"/>
  <c r="D3" i="10"/>
  <c r="D4" i="10"/>
  <c r="D5" i="10"/>
  <c r="D2" i="10"/>
  <c r="AO16" i="7"/>
  <c r="AM16" i="7"/>
  <c r="AK16" i="7"/>
  <c r="AI16" i="7"/>
  <c r="AL16" i="7" s="1"/>
  <c r="AO15" i="7"/>
  <c r="AM15" i="7"/>
  <c r="AK15" i="7"/>
  <c r="AI15" i="7"/>
  <c r="AL15" i="7" s="1"/>
  <c r="AO14" i="7"/>
  <c r="AM14" i="7"/>
  <c r="AK14" i="7"/>
  <c r="AI14" i="7"/>
  <c r="AL14" i="7" s="1"/>
  <c r="AO13" i="7"/>
  <c r="AM13" i="7"/>
  <c r="AK13" i="7"/>
  <c r="AI13" i="7"/>
  <c r="AL13" i="7" s="1"/>
  <c r="AO12" i="7"/>
  <c r="AM12" i="7"/>
  <c r="AK12" i="7"/>
  <c r="AI12" i="7"/>
  <c r="AL12" i="7" s="1"/>
  <c r="AO11" i="7"/>
  <c r="AM11" i="7"/>
  <c r="AK11" i="7"/>
  <c r="AI11" i="7"/>
  <c r="AL11" i="7" s="1"/>
  <c r="AO10" i="7"/>
  <c r="AM10" i="7"/>
  <c r="AK10" i="7"/>
  <c r="AI10" i="7"/>
  <c r="AL10" i="7" s="1"/>
  <c r="AO9" i="7"/>
  <c r="AM9" i="7"/>
  <c r="AK9" i="7"/>
  <c r="AI9" i="7"/>
  <c r="AL9" i="7" s="1"/>
  <c r="AO8" i="7"/>
  <c r="AM8" i="7"/>
  <c r="AK8" i="7"/>
  <c r="AI8" i="7"/>
  <c r="AL8" i="7" s="1"/>
  <c r="AO7" i="7"/>
  <c r="AM7" i="7"/>
  <c r="AK7" i="7"/>
  <c r="AI7" i="7"/>
  <c r="AL7" i="7" s="1"/>
  <c r="AB16" i="7"/>
  <c r="Z16" i="7"/>
  <c r="X16" i="7"/>
  <c r="V16" i="7"/>
  <c r="Y16" i="7" s="1"/>
  <c r="AB15" i="7"/>
  <c r="Z15" i="7"/>
  <c r="X15" i="7"/>
  <c r="V15" i="7"/>
  <c r="Y15" i="7" s="1"/>
  <c r="AB14" i="7"/>
  <c r="Z14" i="7"/>
  <c r="X14" i="7"/>
  <c r="V14" i="7"/>
  <c r="Y14" i="7" s="1"/>
  <c r="AB13" i="7"/>
  <c r="Z13" i="7"/>
  <c r="X13" i="7"/>
  <c r="V13" i="7"/>
  <c r="Y13" i="7" s="1"/>
  <c r="AB12" i="7"/>
  <c r="Z12" i="7"/>
  <c r="X12" i="7"/>
  <c r="V12" i="7"/>
  <c r="Y12" i="7" s="1"/>
  <c r="AB11" i="7"/>
  <c r="Z11" i="7"/>
  <c r="X11" i="7"/>
  <c r="V11" i="7"/>
  <c r="Y11" i="7" s="1"/>
  <c r="AB10" i="7"/>
  <c r="Z10" i="7"/>
  <c r="X10" i="7"/>
  <c r="V10" i="7"/>
  <c r="Y10" i="7" s="1"/>
  <c r="AB9" i="7"/>
  <c r="Z9" i="7"/>
  <c r="X9" i="7"/>
  <c r="V9" i="7"/>
  <c r="Y9" i="7" s="1"/>
  <c r="Z8" i="7"/>
  <c r="X8" i="7"/>
  <c r="V8" i="7"/>
  <c r="Y8" i="7" s="1"/>
  <c r="U8" i="7"/>
  <c r="Z7" i="7"/>
  <c r="X7" i="7"/>
  <c r="V7" i="7"/>
  <c r="Y7" i="7" s="1"/>
  <c r="U7" i="7"/>
  <c r="G7" i="7"/>
  <c r="G8" i="7"/>
  <c r="I7" i="7" s="1"/>
  <c r="G9" i="7"/>
  <c r="G10" i="7"/>
  <c r="G11" i="7"/>
  <c r="G12" i="7"/>
  <c r="G13" i="7"/>
  <c r="G14" i="7"/>
  <c r="G15" i="7"/>
  <c r="I14" i="7" s="1"/>
  <c r="G16" i="7"/>
  <c r="I15" i="7" s="1"/>
  <c r="G17" i="7"/>
  <c r="I16" i="7" s="1"/>
  <c r="G18" i="7"/>
  <c r="I17" i="7" s="1"/>
  <c r="G19" i="7"/>
  <c r="I18" i="7" s="1"/>
  <c r="G20" i="7"/>
  <c r="I19" i="7" s="1"/>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25" i="7"/>
  <c r="G126" i="7"/>
  <c r="G127" i="7"/>
  <c r="G128" i="7"/>
  <c r="G129" i="7"/>
  <c r="G130" i="7"/>
  <c r="G131" i="7"/>
  <c r="G132" i="7"/>
  <c r="G133" i="7"/>
  <c r="G134" i="7"/>
  <c r="G135" i="7"/>
  <c r="G136" i="7"/>
  <c r="G137" i="7"/>
  <c r="G138" i="7"/>
  <c r="G139" i="7"/>
  <c r="G140" i="7"/>
  <c r="G141" i="7"/>
  <c r="G142" i="7"/>
  <c r="G143" i="7"/>
  <c r="G144" i="7"/>
  <c r="G145" i="7"/>
  <c r="G146" i="7"/>
  <c r="G147" i="7"/>
  <c r="G148" i="7"/>
  <c r="G149" i="7"/>
  <c r="G150" i="7"/>
  <c r="G151" i="7"/>
  <c r="G152" i="7"/>
  <c r="G153" i="7"/>
  <c r="G154" i="7"/>
  <c r="G155" i="7"/>
  <c r="G156" i="7"/>
  <c r="G157" i="7"/>
  <c r="G158" i="7"/>
  <c r="G159" i="7"/>
  <c r="G160" i="7"/>
  <c r="G161" i="7"/>
  <c r="G162" i="7"/>
  <c r="G163" i="7"/>
  <c r="G164" i="7"/>
  <c r="G165" i="7"/>
  <c r="G166" i="7"/>
  <c r="G167" i="7"/>
  <c r="G168" i="7"/>
  <c r="G169" i="7"/>
  <c r="G170" i="7"/>
  <c r="G171" i="7"/>
  <c r="G172" i="7"/>
  <c r="G173" i="7"/>
  <c r="G174" i="7"/>
  <c r="G175" i="7"/>
  <c r="G176" i="7"/>
  <c r="G177" i="7"/>
  <c r="G178" i="7"/>
  <c r="G179" i="7"/>
  <c r="G180" i="7"/>
  <c r="G181" i="7"/>
  <c r="G182" i="7"/>
  <c r="G183" i="7"/>
  <c r="G184" i="7"/>
  <c r="G185" i="7"/>
  <c r="G186" i="7"/>
  <c r="G187" i="7"/>
  <c r="G188" i="7"/>
  <c r="G189" i="7"/>
  <c r="G190" i="7"/>
  <c r="G191" i="7"/>
  <c r="G192" i="7"/>
  <c r="G193" i="7"/>
  <c r="G194" i="7"/>
  <c r="G195" i="7"/>
  <c r="G196" i="7"/>
  <c r="G197" i="7"/>
  <c r="G198" i="7"/>
  <c r="G199" i="7"/>
  <c r="G200" i="7"/>
  <c r="G201" i="7"/>
  <c r="G202" i="7"/>
  <c r="G203" i="7"/>
  <c r="G204" i="7"/>
  <c r="G205" i="7"/>
  <c r="G206" i="7"/>
  <c r="G207" i="7"/>
  <c r="G208" i="7"/>
  <c r="G209" i="7"/>
  <c r="G210" i="7"/>
  <c r="G211" i="7"/>
  <c r="G212" i="7"/>
  <c r="G213" i="7"/>
  <c r="G214" i="7"/>
  <c r="G215" i="7"/>
  <c r="G216" i="7"/>
  <c r="G217" i="7"/>
  <c r="G218" i="7"/>
  <c r="G219" i="7"/>
  <c r="G220" i="7"/>
  <c r="G221" i="7"/>
  <c r="G222" i="7"/>
  <c r="G223" i="7"/>
  <c r="G224" i="7"/>
  <c r="G225" i="7"/>
  <c r="G226" i="7"/>
  <c r="G227" i="7"/>
  <c r="G228" i="7"/>
  <c r="G229" i="7"/>
  <c r="G230" i="7"/>
  <c r="G231" i="7"/>
  <c r="G232" i="7"/>
  <c r="G233" i="7"/>
  <c r="G234" i="7"/>
  <c r="G235" i="7"/>
  <c r="G236" i="7"/>
  <c r="G237" i="7"/>
  <c r="G238" i="7"/>
  <c r="G239" i="7"/>
  <c r="G240" i="7"/>
  <c r="I239" i="7" s="1"/>
  <c r="G241" i="7"/>
  <c r="I240" i="7" s="1"/>
  <c r="G242" i="7"/>
  <c r="I241" i="7" s="1"/>
  <c r="G243" i="7"/>
  <c r="I242" i="7" s="1"/>
  <c r="G244" i="7"/>
  <c r="I243" i="7" s="1"/>
  <c r="G245" i="7"/>
  <c r="I244" i="7" s="1"/>
  <c r="G246" i="7"/>
  <c r="I245" i="7" s="1"/>
  <c r="G247" i="7"/>
  <c r="I246" i="7" s="1"/>
  <c r="G248" i="7"/>
  <c r="I247" i="7" s="1"/>
  <c r="G249" i="7"/>
  <c r="I248" i="7" s="1"/>
  <c r="G250" i="7"/>
  <c r="I249" i="7" s="1"/>
  <c r="G251" i="7"/>
  <c r="I250" i="7" s="1"/>
  <c r="G252" i="7"/>
  <c r="I251" i="7" s="1"/>
  <c r="G253" i="7"/>
  <c r="I252" i="7" s="1"/>
  <c r="G254" i="7"/>
  <c r="I253" i="7" s="1"/>
  <c r="G255" i="7"/>
  <c r="I254" i="7" s="1"/>
  <c r="G256" i="7"/>
  <c r="I255" i="7" s="1"/>
  <c r="G257" i="7"/>
  <c r="I256" i="7" s="1"/>
  <c r="G258" i="7"/>
  <c r="I257" i="7" s="1"/>
  <c r="G259" i="7"/>
  <c r="I258" i="7" s="1"/>
  <c r="G260" i="7"/>
  <c r="I259" i="7" s="1"/>
  <c r="G261" i="7"/>
  <c r="I260" i="7" s="1"/>
  <c r="G262" i="7"/>
  <c r="I261" i="7" s="1"/>
  <c r="G263" i="7"/>
  <c r="I262" i="7" s="1"/>
  <c r="G264" i="7"/>
  <c r="I263" i="7" s="1"/>
  <c r="G265" i="7"/>
  <c r="I264" i="7" s="1"/>
  <c r="G266" i="7"/>
  <c r="I265" i="7" s="1"/>
  <c r="G267" i="7"/>
  <c r="I266" i="7" s="1"/>
  <c r="G268" i="7"/>
  <c r="I267" i="7" s="1"/>
  <c r="G269" i="7"/>
  <c r="I268" i="7" s="1"/>
  <c r="G270" i="7"/>
  <c r="I269" i="7" s="1"/>
  <c r="G271" i="7"/>
  <c r="I270" i="7" s="1"/>
  <c r="G272" i="7"/>
  <c r="I271" i="7" s="1"/>
  <c r="G273" i="7"/>
  <c r="I272" i="7" s="1"/>
  <c r="G274" i="7"/>
  <c r="I273" i="7" s="1"/>
  <c r="G275" i="7"/>
  <c r="I274" i="7" s="1"/>
  <c r="G276" i="7"/>
  <c r="I275" i="7" s="1"/>
  <c r="G277" i="7"/>
  <c r="I276" i="7" s="1"/>
  <c r="G278" i="7"/>
  <c r="I277" i="7" s="1"/>
  <c r="G279" i="7"/>
  <c r="I278" i="7" s="1"/>
  <c r="G280" i="7"/>
  <c r="I279" i="7" s="1"/>
  <c r="G281" i="7"/>
  <c r="I280" i="7" s="1"/>
  <c r="G282" i="7"/>
  <c r="I281" i="7" s="1"/>
  <c r="G283" i="7"/>
  <c r="I282" i="7" s="1"/>
  <c r="G284" i="7"/>
  <c r="I283" i="7" s="1"/>
  <c r="G285" i="7"/>
  <c r="I284" i="7" s="1"/>
  <c r="G286" i="7"/>
  <c r="I285" i="7" s="1"/>
  <c r="G287" i="7"/>
  <c r="I286" i="7" s="1"/>
  <c r="G288" i="7"/>
  <c r="I287" i="7" s="1"/>
  <c r="G289" i="7"/>
  <c r="I288" i="7" s="1"/>
  <c r="G290" i="7"/>
  <c r="I289" i="7" s="1"/>
  <c r="G291" i="7"/>
  <c r="I290" i="7" s="1"/>
  <c r="G292" i="7"/>
  <c r="I291" i="7" s="1"/>
  <c r="G293" i="7"/>
  <c r="I292" i="7" s="1"/>
  <c r="G294" i="7"/>
  <c r="I293" i="7" s="1"/>
  <c r="G295" i="7"/>
  <c r="I294" i="7" s="1"/>
  <c r="G296" i="7"/>
  <c r="I295" i="7" s="1"/>
  <c r="G297" i="7"/>
  <c r="I296" i="7" s="1"/>
  <c r="G298" i="7"/>
  <c r="I297" i="7" s="1"/>
  <c r="G299" i="7"/>
  <c r="I298" i="7" s="1"/>
  <c r="G300" i="7"/>
  <c r="I299" i="7" s="1"/>
  <c r="G301" i="7"/>
  <c r="I300" i="7" s="1"/>
  <c r="G302" i="7"/>
  <c r="I301" i="7" s="1"/>
  <c r="G303" i="7"/>
  <c r="I302" i="7" s="1"/>
  <c r="G304" i="7"/>
  <c r="I303" i="7" s="1"/>
  <c r="G305" i="7"/>
  <c r="I304" i="7" s="1"/>
  <c r="G306" i="7"/>
  <c r="I305" i="7" s="1"/>
  <c r="G307" i="7"/>
  <c r="I306" i="7" s="1"/>
  <c r="G308" i="7"/>
  <c r="I307" i="7" s="1"/>
  <c r="G309" i="7"/>
  <c r="I308" i="7" s="1"/>
  <c r="G310" i="7"/>
  <c r="I309" i="7" s="1"/>
  <c r="G311" i="7"/>
  <c r="I310" i="7" s="1"/>
  <c r="G312" i="7"/>
  <c r="I311" i="7" s="1"/>
  <c r="G313" i="7"/>
  <c r="I312" i="7" s="1"/>
  <c r="G314" i="7"/>
  <c r="I313" i="7" s="1"/>
  <c r="G315" i="7"/>
  <c r="I314" i="7" s="1"/>
  <c r="G316" i="7"/>
  <c r="I315" i="7" s="1"/>
  <c r="G317" i="7"/>
  <c r="I316" i="7" s="1"/>
  <c r="G318" i="7"/>
  <c r="I317" i="7" s="1"/>
  <c r="G319" i="7"/>
  <c r="I318" i="7" s="1"/>
  <c r="G320" i="7"/>
  <c r="I319" i="7" s="1"/>
  <c r="G321" i="7"/>
  <c r="I320" i="7" s="1"/>
  <c r="G322" i="7"/>
  <c r="I321" i="7" s="1"/>
  <c r="G323" i="7"/>
  <c r="I322" i="7" s="1"/>
  <c r="G324" i="7"/>
  <c r="I323" i="7" s="1"/>
  <c r="G325" i="7"/>
  <c r="I324" i="7" s="1"/>
  <c r="G326" i="7"/>
  <c r="I325" i="7" s="1"/>
  <c r="G327" i="7"/>
  <c r="I326" i="7" s="1"/>
  <c r="G328" i="7"/>
  <c r="I327" i="7" s="1"/>
  <c r="G329" i="7"/>
  <c r="I328" i="7" s="1"/>
  <c r="G330" i="7"/>
  <c r="I329" i="7" s="1"/>
  <c r="G331" i="7"/>
  <c r="I330" i="7" s="1"/>
  <c r="G332" i="7"/>
  <c r="I331" i="7" s="1"/>
  <c r="G333" i="7"/>
  <c r="I332" i="7" s="1"/>
  <c r="G334" i="7"/>
  <c r="I333" i="7" s="1"/>
  <c r="G335" i="7"/>
  <c r="I334" i="7" s="1"/>
  <c r="G336" i="7"/>
  <c r="I335" i="7" s="1"/>
  <c r="G337" i="7"/>
  <c r="I336" i="7" s="1"/>
  <c r="G338" i="7"/>
  <c r="I337" i="7" s="1"/>
  <c r="G339" i="7"/>
  <c r="I338" i="7" s="1"/>
  <c r="G340" i="7"/>
  <c r="I339" i="7" s="1"/>
  <c r="G341" i="7"/>
  <c r="I340" i="7" s="1"/>
  <c r="G342" i="7"/>
  <c r="I341" i="7" s="1"/>
  <c r="G343" i="7"/>
  <c r="I342" i="7" s="1"/>
  <c r="G344" i="7"/>
  <c r="I343" i="7" s="1"/>
  <c r="G345" i="7"/>
  <c r="I344" i="7" s="1"/>
  <c r="G346" i="7"/>
  <c r="I345" i="7" s="1"/>
  <c r="G347" i="7"/>
  <c r="I346" i="7" s="1"/>
  <c r="G348" i="7"/>
  <c r="I347" i="7" s="1"/>
  <c r="G349" i="7"/>
  <c r="I348" i="7" s="1"/>
  <c r="G350" i="7"/>
  <c r="I349" i="7" s="1"/>
  <c r="G351" i="7"/>
  <c r="I350" i="7" s="1"/>
  <c r="G352" i="7"/>
  <c r="I351" i="7" s="1"/>
  <c r="G353" i="7"/>
  <c r="I352" i="7" s="1"/>
  <c r="G354" i="7"/>
  <c r="I353" i="7" s="1"/>
  <c r="G355" i="7"/>
  <c r="I354" i="7" s="1"/>
  <c r="G356" i="7"/>
  <c r="I355" i="7" s="1"/>
  <c r="G357" i="7"/>
  <c r="I356" i="7" s="1"/>
  <c r="G358" i="7"/>
  <c r="I357" i="7" s="1"/>
  <c r="G359" i="7"/>
  <c r="I358" i="7" s="1"/>
  <c r="G360" i="7"/>
  <c r="I359" i="7" s="1"/>
  <c r="G361" i="7"/>
  <c r="I360" i="7" s="1"/>
  <c r="G362" i="7"/>
  <c r="I361" i="7" s="1"/>
  <c r="G363" i="7"/>
  <c r="I362" i="7" s="1"/>
  <c r="G364" i="7"/>
  <c r="I363" i="7" s="1"/>
  <c r="G365" i="7"/>
  <c r="I364" i="7" s="1"/>
  <c r="G366" i="7"/>
  <c r="I365" i="7" s="1"/>
  <c r="G367" i="7"/>
  <c r="I366" i="7" s="1"/>
  <c r="G368" i="7"/>
  <c r="I367" i="7" s="1"/>
  <c r="G369" i="7"/>
  <c r="I368" i="7" s="1"/>
  <c r="G370" i="7"/>
  <c r="I369" i="7" s="1"/>
  <c r="G371" i="7"/>
  <c r="I370" i="7" s="1"/>
  <c r="G372" i="7"/>
  <c r="I371" i="7" s="1"/>
  <c r="G373" i="7"/>
  <c r="I372" i="7" s="1"/>
  <c r="G374" i="7"/>
  <c r="I373" i="7" s="1"/>
  <c r="G375" i="7"/>
  <c r="I374" i="7" s="1"/>
  <c r="G376" i="7"/>
  <c r="I375" i="7" s="1"/>
  <c r="G377" i="7"/>
  <c r="I376" i="7" s="1"/>
  <c r="G378" i="7"/>
  <c r="I377" i="7" s="1"/>
  <c r="G379" i="7"/>
  <c r="I378" i="7" s="1"/>
  <c r="G380" i="7"/>
  <c r="I379" i="7" s="1"/>
  <c r="G381" i="7"/>
  <c r="I380" i="7" s="1"/>
  <c r="G382" i="7"/>
  <c r="I381" i="7" s="1"/>
  <c r="G383" i="7"/>
  <c r="I382" i="7" s="1"/>
  <c r="G384" i="7"/>
  <c r="I383" i="7" s="1"/>
  <c r="G385" i="7"/>
  <c r="I384" i="7" s="1"/>
  <c r="G386" i="7"/>
  <c r="I385" i="7" s="1"/>
  <c r="G387" i="7"/>
  <c r="I386" i="7" s="1"/>
  <c r="G388" i="7"/>
  <c r="I387" i="7" s="1"/>
  <c r="G389" i="7"/>
  <c r="I388" i="7" s="1"/>
  <c r="G390" i="7"/>
  <c r="I389" i="7" s="1"/>
  <c r="G391" i="7"/>
  <c r="I390" i="7" s="1"/>
  <c r="G392" i="7"/>
  <c r="I391" i="7" s="1"/>
  <c r="G393" i="7"/>
  <c r="I392" i="7" s="1"/>
  <c r="G394" i="7"/>
  <c r="I393" i="7" s="1"/>
  <c r="G395" i="7"/>
  <c r="I394" i="7" s="1"/>
  <c r="G396" i="7"/>
  <c r="I395" i="7" s="1"/>
  <c r="G397" i="7"/>
  <c r="I396" i="7" s="1"/>
  <c r="G398" i="7"/>
  <c r="I397" i="7" s="1"/>
  <c r="G399" i="7"/>
  <c r="I398" i="7" s="1"/>
  <c r="G400" i="7"/>
  <c r="I399" i="7" s="1"/>
  <c r="G401" i="7"/>
  <c r="I400" i="7" s="1"/>
  <c r="G402" i="7"/>
  <c r="I401" i="7" s="1"/>
  <c r="G403" i="7"/>
  <c r="I402" i="7" s="1"/>
  <c r="G404" i="7"/>
  <c r="I403" i="7" s="1"/>
  <c r="G405" i="7"/>
  <c r="I404" i="7" s="1"/>
  <c r="G406" i="7"/>
  <c r="I405" i="7" s="1"/>
  <c r="G407" i="7"/>
  <c r="I406" i="7" s="1"/>
  <c r="G408" i="7"/>
  <c r="I407" i="7" s="1"/>
  <c r="G409" i="7"/>
  <c r="I408" i="7" s="1"/>
  <c r="G410" i="7"/>
  <c r="I409" i="7" s="1"/>
  <c r="G411" i="7"/>
  <c r="I410" i="7" s="1"/>
  <c r="G412" i="7"/>
  <c r="I411" i="7" s="1"/>
  <c r="G413" i="7"/>
  <c r="I412" i="7" s="1"/>
  <c r="G414" i="7"/>
  <c r="I413" i="7" s="1"/>
  <c r="G415" i="7"/>
  <c r="I414" i="7" s="1"/>
  <c r="G416" i="7"/>
  <c r="I415" i="7" s="1"/>
  <c r="G417" i="7"/>
  <c r="I416" i="7" s="1"/>
  <c r="G418" i="7"/>
  <c r="I417" i="7" s="1"/>
  <c r="G419" i="7"/>
  <c r="I418" i="7" s="1"/>
  <c r="G420" i="7"/>
  <c r="I419" i="7" s="1"/>
  <c r="G421" i="7"/>
  <c r="I420" i="7" s="1"/>
  <c r="G422" i="7"/>
  <c r="I421" i="7" s="1"/>
  <c r="G423" i="7"/>
  <c r="I422" i="7" s="1"/>
  <c r="G424" i="7"/>
  <c r="I423" i="7" s="1"/>
  <c r="G425" i="7"/>
  <c r="I424" i="7" s="1"/>
  <c r="G426" i="7"/>
  <c r="I425" i="7" s="1"/>
  <c r="G427" i="7"/>
  <c r="I426" i="7" s="1"/>
  <c r="G428" i="7"/>
  <c r="I427" i="7" s="1"/>
  <c r="G429" i="7"/>
  <c r="I428" i="7" s="1"/>
  <c r="G430" i="7"/>
  <c r="I429" i="7" s="1"/>
  <c r="G431" i="7"/>
  <c r="I430" i="7" s="1"/>
  <c r="G432" i="7"/>
  <c r="I431" i="7" s="1"/>
  <c r="G433" i="7"/>
  <c r="I432" i="7" s="1"/>
  <c r="G434" i="7"/>
  <c r="I433" i="7" s="1"/>
  <c r="G435" i="7"/>
  <c r="I434" i="7" s="1"/>
  <c r="G436" i="7"/>
  <c r="I435" i="7" s="1"/>
  <c r="G437" i="7"/>
  <c r="I436" i="7" s="1"/>
  <c r="G438" i="7"/>
  <c r="I437" i="7" s="1"/>
  <c r="G439" i="7"/>
  <c r="I438" i="7" s="1"/>
  <c r="G440" i="7"/>
  <c r="I439" i="7" s="1"/>
  <c r="G441" i="7"/>
  <c r="I440" i="7" s="1"/>
  <c r="G442" i="7"/>
  <c r="I441" i="7" s="1"/>
  <c r="G443" i="7"/>
  <c r="I442" i="7" s="1"/>
  <c r="G444" i="7"/>
  <c r="I443" i="7" s="1"/>
  <c r="G445" i="7"/>
  <c r="I444" i="7" s="1"/>
  <c r="G446" i="7"/>
  <c r="I445" i="7" s="1"/>
  <c r="G447" i="7"/>
  <c r="I446" i="7" s="1"/>
  <c r="G448" i="7"/>
  <c r="I447" i="7" s="1"/>
  <c r="G449" i="7"/>
  <c r="I448" i="7" s="1"/>
  <c r="G450" i="7"/>
  <c r="I449" i="7" s="1"/>
  <c r="G451" i="7"/>
  <c r="I450" i="7" s="1"/>
  <c r="G452" i="7"/>
  <c r="I451" i="7" s="1"/>
  <c r="G453" i="7"/>
  <c r="I452" i="7" s="1"/>
  <c r="G454" i="7"/>
  <c r="I453" i="7" s="1"/>
  <c r="G455" i="7"/>
  <c r="I454" i="7" s="1"/>
  <c r="G456" i="7"/>
  <c r="I455" i="7" s="1"/>
  <c r="G457" i="7"/>
  <c r="I456" i="7" s="1"/>
  <c r="G458" i="7"/>
  <c r="I457" i="7" s="1"/>
  <c r="G459" i="7"/>
  <c r="I458" i="7" s="1"/>
  <c r="G460" i="7"/>
  <c r="I459" i="7" s="1"/>
  <c r="G461" i="7"/>
  <c r="I460" i="7" s="1"/>
  <c r="G462" i="7"/>
  <c r="I461" i="7" s="1"/>
  <c r="G463" i="7"/>
  <c r="I462" i="7" s="1"/>
  <c r="G464" i="7"/>
  <c r="I463" i="7" s="1"/>
  <c r="G465" i="7"/>
  <c r="I464" i="7" s="1"/>
  <c r="G466" i="7"/>
  <c r="I465" i="7" s="1"/>
  <c r="G467" i="7"/>
  <c r="I466" i="7" s="1"/>
  <c r="G468" i="7"/>
  <c r="I467" i="7" s="1"/>
  <c r="G469" i="7"/>
  <c r="I468" i="7" s="1"/>
  <c r="G470" i="7"/>
  <c r="I469" i="7" s="1"/>
  <c r="G471" i="7"/>
  <c r="I470" i="7" s="1"/>
  <c r="G472" i="7"/>
  <c r="I471" i="7" s="1"/>
  <c r="G473" i="7"/>
  <c r="I472" i="7" s="1"/>
  <c r="G474" i="7"/>
  <c r="I473" i="7" s="1"/>
  <c r="G475" i="7"/>
  <c r="I474" i="7" s="1"/>
  <c r="G476" i="7"/>
  <c r="I475" i="7" s="1"/>
  <c r="G477" i="7"/>
  <c r="I476" i="7" s="1"/>
  <c r="G478" i="7"/>
  <c r="I477" i="7" s="1"/>
  <c r="G479" i="7"/>
  <c r="I478" i="7" s="1"/>
  <c r="G480" i="7"/>
  <c r="I479" i="7" s="1"/>
  <c r="G481" i="7"/>
  <c r="I480" i="7" s="1"/>
  <c r="G482" i="7"/>
  <c r="I481" i="7" s="1"/>
  <c r="G483" i="7"/>
  <c r="I482" i="7" s="1"/>
  <c r="G484" i="7"/>
  <c r="I483" i="7" s="1"/>
  <c r="G485" i="7"/>
  <c r="I484" i="7" s="1"/>
  <c r="G486" i="7"/>
  <c r="I485" i="7" s="1"/>
  <c r="G487" i="7"/>
  <c r="I486" i="7" s="1"/>
  <c r="G488" i="7"/>
  <c r="I487" i="7" s="1"/>
  <c r="G489" i="7"/>
  <c r="I488" i="7" s="1"/>
  <c r="G490" i="7"/>
  <c r="I489" i="7" s="1"/>
  <c r="G491" i="7"/>
  <c r="I490" i="7" s="1"/>
  <c r="G492" i="7"/>
  <c r="I491" i="7" s="1"/>
  <c r="G493" i="7"/>
  <c r="I492" i="7" s="1"/>
  <c r="G494" i="7"/>
  <c r="I493" i="7" s="1"/>
  <c r="G495" i="7"/>
  <c r="I494" i="7" s="1"/>
  <c r="G496" i="7"/>
  <c r="I495" i="7" s="1"/>
  <c r="G497" i="7"/>
  <c r="I496" i="7" s="1"/>
  <c r="G498" i="7"/>
  <c r="I497" i="7" s="1"/>
  <c r="G499" i="7"/>
  <c r="I498" i="7" s="1"/>
  <c r="G500" i="7"/>
  <c r="I499" i="7" s="1"/>
  <c r="G501" i="7"/>
  <c r="I500" i="7" s="1"/>
  <c r="G502" i="7"/>
  <c r="I501" i="7" s="1"/>
  <c r="G503" i="7"/>
  <c r="I502" i="7" s="1"/>
  <c r="G504" i="7"/>
  <c r="I503" i="7" s="1"/>
  <c r="G505" i="7"/>
  <c r="I504" i="7" s="1"/>
  <c r="G506" i="7"/>
  <c r="I505" i="7" s="1"/>
  <c r="G507" i="7"/>
  <c r="I506" i="7" s="1"/>
  <c r="G508" i="7"/>
  <c r="I507" i="7" s="1"/>
  <c r="G509" i="7"/>
  <c r="I508" i="7" s="1"/>
  <c r="G510" i="7"/>
  <c r="I509" i="7" s="1"/>
  <c r="G511" i="7"/>
  <c r="I510" i="7" s="1"/>
  <c r="G512" i="7"/>
  <c r="I511" i="7" s="1"/>
  <c r="G513" i="7"/>
  <c r="I512" i="7" s="1"/>
  <c r="G514" i="7"/>
  <c r="I513" i="7" s="1"/>
  <c r="G515" i="7"/>
  <c r="I514" i="7" s="1"/>
  <c r="G516" i="7"/>
  <c r="I515" i="7" s="1"/>
  <c r="G517" i="7"/>
  <c r="I516" i="7" s="1"/>
  <c r="G518" i="7"/>
  <c r="I517" i="7" s="1"/>
  <c r="G519" i="7"/>
  <c r="I518" i="7" s="1"/>
  <c r="G520" i="7"/>
  <c r="I519" i="7" s="1"/>
  <c r="G521" i="7"/>
  <c r="I520" i="7" s="1"/>
  <c r="G522" i="7"/>
  <c r="I521" i="7" s="1"/>
  <c r="G523" i="7"/>
  <c r="I522" i="7" s="1"/>
  <c r="G524" i="7"/>
  <c r="I523" i="7" s="1"/>
  <c r="G525" i="7"/>
  <c r="I524" i="7" s="1"/>
  <c r="G526" i="7"/>
  <c r="I525" i="7" s="1"/>
  <c r="G527" i="7"/>
  <c r="I526" i="7" s="1"/>
  <c r="G528" i="7"/>
  <c r="I527" i="7" s="1"/>
  <c r="G529" i="7"/>
  <c r="I528" i="7" s="1"/>
  <c r="G530" i="7"/>
  <c r="I529" i="7" s="1"/>
  <c r="G531" i="7"/>
  <c r="I530" i="7" s="1"/>
  <c r="G532" i="7"/>
  <c r="I531" i="7" s="1"/>
  <c r="G533" i="7"/>
  <c r="I532" i="7" s="1"/>
  <c r="G534" i="7"/>
  <c r="I533" i="7" s="1"/>
  <c r="G535" i="7"/>
  <c r="I534" i="7" s="1"/>
  <c r="G536" i="7"/>
  <c r="I535" i="7" s="1"/>
  <c r="G537" i="7"/>
  <c r="I536" i="7" s="1"/>
  <c r="G538" i="7"/>
  <c r="I537" i="7" s="1"/>
  <c r="G539" i="7"/>
  <c r="I538" i="7" s="1"/>
  <c r="G540" i="7"/>
  <c r="I539" i="7" s="1"/>
  <c r="G541" i="7"/>
  <c r="I540" i="7" s="1"/>
  <c r="G542" i="7"/>
  <c r="I541" i="7" s="1"/>
  <c r="G543" i="7"/>
  <c r="I542" i="7" s="1"/>
  <c r="G544" i="7"/>
  <c r="I543" i="7" s="1"/>
  <c r="G545" i="7"/>
  <c r="I544" i="7" s="1"/>
  <c r="G546" i="7"/>
  <c r="I545" i="7" s="1"/>
  <c r="G547" i="7"/>
  <c r="I546" i="7" s="1"/>
  <c r="G548" i="7"/>
  <c r="I547" i="7" s="1"/>
  <c r="G549" i="7"/>
  <c r="I548" i="7" s="1"/>
  <c r="G550" i="7"/>
  <c r="I549" i="7" s="1"/>
  <c r="G551" i="7"/>
  <c r="I550" i="7" s="1"/>
  <c r="G552" i="7"/>
  <c r="I551" i="7" s="1"/>
  <c r="G553" i="7"/>
  <c r="I552" i="7" s="1"/>
  <c r="G554" i="7"/>
  <c r="I553" i="7" s="1"/>
  <c r="G555" i="7"/>
  <c r="I554" i="7" s="1"/>
  <c r="G556" i="7"/>
  <c r="I555" i="7" s="1"/>
  <c r="G557" i="7"/>
  <c r="I556" i="7" s="1"/>
  <c r="G558" i="7"/>
  <c r="I557" i="7" s="1"/>
  <c r="G559" i="7"/>
  <c r="I558" i="7" s="1"/>
  <c r="G560" i="7"/>
  <c r="I559" i="7" s="1"/>
  <c r="G561" i="7"/>
  <c r="I560" i="7" s="1"/>
  <c r="G562" i="7"/>
  <c r="I561" i="7" s="1"/>
  <c r="G563" i="7"/>
  <c r="I562" i="7" s="1"/>
  <c r="G564" i="7"/>
  <c r="I563" i="7" s="1"/>
  <c r="G565" i="7"/>
  <c r="I564" i="7" s="1"/>
  <c r="G566" i="7"/>
  <c r="I565" i="7" s="1"/>
  <c r="G567" i="7"/>
  <c r="I566" i="7" s="1"/>
  <c r="G568" i="7"/>
  <c r="I567" i="7" s="1"/>
  <c r="G569" i="7"/>
  <c r="I568" i="7" s="1"/>
  <c r="G570" i="7"/>
  <c r="I569" i="7" s="1"/>
  <c r="G571" i="7"/>
  <c r="I570" i="7" s="1"/>
  <c r="G572" i="7"/>
  <c r="I571" i="7" s="1"/>
  <c r="G573" i="7"/>
  <c r="I572" i="7" s="1"/>
  <c r="G574" i="7"/>
  <c r="I573" i="7" s="1"/>
  <c r="G575" i="7"/>
  <c r="I574" i="7" s="1"/>
  <c r="G576" i="7"/>
  <c r="I575" i="7" s="1"/>
  <c r="G577" i="7"/>
  <c r="I576" i="7" s="1"/>
  <c r="G578" i="7"/>
  <c r="I577" i="7" s="1"/>
  <c r="G579" i="7"/>
  <c r="I578" i="7" s="1"/>
  <c r="G580" i="7"/>
  <c r="I579" i="7" s="1"/>
  <c r="G581" i="7"/>
  <c r="I580" i="7" s="1"/>
  <c r="G582" i="7"/>
  <c r="I581" i="7" s="1"/>
  <c r="G583" i="7"/>
  <c r="I582" i="7" s="1"/>
  <c r="G584" i="7"/>
  <c r="I583" i="7" s="1"/>
  <c r="G585" i="7"/>
  <c r="I584" i="7" s="1"/>
  <c r="G586" i="7"/>
  <c r="I585" i="7" s="1"/>
  <c r="G587" i="7"/>
  <c r="I586" i="7" s="1"/>
  <c r="G588" i="7"/>
  <c r="I587" i="7" s="1"/>
  <c r="G589" i="7"/>
  <c r="I588" i="7" s="1"/>
  <c r="G590" i="7"/>
  <c r="I589" i="7" s="1"/>
  <c r="G591" i="7"/>
  <c r="I590" i="7" s="1"/>
  <c r="G592" i="7"/>
  <c r="I591" i="7" s="1"/>
  <c r="G593" i="7"/>
  <c r="I592" i="7" s="1"/>
  <c r="G594" i="7"/>
  <c r="I593" i="7" s="1"/>
  <c r="G595" i="7"/>
  <c r="I594" i="7" s="1"/>
  <c r="G596" i="7"/>
  <c r="I595" i="7" s="1"/>
  <c r="G597" i="7"/>
  <c r="I596" i="7" s="1"/>
  <c r="G598" i="7"/>
  <c r="I597" i="7" s="1"/>
  <c r="G599" i="7"/>
  <c r="I598" i="7" s="1"/>
  <c r="G600" i="7"/>
  <c r="I599" i="7" s="1"/>
  <c r="G601" i="7"/>
  <c r="I600" i="7" s="1"/>
  <c r="G602" i="7"/>
  <c r="I601" i="7" s="1"/>
  <c r="G603" i="7"/>
  <c r="I602" i="7" s="1"/>
  <c r="G604" i="7"/>
  <c r="I603" i="7" s="1"/>
  <c r="G605" i="7"/>
  <c r="I604" i="7" s="1"/>
  <c r="G606" i="7"/>
  <c r="I605" i="7" s="1"/>
  <c r="G607" i="7"/>
  <c r="I606" i="7" s="1"/>
  <c r="G608" i="7"/>
  <c r="I607" i="7" s="1"/>
  <c r="G609" i="7"/>
  <c r="I608" i="7" s="1"/>
  <c r="G610" i="7"/>
  <c r="I609" i="7" s="1"/>
  <c r="G611" i="7"/>
  <c r="I610" i="7" s="1"/>
  <c r="G612" i="7"/>
  <c r="I611" i="7" s="1"/>
  <c r="G613" i="7"/>
  <c r="I612" i="7" s="1"/>
  <c r="G614" i="7"/>
  <c r="I613" i="7" s="1"/>
  <c r="G615" i="7"/>
  <c r="I614" i="7" s="1"/>
  <c r="G616" i="7"/>
  <c r="I615" i="7" s="1"/>
  <c r="G617" i="7"/>
  <c r="I616" i="7" s="1"/>
  <c r="G618" i="7"/>
  <c r="I617" i="7" s="1"/>
  <c r="G619" i="7"/>
  <c r="I618" i="7" s="1"/>
  <c r="G620" i="7"/>
  <c r="I619" i="7" s="1"/>
  <c r="G621" i="7"/>
  <c r="I620" i="7" s="1"/>
  <c r="G622" i="7"/>
  <c r="I621" i="7" s="1"/>
  <c r="G623" i="7"/>
  <c r="I622" i="7" s="1"/>
  <c r="G624" i="7"/>
  <c r="I623" i="7" s="1"/>
  <c r="G625" i="7"/>
  <c r="I624" i="7" s="1"/>
  <c r="G626" i="7"/>
  <c r="I625" i="7" s="1"/>
  <c r="G627" i="7"/>
  <c r="I626" i="7" s="1"/>
  <c r="G628" i="7"/>
  <c r="I627" i="7" s="1"/>
  <c r="G629" i="7"/>
  <c r="I628" i="7" s="1"/>
  <c r="G630" i="7"/>
  <c r="I629" i="7" s="1"/>
  <c r="G631" i="7"/>
  <c r="I630" i="7" s="1"/>
  <c r="G632" i="7"/>
  <c r="I631" i="7" s="1"/>
  <c r="G633" i="7"/>
  <c r="I632" i="7" s="1"/>
  <c r="G634" i="7"/>
  <c r="I633" i="7" s="1"/>
  <c r="G635" i="7"/>
  <c r="I634" i="7" s="1"/>
  <c r="G636" i="7"/>
  <c r="I635" i="7" s="1"/>
  <c r="G637" i="7"/>
  <c r="I636" i="7" s="1"/>
  <c r="G638" i="7"/>
  <c r="I637" i="7" s="1"/>
  <c r="G639" i="7"/>
  <c r="I638" i="7" s="1"/>
  <c r="G640" i="7"/>
  <c r="I639" i="7" s="1"/>
  <c r="G641" i="7"/>
  <c r="I640" i="7" s="1"/>
  <c r="G642" i="7"/>
  <c r="I641" i="7" s="1"/>
  <c r="G643" i="7"/>
  <c r="I642" i="7" s="1"/>
  <c r="G644" i="7"/>
  <c r="I643" i="7" s="1"/>
  <c r="G645" i="7"/>
  <c r="I644" i="7" s="1"/>
  <c r="G646" i="7"/>
  <c r="I645" i="7" s="1"/>
  <c r="G647" i="7"/>
  <c r="I646" i="7" s="1"/>
  <c r="G648" i="7"/>
  <c r="I647" i="7" s="1"/>
  <c r="G649" i="7"/>
  <c r="I648" i="7" s="1"/>
  <c r="G650" i="7"/>
  <c r="I649" i="7" s="1"/>
  <c r="G651" i="7"/>
  <c r="I650" i="7" s="1"/>
  <c r="G652" i="7"/>
  <c r="I651" i="7" s="1"/>
  <c r="G653" i="7"/>
  <c r="I652" i="7" s="1"/>
  <c r="G654" i="7"/>
  <c r="I653" i="7" s="1"/>
  <c r="G655" i="7"/>
  <c r="I654" i="7" s="1"/>
  <c r="G656" i="7"/>
  <c r="I655" i="7" s="1"/>
  <c r="G657" i="7"/>
  <c r="I656" i="7" s="1"/>
  <c r="G658" i="7"/>
  <c r="I657" i="7" s="1"/>
  <c r="G659" i="7"/>
  <c r="I658" i="7" s="1"/>
  <c r="G660" i="7"/>
  <c r="I659" i="7" s="1"/>
  <c r="G661" i="7"/>
  <c r="I660" i="7" s="1"/>
  <c r="G662" i="7"/>
  <c r="I661" i="7" s="1"/>
  <c r="G663" i="7"/>
  <c r="I662" i="7" s="1"/>
  <c r="G664" i="7"/>
  <c r="I663" i="7" s="1"/>
  <c r="G665" i="7"/>
  <c r="I664" i="7" s="1"/>
  <c r="G666" i="7"/>
  <c r="I665" i="7" s="1"/>
  <c r="G667" i="7"/>
  <c r="I666" i="7" s="1"/>
  <c r="G668" i="7"/>
  <c r="I667" i="7" s="1"/>
  <c r="G669" i="7"/>
  <c r="I668" i="7" s="1"/>
  <c r="G670" i="7"/>
  <c r="I669" i="7" s="1"/>
  <c r="G671" i="7"/>
  <c r="I670" i="7" s="1"/>
  <c r="G672" i="7"/>
  <c r="I671" i="7" s="1"/>
  <c r="G673" i="7"/>
  <c r="I672" i="7" s="1"/>
  <c r="G674" i="7"/>
  <c r="I673" i="7" s="1"/>
  <c r="G675" i="7"/>
  <c r="I674" i="7" s="1"/>
  <c r="G676" i="7"/>
  <c r="I675" i="7" s="1"/>
  <c r="G677" i="7"/>
  <c r="I676" i="7" s="1"/>
  <c r="G678" i="7"/>
  <c r="I677" i="7" s="1"/>
  <c r="G679" i="7"/>
  <c r="I678" i="7" s="1"/>
  <c r="G680" i="7"/>
  <c r="I679" i="7" s="1"/>
  <c r="G681" i="7"/>
  <c r="I680" i="7" s="1"/>
  <c r="G682" i="7"/>
  <c r="I681" i="7" s="1"/>
  <c r="G683" i="7"/>
  <c r="I682" i="7" s="1"/>
  <c r="G684" i="7"/>
  <c r="I683" i="7" s="1"/>
  <c r="G685" i="7"/>
  <c r="I684" i="7" s="1"/>
  <c r="G686" i="7"/>
  <c r="I685" i="7" s="1"/>
  <c r="G687" i="7"/>
  <c r="I686" i="7" s="1"/>
  <c r="G688" i="7"/>
  <c r="I687" i="7" s="1"/>
  <c r="G689" i="7"/>
  <c r="I688" i="7" s="1"/>
  <c r="G690" i="7"/>
  <c r="I689" i="7" s="1"/>
  <c r="G691" i="7"/>
  <c r="I690" i="7" s="1"/>
  <c r="G692" i="7"/>
  <c r="I691" i="7" s="1"/>
  <c r="G693" i="7"/>
  <c r="I692" i="7" s="1"/>
  <c r="G694" i="7"/>
  <c r="I693" i="7" s="1"/>
  <c r="G695" i="7"/>
  <c r="I694" i="7" s="1"/>
  <c r="G696" i="7"/>
  <c r="I695" i="7" s="1"/>
  <c r="G697" i="7"/>
  <c r="I696" i="7" s="1"/>
  <c r="G698" i="7"/>
  <c r="I697" i="7" s="1"/>
  <c r="G699" i="7"/>
  <c r="I698" i="7" s="1"/>
  <c r="G700" i="7"/>
  <c r="I699" i="7" s="1"/>
  <c r="G701" i="7"/>
  <c r="I700" i="7" s="1"/>
  <c r="G702" i="7"/>
  <c r="I701" i="7" s="1"/>
  <c r="G703" i="7"/>
  <c r="I702" i="7" s="1"/>
  <c r="G704" i="7"/>
  <c r="I703" i="7" s="1"/>
  <c r="G705" i="7"/>
  <c r="I704" i="7" s="1"/>
  <c r="G706" i="7"/>
  <c r="I705" i="7" s="1"/>
  <c r="G707" i="7"/>
  <c r="I706" i="7" s="1"/>
  <c r="G708" i="7"/>
  <c r="I707" i="7" s="1"/>
  <c r="G709" i="7"/>
  <c r="I708" i="7" s="1"/>
  <c r="G710" i="7"/>
  <c r="I709" i="7" s="1"/>
  <c r="G711" i="7"/>
  <c r="I710" i="7" s="1"/>
  <c r="G712" i="7"/>
  <c r="I711" i="7" s="1"/>
  <c r="G713" i="7"/>
  <c r="I712" i="7" s="1"/>
  <c r="G714" i="7"/>
  <c r="I713" i="7" s="1"/>
  <c r="G715" i="7"/>
  <c r="I714" i="7" s="1"/>
  <c r="G716" i="7"/>
  <c r="I715" i="7" s="1"/>
  <c r="G717" i="7"/>
  <c r="I716" i="7" s="1"/>
  <c r="G718" i="7"/>
  <c r="I717" i="7" s="1"/>
  <c r="G719" i="7"/>
  <c r="I718" i="7" s="1"/>
  <c r="G720" i="7"/>
  <c r="I719" i="7" s="1"/>
  <c r="G721" i="7"/>
  <c r="I720" i="7" s="1"/>
  <c r="G722" i="7"/>
  <c r="I721" i="7" s="1"/>
  <c r="G723" i="7"/>
  <c r="I722" i="7" s="1"/>
  <c r="G724" i="7"/>
  <c r="I723" i="7" s="1"/>
  <c r="G725" i="7"/>
  <c r="G72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7" i="7"/>
  <c r="F58" i="7"/>
  <c r="F59" i="7"/>
  <c r="F60" i="7"/>
  <c r="F61" i="7"/>
  <c r="F62" i="7"/>
  <c r="F63" i="7"/>
  <c r="F64" i="7"/>
  <c r="F65" i="7"/>
  <c r="F66" i="7"/>
  <c r="F67" i="7"/>
  <c r="F68" i="7"/>
  <c r="F69" i="7"/>
  <c r="F70" i="7"/>
  <c r="F71" i="7"/>
  <c r="F72" i="7"/>
  <c r="F73" i="7"/>
  <c r="F74" i="7"/>
  <c r="F75" i="7"/>
  <c r="F76" i="7"/>
  <c r="F77" i="7"/>
  <c r="F78" i="7"/>
  <c r="F79" i="7"/>
  <c r="F80" i="7"/>
  <c r="F81" i="7"/>
  <c r="F82" i="7"/>
  <c r="F83" i="7"/>
  <c r="F84" i="7"/>
  <c r="F85" i="7"/>
  <c r="F86" i="7"/>
  <c r="F87" i="7"/>
  <c r="F88" i="7"/>
  <c r="F89" i="7"/>
  <c r="F90" i="7"/>
  <c r="F91" i="7"/>
  <c r="F92" i="7"/>
  <c r="F93" i="7"/>
  <c r="F94" i="7"/>
  <c r="F95" i="7"/>
  <c r="F96" i="7"/>
  <c r="F97" i="7"/>
  <c r="F98" i="7"/>
  <c r="F99" i="7"/>
  <c r="F100" i="7"/>
  <c r="F101" i="7"/>
  <c r="F102" i="7"/>
  <c r="F103" i="7"/>
  <c r="F104" i="7"/>
  <c r="F105" i="7"/>
  <c r="F106" i="7"/>
  <c r="F107" i="7"/>
  <c r="F108" i="7"/>
  <c r="F109" i="7"/>
  <c r="F110" i="7"/>
  <c r="F111" i="7"/>
  <c r="F112" i="7"/>
  <c r="F113" i="7"/>
  <c r="F114" i="7"/>
  <c r="F115" i="7"/>
  <c r="F116" i="7"/>
  <c r="F117" i="7"/>
  <c r="F118" i="7"/>
  <c r="F119" i="7"/>
  <c r="F120" i="7"/>
  <c r="F121" i="7"/>
  <c r="F122" i="7"/>
  <c r="F123" i="7"/>
  <c r="F124" i="7"/>
  <c r="F125" i="7"/>
  <c r="F126" i="7"/>
  <c r="F127" i="7"/>
  <c r="F128" i="7"/>
  <c r="F129" i="7"/>
  <c r="F130" i="7"/>
  <c r="F131" i="7"/>
  <c r="F132" i="7"/>
  <c r="F133" i="7"/>
  <c r="F134" i="7"/>
  <c r="F135" i="7"/>
  <c r="F136" i="7"/>
  <c r="F137" i="7"/>
  <c r="F138" i="7"/>
  <c r="F139" i="7"/>
  <c r="F140" i="7"/>
  <c r="F141" i="7"/>
  <c r="F142" i="7"/>
  <c r="F143" i="7"/>
  <c r="F144" i="7"/>
  <c r="F145" i="7"/>
  <c r="F146" i="7"/>
  <c r="F147" i="7"/>
  <c r="F148" i="7"/>
  <c r="F149" i="7"/>
  <c r="F150" i="7"/>
  <c r="F151" i="7"/>
  <c r="F152" i="7"/>
  <c r="F153" i="7"/>
  <c r="F154" i="7"/>
  <c r="F155" i="7"/>
  <c r="F156" i="7"/>
  <c r="F157" i="7"/>
  <c r="F158" i="7"/>
  <c r="F159" i="7"/>
  <c r="F160" i="7"/>
  <c r="F161" i="7"/>
  <c r="F162" i="7"/>
  <c r="F163" i="7"/>
  <c r="F164" i="7"/>
  <c r="F165" i="7"/>
  <c r="F166" i="7"/>
  <c r="F167" i="7"/>
  <c r="F168" i="7"/>
  <c r="F169" i="7"/>
  <c r="F170" i="7"/>
  <c r="F171" i="7"/>
  <c r="F172" i="7"/>
  <c r="F173" i="7"/>
  <c r="F174" i="7"/>
  <c r="F175" i="7"/>
  <c r="F176" i="7"/>
  <c r="F177" i="7"/>
  <c r="F178" i="7"/>
  <c r="F179" i="7"/>
  <c r="F180" i="7"/>
  <c r="F181" i="7"/>
  <c r="F182" i="7"/>
  <c r="F183" i="7"/>
  <c r="F184" i="7"/>
  <c r="F185" i="7"/>
  <c r="F186" i="7"/>
  <c r="F187" i="7"/>
  <c r="F188" i="7"/>
  <c r="F189" i="7"/>
  <c r="F190" i="7"/>
  <c r="F191" i="7"/>
  <c r="F192" i="7"/>
  <c r="F193" i="7"/>
  <c r="F194" i="7"/>
  <c r="F195" i="7"/>
  <c r="F196" i="7"/>
  <c r="F197" i="7"/>
  <c r="F198" i="7"/>
  <c r="F199" i="7"/>
  <c r="F200" i="7"/>
  <c r="F201" i="7"/>
  <c r="F202" i="7"/>
  <c r="F203" i="7"/>
  <c r="F204" i="7"/>
  <c r="F205" i="7"/>
  <c r="F206" i="7"/>
  <c r="F207" i="7"/>
  <c r="F208" i="7"/>
  <c r="F209" i="7"/>
  <c r="F210" i="7"/>
  <c r="F211" i="7"/>
  <c r="F212" i="7"/>
  <c r="F213" i="7"/>
  <c r="F214" i="7"/>
  <c r="F215" i="7"/>
  <c r="F216" i="7"/>
  <c r="F217" i="7"/>
  <c r="F218" i="7"/>
  <c r="F219" i="7"/>
  <c r="F220" i="7"/>
  <c r="F221" i="7"/>
  <c r="F222" i="7"/>
  <c r="F223" i="7"/>
  <c r="F224" i="7"/>
  <c r="F225" i="7"/>
  <c r="F226" i="7"/>
  <c r="F227" i="7"/>
  <c r="F228" i="7"/>
  <c r="F229" i="7"/>
  <c r="F230" i="7"/>
  <c r="F231" i="7"/>
  <c r="F232" i="7"/>
  <c r="F233" i="7"/>
  <c r="F234" i="7"/>
  <c r="F235" i="7"/>
  <c r="F236" i="7"/>
  <c r="F237" i="7"/>
  <c r="F238" i="7"/>
  <c r="F239" i="7"/>
  <c r="F240" i="7"/>
  <c r="F241" i="7"/>
  <c r="F242" i="7"/>
  <c r="F243" i="7"/>
  <c r="F244" i="7"/>
  <c r="F245" i="7"/>
  <c r="F246" i="7"/>
  <c r="F247" i="7"/>
  <c r="F248" i="7"/>
  <c r="F249" i="7"/>
  <c r="F250" i="7"/>
  <c r="F251" i="7"/>
  <c r="F252" i="7"/>
  <c r="F253" i="7"/>
  <c r="F254" i="7"/>
  <c r="F255" i="7"/>
  <c r="F256" i="7"/>
  <c r="F257" i="7"/>
  <c r="F258" i="7"/>
  <c r="F259" i="7"/>
  <c r="F260" i="7"/>
  <c r="F261" i="7"/>
  <c r="F262" i="7"/>
  <c r="F263" i="7"/>
  <c r="F264" i="7"/>
  <c r="F265" i="7"/>
  <c r="F266" i="7"/>
  <c r="F267" i="7"/>
  <c r="F268" i="7"/>
  <c r="F269" i="7"/>
  <c r="F270" i="7"/>
  <c r="F271" i="7"/>
  <c r="F272" i="7"/>
  <c r="F273" i="7"/>
  <c r="F274" i="7"/>
  <c r="F275" i="7"/>
  <c r="F276" i="7"/>
  <c r="F277" i="7"/>
  <c r="F278" i="7"/>
  <c r="F279" i="7"/>
  <c r="F280" i="7"/>
  <c r="F281" i="7"/>
  <c r="F282" i="7"/>
  <c r="F283" i="7"/>
  <c r="F284" i="7"/>
  <c r="F285" i="7"/>
  <c r="F286" i="7"/>
  <c r="F287" i="7"/>
  <c r="F288" i="7"/>
  <c r="F289" i="7"/>
  <c r="F290" i="7"/>
  <c r="F291" i="7"/>
  <c r="F292" i="7"/>
  <c r="F293" i="7"/>
  <c r="F294" i="7"/>
  <c r="F295" i="7"/>
  <c r="F296" i="7"/>
  <c r="F297" i="7"/>
  <c r="F298" i="7"/>
  <c r="F299" i="7"/>
  <c r="F300" i="7"/>
  <c r="F301" i="7"/>
  <c r="F302" i="7"/>
  <c r="F303" i="7"/>
  <c r="F304" i="7"/>
  <c r="F305" i="7"/>
  <c r="F306" i="7"/>
  <c r="F307" i="7"/>
  <c r="F308" i="7"/>
  <c r="F309" i="7"/>
  <c r="F310" i="7"/>
  <c r="F311" i="7"/>
  <c r="F312" i="7"/>
  <c r="F313" i="7"/>
  <c r="F314" i="7"/>
  <c r="F315" i="7"/>
  <c r="F316" i="7"/>
  <c r="F317" i="7"/>
  <c r="F318" i="7"/>
  <c r="F319" i="7"/>
  <c r="F320" i="7"/>
  <c r="F321" i="7"/>
  <c r="F322" i="7"/>
  <c r="F323" i="7"/>
  <c r="F324" i="7"/>
  <c r="F325" i="7"/>
  <c r="H324" i="7" s="1"/>
  <c r="F326" i="7"/>
  <c r="H325" i="7" s="1"/>
  <c r="F327" i="7"/>
  <c r="H326" i="7" s="1"/>
  <c r="F328" i="7"/>
  <c r="H327" i="7" s="1"/>
  <c r="F329" i="7"/>
  <c r="H328" i="7" s="1"/>
  <c r="F330" i="7"/>
  <c r="H329" i="7" s="1"/>
  <c r="F331" i="7"/>
  <c r="H330" i="7" s="1"/>
  <c r="F332" i="7"/>
  <c r="H331" i="7" s="1"/>
  <c r="F333" i="7"/>
  <c r="H332" i="7" s="1"/>
  <c r="F334" i="7"/>
  <c r="H333" i="7" s="1"/>
  <c r="F335" i="7"/>
  <c r="H334" i="7" s="1"/>
  <c r="F336" i="7"/>
  <c r="H335" i="7" s="1"/>
  <c r="F337" i="7"/>
  <c r="H336" i="7" s="1"/>
  <c r="F338" i="7"/>
  <c r="H337" i="7" s="1"/>
  <c r="F339" i="7"/>
  <c r="H338" i="7" s="1"/>
  <c r="F340" i="7"/>
  <c r="H339" i="7" s="1"/>
  <c r="F341" i="7"/>
  <c r="H340" i="7" s="1"/>
  <c r="F342" i="7"/>
  <c r="H341" i="7" s="1"/>
  <c r="F343" i="7"/>
  <c r="H342" i="7" s="1"/>
  <c r="F344" i="7"/>
  <c r="H343" i="7" s="1"/>
  <c r="F345" i="7"/>
  <c r="H344" i="7" s="1"/>
  <c r="F346" i="7"/>
  <c r="H345" i="7" s="1"/>
  <c r="F347" i="7"/>
  <c r="H346" i="7" s="1"/>
  <c r="F348" i="7"/>
  <c r="H347" i="7" s="1"/>
  <c r="F349" i="7"/>
  <c r="H348" i="7" s="1"/>
  <c r="F350" i="7"/>
  <c r="H349" i="7" s="1"/>
  <c r="F351" i="7"/>
  <c r="H350" i="7" s="1"/>
  <c r="F352" i="7"/>
  <c r="H351" i="7" s="1"/>
  <c r="F353" i="7"/>
  <c r="H352" i="7" s="1"/>
  <c r="F354" i="7"/>
  <c r="H353" i="7" s="1"/>
  <c r="F355" i="7"/>
  <c r="H354" i="7" s="1"/>
  <c r="F356" i="7"/>
  <c r="H355" i="7" s="1"/>
  <c r="F357" i="7"/>
  <c r="H356" i="7" s="1"/>
  <c r="F358" i="7"/>
  <c r="H357" i="7" s="1"/>
  <c r="F359" i="7"/>
  <c r="H358" i="7" s="1"/>
  <c r="F360" i="7"/>
  <c r="H359" i="7" s="1"/>
  <c r="F361" i="7"/>
  <c r="H360" i="7" s="1"/>
  <c r="F362" i="7"/>
  <c r="H361" i="7" s="1"/>
  <c r="F363" i="7"/>
  <c r="H362" i="7" s="1"/>
  <c r="F364" i="7"/>
  <c r="H363" i="7" s="1"/>
  <c r="F365" i="7"/>
  <c r="H364" i="7" s="1"/>
  <c r="F366" i="7"/>
  <c r="H365" i="7" s="1"/>
  <c r="F367" i="7"/>
  <c r="H366" i="7" s="1"/>
  <c r="F368" i="7"/>
  <c r="H367" i="7" s="1"/>
  <c r="F369" i="7"/>
  <c r="H368" i="7" s="1"/>
  <c r="F370" i="7"/>
  <c r="H369" i="7" s="1"/>
  <c r="F371" i="7"/>
  <c r="H370" i="7" s="1"/>
  <c r="F372" i="7"/>
  <c r="H371" i="7" s="1"/>
  <c r="F373" i="7"/>
  <c r="H372" i="7" s="1"/>
  <c r="F374" i="7"/>
  <c r="H373" i="7" s="1"/>
  <c r="F375" i="7"/>
  <c r="H374" i="7" s="1"/>
  <c r="F376" i="7"/>
  <c r="H375" i="7" s="1"/>
  <c r="F377" i="7"/>
  <c r="H376" i="7" s="1"/>
  <c r="F378" i="7"/>
  <c r="H377" i="7" s="1"/>
  <c r="F379" i="7"/>
  <c r="H378" i="7" s="1"/>
  <c r="F380" i="7"/>
  <c r="H379" i="7" s="1"/>
  <c r="F381" i="7"/>
  <c r="H380" i="7" s="1"/>
  <c r="F382" i="7"/>
  <c r="H381" i="7" s="1"/>
  <c r="F383" i="7"/>
  <c r="H382" i="7" s="1"/>
  <c r="F384" i="7"/>
  <c r="H383" i="7" s="1"/>
  <c r="F385" i="7"/>
  <c r="H384" i="7" s="1"/>
  <c r="F386" i="7"/>
  <c r="H385" i="7" s="1"/>
  <c r="F387" i="7"/>
  <c r="H386" i="7" s="1"/>
  <c r="F388" i="7"/>
  <c r="H387" i="7" s="1"/>
  <c r="F389" i="7"/>
  <c r="H388" i="7" s="1"/>
  <c r="F390" i="7"/>
  <c r="H389" i="7" s="1"/>
  <c r="F391" i="7"/>
  <c r="H390" i="7" s="1"/>
  <c r="F392" i="7"/>
  <c r="H391" i="7" s="1"/>
  <c r="F393" i="7"/>
  <c r="H392" i="7" s="1"/>
  <c r="F394" i="7"/>
  <c r="H393" i="7" s="1"/>
  <c r="F395" i="7"/>
  <c r="H394" i="7" s="1"/>
  <c r="F396" i="7"/>
  <c r="H395" i="7" s="1"/>
  <c r="F397" i="7"/>
  <c r="H396" i="7" s="1"/>
  <c r="F398" i="7"/>
  <c r="H397" i="7" s="1"/>
  <c r="F399" i="7"/>
  <c r="H398" i="7" s="1"/>
  <c r="F400" i="7"/>
  <c r="H399" i="7" s="1"/>
  <c r="F401" i="7"/>
  <c r="H400" i="7" s="1"/>
  <c r="F402" i="7"/>
  <c r="H401" i="7" s="1"/>
  <c r="F403" i="7"/>
  <c r="H402" i="7" s="1"/>
  <c r="F404" i="7"/>
  <c r="H403" i="7" s="1"/>
  <c r="F405" i="7"/>
  <c r="H404" i="7" s="1"/>
  <c r="F406" i="7"/>
  <c r="H405" i="7" s="1"/>
  <c r="F407" i="7"/>
  <c r="H406" i="7" s="1"/>
  <c r="F408" i="7"/>
  <c r="H407" i="7" s="1"/>
  <c r="F409" i="7"/>
  <c r="H408" i="7" s="1"/>
  <c r="F410" i="7"/>
  <c r="H409" i="7" s="1"/>
  <c r="F411" i="7"/>
  <c r="H410" i="7" s="1"/>
  <c r="F412" i="7"/>
  <c r="H411" i="7" s="1"/>
  <c r="F413" i="7"/>
  <c r="H412" i="7" s="1"/>
  <c r="F414" i="7"/>
  <c r="H413" i="7" s="1"/>
  <c r="F415" i="7"/>
  <c r="H414" i="7" s="1"/>
  <c r="F416" i="7"/>
  <c r="H415" i="7" s="1"/>
  <c r="F417" i="7"/>
  <c r="H416" i="7" s="1"/>
  <c r="F418" i="7"/>
  <c r="H417" i="7" s="1"/>
  <c r="F419" i="7"/>
  <c r="H418" i="7" s="1"/>
  <c r="F420" i="7"/>
  <c r="H419" i="7" s="1"/>
  <c r="F421" i="7"/>
  <c r="H420" i="7" s="1"/>
  <c r="F422" i="7"/>
  <c r="H421" i="7" s="1"/>
  <c r="F423" i="7"/>
  <c r="H422" i="7" s="1"/>
  <c r="F424" i="7"/>
  <c r="H423" i="7" s="1"/>
  <c r="F425" i="7"/>
  <c r="H424" i="7" s="1"/>
  <c r="F426" i="7"/>
  <c r="H425" i="7" s="1"/>
  <c r="F427" i="7"/>
  <c r="H426" i="7" s="1"/>
  <c r="F428" i="7"/>
  <c r="H427" i="7" s="1"/>
  <c r="F429" i="7"/>
  <c r="H428" i="7" s="1"/>
  <c r="F430" i="7"/>
  <c r="H429" i="7" s="1"/>
  <c r="F431" i="7"/>
  <c r="H430" i="7" s="1"/>
  <c r="F432" i="7"/>
  <c r="H431" i="7" s="1"/>
  <c r="F433" i="7"/>
  <c r="H432" i="7" s="1"/>
  <c r="F434" i="7"/>
  <c r="H433" i="7" s="1"/>
  <c r="F435" i="7"/>
  <c r="H434" i="7" s="1"/>
  <c r="F436" i="7"/>
  <c r="H435" i="7" s="1"/>
  <c r="F437" i="7"/>
  <c r="H436" i="7" s="1"/>
  <c r="F438" i="7"/>
  <c r="H437" i="7" s="1"/>
  <c r="F439" i="7"/>
  <c r="H438" i="7" s="1"/>
  <c r="F440" i="7"/>
  <c r="H439" i="7" s="1"/>
  <c r="F441" i="7"/>
  <c r="H440" i="7" s="1"/>
  <c r="F442" i="7"/>
  <c r="H441" i="7" s="1"/>
  <c r="F443" i="7"/>
  <c r="H442" i="7" s="1"/>
  <c r="F444" i="7"/>
  <c r="H443" i="7" s="1"/>
  <c r="F445" i="7"/>
  <c r="H444" i="7" s="1"/>
  <c r="F446" i="7"/>
  <c r="H445" i="7" s="1"/>
  <c r="F447" i="7"/>
  <c r="H446" i="7" s="1"/>
  <c r="F448" i="7"/>
  <c r="H447" i="7" s="1"/>
  <c r="F449" i="7"/>
  <c r="H448" i="7" s="1"/>
  <c r="F450" i="7"/>
  <c r="H449" i="7" s="1"/>
  <c r="F451" i="7"/>
  <c r="H450" i="7" s="1"/>
  <c r="F452" i="7"/>
  <c r="H451" i="7" s="1"/>
  <c r="F453" i="7"/>
  <c r="H452" i="7" s="1"/>
  <c r="F454" i="7"/>
  <c r="H453" i="7" s="1"/>
  <c r="F455" i="7"/>
  <c r="H454" i="7" s="1"/>
  <c r="F456" i="7"/>
  <c r="H455" i="7" s="1"/>
  <c r="F457" i="7"/>
  <c r="H456" i="7" s="1"/>
  <c r="F458" i="7"/>
  <c r="H457" i="7" s="1"/>
  <c r="F459" i="7"/>
  <c r="H458" i="7" s="1"/>
  <c r="F460" i="7"/>
  <c r="H459" i="7" s="1"/>
  <c r="F461" i="7"/>
  <c r="H460" i="7" s="1"/>
  <c r="F462" i="7"/>
  <c r="H461" i="7" s="1"/>
  <c r="F463" i="7"/>
  <c r="H462" i="7" s="1"/>
  <c r="F464" i="7"/>
  <c r="H463" i="7" s="1"/>
  <c r="F465" i="7"/>
  <c r="H464" i="7" s="1"/>
  <c r="F466" i="7"/>
  <c r="H465" i="7" s="1"/>
  <c r="F467" i="7"/>
  <c r="H466" i="7" s="1"/>
  <c r="F468" i="7"/>
  <c r="H467" i="7" s="1"/>
  <c r="F469" i="7"/>
  <c r="H468" i="7" s="1"/>
  <c r="F470" i="7"/>
  <c r="H469" i="7" s="1"/>
  <c r="F471" i="7"/>
  <c r="H470" i="7" s="1"/>
  <c r="F472" i="7"/>
  <c r="H471" i="7" s="1"/>
  <c r="F473" i="7"/>
  <c r="H472" i="7" s="1"/>
  <c r="F474" i="7"/>
  <c r="H473" i="7" s="1"/>
  <c r="F475" i="7"/>
  <c r="H474" i="7" s="1"/>
  <c r="F476" i="7"/>
  <c r="H475" i="7" s="1"/>
  <c r="F477" i="7"/>
  <c r="H476" i="7" s="1"/>
  <c r="F478" i="7"/>
  <c r="H477" i="7" s="1"/>
  <c r="F479" i="7"/>
  <c r="H478" i="7" s="1"/>
  <c r="F480" i="7"/>
  <c r="H479" i="7" s="1"/>
  <c r="F481" i="7"/>
  <c r="H480" i="7" s="1"/>
  <c r="F482" i="7"/>
  <c r="H481" i="7" s="1"/>
  <c r="F483" i="7"/>
  <c r="H482" i="7" s="1"/>
  <c r="F484" i="7"/>
  <c r="H483" i="7" s="1"/>
  <c r="F485" i="7"/>
  <c r="H484" i="7" s="1"/>
  <c r="F486" i="7"/>
  <c r="H485" i="7" s="1"/>
  <c r="F487" i="7"/>
  <c r="H486" i="7" s="1"/>
  <c r="F488" i="7"/>
  <c r="H487" i="7" s="1"/>
  <c r="F489" i="7"/>
  <c r="H488" i="7" s="1"/>
  <c r="F490" i="7"/>
  <c r="H489" i="7" s="1"/>
  <c r="F491" i="7"/>
  <c r="H490" i="7" s="1"/>
  <c r="F492" i="7"/>
  <c r="H491" i="7" s="1"/>
  <c r="F493" i="7"/>
  <c r="H492" i="7" s="1"/>
  <c r="F494" i="7"/>
  <c r="H493" i="7" s="1"/>
  <c r="F495" i="7"/>
  <c r="H494" i="7" s="1"/>
  <c r="F496" i="7"/>
  <c r="H495" i="7" s="1"/>
  <c r="F497" i="7"/>
  <c r="H496" i="7" s="1"/>
  <c r="F498" i="7"/>
  <c r="H497" i="7" s="1"/>
  <c r="F499" i="7"/>
  <c r="H498" i="7" s="1"/>
  <c r="F500" i="7"/>
  <c r="H499" i="7" s="1"/>
  <c r="F501" i="7"/>
  <c r="H500" i="7" s="1"/>
  <c r="F502" i="7"/>
  <c r="H501" i="7" s="1"/>
  <c r="F503" i="7"/>
  <c r="H502" i="7" s="1"/>
  <c r="F504" i="7"/>
  <c r="H503" i="7" s="1"/>
  <c r="F505" i="7"/>
  <c r="H504" i="7" s="1"/>
  <c r="F506" i="7"/>
  <c r="H505" i="7" s="1"/>
  <c r="F507" i="7"/>
  <c r="H506" i="7" s="1"/>
  <c r="F508" i="7"/>
  <c r="H507" i="7" s="1"/>
  <c r="F509" i="7"/>
  <c r="H508" i="7" s="1"/>
  <c r="F510" i="7"/>
  <c r="H509" i="7" s="1"/>
  <c r="F511" i="7"/>
  <c r="H510" i="7" s="1"/>
  <c r="F512" i="7"/>
  <c r="H511" i="7" s="1"/>
  <c r="F513" i="7"/>
  <c r="H512" i="7" s="1"/>
  <c r="F514" i="7"/>
  <c r="H513" i="7" s="1"/>
  <c r="F515" i="7"/>
  <c r="H514" i="7" s="1"/>
  <c r="F516" i="7"/>
  <c r="H515" i="7" s="1"/>
  <c r="F517" i="7"/>
  <c r="H516" i="7" s="1"/>
  <c r="F518" i="7"/>
  <c r="H517" i="7" s="1"/>
  <c r="F519" i="7"/>
  <c r="H518" i="7" s="1"/>
  <c r="F520" i="7"/>
  <c r="H519" i="7" s="1"/>
  <c r="F521" i="7"/>
  <c r="H520" i="7" s="1"/>
  <c r="F522" i="7"/>
  <c r="H521" i="7" s="1"/>
  <c r="F523" i="7"/>
  <c r="H522" i="7" s="1"/>
  <c r="F524" i="7"/>
  <c r="H523" i="7" s="1"/>
  <c r="F525" i="7"/>
  <c r="H524" i="7" s="1"/>
  <c r="F526" i="7"/>
  <c r="H525" i="7" s="1"/>
  <c r="F527" i="7"/>
  <c r="H526" i="7" s="1"/>
  <c r="F528" i="7"/>
  <c r="H527" i="7" s="1"/>
  <c r="F529" i="7"/>
  <c r="H528" i="7" s="1"/>
  <c r="F530" i="7"/>
  <c r="H529" i="7" s="1"/>
  <c r="F531" i="7"/>
  <c r="H530" i="7" s="1"/>
  <c r="F532" i="7"/>
  <c r="H531" i="7" s="1"/>
  <c r="F533" i="7"/>
  <c r="H532" i="7" s="1"/>
  <c r="F534" i="7"/>
  <c r="H533" i="7" s="1"/>
  <c r="F535" i="7"/>
  <c r="H534" i="7" s="1"/>
  <c r="F536" i="7"/>
  <c r="H535" i="7" s="1"/>
  <c r="F537" i="7"/>
  <c r="H536" i="7" s="1"/>
  <c r="F538" i="7"/>
  <c r="H537" i="7" s="1"/>
  <c r="F539" i="7"/>
  <c r="H538" i="7" s="1"/>
  <c r="F540" i="7"/>
  <c r="H539" i="7" s="1"/>
  <c r="F541" i="7"/>
  <c r="H540" i="7" s="1"/>
  <c r="F542" i="7"/>
  <c r="H541" i="7" s="1"/>
  <c r="F543" i="7"/>
  <c r="H542" i="7" s="1"/>
  <c r="F544" i="7"/>
  <c r="H543" i="7" s="1"/>
  <c r="F545" i="7"/>
  <c r="H544" i="7" s="1"/>
  <c r="F546" i="7"/>
  <c r="H545" i="7" s="1"/>
  <c r="F547" i="7"/>
  <c r="H546" i="7" s="1"/>
  <c r="F548" i="7"/>
  <c r="H547" i="7" s="1"/>
  <c r="F549" i="7"/>
  <c r="H548" i="7" s="1"/>
  <c r="F550" i="7"/>
  <c r="H549" i="7" s="1"/>
  <c r="F551" i="7"/>
  <c r="H550" i="7" s="1"/>
  <c r="F552" i="7"/>
  <c r="H551" i="7" s="1"/>
  <c r="F553" i="7"/>
  <c r="H552" i="7" s="1"/>
  <c r="F554" i="7"/>
  <c r="H553" i="7" s="1"/>
  <c r="F555" i="7"/>
  <c r="H554" i="7" s="1"/>
  <c r="F556" i="7"/>
  <c r="H555" i="7" s="1"/>
  <c r="F557" i="7"/>
  <c r="H556" i="7" s="1"/>
  <c r="F558" i="7"/>
  <c r="H557" i="7" s="1"/>
  <c r="F559" i="7"/>
  <c r="H558" i="7" s="1"/>
  <c r="F560" i="7"/>
  <c r="H559" i="7" s="1"/>
  <c r="F561" i="7"/>
  <c r="H560" i="7" s="1"/>
  <c r="F562" i="7"/>
  <c r="H561" i="7" s="1"/>
  <c r="F563" i="7"/>
  <c r="H562" i="7" s="1"/>
  <c r="F564" i="7"/>
  <c r="H563" i="7" s="1"/>
  <c r="F565" i="7"/>
  <c r="H564" i="7" s="1"/>
  <c r="F566" i="7"/>
  <c r="H565" i="7" s="1"/>
  <c r="F567" i="7"/>
  <c r="H566" i="7" s="1"/>
  <c r="F568" i="7"/>
  <c r="H567" i="7" s="1"/>
  <c r="F569" i="7"/>
  <c r="H568" i="7" s="1"/>
  <c r="F570" i="7"/>
  <c r="H569" i="7" s="1"/>
  <c r="F571" i="7"/>
  <c r="H570" i="7" s="1"/>
  <c r="F572" i="7"/>
  <c r="H571" i="7" s="1"/>
  <c r="F573" i="7"/>
  <c r="H572" i="7" s="1"/>
  <c r="F574" i="7"/>
  <c r="H573" i="7" s="1"/>
  <c r="F575" i="7"/>
  <c r="H574" i="7" s="1"/>
  <c r="F576" i="7"/>
  <c r="H575" i="7" s="1"/>
  <c r="F577" i="7"/>
  <c r="H576" i="7" s="1"/>
  <c r="F578" i="7"/>
  <c r="H577" i="7" s="1"/>
  <c r="F579" i="7"/>
  <c r="H578" i="7" s="1"/>
  <c r="F580" i="7"/>
  <c r="H579" i="7" s="1"/>
  <c r="F581" i="7"/>
  <c r="H580" i="7" s="1"/>
  <c r="F582" i="7"/>
  <c r="H581" i="7" s="1"/>
  <c r="F583" i="7"/>
  <c r="H582" i="7" s="1"/>
  <c r="F584" i="7"/>
  <c r="H583" i="7" s="1"/>
  <c r="F585" i="7"/>
  <c r="H584" i="7" s="1"/>
  <c r="F586" i="7"/>
  <c r="H585" i="7" s="1"/>
  <c r="F587" i="7"/>
  <c r="H586" i="7" s="1"/>
  <c r="F588" i="7"/>
  <c r="H587" i="7" s="1"/>
  <c r="F589" i="7"/>
  <c r="H588" i="7" s="1"/>
  <c r="F590" i="7"/>
  <c r="H589" i="7" s="1"/>
  <c r="F591" i="7"/>
  <c r="H590" i="7" s="1"/>
  <c r="F592" i="7"/>
  <c r="H591" i="7" s="1"/>
  <c r="F593" i="7"/>
  <c r="H592" i="7" s="1"/>
  <c r="F594" i="7"/>
  <c r="H593" i="7" s="1"/>
  <c r="F595" i="7"/>
  <c r="H594" i="7" s="1"/>
  <c r="F596" i="7"/>
  <c r="H595" i="7" s="1"/>
  <c r="F597" i="7"/>
  <c r="H596" i="7" s="1"/>
  <c r="F598" i="7"/>
  <c r="H597" i="7" s="1"/>
  <c r="F599" i="7"/>
  <c r="H598" i="7" s="1"/>
  <c r="F600" i="7"/>
  <c r="H599" i="7" s="1"/>
  <c r="F601" i="7"/>
  <c r="H600" i="7" s="1"/>
  <c r="F602" i="7"/>
  <c r="H601" i="7" s="1"/>
  <c r="F603" i="7"/>
  <c r="H602" i="7" s="1"/>
  <c r="F604" i="7"/>
  <c r="H603" i="7" s="1"/>
  <c r="F605" i="7"/>
  <c r="H604" i="7" s="1"/>
  <c r="F606" i="7"/>
  <c r="H605" i="7" s="1"/>
  <c r="F607" i="7"/>
  <c r="H606" i="7" s="1"/>
  <c r="F608" i="7"/>
  <c r="H607" i="7" s="1"/>
  <c r="F609" i="7"/>
  <c r="H608" i="7" s="1"/>
  <c r="F610" i="7"/>
  <c r="H609" i="7" s="1"/>
  <c r="F611" i="7"/>
  <c r="H610" i="7" s="1"/>
  <c r="F612" i="7"/>
  <c r="H611" i="7" s="1"/>
  <c r="F613" i="7"/>
  <c r="H612" i="7" s="1"/>
  <c r="F614" i="7"/>
  <c r="H613" i="7" s="1"/>
  <c r="F615" i="7"/>
  <c r="H614" i="7" s="1"/>
  <c r="F616" i="7"/>
  <c r="H615" i="7" s="1"/>
  <c r="F617" i="7"/>
  <c r="H616" i="7" s="1"/>
  <c r="F618" i="7"/>
  <c r="H617" i="7" s="1"/>
  <c r="F619" i="7"/>
  <c r="H618" i="7" s="1"/>
  <c r="F620" i="7"/>
  <c r="H619" i="7" s="1"/>
  <c r="F621" i="7"/>
  <c r="H620" i="7" s="1"/>
  <c r="F622" i="7"/>
  <c r="H621" i="7" s="1"/>
  <c r="F623" i="7"/>
  <c r="H622" i="7" s="1"/>
  <c r="F624" i="7"/>
  <c r="H623" i="7" s="1"/>
  <c r="F625" i="7"/>
  <c r="H624" i="7" s="1"/>
  <c r="F626" i="7"/>
  <c r="H625" i="7" s="1"/>
  <c r="F627" i="7"/>
  <c r="H626" i="7" s="1"/>
  <c r="F628" i="7"/>
  <c r="H627" i="7" s="1"/>
  <c r="F629" i="7"/>
  <c r="H628" i="7" s="1"/>
  <c r="F630" i="7"/>
  <c r="H629" i="7" s="1"/>
  <c r="F631" i="7"/>
  <c r="H630" i="7" s="1"/>
  <c r="F632" i="7"/>
  <c r="H631" i="7" s="1"/>
  <c r="F633" i="7"/>
  <c r="H632" i="7" s="1"/>
  <c r="F634" i="7"/>
  <c r="H633" i="7" s="1"/>
  <c r="F635" i="7"/>
  <c r="H634" i="7" s="1"/>
  <c r="F636" i="7"/>
  <c r="H635" i="7" s="1"/>
  <c r="F637" i="7"/>
  <c r="H636" i="7" s="1"/>
  <c r="F638" i="7"/>
  <c r="H637" i="7" s="1"/>
  <c r="F639" i="7"/>
  <c r="H638" i="7" s="1"/>
  <c r="F640" i="7"/>
  <c r="H639" i="7" s="1"/>
  <c r="F641" i="7"/>
  <c r="H640" i="7" s="1"/>
  <c r="F642" i="7"/>
  <c r="H641" i="7" s="1"/>
  <c r="F643" i="7"/>
  <c r="H642" i="7" s="1"/>
  <c r="F644" i="7"/>
  <c r="H643" i="7" s="1"/>
  <c r="F645" i="7"/>
  <c r="H644" i="7" s="1"/>
  <c r="F646" i="7"/>
  <c r="H645" i="7" s="1"/>
  <c r="F647" i="7"/>
  <c r="H646" i="7" s="1"/>
  <c r="F648" i="7"/>
  <c r="H647" i="7" s="1"/>
  <c r="F649" i="7"/>
  <c r="H648" i="7" s="1"/>
  <c r="F650" i="7"/>
  <c r="H649" i="7" s="1"/>
  <c r="F651" i="7"/>
  <c r="H650" i="7" s="1"/>
  <c r="F652" i="7"/>
  <c r="H651" i="7" s="1"/>
  <c r="F653" i="7"/>
  <c r="H652" i="7" s="1"/>
  <c r="F654" i="7"/>
  <c r="H653" i="7" s="1"/>
  <c r="F655" i="7"/>
  <c r="H654" i="7" s="1"/>
  <c r="F656" i="7"/>
  <c r="H655" i="7" s="1"/>
  <c r="F657" i="7"/>
  <c r="H656" i="7" s="1"/>
  <c r="F658" i="7"/>
  <c r="H657" i="7" s="1"/>
  <c r="F659" i="7"/>
  <c r="H658" i="7" s="1"/>
  <c r="F660" i="7"/>
  <c r="H659" i="7" s="1"/>
  <c r="F661" i="7"/>
  <c r="H660" i="7" s="1"/>
  <c r="F662" i="7"/>
  <c r="H661" i="7" s="1"/>
  <c r="F663" i="7"/>
  <c r="H662" i="7" s="1"/>
  <c r="F664" i="7"/>
  <c r="H663" i="7" s="1"/>
  <c r="F665" i="7"/>
  <c r="H664" i="7" s="1"/>
  <c r="F666" i="7"/>
  <c r="F667" i="7"/>
  <c r="H666" i="7" s="1"/>
  <c r="F668" i="7"/>
  <c r="H667" i="7" s="1"/>
  <c r="F669" i="7"/>
  <c r="H668" i="7" s="1"/>
  <c r="F670" i="7"/>
  <c r="H669" i="7" s="1"/>
  <c r="F671" i="7"/>
  <c r="H670" i="7" s="1"/>
  <c r="F672" i="7"/>
  <c r="H671" i="7" s="1"/>
  <c r="F673" i="7"/>
  <c r="H672" i="7" s="1"/>
  <c r="F674" i="7"/>
  <c r="H673" i="7" s="1"/>
  <c r="F675" i="7"/>
  <c r="H674" i="7" s="1"/>
  <c r="F676" i="7"/>
  <c r="H675" i="7" s="1"/>
  <c r="F677" i="7"/>
  <c r="H676" i="7" s="1"/>
  <c r="F678" i="7"/>
  <c r="H677" i="7" s="1"/>
  <c r="F679" i="7"/>
  <c r="H678" i="7" s="1"/>
  <c r="F680" i="7"/>
  <c r="H679" i="7" s="1"/>
  <c r="F681" i="7"/>
  <c r="H680" i="7" s="1"/>
  <c r="F682" i="7"/>
  <c r="H681" i="7" s="1"/>
  <c r="F683" i="7"/>
  <c r="H682" i="7" s="1"/>
  <c r="F684" i="7"/>
  <c r="H683" i="7" s="1"/>
  <c r="F685" i="7"/>
  <c r="H684" i="7" s="1"/>
  <c r="F686" i="7"/>
  <c r="H685" i="7" s="1"/>
  <c r="F687" i="7"/>
  <c r="H686" i="7" s="1"/>
  <c r="F688" i="7"/>
  <c r="H687" i="7" s="1"/>
  <c r="F689" i="7"/>
  <c r="H688" i="7" s="1"/>
  <c r="F690" i="7"/>
  <c r="H689" i="7" s="1"/>
  <c r="F691" i="7"/>
  <c r="H690" i="7" s="1"/>
  <c r="F692" i="7"/>
  <c r="H691" i="7" s="1"/>
  <c r="F693" i="7"/>
  <c r="H692" i="7" s="1"/>
  <c r="F694" i="7"/>
  <c r="H693" i="7" s="1"/>
  <c r="F695" i="7"/>
  <c r="H694" i="7" s="1"/>
  <c r="F696" i="7"/>
  <c r="H695" i="7" s="1"/>
  <c r="F697" i="7"/>
  <c r="H696" i="7" s="1"/>
  <c r="F698" i="7"/>
  <c r="H697" i="7" s="1"/>
  <c r="F699" i="7"/>
  <c r="H698" i="7" s="1"/>
  <c r="F700" i="7"/>
  <c r="H699" i="7" s="1"/>
  <c r="F701" i="7"/>
  <c r="H700" i="7" s="1"/>
  <c r="F702" i="7"/>
  <c r="H701" i="7" s="1"/>
  <c r="F703" i="7"/>
  <c r="H702" i="7" s="1"/>
  <c r="F704" i="7"/>
  <c r="H703" i="7" s="1"/>
  <c r="F705" i="7"/>
  <c r="H704" i="7" s="1"/>
  <c r="F706" i="7"/>
  <c r="H705" i="7" s="1"/>
  <c r="F707" i="7"/>
  <c r="H706" i="7" s="1"/>
  <c r="F708" i="7"/>
  <c r="H707" i="7" s="1"/>
  <c r="F709" i="7"/>
  <c r="H708" i="7" s="1"/>
  <c r="F710" i="7"/>
  <c r="H709" i="7" s="1"/>
  <c r="F711" i="7"/>
  <c r="H710" i="7" s="1"/>
  <c r="F712" i="7"/>
  <c r="H711" i="7" s="1"/>
  <c r="F713" i="7"/>
  <c r="F714" i="7"/>
  <c r="F715" i="7"/>
  <c r="F716" i="7"/>
  <c r="F717" i="7"/>
  <c r="F718" i="7"/>
  <c r="F719" i="7"/>
  <c r="F720" i="7"/>
  <c r="F721" i="7"/>
  <c r="F722" i="7"/>
  <c r="F723" i="7"/>
  <c r="F724" i="7"/>
  <c r="F725" i="7"/>
  <c r="F726" i="7"/>
  <c r="I8" i="7"/>
  <c r="I9" i="7"/>
  <c r="I10" i="7"/>
  <c r="I11" i="7"/>
  <c r="I12" i="7"/>
  <c r="I13" i="7"/>
  <c r="G6" i="7"/>
  <c r="D1"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F6" i="7"/>
  <c r="H6" i="7" s="1"/>
  <c r="H8" i="7"/>
  <c r="H9" i="7"/>
  <c r="H10" i="7"/>
  <c r="H11" i="7"/>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9" i="7"/>
  <c r="H151" i="7"/>
  <c r="H665" i="7"/>
  <c r="H712" i="7"/>
  <c r="H713" i="7"/>
  <c r="H714" i="7"/>
  <c r="H715" i="7"/>
  <c r="H716" i="7"/>
  <c r="H717" i="7"/>
  <c r="H718" i="7"/>
  <c r="H719" i="7"/>
  <c r="H720" i="7"/>
  <c r="H721" i="7"/>
  <c r="H722" i="7"/>
  <c r="H723" i="7"/>
  <c r="J7" i="7"/>
  <c r="J8" i="7"/>
  <c r="J9" i="7"/>
  <c r="J10" i="7"/>
  <c r="J11" i="7"/>
  <c r="J12" i="7"/>
  <c r="J13" i="7"/>
  <c r="J14" i="7"/>
  <c r="J15" i="7"/>
  <c r="J16" i="7"/>
  <c r="J17" i="7"/>
  <c r="J18" i="7"/>
  <c r="J19" i="7"/>
  <c r="J20" i="7"/>
  <c r="J21" i="7"/>
  <c r="J22" i="7"/>
  <c r="J23" i="7"/>
  <c r="J24" i="7"/>
  <c r="J25" i="7"/>
  <c r="J26" i="7"/>
  <c r="J27" i="7"/>
  <c r="J28" i="7"/>
  <c r="J29" i="7"/>
  <c r="J30" i="7"/>
  <c r="J31" i="7"/>
  <c r="J32" i="7"/>
  <c r="J33" i="7"/>
  <c r="J34" i="7"/>
  <c r="J35" i="7"/>
  <c r="J36" i="7"/>
  <c r="J37" i="7"/>
  <c r="J38" i="7"/>
  <c r="J39" i="7"/>
  <c r="J40" i="7"/>
  <c r="J41" i="7"/>
  <c r="J42" i="7"/>
  <c r="J43" i="7"/>
  <c r="J44" i="7"/>
  <c r="J45" i="7"/>
  <c r="J46" i="7"/>
  <c r="J47" i="7"/>
  <c r="J48" i="7"/>
  <c r="J49" i="7"/>
  <c r="J50" i="7"/>
  <c r="J51" i="7"/>
  <c r="J52" i="7"/>
  <c r="J53" i="7"/>
  <c r="J54" i="7"/>
  <c r="J55" i="7"/>
  <c r="J56" i="7"/>
  <c r="J57" i="7"/>
  <c r="J58" i="7"/>
  <c r="J59" i="7"/>
  <c r="J60" i="7"/>
  <c r="J61" i="7"/>
  <c r="J62" i="7"/>
  <c r="J63" i="7"/>
  <c r="J64" i="7"/>
  <c r="J65" i="7"/>
  <c r="J66" i="7"/>
  <c r="J67" i="7"/>
  <c r="J68" i="7"/>
  <c r="J69" i="7"/>
  <c r="J70" i="7"/>
  <c r="J71" i="7"/>
  <c r="J72" i="7"/>
  <c r="J73" i="7"/>
  <c r="J74" i="7"/>
  <c r="J75" i="7"/>
  <c r="J76" i="7"/>
  <c r="J77" i="7"/>
  <c r="J78" i="7"/>
  <c r="J79" i="7"/>
  <c r="J80" i="7"/>
  <c r="J81" i="7"/>
  <c r="J82" i="7"/>
  <c r="J83" i="7"/>
  <c r="J84" i="7"/>
  <c r="J85" i="7"/>
  <c r="J86" i="7"/>
  <c r="J87" i="7"/>
  <c r="J88" i="7"/>
  <c r="J89" i="7"/>
  <c r="J90" i="7"/>
  <c r="J91" i="7"/>
  <c r="J92" i="7"/>
  <c r="J93" i="7"/>
  <c r="J94" i="7"/>
  <c r="J95" i="7"/>
  <c r="J96" i="7"/>
  <c r="J97" i="7"/>
  <c r="J98" i="7"/>
  <c r="J99" i="7"/>
  <c r="J100" i="7"/>
  <c r="J101" i="7"/>
  <c r="J102" i="7"/>
  <c r="J103" i="7"/>
  <c r="J104" i="7"/>
  <c r="J105" i="7"/>
  <c r="J106" i="7"/>
  <c r="J107" i="7"/>
  <c r="J108" i="7"/>
  <c r="J109" i="7"/>
  <c r="J110" i="7"/>
  <c r="J111" i="7"/>
  <c r="J112" i="7"/>
  <c r="J113" i="7"/>
  <c r="J114" i="7"/>
  <c r="J115" i="7"/>
  <c r="J116" i="7"/>
  <c r="J117" i="7"/>
  <c r="J118" i="7"/>
  <c r="J119" i="7"/>
  <c r="J120" i="7"/>
  <c r="J121" i="7"/>
  <c r="J122" i="7"/>
  <c r="J123" i="7"/>
  <c r="J124" i="7"/>
  <c r="J125" i="7"/>
  <c r="J126" i="7"/>
  <c r="J127" i="7"/>
  <c r="J128" i="7"/>
  <c r="J129" i="7"/>
  <c r="J130" i="7"/>
  <c r="J131" i="7"/>
  <c r="J132" i="7"/>
  <c r="J133" i="7"/>
  <c r="J134" i="7"/>
  <c r="J135" i="7"/>
  <c r="J136" i="7"/>
  <c r="J137" i="7"/>
  <c r="J138" i="7"/>
  <c r="J139" i="7"/>
  <c r="J140" i="7"/>
  <c r="J141" i="7"/>
  <c r="J142" i="7"/>
  <c r="J143" i="7"/>
  <c r="J144" i="7"/>
  <c r="J145" i="7"/>
  <c r="J146" i="7"/>
  <c r="J147" i="7"/>
  <c r="J148" i="7"/>
  <c r="J149" i="7"/>
  <c r="J150" i="7"/>
  <c r="J151" i="7"/>
  <c r="J152" i="7"/>
  <c r="J153" i="7"/>
  <c r="J154" i="7"/>
  <c r="J155" i="7"/>
  <c r="J156" i="7"/>
  <c r="J157" i="7"/>
  <c r="J158" i="7"/>
  <c r="J159" i="7"/>
  <c r="J160" i="7"/>
  <c r="J161" i="7"/>
  <c r="J162" i="7"/>
  <c r="J163" i="7"/>
  <c r="J164" i="7"/>
  <c r="J165" i="7"/>
  <c r="J166" i="7"/>
  <c r="J167" i="7"/>
  <c r="J168" i="7"/>
  <c r="J169" i="7"/>
  <c r="J170" i="7"/>
  <c r="J171" i="7"/>
  <c r="J172" i="7"/>
  <c r="J173" i="7"/>
  <c r="J174" i="7"/>
  <c r="J175" i="7"/>
  <c r="J176" i="7"/>
  <c r="J177" i="7"/>
  <c r="J178" i="7"/>
  <c r="J179" i="7"/>
  <c r="J180" i="7"/>
  <c r="J181" i="7"/>
  <c r="J182" i="7"/>
  <c r="J183" i="7"/>
  <c r="J184" i="7"/>
  <c r="J185" i="7"/>
  <c r="J186" i="7"/>
  <c r="J187" i="7"/>
  <c r="J188" i="7"/>
  <c r="J189" i="7"/>
  <c r="J190" i="7"/>
  <c r="J191" i="7"/>
  <c r="J192" i="7"/>
  <c r="J193" i="7"/>
  <c r="J194" i="7"/>
  <c r="J195" i="7"/>
  <c r="J196" i="7"/>
  <c r="J197" i="7"/>
  <c r="J198" i="7"/>
  <c r="J199" i="7"/>
  <c r="J200" i="7"/>
  <c r="J201" i="7"/>
  <c r="J202" i="7"/>
  <c r="J203" i="7"/>
  <c r="J204" i="7"/>
  <c r="J205" i="7"/>
  <c r="J206" i="7"/>
  <c r="J207" i="7"/>
  <c r="J208" i="7"/>
  <c r="J209" i="7"/>
  <c r="J210" i="7"/>
  <c r="J211" i="7"/>
  <c r="J212" i="7"/>
  <c r="J213" i="7"/>
  <c r="J214" i="7"/>
  <c r="J215" i="7"/>
  <c r="J216" i="7"/>
  <c r="J217" i="7"/>
  <c r="J218" i="7"/>
  <c r="J219" i="7"/>
  <c r="J220" i="7"/>
  <c r="J221" i="7"/>
  <c r="J222" i="7"/>
  <c r="J223" i="7"/>
  <c r="J224" i="7"/>
  <c r="J225" i="7"/>
  <c r="J226" i="7"/>
  <c r="J227" i="7"/>
  <c r="J228" i="7"/>
  <c r="J229" i="7"/>
  <c r="J230" i="7"/>
  <c r="J231" i="7"/>
  <c r="J232" i="7"/>
  <c r="J233" i="7"/>
  <c r="J234" i="7"/>
  <c r="J235" i="7"/>
  <c r="J236" i="7"/>
  <c r="J237" i="7"/>
  <c r="J238" i="7"/>
  <c r="J239" i="7"/>
  <c r="J240" i="7"/>
  <c r="J241" i="7"/>
  <c r="J242" i="7"/>
  <c r="J243" i="7"/>
  <c r="J244" i="7"/>
  <c r="J245" i="7"/>
  <c r="J246" i="7"/>
  <c r="J247" i="7"/>
  <c r="J248" i="7"/>
  <c r="J249" i="7"/>
  <c r="J250" i="7"/>
  <c r="J251" i="7"/>
  <c r="J252" i="7"/>
  <c r="J253" i="7"/>
  <c r="J254" i="7"/>
  <c r="J255" i="7"/>
  <c r="J256" i="7"/>
  <c r="J257" i="7"/>
  <c r="J258" i="7"/>
  <c r="J259" i="7"/>
  <c r="J260" i="7"/>
  <c r="J261" i="7"/>
  <c r="J262" i="7"/>
  <c r="J263" i="7"/>
  <c r="J264" i="7"/>
  <c r="J265" i="7"/>
  <c r="J266" i="7"/>
  <c r="J267" i="7"/>
  <c r="J268" i="7"/>
  <c r="J269" i="7"/>
  <c r="J270" i="7"/>
  <c r="J271" i="7"/>
  <c r="J272" i="7"/>
  <c r="J273" i="7"/>
  <c r="J274" i="7"/>
  <c r="J275" i="7"/>
  <c r="J276" i="7"/>
  <c r="J277" i="7"/>
  <c r="J278" i="7"/>
  <c r="J279" i="7"/>
  <c r="J280" i="7"/>
  <c r="J281" i="7"/>
  <c r="J282" i="7"/>
  <c r="J283" i="7"/>
  <c r="J284" i="7"/>
  <c r="J285" i="7"/>
  <c r="J286" i="7"/>
  <c r="J287" i="7"/>
  <c r="J288" i="7"/>
  <c r="J289" i="7"/>
  <c r="J290" i="7"/>
  <c r="J291" i="7"/>
  <c r="J292" i="7"/>
  <c r="J293" i="7"/>
  <c r="J294" i="7"/>
  <c r="J295" i="7"/>
  <c r="J296" i="7"/>
  <c r="J297" i="7"/>
  <c r="J298" i="7"/>
  <c r="J299" i="7"/>
  <c r="J300" i="7"/>
  <c r="J301" i="7"/>
  <c r="J302" i="7"/>
  <c r="J303" i="7"/>
  <c r="J304" i="7"/>
  <c r="J305" i="7"/>
  <c r="J306" i="7"/>
  <c r="J307" i="7"/>
  <c r="J308" i="7"/>
  <c r="J309" i="7"/>
  <c r="J310" i="7"/>
  <c r="J311" i="7"/>
  <c r="J312" i="7"/>
  <c r="J313" i="7"/>
  <c r="J314" i="7"/>
  <c r="J315" i="7"/>
  <c r="J316" i="7"/>
  <c r="J317" i="7"/>
  <c r="J318" i="7"/>
  <c r="J319" i="7"/>
  <c r="J320" i="7"/>
  <c r="J321" i="7"/>
  <c r="J322" i="7"/>
  <c r="J323" i="7"/>
  <c r="J324" i="7"/>
  <c r="J325" i="7"/>
  <c r="J326" i="7"/>
  <c r="J327" i="7"/>
  <c r="J328" i="7"/>
  <c r="J329" i="7"/>
  <c r="J330" i="7"/>
  <c r="J331" i="7"/>
  <c r="J332" i="7"/>
  <c r="J333" i="7"/>
  <c r="J334" i="7"/>
  <c r="J335" i="7"/>
  <c r="J336" i="7"/>
  <c r="J337" i="7"/>
  <c r="J338" i="7"/>
  <c r="J339" i="7"/>
  <c r="J340" i="7"/>
  <c r="J341" i="7"/>
  <c r="J342" i="7"/>
  <c r="J343" i="7"/>
  <c r="J344" i="7"/>
  <c r="J345" i="7"/>
  <c r="J346" i="7"/>
  <c r="J347" i="7"/>
  <c r="J348" i="7"/>
  <c r="J349" i="7"/>
  <c r="J350" i="7"/>
  <c r="J351" i="7"/>
  <c r="J352" i="7"/>
  <c r="J353" i="7"/>
  <c r="J354" i="7"/>
  <c r="J355" i="7"/>
  <c r="J356" i="7"/>
  <c r="J357" i="7"/>
  <c r="J358" i="7"/>
  <c r="J359" i="7"/>
  <c r="J360" i="7"/>
  <c r="J361" i="7"/>
  <c r="J362" i="7"/>
  <c r="J363" i="7"/>
  <c r="J364" i="7"/>
  <c r="J365" i="7"/>
  <c r="J366" i="7"/>
  <c r="J367" i="7"/>
  <c r="J368" i="7"/>
  <c r="J369" i="7"/>
  <c r="J370" i="7"/>
  <c r="J371" i="7"/>
  <c r="J372" i="7"/>
  <c r="J373" i="7"/>
  <c r="J374" i="7"/>
  <c r="J375" i="7"/>
  <c r="J376" i="7"/>
  <c r="J377" i="7"/>
  <c r="J378" i="7"/>
  <c r="J379" i="7"/>
  <c r="J380" i="7"/>
  <c r="J381" i="7"/>
  <c r="J382" i="7"/>
  <c r="J383" i="7"/>
  <c r="J384" i="7"/>
  <c r="J385" i="7"/>
  <c r="J386" i="7"/>
  <c r="J387" i="7"/>
  <c r="J388" i="7"/>
  <c r="J389" i="7"/>
  <c r="J390" i="7"/>
  <c r="J391" i="7"/>
  <c r="J392" i="7"/>
  <c r="J393" i="7"/>
  <c r="J394" i="7"/>
  <c r="J395" i="7"/>
  <c r="J396" i="7"/>
  <c r="J397" i="7"/>
  <c r="J398" i="7"/>
  <c r="J399" i="7"/>
  <c r="J400" i="7"/>
  <c r="J401" i="7"/>
  <c r="J402" i="7"/>
  <c r="J403" i="7"/>
  <c r="J404" i="7"/>
  <c r="J405" i="7"/>
  <c r="J406" i="7"/>
  <c r="J407" i="7"/>
  <c r="J408" i="7"/>
  <c r="J409" i="7"/>
  <c r="J410" i="7"/>
  <c r="J411" i="7"/>
  <c r="J412" i="7"/>
  <c r="J413" i="7"/>
  <c r="J414" i="7"/>
  <c r="J415" i="7"/>
  <c r="J416" i="7"/>
  <c r="J417" i="7"/>
  <c r="J418" i="7"/>
  <c r="J419" i="7"/>
  <c r="J420" i="7"/>
  <c r="J421" i="7"/>
  <c r="J422" i="7"/>
  <c r="J423" i="7"/>
  <c r="J424" i="7"/>
  <c r="J425" i="7"/>
  <c r="J426" i="7"/>
  <c r="J427" i="7"/>
  <c r="J428" i="7"/>
  <c r="J429" i="7"/>
  <c r="J430" i="7"/>
  <c r="J431" i="7"/>
  <c r="J432" i="7"/>
  <c r="J433" i="7"/>
  <c r="J434" i="7"/>
  <c r="J435" i="7"/>
  <c r="J436" i="7"/>
  <c r="J437" i="7"/>
  <c r="J438" i="7"/>
  <c r="J439" i="7"/>
  <c r="J440" i="7"/>
  <c r="J441" i="7"/>
  <c r="J442" i="7"/>
  <c r="J443" i="7"/>
  <c r="J444" i="7"/>
  <c r="J445" i="7"/>
  <c r="J446" i="7"/>
  <c r="J447" i="7"/>
  <c r="J448" i="7"/>
  <c r="J449" i="7"/>
  <c r="J450" i="7"/>
  <c r="J451" i="7"/>
  <c r="J452" i="7"/>
  <c r="J453" i="7"/>
  <c r="J454" i="7"/>
  <c r="J455" i="7"/>
  <c r="J456" i="7"/>
  <c r="J457" i="7"/>
  <c r="J458" i="7"/>
  <c r="J459" i="7"/>
  <c r="J460" i="7"/>
  <c r="J461" i="7"/>
  <c r="J462" i="7"/>
  <c r="J463" i="7"/>
  <c r="J464" i="7"/>
  <c r="J465" i="7"/>
  <c r="J466" i="7"/>
  <c r="J467" i="7"/>
  <c r="J468" i="7"/>
  <c r="J469" i="7"/>
  <c r="J470" i="7"/>
  <c r="J471" i="7"/>
  <c r="J472" i="7"/>
  <c r="J473" i="7"/>
  <c r="J474" i="7"/>
  <c r="J475" i="7"/>
  <c r="J476" i="7"/>
  <c r="J477" i="7"/>
  <c r="J478" i="7"/>
  <c r="J479" i="7"/>
  <c r="J480" i="7"/>
  <c r="J481" i="7"/>
  <c r="J482" i="7"/>
  <c r="J483" i="7"/>
  <c r="J484" i="7"/>
  <c r="J485" i="7"/>
  <c r="J486" i="7"/>
  <c r="J487" i="7"/>
  <c r="J488" i="7"/>
  <c r="J489" i="7"/>
  <c r="J490" i="7"/>
  <c r="J491" i="7"/>
  <c r="J492" i="7"/>
  <c r="J493" i="7"/>
  <c r="J494" i="7"/>
  <c r="J495" i="7"/>
  <c r="J496" i="7"/>
  <c r="J497" i="7"/>
  <c r="J498" i="7"/>
  <c r="J499" i="7"/>
  <c r="J500" i="7"/>
  <c r="J501" i="7"/>
  <c r="J502" i="7"/>
  <c r="J503" i="7"/>
  <c r="J504" i="7"/>
  <c r="J505" i="7"/>
  <c r="J506" i="7"/>
  <c r="J507" i="7"/>
  <c r="J508" i="7"/>
  <c r="J509" i="7"/>
  <c r="J510" i="7"/>
  <c r="J511" i="7"/>
  <c r="J512" i="7"/>
  <c r="J513" i="7"/>
  <c r="J514" i="7"/>
  <c r="J515" i="7"/>
  <c r="J516" i="7"/>
  <c r="J517" i="7"/>
  <c r="J518" i="7"/>
  <c r="J519" i="7"/>
  <c r="J520" i="7"/>
  <c r="J521" i="7"/>
  <c r="J522" i="7"/>
  <c r="J523" i="7"/>
  <c r="J524" i="7"/>
  <c r="J525" i="7"/>
  <c r="J526" i="7"/>
  <c r="J527" i="7"/>
  <c r="J528" i="7"/>
  <c r="J529" i="7"/>
  <c r="J530" i="7"/>
  <c r="J531" i="7"/>
  <c r="J532" i="7"/>
  <c r="J533" i="7"/>
  <c r="J534" i="7"/>
  <c r="J535" i="7"/>
  <c r="J536" i="7"/>
  <c r="J537" i="7"/>
  <c r="J538" i="7"/>
  <c r="J539" i="7"/>
  <c r="J540" i="7"/>
  <c r="J541" i="7"/>
  <c r="J542" i="7"/>
  <c r="J543" i="7"/>
  <c r="J544" i="7"/>
  <c r="J545" i="7"/>
  <c r="J546" i="7"/>
  <c r="J547" i="7"/>
  <c r="J548" i="7"/>
  <c r="J549" i="7"/>
  <c r="J550" i="7"/>
  <c r="J551" i="7"/>
  <c r="J552" i="7"/>
  <c r="J553" i="7"/>
  <c r="J554" i="7"/>
  <c r="J555" i="7"/>
  <c r="J556" i="7"/>
  <c r="J557" i="7"/>
  <c r="J558" i="7"/>
  <c r="J559" i="7"/>
  <c r="J560" i="7"/>
  <c r="J561" i="7"/>
  <c r="J562" i="7"/>
  <c r="J563" i="7"/>
  <c r="J564" i="7"/>
  <c r="J565" i="7"/>
  <c r="J566" i="7"/>
  <c r="J567" i="7"/>
  <c r="J568" i="7"/>
  <c r="J569" i="7"/>
  <c r="J570" i="7"/>
  <c r="J571" i="7"/>
  <c r="J572" i="7"/>
  <c r="J573" i="7"/>
  <c r="J574" i="7"/>
  <c r="J575" i="7"/>
  <c r="J576" i="7"/>
  <c r="J577" i="7"/>
  <c r="J578" i="7"/>
  <c r="J579" i="7"/>
  <c r="J580" i="7"/>
  <c r="J581" i="7"/>
  <c r="J582" i="7"/>
  <c r="J583" i="7"/>
  <c r="J584" i="7"/>
  <c r="J585" i="7"/>
  <c r="J586" i="7"/>
  <c r="J587" i="7"/>
  <c r="J588" i="7"/>
  <c r="J589" i="7"/>
  <c r="J590" i="7"/>
  <c r="J591" i="7"/>
  <c r="J592" i="7"/>
  <c r="J593" i="7"/>
  <c r="J594" i="7"/>
  <c r="J595" i="7"/>
  <c r="J596" i="7"/>
  <c r="J597" i="7"/>
  <c r="J598" i="7"/>
  <c r="J599" i="7"/>
  <c r="J600" i="7"/>
  <c r="J601" i="7"/>
  <c r="J602" i="7"/>
  <c r="J603" i="7"/>
  <c r="J604" i="7"/>
  <c r="J605" i="7"/>
  <c r="J606" i="7"/>
  <c r="J607" i="7"/>
  <c r="J608" i="7"/>
  <c r="J609" i="7"/>
  <c r="J610" i="7"/>
  <c r="J611" i="7"/>
  <c r="J612" i="7"/>
  <c r="J613" i="7"/>
  <c r="J614" i="7"/>
  <c r="J615" i="7"/>
  <c r="J616" i="7"/>
  <c r="J617" i="7"/>
  <c r="J618" i="7"/>
  <c r="J619" i="7"/>
  <c r="J620" i="7"/>
  <c r="J621" i="7"/>
  <c r="J622" i="7"/>
  <c r="J623" i="7"/>
  <c r="J624" i="7"/>
  <c r="J625" i="7"/>
  <c r="J626" i="7"/>
  <c r="J627" i="7"/>
  <c r="J628" i="7"/>
  <c r="J629" i="7"/>
  <c r="J630" i="7"/>
  <c r="J631" i="7"/>
  <c r="J632" i="7"/>
  <c r="J633" i="7"/>
  <c r="J634" i="7"/>
  <c r="J635" i="7"/>
  <c r="J636" i="7"/>
  <c r="J637" i="7"/>
  <c r="J638" i="7"/>
  <c r="J639" i="7"/>
  <c r="J640" i="7"/>
  <c r="J641" i="7"/>
  <c r="J642" i="7"/>
  <c r="J643" i="7"/>
  <c r="J644" i="7"/>
  <c r="J645" i="7"/>
  <c r="J646" i="7"/>
  <c r="J647" i="7"/>
  <c r="J648" i="7"/>
  <c r="J649" i="7"/>
  <c r="J650" i="7"/>
  <c r="J651" i="7"/>
  <c r="J652" i="7"/>
  <c r="J653" i="7"/>
  <c r="J654" i="7"/>
  <c r="J655" i="7"/>
  <c r="J656" i="7"/>
  <c r="J657" i="7"/>
  <c r="J658" i="7"/>
  <c r="J659" i="7"/>
  <c r="J660" i="7"/>
  <c r="J661" i="7"/>
  <c r="J662" i="7"/>
  <c r="J663" i="7"/>
  <c r="J664" i="7"/>
  <c r="J665" i="7"/>
  <c r="J666" i="7"/>
  <c r="J667" i="7"/>
  <c r="J668" i="7"/>
  <c r="J669" i="7"/>
  <c r="J670" i="7"/>
  <c r="J671" i="7"/>
  <c r="J672" i="7"/>
  <c r="J673" i="7"/>
  <c r="J674" i="7"/>
  <c r="J675" i="7"/>
  <c r="J676" i="7"/>
  <c r="J677" i="7"/>
  <c r="J678" i="7"/>
  <c r="J679" i="7"/>
  <c r="J680" i="7"/>
  <c r="J681" i="7"/>
  <c r="J682" i="7"/>
  <c r="J683" i="7"/>
  <c r="J684" i="7"/>
  <c r="J685" i="7"/>
  <c r="J686" i="7"/>
  <c r="J687" i="7"/>
  <c r="J688" i="7"/>
  <c r="J689" i="7"/>
  <c r="J690" i="7"/>
  <c r="J691" i="7"/>
  <c r="J692" i="7"/>
  <c r="J693" i="7"/>
  <c r="J694" i="7"/>
  <c r="J695" i="7"/>
  <c r="J696" i="7"/>
  <c r="J697" i="7"/>
  <c r="J698" i="7"/>
  <c r="J699" i="7"/>
  <c r="J700" i="7"/>
  <c r="J701" i="7"/>
  <c r="J702" i="7"/>
  <c r="J703" i="7"/>
  <c r="J704" i="7"/>
  <c r="J705" i="7"/>
  <c r="J706" i="7"/>
  <c r="J707" i="7"/>
  <c r="J708" i="7"/>
  <c r="J709" i="7"/>
  <c r="J710" i="7"/>
  <c r="J711" i="7"/>
  <c r="J712" i="7"/>
  <c r="J713" i="7"/>
  <c r="J714" i="7"/>
  <c r="J715" i="7"/>
  <c r="J716" i="7"/>
  <c r="J717" i="7"/>
  <c r="J718" i="7"/>
  <c r="J719" i="7"/>
  <c r="J720" i="7"/>
  <c r="J721" i="7"/>
  <c r="J722" i="7"/>
  <c r="J723" i="7"/>
  <c r="J724" i="7"/>
  <c r="J725" i="7"/>
  <c r="J726" i="7"/>
  <c r="J6" i="7"/>
  <c r="AQ9" i="8"/>
  <c r="AQ10" i="8"/>
  <c r="AQ11" i="8"/>
  <c r="AQ12" i="8"/>
  <c r="AQ13" i="8"/>
  <c r="AQ14" i="8"/>
  <c r="AQ15" i="8"/>
  <c r="AQ16" i="8"/>
  <c r="AQ17" i="8"/>
  <c r="AB8" i="8"/>
  <c r="AO8" i="8"/>
  <c r="AP8" i="8"/>
  <c r="AD8" i="8"/>
  <c r="AQ8" i="8"/>
  <c r="AP9" i="8"/>
  <c r="AP10" i="8"/>
  <c r="AP11" i="8"/>
  <c r="AP12" i="8"/>
  <c r="AP13" i="8"/>
  <c r="AP14" i="8"/>
  <c r="AP15" i="8"/>
  <c r="AP16" i="8"/>
  <c r="AP17" i="8"/>
  <c r="AO9" i="8"/>
  <c r="AO10" i="8"/>
  <c r="AO11" i="8"/>
  <c r="AO12" i="8"/>
  <c r="AO13" i="8"/>
  <c r="AO14" i="8"/>
  <c r="AO15" i="8"/>
  <c r="AO16" i="8"/>
  <c r="AO17" i="8"/>
  <c r="AN9" i="8"/>
  <c r="AN10" i="8"/>
  <c r="AN11" i="8"/>
  <c r="AN12" i="8"/>
  <c r="AN13" i="8"/>
  <c r="AN14" i="8"/>
  <c r="AN15" i="8"/>
  <c r="AN16" i="8"/>
  <c r="AN17" i="8"/>
  <c r="AN8" i="8"/>
  <c r="AA8" i="8"/>
  <c r="AM9" i="8"/>
  <c r="AM10" i="8"/>
  <c r="AM11" i="8"/>
  <c r="AM12" i="8"/>
  <c r="AM13" i="8"/>
  <c r="AM14" i="8"/>
  <c r="AM15" i="8"/>
  <c r="AM16" i="8"/>
  <c r="AM17" i="8"/>
  <c r="AM8" i="8"/>
  <c r="Z8" i="8"/>
  <c r="AL9" i="8"/>
  <c r="AL10" i="8"/>
  <c r="AL11" i="8"/>
  <c r="AL12" i="8"/>
  <c r="AL13" i="8"/>
  <c r="AL14" i="8"/>
  <c r="AL15" i="8"/>
  <c r="AL16" i="8"/>
  <c r="AL17" i="8"/>
  <c r="AL8" i="8"/>
  <c r="Y8" i="8"/>
  <c r="AK9" i="8"/>
  <c r="AK10" i="8"/>
  <c r="AK11" i="8"/>
  <c r="AK12" i="8"/>
  <c r="AK13" i="8"/>
  <c r="AK14" i="8"/>
  <c r="AK15" i="8"/>
  <c r="AK16" i="8"/>
  <c r="AK17" i="8"/>
  <c r="AK8" i="8"/>
  <c r="X8" i="8"/>
  <c r="AJ9" i="8"/>
  <c r="AJ10" i="8"/>
  <c r="AJ11" i="8"/>
  <c r="AJ12" i="8"/>
  <c r="AJ13" i="8"/>
  <c r="AJ14" i="8"/>
  <c r="AJ15" i="8"/>
  <c r="AJ16" i="8"/>
  <c r="AJ17" i="8"/>
  <c r="AJ8" i="8"/>
  <c r="AD9" i="8"/>
  <c r="AD10" i="8"/>
  <c r="AD11" i="8"/>
  <c r="AD12" i="8"/>
  <c r="AD13" i="8"/>
  <c r="AD14" i="8"/>
  <c r="AD15" i="8"/>
  <c r="AD16" i="8"/>
  <c r="AD17" i="8"/>
  <c r="AC9" i="8"/>
  <c r="AC10" i="8"/>
  <c r="AC11" i="8"/>
  <c r="AC12" i="8"/>
  <c r="AC13" i="8"/>
  <c r="AC14" i="8"/>
  <c r="AC15" i="8"/>
  <c r="AC16" i="8"/>
  <c r="AC17" i="8"/>
  <c r="AC8" i="8"/>
  <c r="AB9" i="8"/>
  <c r="AB10" i="8"/>
  <c r="AB11" i="8"/>
  <c r="AB12" i="8"/>
  <c r="AB13" i="8"/>
  <c r="AB14" i="8"/>
  <c r="AB15" i="8"/>
  <c r="AB16" i="8"/>
  <c r="AB17" i="8"/>
  <c r="AA9" i="8"/>
  <c r="AA10" i="8"/>
  <c r="AA11" i="8"/>
  <c r="AA12" i="8"/>
  <c r="AA13" i="8"/>
  <c r="AA14" i="8"/>
  <c r="AA15" i="8"/>
  <c r="AA16" i="8"/>
  <c r="AA17" i="8"/>
  <c r="Z9" i="8"/>
  <c r="Z10" i="8"/>
  <c r="Z11" i="8"/>
  <c r="Z12" i="8"/>
  <c r="Z13" i="8"/>
  <c r="Z14" i="8"/>
  <c r="Z15" i="8"/>
  <c r="Z16" i="8"/>
  <c r="Z17" i="8"/>
  <c r="Y9" i="8"/>
  <c r="Y10" i="8"/>
  <c r="Y11" i="8"/>
  <c r="Y12" i="8"/>
  <c r="Y13" i="8"/>
  <c r="Y14" i="8"/>
  <c r="Y15" i="8"/>
  <c r="Y16" i="8"/>
  <c r="Y17" i="8"/>
  <c r="X9" i="8"/>
  <c r="X10" i="8"/>
  <c r="X11" i="8"/>
  <c r="X12" i="8"/>
  <c r="X13" i="8"/>
  <c r="X14" i="8"/>
  <c r="X15" i="8"/>
  <c r="X16" i="8"/>
  <c r="X17" i="8"/>
  <c r="W9" i="8"/>
  <c r="W10" i="8"/>
  <c r="W11" i="8"/>
  <c r="W12" i="8"/>
  <c r="W13" i="8"/>
  <c r="W14" i="8"/>
  <c r="W15" i="8"/>
  <c r="W16" i="8"/>
  <c r="W17" i="8"/>
  <c r="W8" i="8"/>
  <c r="T9" i="8"/>
  <c r="T8" i="8"/>
  <c r="AH17" i="8"/>
  <c r="U17" i="8"/>
  <c r="AH16" i="8"/>
  <c r="U16" i="8"/>
  <c r="AH15" i="8"/>
  <c r="U15" i="8"/>
  <c r="AH14" i="8"/>
  <c r="U14" i="8"/>
  <c r="AH13" i="8"/>
  <c r="U13" i="8"/>
  <c r="AH12" i="8"/>
  <c r="U12" i="8"/>
  <c r="AH11" i="8"/>
  <c r="U11" i="8"/>
  <c r="AH10" i="8"/>
  <c r="U10" i="8"/>
  <c r="AH9" i="8"/>
  <c r="U9" i="8"/>
  <c r="AH8" i="8"/>
  <c r="U8" i="8"/>
  <c r="D34" i="8"/>
  <c r="E726" i="7"/>
  <c r="D726" i="7"/>
  <c r="I6"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19" i="7"/>
  <c r="E120" i="7"/>
  <c r="E121" i="7"/>
  <c r="E122" i="7"/>
  <c r="E123" i="7"/>
  <c r="E124" i="7"/>
  <c r="E125" i="7"/>
  <c r="E126" i="7"/>
  <c r="E127" i="7"/>
  <c r="E128" i="7"/>
  <c r="E129" i="7"/>
  <c r="E130" i="7"/>
  <c r="E131" i="7"/>
  <c r="E132" i="7"/>
  <c r="E133" i="7"/>
  <c r="E134" i="7"/>
  <c r="E135" i="7"/>
  <c r="E136" i="7"/>
  <c r="E137" i="7"/>
  <c r="E138" i="7"/>
  <c r="E139" i="7"/>
  <c r="E140" i="7"/>
  <c r="E141" i="7"/>
  <c r="E142" i="7"/>
  <c r="E143" i="7"/>
  <c r="E144" i="7"/>
  <c r="E145" i="7"/>
  <c r="E146" i="7"/>
  <c r="E147" i="7"/>
  <c r="E148" i="7"/>
  <c r="E149" i="7"/>
  <c r="E150" i="7"/>
  <c r="E151" i="7"/>
  <c r="E152" i="7"/>
  <c r="E153" i="7"/>
  <c r="E154" i="7"/>
  <c r="E155" i="7"/>
  <c r="E156" i="7"/>
  <c r="E157" i="7"/>
  <c r="E158" i="7"/>
  <c r="E159" i="7"/>
  <c r="E160" i="7"/>
  <c r="E161" i="7"/>
  <c r="E162" i="7"/>
  <c r="E163" i="7"/>
  <c r="E164" i="7"/>
  <c r="E165" i="7"/>
  <c r="E166" i="7"/>
  <c r="E167" i="7"/>
  <c r="E168" i="7"/>
  <c r="E169" i="7"/>
  <c r="E170" i="7"/>
  <c r="E171" i="7"/>
  <c r="E172" i="7"/>
  <c r="E173" i="7"/>
  <c r="E174" i="7"/>
  <c r="E175" i="7"/>
  <c r="E176" i="7"/>
  <c r="E177" i="7"/>
  <c r="E178" i="7"/>
  <c r="E179" i="7"/>
  <c r="E180" i="7"/>
  <c r="E181" i="7"/>
  <c r="E182" i="7"/>
  <c r="E183" i="7"/>
  <c r="E184" i="7"/>
  <c r="E185" i="7"/>
  <c r="E186" i="7"/>
  <c r="E187" i="7"/>
  <c r="E188" i="7"/>
  <c r="E189" i="7"/>
  <c r="E190" i="7"/>
  <c r="E191" i="7"/>
  <c r="E192" i="7"/>
  <c r="E193" i="7"/>
  <c r="E194" i="7"/>
  <c r="E195" i="7"/>
  <c r="E196" i="7"/>
  <c r="E197" i="7"/>
  <c r="E198" i="7"/>
  <c r="E199" i="7"/>
  <c r="E200" i="7"/>
  <c r="E201" i="7"/>
  <c r="E202" i="7"/>
  <c r="E203" i="7"/>
  <c r="E204" i="7"/>
  <c r="E205" i="7"/>
  <c r="E206" i="7"/>
  <c r="E207" i="7"/>
  <c r="E208" i="7"/>
  <c r="E209" i="7"/>
  <c r="E210" i="7"/>
  <c r="E211" i="7"/>
  <c r="E212" i="7"/>
  <c r="E213" i="7"/>
  <c r="E214" i="7"/>
  <c r="E215" i="7"/>
  <c r="E216" i="7"/>
  <c r="E217" i="7"/>
  <c r="E218" i="7"/>
  <c r="E219" i="7"/>
  <c r="E220" i="7"/>
  <c r="E221" i="7"/>
  <c r="E222" i="7"/>
  <c r="E223" i="7"/>
  <c r="E224" i="7"/>
  <c r="E225" i="7"/>
  <c r="E226" i="7"/>
  <c r="E227" i="7"/>
  <c r="E228" i="7"/>
  <c r="E229" i="7"/>
  <c r="E230" i="7"/>
  <c r="E231" i="7"/>
  <c r="E232" i="7"/>
  <c r="E233" i="7"/>
  <c r="E234" i="7"/>
  <c r="E235" i="7"/>
  <c r="E236" i="7"/>
  <c r="E237" i="7"/>
  <c r="E238" i="7"/>
  <c r="E239" i="7"/>
  <c r="E240" i="7"/>
  <c r="E241" i="7"/>
  <c r="E242" i="7"/>
  <c r="E243" i="7"/>
  <c r="E244" i="7"/>
  <c r="E245" i="7"/>
  <c r="E246" i="7"/>
  <c r="E247" i="7"/>
  <c r="E248" i="7"/>
  <c r="E249" i="7"/>
  <c r="E250" i="7"/>
  <c r="E251" i="7"/>
  <c r="E252" i="7"/>
  <c r="E253" i="7"/>
  <c r="E254" i="7"/>
  <c r="E255" i="7"/>
  <c r="E256" i="7"/>
  <c r="E257" i="7"/>
  <c r="E258" i="7"/>
  <c r="E259" i="7"/>
  <c r="E260" i="7"/>
  <c r="E261" i="7"/>
  <c r="E262" i="7"/>
  <c r="E263" i="7"/>
  <c r="E264" i="7"/>
  <c r="E265" i="7"/>
  <c r="E266" i="7"/>
  <c r="E267" i="7"/>
  <c r="E268" i="7"/>
  <c r="E269" i="7"/>
  <c r="E270" i="7"/>
  <c r="E271" i="7"/>
  <c r="E272" i="7"/>
  <c r="E273" i="7"/>
  <c r="E274" i="7"/>
  <c r="E275" i="7"/>
  <c r="E276" i="7"/>
  <c r="E277" i="7"/>
  <c r="E278" i="7"/>
  <c r="E279" i="7"/>
  <c r="E280" i="7"/>
  <c r="E281" i="7"/>
  <c r="E282" i="7"/>
  <c r="E283" i="7"/>
  <c r="E284" i="7"/>
  <c r="E285" i="7"/>
  <c r="E286" i="7"/>
  <c r="E287" i="7"/>
  <c r="E288" i="7"/>
  <c r="E289" i="7"/>
  <c r="E290" i="7"/>
  <c r="E291" i="7"/>
  <c r="E292" i="7"/>
  <c r="E293" i="7"/>
  <c r="E294" i="7"/>
  <c r="E295" i="7"/>
  <c r="E296" i="7"/>
  <c r="E297" i="7"/>
  <c r="E298" i="7"/>
  <c r="E299" i="7"/>
  <c r="E300" i="7"/>
  <c r="E301" i="7"/>
  <c r="E302" i="7"/>
  <c r="E303" i="7"/>
  <c r="E304" i="7"/>
  <c r="E305" i="7"/>
  <c r="E306" i="7"/>
  <c r="E307" i="7"/>
  <c r="E308" i="7"/>
  <c r="E309" i="7"/>
  <c r="E310" i="7"/>
  <c r="E311" i="7"/>
  <c r="E312" i="7"/>
  <c r="E313" i="7"/>
  <c r="E314" i="7"/>
  <c r="E315" i="7"/>
  <c r="E316" i="7"/>
  <c r="E317" i="7"/>
  <c r="E318" i="7"/>
  <c r="E319" i="7"/>
  <c r="E320" i="7"/>
  <c r="E321" i="7"/>
  <c r="E322" i="7"/>
  <c r="E323" i="7"/>
  <c r="E324" i="7"/>
  <c r="E325" i="7"/>
  <c r="E326" i="7"/>
  <c r="E327" i="7"/>
  <c r="E328" i="7"/>
  <c r="E329" i="7"/>
  <c r="E330" i="7"/>
  <c r="E331" i="7"/>
  <c r="E332" i="7"/>
  <c r="E333" i="7"/>
  <c r="E334" i="7"/>
  <c r="E335" i="7"/>
  <c r="E336" i="7"/>
  <c r="E337" i="7"/>
  <c r="E338" i="7"/>
  <c r="E339" i="7"/>
  <c r="E340" i="7"/>
  <c r="E341" i="7"/>
  <c r="E342" i="7"/>
  <c r="E343" i="7"/>
  <c r="E344" i="7"/>
  <c r="E345" i="7"/>
  <c r="E346" i="7"/>
  <c r="E347" i="7"/>
  <c r="E348" i="7"/>
  <c r="E349" i="7"/>
  <c r="E350" i="7"/>
  <c r="E351" i="7"/>
  <c r="E352" i="7"/>
  <c r="E353" i="7"/>
  <c r="E354" i="7"/>
  <c r="E355" i="7"/>
  <c r="E356" i="7"/>
  <c r="E357" i="7"/>
  <c r="E358" i="7"/>
  <c r="E359" i="7"/>
  <c r="E360" i="7"/>
  <c r="E361" i="7"/>
  <c r="E362" i="7"/>
  <c r="E363" i="7"/>
  <c r="E364" i="7"/>
  <c r="E365" i="7"/>
  <c r="E366" i="7"/>
  <c r="E367" i="7"/>
  <c r="E368" i="7"/>
  <c r="E369" i="7"/>
  <c r="E370" i="7"/>
  <c r="E371" i="7"/>
  <c r="E372" i="7"/>
  <c r="E373" i="7"/>
  <c r="E374" i="7"/>
  <c r="E375" i="7"/>
  <c r="E376" i="7"/>
  <c r="E377" i="7"/>
  <c r="E378" i="7"/>
  <c r="E379" i="7"/>
  <c r="E380" i="7"/>
  <c r="E381" i="7"/>
  <c r="E382" i="7"/>
  <c r="E383" i="7"/>
  <c r="E384" i="7"/>
  <c r="E385" i="7"/>
  <c r="E386" i="7"/>
  <c r="E387" i="7"/>
  <c r="E388" i="7"/>
  <c r="E389" i="7"/>
  <c r="E390" i="7"/>
  <c r="E391" i="7"/>
  <c r="E392" i="7"/>
  <c r="E393" i="7"/>
  <c r="E394" i="7"/>
  <c r="E395" i="7"/>
  <c r="E396" i="7"/>
  <c r="E397" i="7"/>
  <c r="E398" i="7"/>
  <c r="E399" i="7"/>
  <c r="E400" i="7"/>
  <c r="E401" i="7"/>
  <c r="E402" i="7"/>
  <c r="E403" i="7"/>
  <c r="E404" i="7"/>
  <c r="E405" i="7"/>
  <c r="E406" i="7"/>
  <c r="E407" i="7"/>
  <c r="E408" i="7"/>
  <c r="E409" i="7"/>
  <c r="E410" i="7"/>
  <c r="E411" i="7"/>
  <c r="E412" i="7"/>
  <c r="E413" i="7"/>
  <c r="E414" i="7"/>
  <c r="E415" i="7"/>
  <c r="E416" i="7"/>
  <c r="E417" i="7"/>
  <c r="E418" i="7"/>
  <c r="E419" i="7"/>
  <c r="E420" i="7"/>
  <c r="E421" i="7"/>
  <c r="E422" i="7"/>
  <c r="E423" i="7"/>
  <c r="E424" i="7"/>
  <c r="E425" i="7"/>
  <c r="E426" i="7"/>
  <c r="E427" i="7"/>
  <c r="E428" i="7"/>
  <c r="E429" i="7"/>
  <c r="E430" i="7"/>
  <c r="E431" i="7"/>
  <c r="E432" i="7"/>
  <c r="E433" i="7"/>
  <c r="E434" i="7"/>
  <c r="E435" i="7"/>
  <c r="E436" i="7"/>
  <c r="E437" i="7"/>
  <c r="E438" i="7"/>
  <c r="E439" i="7"/>
  <c r="E440" i="7"/>
  <c r="E441" i="7"/>
  <c r="E442" i="7"/>
  <c r="E443" i="7"/>
  <c r="E444" i="7"/>
  <c r="E445" i="7"/>
  <c r="E446" i="7"/>
  <c r="E447" i="7"/>
  <c r="E448" i="7"/>
  <c r="E449" i="7"/>
  <c r="E450" i="7"/>
  <c r="E451" i="7"/>
  <c r="E452" i="7"/>
  <c r="E453" i="7"/>
  <c r="E454" i="7"/>
  <c r="E455" i="7"/>
  <c r="E456" i="7"/>
  <c r="E457" i="7"/>
  <c r="E458" i="7"/>
  <c r="E459" i="7"/>
  <c r="E460" i="7"/>
  <c r="E461" i="7"/>
  <c r="E462" i="7"/>
  <c r="E463" i="7"/>
  <c r="E464" i="7"/>
  <c r="E465" i="7"/>
  <c r="E466" i="7"/>
  <c r="E467" i="7"/>
  <c r="E468" i="7"/>
  <c r="E469" i="7"/>
  <c r="E470" i="7"/>
  <c r="E471" i="7"/>
  <c r="E472" i="7"/>
  <c r="E473" i="7"/>
  <c r="E474" i="7"/>
  <c r="E475" i="7"/>
  <c r="E476" i="7"/>
  <c r="E477" i="7"/>
  <c r="E478" i="7"/>
  <c r="E479" i="7"/>
  <c r="E480" i="7"/>
  <c r="E481" i="7"/>
  <c r="E482" i="7"/>
  <c r="E483" i="7"/>
  <c r="E484" i="7"/>
  <c r="E485" i="7"/>
  <c r="E486" i="7"/>
  <c r="E487" i="7"/>
  <c r="E488" i="7"/>
  <c r="E489" i="7"/>
  <c r="E490" i="7"/>
  <c r="E491" i="7"/>
  <c r="E492" i="7"/>
  <c r="E493" i="7"/>
  <c r="E494" i="7"/>
  <c r="E495" i="7"/>
  <c r="E496" i="7"/>
  <c r="E497" i="7"/>
  <c r="E498" i="7"/>
  <c r="E499" i="7"/>
  <c r="E500" i="7"/>
  <c r="E501" i="7"/>
  <c r="E502" i="7"/>
  <c r="E503" i="7"/>
  <c r="E504" i="7"/>
  <c r="E505" i="7"/>
  <c r="E506" i="7"/>
  <c r="E507" i="7"/>
  <c r="E508" i="7"/>
  <c r="E509" i="7"/>
  <c r="E510" i="7"/>
  <c r="E511" i="7"/>
  <c r="E512" i="7"/>
  <c r="E513" i="7"/>
  <c r="E514" i="7"/>
  <c r="E515" i="7"/>
  <c r="E516" i="7"/>
  <c r="E517" i="7"/>
  <c r="E518" i="7"/>
  <c r="E519" i="7"/>
  <c r="E520" i="7"/>
  <c r="E521" i="7"/>
  <c r="E522" i="7"/>
  <c r="E523" i="7"/>
  <c r="E524" i="7"/>
  <c r="E525" i="7"/>
  <c r="E526" i="7"/>
  <c r="E527" i="7"/>
  <c r="E528" i="7"/>
  <c r="E529" i="7"/>
  <c r="E530" i="7"/>
  <c r="E531" i="7"/>
  <c r="E532" i="7"/>
  <c r="E533" i="7"/>
  <c r="E534" i="7"/>
  <c r="E535" i="7"/>
  <c r="E536" i="7"/>
  <c r="E537" i="7"/>
  <c r="E538" i="7"/>
  <c r="E539" i="7"/>
  <c r="E540" i="7"/>
  <c r="E541" i="7"/>
  <c r="E542" i="7"/>
  <c r="E543" i="7"/>
  <c r="E544" i="7"/>
  <c r="E545" i="7"/>
  <c r="E546" i="7"/>
  <c r="E547" i="7"/>
  <c r="E548" i="7"/>
  <c r="E549" i="7"/>
  <c r="E550" i="7"/>
  <c r="E551" i="7"/>
  <c r="E552" i="7"/>
  <c r="E553" i="7"/>
  <c r="E554" i="7"/>
  <c r="E555" i="7"/>
  <c r="E556" i="7"/>
  <c r="E557" i="7"/>
  <c r="E558" i="7"/>
  <c r="E559" i="7"/>
  <c r="E560" i="7"/>
  <c r="E561" i="7"/>
  <c r="E562" i="7"/>
  <c r="E563" i="7"/>
  <c r="E564" i="7"/>
  <c r="E565" i="7"/>
  <c r="E566" i="7"/>
  <c r="E567" i="7"/>
  <c r="E568" i="7"/>
  <c r="E569" i="7"/>
  <c r="E570" i="7"/>
  <c r="E571" i="7"/>
  <c r="E572" i="7"/>
  <c r="E573" i="7"/>
  <c r="E574" i="7"/>
  <c r="E575" i="7"/>
  <c r="E576" i="7"/>
  <c r="E577" i="7"/>
  <c r="E578" i="7"/>
  <c r="E579" i="7"/>
  <c r="E580" i="7"/>
  <c r="E581" i="7"/>
  <c r="E582" i="7"/>
  <c r="E583" i="7"/>
  <c r="E584" i="7"/>
  <c r="E585" i="7"/>
  <c r="E586" i="7"/>
  <c r="E587" i="7"/>
  <c r="E588" i="7"/>
  <c r="E589" i="7"/>
  <c r="E590" i="7"/>
  <c r="E591" i="7"/>
  <c r="E592" i="7"/>
  <c r="E593" i="7"/>
  <c r="E594" i="7"/>
  <c r="E595" i="7"/>
  <c r="E596" i="7"/>
  <c r="E597" i="7"/>
  <c r="E598" i="7"/>
  <c r="E599" i="7"/>
  <c r="E600" i="7"/>
  <c r="E601" i="7"/>
  <c r="E602" i="7"/>
  <c r="E603" i="7"/>
  <c r="E604" i="7"/>
  <c r="E605" i="7"/>
  <c r="E606" i="7"/>
  <c r="E607" i="7"/>
  <c r="E608" i="7"/>
  <c r="E609" i="7"/>
  <c r="E610" i="7"/>
  <c r="E611" i="7"/>
  <c r="E612" i="7"/>
  <c r="E613" i="7"/>
  <c r="E614" i="7"/>
  <c r="E615" i="7"/>
  <c r="E616" i="7"/>
  <c r="E617" i="7"/>
  <c r="E618" i="7"/>
  <c r="E619" i="7"/>
  <c r="E620" i="7"/>
  <c r="E621" i="7"/>
  <c r="E622" i="7"/>
  <c r="E623" i="7"/>
  <c r="E624" i="7"/>
  <c r="E625" i="7"/>
  <c r="E626" i="7"/>
  <c r="E627" i="7"/>
  <c r="E628" i="7"/>
  <c r="E629" i="7"/>
  <c r="E630" i="7"/>
  <c r="E631" i="7"/>
  <c r="E632" i="7"/>
  <c r="E633" i="7"/>
  <c r="E634" i="7"/>
  <c r="E635" i="7"/>
  <c r="E636" i="7"/>
  <c r="E637" i="7"/>
  <c r="E638" i="7"/>
  <c r="E639" i="7"/>
  <c r="E640" i="7"/>
  <c r="E641" i="7"/>
  <c r="E642" i="7"/>
  <c r="E643" i="7"/>
  <c r="E644" i="7"/>
  <c r="E645" i="7"/>
  <c r="E646" i="7"/>
  <c r="E647" i="7"/>
  <c r="E648" i="7"/>
  <c r="E649" i="7"/>
  <c r="E650" i="7"/>
  <c r="E651" i="7"/>
  <c r="E652" i="7"/>
  <c r="E653" i="7"/>
  <c r="E654" i="7"/>
  <c r="E655" i="7"/>
  <c r="E656" i="7"/>
  <c r="E657" i="7"/>
  <c r="E658" i="7"/>
  <c r="E659" i="7"/>
  <c r="E660" i="7"/>
  <c r="E661" i="7"/>
  <c r="E662" i="7"/>
  <c r="E663" i="7"/>
  <c r="E664" i="7"/>
  <c r="E665" i="7"/>
  <c r="E666" i="7"/>
  <c r="E667" i="7"/>
  <c r="E668" i="7"/>
  <c r="E669" i="7"/>
  <c r="E670" i="7"/>
  <c r="E671" i="7"/>
  <c r="E672" i="7"/>
  <c r="E673" i="7"/>
  <c r="E674" i="7"/>
  <c r="E675" i="7"/>
  <c r="E676" i="7"/>
  <c r="E677" i="7"/>
  <c r="E678" i="7"/>
  <c r="E679" i="7"/>
  <c r="E680" i="7"/>
  <c r="E681" i="7"/>
  <c r="E682" i="7"/>
  <c r="E683" i="7"/>
  <c r="E684" i="7"/>
  <c r="E685" i="7"/>
  <c r="E686" i="7"/>
  <c r="E687" i="7"/>
  <c r="E688" i="7"/>
  <c r="E689" i="7"/>
  <c r="E690" i="7"/>
  <c r="E691" i="7"/>
  <c r="E692" i="7"/>
  <c r="E693" i="7"/>
  <c r="E694" i="7"/>
  <c r="E695" i="7"/>
  <c r="E696" i="7"/>
  <c r="E697" i="7"/>
  <c r="E698" i="7"/>
  <c r="E699" i="7"/>
  <c r="E700" i="7"/>
  <c r="E701" i="7"/>
  <c r="E702" i="7"/>
  <c r="E703" i="7"/>
  <c r="E704" i="7"/>
  <c r="E705" i="7"/>
  <c r="E706" i="7"/>
  <c r="E707" i="7"/>
  <c r="E708" i="7"/>
  <c r="E709" i="7"/>
  <c r="E710" i="7"/>
  <c r="E711" i="7"/>
  <c r="E712" i="7"/>
  <c r="E713" i="7"/>
  <c r="E714" i="7"/>
  <c r="E715" i="7"/>
  <c r="E716" i="7"/>
  <c r="E717" i="7"/>
  <c r="E718" i="7"/>
  <c r="E719" i="7"/>
  <c r="E720" i="7"/>
  <c r="E721" i="7"/>
  <c r="E722" i="7"/>
  <c r="E723" i="7"/>
  <c r="E724" i="7"/>
  <c r="E725" i="7"/>
  <c r="E7" i="7"/>
  <c r="E6"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D108" i="7"/>
  <c r="D109" i="7"/>
  <c r="D110" i="7"/>
  <c r="D111" i="7"/>
  <c r="D112" i="7"/>
  <c r="D113" i="7"/>
  <c r="D114" i="7"/>
  <c r="D115" i="7"/>
  <c r="D116" i="7"/>
  <c r="D117" i="7"/>
  <c r="D118" i="7"/>
  <c r="D119" i="7"/>
  <c r="D120" i="7"/>
  <c r="D121" i="7"/>
  <c r="D122" i="7"/>
  <c r="D123" i="7"/>
  <c r="D124" i="7"/>
  <c r="D125" i="7"/>
  <c r="D126" i="7"/>
  <c r="D127" i="7"/>
  <c r="D128" i="7"/>
  <c r="D129" i="7"/>
  <c r="D130" i="7"/>
  <c r="D131" i="7"/>
  <c r="D132" i="7"/>
  <c r="D133" i="7"/>
  <c r="D134" i="7"/>
  <c r="D135" i="7"/>
  <c r="D136" i="7"/>
  <c r="D137" i="7"/>
  <c r="D138" i="7"/>
  <c r="D139" i="7"/>
  <c r="D140" i="7"/>
  <c r="D141" i="7"/>
  <c r="D142" i="7"/>
  <c r="D143" i="7"/>
  <c r="D144" i="7"/>
  <c r="D145" i="7"/>
  <c r="D146" i="7"/>
  <c r="D147" i="7"/>
  <c r="D148" i="7"/>
  <c r="D149" i="7"/>
  <c r="D150" i="7"/>
  <c r="D151" i="7"/>
  <c r="D152" i="7"/>
  <c r="D153" i="7"/>
  <c r="D154" i="7"/>
  <c r="D155" i="7"/>
  <c r="D156" i="7"/>
  <c r="D157" i="7"/>
  <c r="D158" i="7"/>
  <c r="D159" i="7"/>
  <c r="D160" i="7"/>
  <c r="D161" i="7"/>
  <c r="D162" i="7"/>
  <c r="D163" i="7"/>
  <c r="D164" i="7"/>
  <c r="D165" i="7"/>
  <c r="D166" i="7"/>
  <c r="D167" i="7"/>
  <c r="D168" i="7"/>
  <c r="D169" i="7"/>
  <c r="D170" i="7"/>
  <c r="D171" i="7"/>
  <c r="D172" i="7"/>
  <c r="D173" i="7"/>
  <c r="D174" i="7"/>
  <c r="D175" i="7"/>
  <c r="D176" i="7"/>
  <c r="D177" i="7"/>
  <c r="D178" i="7"/>
  <c r="D179" i="7"/>
  <c r="D180" i="7"/>
  <c r="D181" i="7"/>
  <c r="D182" i="7"/>
  <c r="D183" i="7"/>
  <c r="D184" i="7"/>
  <c r="D185" i="7"/>
  <c r="D186" i="7"/>
  <c r="D187" i="7"/>
  <c r="D188" i="7"/>
  <c r="D189" i="7"/>
  <c r="D190" i="7"/>
  <c r="D191" i="7"/>
  <c r="D192" i="7"/>
  <c r="D193" i="7"/>
  <c r="D194" i="7"/>
  <c r="D195" i="7"/>
  <c r="D196" i="7"/>
  <c r="D197" i="7"/>
  <c r="D198" i="7"/>
  <c r="D199" i="7"/>
  <c r="D200" i="7"/>
  <c r="D201" i="7"/>
  <c r="D202" i="7"/>
  <c r="D203" i="7"/>
  <c r="D204" i="7"/>
  <c r="D205" i="7"/>
  <c r="D206" i="7"/>
  <c r="D207" i="7"/>
  <c r="D208" i="7"/>
  <c r="D209" i="7"/>
  <c r="D210" i="7"/>
  <c r="D211" i="7"/>
  <c r="D212" i="7"/>
  <c r="D213" i="7"/>
  <c r="D214" i="7"/>
  <c r="D215" i="7"/>
  <c r="D216" i="7"/>
  <c r="D217" i="7"/>
  <c r="D218" i="7"/>
  <c r="D219" i="7"/>
  <c r="D220" i="7"/>
  <c r="D221" i="7"/>
  <c r="D222" i="7"/>
  <c r="D223" i="7"/>
  <c r="D224" i="7"/>
  <c r="D225" i="7"/>
  <c r="D226" i="7"/>
  <c r="D227" i="7"/>
  <c r="D228" i="7"/>
  <c r="D229" i="7"/>
  <c r="D230" i="7"/>
  <c r="D231" i="7"/>
  <c r="D232" i="7"/>
  <c r="D233" i="7"/>
  <c r="D234" i="7"/>
  <c r="D235" i="7"/>
  <c r="D236" i="7"/>
  <c r="D237" i="7"/>
  <c r="D238" i="7"/>
  <c r="D239" i="7"/>
  <c r="D240" i="7"/>
  <c r="D241" i="7"/>
  <c r="D242" i="7"/>
  <c r="D243" i="7"/>
  <c r="D244" i="7"/>
  <c r="D245" i="7"/>
  <c r="D246" i="7"/>
  <c r="D247" i="7"/>
  <c r="D248" i="7"/>
  <c r="D249" i="7"/>
  <c r="D250" i="7"/>
  <c r="D251" i="7"/>
  <c r="D252" i="7"/>
  <c r="D253" i="7"/>
  <c r="D254" i="7"/>
  <c r="D255" i="7"/>
  <c r="D256" i="7"/>
  <c r="D257" i="7"/>
  <c r="D258" i="7"/>
  <c r="D259" i="7"/>
  <c r="D260" i="7"/>
  <c r="D261" i="7"/>
  <c r="D262" i="7"/>
  <c r="D263" i="7"/>
  <c r="D264" i="7"/>
  <c r="D265" i="7"/>
  <c r="D266" i="7"/>
  <c r="D267" i="7"/>
  <c r="D268" i="7"/>
  <c r="D269" i="7"/>
  <c r="D270" i="7"/>
  <c r="D271" i="7"/>
  <c r="D272" i="7"/>
  <c r="D273" i="7"/>
  <c r="D274" i="7"/>
  <c r="D275" i="7"/>
  <c r="D276" i="7"/>
  <c r="D277" i="7"/>
  <c r="D278" i="7"/>
  <c r="D279" i="7"/>
  <c r="D280" i="7"/>
  <c r="D281" i="7"/>
  <c r="D282" i="7"/>
  <c r="D283" i="7"/>
  <c r="D284" i="7"/>
  <c r="D285" i="7"/>
  <c r="D286" i="7"/>
  <c r="D287" i="7"/>
  <c r="D288" i="7"/>
  <c r="D289" i="7"/>
  <c r="D290" i="7"/>
  <c r="D291" i="7"/>
  <c r="D292" i="7"/>
  <c r="D293" i="7"/>
  <c r="D294" i="7"/>
  <c r="D295" i="7"/>
  <c r="D296" i="7"/>
  <c r="D297" i="7"/>
  <c r="D298" i="7"/>
  <c r="D299" i="7"/>
  <c r="D300" i="7"/>
  <c r="D301" i="7"/>
  <c r="D302" i="7"/>
  <c r="D303" i="7"/>
  <c r="D304" i="7"/>
  <c r="D305" i="7"/>
  <c r="D306" i="7"/>
  <c r="D307" i="7"/>
  <c r="D308" i="7"/>
  <c r="D309" i="7"/>
  <c r="D310" i="7"/>
  <c r="D311" i="7"/>
  <c r="D312" i="7"/>
  <c r="D313" i="7"/>
  <c r="D314" i="7"/>
  <c r="D315" i="7"/>
  <c r="D316" i="7"/>
  <c r="D317" i="7"/>
  <c r="D318" i="7"/>
  <c r="D319" i="7"/>
  <c r="D320" i="7"/>
  <c r="D321" i="7"/>
  <c r="D322" i="7"/>
  <c r="D323" i="7"/>
  <c r="D324" i="7"/>
  <c r="D325" i="7"/>
  <c r="D326" i="7"/>
  <c r="D327" i="7"/>
  <c r="D328" i="7"/>
  <c r="D329" i="7"/>
  <c r="D330" i="7"/>
  <c r="D331" i="7"/>
  <c r="D332" i="7"/>
  <c r="D333" i="7"/>
  <c r="D334" i="7"/>
  <c r="D335" i="7"/>
  <c r="D336" i="7"/>
  <c r="D337" i="7"/>
  <c r="D338" i="7"/>
  <c r="D339" i="7"/>
  <c r="D340" i="7"/>
  <c r="D341" i="7"/>
  <c r="D342" i="7"/>
  <c r="D343" i="7"/>
  <c r="D344" i="7"/>
  <c r="D345" i="7"/>
  <c r="D346" i="7"/>
  <c r="D347" i="7"/>
  <c r="D348" i="7"/>
  <c r="D349" i="7"/>
  <c r="D350" i="7"/>
  <c r="D351" i="7"/>
  <c r="D352" i="7"/>
  <c r="D353" i="7"/>
  <c r="D354" i="7"/>
  <c r="D355" i="7"/>
  <c r="D356" i="7"/>
  <c r="D357" i="7"/>
  <c r="D358" i="7"/>
  <c r="D359" i="7"/>
  <c r="D360" i="7"/>
  <c r="D361" i="7"/>
  <c r="D362" i="7"/>
  <c r="D363" i="7"/>
  <c r="D364" i="7"/>
  <c r="D365" i="7"/>
  <c r="D366" i="7"/>
  <c r="D367" i="7"/>
  <c r="D368" i="7"/>
  <c r="D369" i="7"/>
  <c r="D370" i="7"/>
  <c r="D371" i="7"/>
  <c r="D372" i="7"/>
  <c r="D373" i="7"/>
  <c r="D374" i="7"/>
  <c r="D375" i="7"/>
  <c r="D376" i="7"/>
  <c r="D377" i="7"/>
  <c r="D378" i="7"/>
  <c r="D379" i="7"/>
  <c r="D380" i="7"/>
  <c r="D381" i="7"/>
  <c r="D382" i="7"/>
  <c r="D383" i="7"/>
  <c r="D384" i="7"/>
  <c r="D385" i="7"/>
  <c r="D386" i="7"/>
  <c r="D387" i="7"/>
  <c r="D388" i="7"/>
  <c r="D389" i="7"/>
  <c r="D390" i="7"/>
  <c r="D391" i="7"/>
  <c r="D392" i="7"/>
  <c r="D393" i="7"/>
  <c r="D394" i="7"/>
  <c r="D395" i="7"/>
  <c r="D396" i="7"/>
  <c r="D397" i="7"/>
  <c r="D398" i="7"/>
  <c r="D399" i="7"/>
  <c r="D400" i="7"/>
  <c r="D401" i="7"/>
  <c r="D402" i="7"/>
  <c r="D403" i="7"/>
  <c r="D404" i="7"/>
  <c r="D405" i="7"/>
  <c r="D406" i="7"/>
  <c r="D407" i="7"/>
  <c r="D408" i="7"/>
  <c r="D409" i="7"/>
  <c r="D410" i="7"/>
  <c r="D411" i="7"/>
  <c r="D412" i="7"/>
  <c r="D413" i="7"/>
  <c r="D414" i="7"/>
  <c r="D415" i="7"/>
  <c r="D416" i="7"/>
  <c r="D417" i="7"/>
  <c r="D418" i="7"/>
  <c r="D419" i="7"/>
  <c r="D420" i="7"/>
  <c r="D421" i="7"/>
  <c r="D422" i="7"/>
  <c r="D423" i="7"/>
  <c r="D424" i="7"/>
  <c r="D425" i="7"/>
  <c r="D426" i="7"/>
  <c r="D427" i="7"/>
  <c r="D428" i="7"/>
  <c r="D429" i="7"/>
  <c r="D430" i="7"/>
  <c r="D431" i="7"/>
  <c r="D432" i="7"/>
  <c r="D433" i="7"/>
  <c r="D434" i="7"/>
  <c r="D435" i="7"/>
  <c r="D436" i="7"/>
  <c r="D437" i="7"/>
  <c r="D438" i="7"/>
  <c r="D439" i="7"/>
  <c r="D440" i="7"/>
  <c r="D441" i="7"/>
  <c r="D442" i="7"/>
  <c r="D443" i="7"/>
  <c r="D444" i="7"/>
  <c r="D445" i="7"/>
  <c r="D446" i="7"/>
  <c r="D447" i="7"/>
  <c r="D448" i="7"/>
  <c r="D449" i="7"/>
  <c r="D450" i="7"/>
  <c r="D451" i="7"/>
  <c r="D452" i="7"/>
  <c r="D453" i="7"/>
  <c r="D454" i="7"/>
  <c r="D455" i="7"/>
  <c r="D456" i="7"/>
  <c r="D457" i="7"/>
  <c r="D458" i="7"/>
  <c r="D459" i="7"/>
  <c r="D460" i="7"/>
  <c r="D461" i="7"/>
  <c r="D462" i="7"/>
  <c r="D463" i="7"/>
  <c r="D464" i="7"/>
  <c r="D465" i="7"/>
  <c r="D466" i="7"/>
  <c r="D467" i="7"/>
  <c r="D468" i="7"/>
  <c r="D469" i="7"/>
  <c r="D470" i="7"/>
  <c r="D471" i="7"/>
  <c r="D472" i="7"/>
  <c r="D473" i="7"/>
  <c r="D474" i="7"/>
  <c r="D475" i="7"/>
  <c r="D476" i="7"/>
  <c r="D477" i="7"/>
  <c r="D478" i="7"/>
  <c r="D479" i="7"/>
  <c r="D480" i="7"/>
  <c r="D481" i="7"/>
  <c r="D482" i="7"/>
  <c r="D483" i="7"/>
  <c r="D484" i="7"/>
  <c r="D485" i="7"/>
  <c r="D486" i="7"/>
  <c r="D487" i="7"/>
  <c r="D488" i="7"/>
  <c r="D489" i="7"/>
  <c r="D490" i="7"/>
  <c r="D491" i="7"/>
  <c r="D492" i="7"/>
  <c r="D493" i="7"/>
  <c r="D494" i="7"/>
  <c r="D495" i="7"/>
  <c r="D496" i="7"/>
  <c r="D497" i="7"/>
  <c r="D498" i="7"/>
  <c r="D499" i="7"/>
  <c r="D500" i="7"/>
  <c r="D501" i="7"/>
  <c r="D502" i="7"/>
  <c r="D503" i="7"/>
  <c r="D504" i="7"/>
  <c r="D505" i="7"/>
  <c r="D506" i="7"/>
  <c r="D507" i="7"/>
  <c r="D508" i="7"/>
  <c r="D509" i="7"/>
  <c r="D510" i="7"/>
  <c r="D511" i="7"/>
  <c r="D512" i="7"/>
  <c r="D513" i="7"/>
  <c r="D514" i="7"/>
  <c r="D515" i="7"/>
  <c r="D516" i="7"/>
  <c r="D517" i="7"/>
  <c r="D518" i="7"/>
  <c r="D519" i="7"/>
  <c r="D520" i="7"/>
  <c r="D521" i="7"/>
  <c r="D522" i="7"/>
  <c r="D523" i="7"/>
  <c r="D524" i="7"/>
  <c r="D525" i="7"/>
  <c r="D526" i="7"/>
  <c r="D527" i="7"/>
  <c r="D528" i="7"/>
  <c r="D529" i="7"/>
  <c r="D530" i="7"/>
  <c r="D531" i="7"/>
  <c r="D532" i="7"/>
  <c r="D533" i="7"/>
  <c r="D534" i="7"/>
  <c r="D535" i="7"/>
  <c r="D536" i="7"/>
  <c r="D537" i="7"/>
  <c r="D538" i="7"/>
  <c r="D539" i="7"/>
  <c r="D540" i="7"/>
  <c r="D541" i="7"/>
  <c r="D542" i="7"/>
  <c r="D543" i="7"/>
  <c r="D544" i="7"/>
  <c r="D545" i="7"/>
  <c r="D546" i="7"/>
  <c r="D547" i="7"/>
  <c r="D548" i="7"/>
  <c r="D549" i="7"/>
  <c r="D550" i="7"/>
  <c r="D551" i="7"/>
  <c r="D552" i="7"/>
  <c r="D553" i="7"/>
  <c r="D554" i="7"/>
  <c r="D555" i="7"/>
  <c r="D556" i="7"/>
  <c r="D557" i="7"/>
  <c r="D558" i="7"/>
  <c r="D559" i="7"/>
  <c r="D560" i="7"/>
  <c r="D561" i="7"/>
  <c r="D562" i="7"/>
  <c r="D563" i="7"/>
  <c r="D564" i="7"/>
  <c r="D565" i="7"/>
  <c r="D566" i="7"/>
  <c r="D567" i="7"/>
  <c r="D568" i="7"/>
  <c r="D569" i="7"/>
  <c r="D570" i="7"/>
  <c r="D571" i="7"/>
  <c r="D572" i="7"/>
  <c r="D573" i="7"/>
  <c r="D574" i="7"/>
  <c r="D575" i="7"/>
  <c r="D576" i="7"/>
  <c r="D577" i="7"/>
  <c r="D578" i="7"/>
  <c r="D579" i="7"/>
  <c r="D580" i="7"/>
  <c r="D581" i="7"/>
  <c r="D582" i="7"/>
  <c r="D583" i="7"/>
  <c r="D584" i="7"/>
  <c r="D585" i="7"/>
  <c r="D586" i="7"/>
  <c r="D587" i="7"/>
  <c r="D588" i="7"/>
  <c r="D589" i="7"/>
  <c r="D590" i="7"/>
  <c r="D591" i="7"/>
  <c r="D592" i="7"/>
  <c r="D593" i="7"/>
  <c r="D594" i="7"/>
  <c r="D595" i="7"/>
  <c r="D596" i="7"/>
  <c r="D597" i="7"/>
  <c r="D598" i="7"/>
  <c r="D599" i="7"/>
  <c r="D600" i="7"/>
  <c r="D601" i="7"/>
  <c r="D602" i="7"/>
  <c r="D603" i="7"/>
  <c r="D604" i="7"/>
  <c r="D605" i="7"/>
  <c r="D606" i="7"/>
  <c r="D607" i="7"/>
  <c r="D608" i="7"/>
  <c r="D609" i="7"/>
  <c r="D610" i="7"/>
  <c r="D611" i="7"/>
  <c r="D612" i="7"/>
  <c r="D613" i="7"/>
  <c r="D614" i="7"/>
  <c r="D615" i="7"/>
  <c r="D616" i="7"/>
  <c r="D617" i="7"/>
  <c r="D618" i="7"/>
  <c r="D619" i="7"/>
  <c r="D620" i="7"/>
  <c r="D621" i="7"/>
  <c r="D622" i="7"/>
  <c r="D623" i="7"/>
  <c r="D624" i="7"/>
  <c r="D625" i="7"/>
  <c r="D626" i="7"/>
  <c r="D627" i="7"/>
  <c r="D628" i="7"/>
  <c r="D629" i="7"/>
  <c r="D630" i="7"/>
  <c r="D631" i="7"/>
  <c r="D632" i="7"/>
  <c r="D633" i="7"/>
  <c r="D634" i="7"/>
  <c r="D635" i="7"/>
  <c r="D636" i="7"/>
  <c r="D637" i="7"/>
  <c r="D638" i="7"/>
  <c r="D639" i="7"/>
  <c r="D640" i="7"/>
  <c r="D641" i="7"/>
  <c r="D642" i="7"/>
  <c r="D643" i="7"/>
  <c r="D644" i="7"/>
  <c r="D645" i="7"/>
  <c r="D646" i="7"/>
  <c r="D647" i="7"/>
  <c r="D648" i="7"/>
  <c r="D649" i="7"/>
  <c r="D650" i="7"/>
  <c r="D651" i="7"/>
  <c r="D652" i="7"/>
  <c r="D653" i="7"/>
  <c r="D654" i="7"/>
  <c r="D655" i="7"/>
  <c r="D656" i="7"/>
  <c r="D657" i="7"/>
  <c r="D658" i="7"/>
  <c r="D659" i="7"/>
  <c r="D660" i="7"/>
  <c r="D661" i="7"/>
  <c r="D662" i="7"/>
  <c r="D663" i="7"/>
  <c r="D664" i="7"/>
  <c r="D665" i="7"/>
  <c r="D666" i="7"/>
  <c r="D667" i="7"/>
  <c r="D668" i="7"/>
  <c r="D669" i="7"/>
  <c r="D670" i="7"/>
  <c r="D671" i="7"/>
  <c r="D672" i="7"/>
  <c r="D673" i="7"/>
  <c r="D674" i="7"/>
  <c r="D675" i="7"/>
  <c r="D676" i="7"/>
  <c r="D677" i="7"/>
  <c r="D678" i="7"/>
  <c r="D679" i="7"/>
  <c r="D680" i="7"/>
  <c r="D681" i="7"/>
  <c r="D682" i="7"/>
  <c r="D683" i="7"/>
  <c r="D684" i="7"/>
  <c r="D685" i="7"/>
  <c r="D686" i="7"/>
  <c r="D687" i="7"/>
  <c r="D688" i="7"/>
  <c r="D689" i="7"/>
  <c r="D690" i="7"/>
  <c r="D691" i="7"/>
  <c r="D692" i="7"/>
  <c r="D693" i="7"/>
  <c r="D694" i="7"/>
  <c r="D695" i="7"/>
  <c r="D696" i="7"/>
  <c r="D697" i="7"/>
  <c r="D698" i="7"/>
  <c r="D699" i="7"/>
  <c r="D700" i="7"/>
  <c r="D701" i="7"/>
  <c r="D702" i="7"/>
  <c r="D703" i="7"/>
  <c r="D704" i="7"/>
  <c r="D705" i="7"/>
  <c r="D706" i="7"/>
  <c r="D707" i="7"/>
  <c r="D708" i="7"/>
  <c r="D709" i="7"/>
  <c r="D710" i="7"/>
  <c r="D711" i="7"/>
  <c r="D712" i="7"/>
  <c r="D713" i="7"/>
  <c r="D714" i="7"/>
  <c r="D715" i="7"/>
  <c r="D716" i="7"/>
  <c r="D717" i="7"/>
  <c r="D718" i="7"/>
  <c r="D719" i="7"/>
  <c r="D720" i="7"/>
  <c r="D721" i="7"/>
  <c r="D722" i="7"/>
  <c r="D723" i="7"/>
  <c r="D724" i="7"/>
  <c r="D725" i="7"/>
  <c r="D7" i="7"/>
  <c r="D6" i="7"/>
  <c r="L46" i="8"/>
  <c r="L47" i="8" s="1"/>
  <c r="K46" i="8"/>
  <c r="K47" i="8" s="1"/>
  <c r="J46" i="8"/>
  <c r="J47" i="8" s="1"/>
  <c r="I46" i="8"/>
  <c r="I47" i="8" s="1"/>
  <c r="H46" i="8"/>
  <c r="H47" i="8" s="1"/>
  <c r="G46" i="8"/>
  <c r="G47" i="8" s="1"/>
  <c r="F46" i="8"/>
  <c r="F47" i="8" s="1"/>
  <c r="E46" i="8"/>
  <c r="E47" i="8" s="1"/>
  <c r="D46" i="8"/>
  <c r="D47" i="8" s="1"/>
  <c r="L33" i="8"/>
  <c r="L34" i="8" s="1"/>
  <c r="K33" i="8"/>
  <c r="K34" i="8" s="1"/>
  <c r="J33" i="8"/>
  <c r="J34" i="8" s="1"/>
  <c r="I33" i="8"/>
  <c r="I34" i="8" s="1"/>
  <c r="H33" i="8"/>
  <c r="H34" i="8" s="1"/>
  <c r="G33" i="8"/>
  <c r="G34" i="8" s="1"/>
  <c r="F33" i="8"/>
  <c r="F34" i="8" s="1"/>
  <c r="E33" i="8"/>
  <c r="E34" i="8" s="1"/>
  <c r="D33" i="8"/>
  <c r="J17" i="8"/>
  <c r="J16" i="8"/>
  <c r="N363" i="2"/>
  <c r="M363" i="2"/>
  <c r="L363" i="2"/>
  <c r="K363" i="2"/>
  <c r="J363" i="2"/>
  <c r="I363" i="2"/>
  <c r="N362" i="2"/>
  <c r="M362" i="2"/>
  <c r="L362" i="2"/>
  <c r="K362" i="2"/>
  <c r="J362" i="2"/>
  <c r="I362" i="2"/>
  <c r="N361" i="2"/>
  <c r="M361" i="2"/>
  <c r="L361" i="2"/>
  <c r="K361" i="2"/>
  <c r="J361" i="2"/>
  <c r="I361" i="2"/>
  <c r="N360" i="2"/>
  <c r="M360" i="2"/>
  <c r="L360" i="2"/>
  <c r="K360" i="2"/>
  <c r="J360" i="2"/>
  <c r="I360" i="2"/>
  <c r="N359" i="2"/>
  <c r="M359" i="2"/>
  <c r="L359" i="2"/>
  <c r="K359" i="2"/>
  <c r="J359" i="2"/>
  <c r="I359" i="2"/>
  <c r="N358" i="2"/>
  <c r="M358" i="2"/>
  <c r="L358" i="2"/>
  <c r="K358" i="2"/>
  <c r="J358" i="2"/>
  <c r="I358" i="2"/>
  <c r="N357" i="2"/>
  <c r="M357" i="2"/>
  <c r="L357" i="2"/>
  <c r="K357" i="2"/>
  <c r="J357" i="2"/>
  <c r="I357" i="2"/>
  <c r="N356" i="2"/>
  <c r="M356" i="2"/>
  <c r="L356" i="2"/>
  <c r="K356" i="2"/>
  <c r="J356" i="2"/>
  <c r="I356" i="2"/>
  <c r="N355" i="2"/>
  <c r="M355" i="2"/>
  <c r="L355" i="2"/>
  <c r="K355" i="2"/>
  <c r="J355" i="2"/>
  <c r="I355" i="2"/>
  <c r="N354" i="2"/>
  <c r="M354" i="2"/>
  <c r="L354" i="2"/>
  <c r="K354" i="2"/>
  <c r="J354" i="2"/>
  <c r="I354" i="2"/>
  <c r="N353" i="2"/>
  <c r="M353" i="2"/>
  <c r="L353" i="2"/>
  <c r="K353" i="2"/>
  <c r="J353" i="2"/>
  <c r="I353" i="2"/>
  <c r="N352" i="2"/>
  <c r="M352" i="2"/>
  <c r="L352" i="2"/>
  <c r="K352" i="2"/>
  <c r="J352" i="2"/>
  <c r="I352" i="2"/>
  <c r="N351" i="2"/>
  <c r="M351" i="2"/>
  <c r="L351" i="2"/>
  <c r="K351" i="2"/>
  <c r="J351" i="2"/>
  <c r="I351" i="2"/>
  <c r="N350" i="2"/>
  <c r="M350" i="2"/>
  <c r="L350" i="2"/>
  <c r="K350" i="2"/>
  <c r="J350" i="2"/>
  <c r="I350" i="2"/>
  <c r="N349" i="2"/>
  <c r="M349" i="2"/>
  <c r="L349" i="2"/>
  <c r="K349" i="2"/>
  <c r="J349" i="2"/>
  <c r="I349" i="2"/>
  <c r="N348" i="2"/>
  <c r="M348" i="2"/>
  <c r="L348" i="2"/>
  <c r="K348" i="2"/>
  <c r="J348" i="2"/>
  <c r="I348" i="2"/>
  <c r="N347" i="2"/>
  <c r="M347" i="2"/>
  <c r="L347" i="2"/>
  <c r="K347" i="2"/>
  <c r="J347" i="2"/>
  <c r="I347" i="2"/>
  <c r="N346" i="2"/>
  <c r="M346" i="2"/>
  <c r="L346" i="2"/>
  <c r="K346" i="2"/>
  <c r="J346" i="2"/>
  <c r="I346" i="2"/>
  <c r="N345" i="2"/>
  <c r="M345" i="2"/>
  <c r="L345" i="2"/>
  <c r="K345" i="2"/>
  <c r="J345" i="2"/>
  <c r="I345" i="2"/>
  <c r="N344" i="2"/>
  <c r="M344" i="2"/>
  <c r="L344" i="2"/>
  <c r="K344" i="2"/>
  <c r="J344" i="2"/>
  <c r="I344" i="2"/>
  <c r="N343" i="2"/>
  <c r="M343" i="2"/>
  <c r="L343" i="2"/>
  <c r="K343" i="2"/>
  <c r="J343" i="2"/>
  <c r="I343" i="2"/>
  <c r="N342" i="2"/>
  <c r="M342" i="2"/>
  <c r="L342" i="2"/>
  <c r="K342" i="2"/>
  <c r="J342" i="2"/>
  <c r="I342" i="2"/>
  <c r="N341" i="2"/>
  <c r="M341" i="2"/>
  <c r="L341" i="2"/>
  <c r="K341" i="2"/>
  <c r="J341" i="2"/>
  <c r="I341" i="2"/>
  <c r="N340" i="2"/>
  <c r="M340" i="2"/>
  <c r="L340" i="2"/>
  <c r="K340" i="2"/>
  <c r="J340" i="2"/>
  <c r="I340" i="2"/>
  <c r="N339" i="2"/>
  <c r="M339" i="2"/>
  <c r="L339" i="2"/>
  <c r="K339" i="2"/>
  <c r="J339" i="2"/>
  <c r="I339" i="2"/>
  <c r="N338" i="2"/>
  <c r="M338" i="2"/>
  <c r="L338" i="2"/>
  <c r="K338" i="2"/>
  <c r="J338" i="2"/>
  <c r="I338" i="2"/>
  <c r="N337" i="2"/>
  <c r="M337" i="2"/>
  <c r="L337" i="2"/>
  <c r="K337" i="2"/>
  <c r="J337" i="2"/>
  <c r="I337" i="2"/>
  <c r="N336" i="2"/>
  <c r="M336" i="2"/>
  <c r="L336" i="2"/>
  <c r="K336" i="2"/>
  <c r="J336" i="2"/>
  <c r="I336" i="2"/>
  <c r="N335" i="2"/>
  <c r="M335" i="2"/>
  <c r="L335" i="2"/>
  <c r="K335" i="2"/>
  <c r="J335" i="2"/>
  <c r="I335" i="2"/>
  <c r="N334" i="2"/>
  <c r="M334" i="2"/>
  <c r="L334" i="2"/>
  <c r="K334" i="2"/>
  <c r="J334" i="2"/>
  <c r="I334" i="2"/>
  <c r="N333" i="2"/>
  <c r="M333" i="2"/>
  <c r="L333" i="2"/>
  <c r="K333" i="2"/>
  <c r="J333" i="2"/>
  <c r="I333" i="2"/>
  <c r="N332" i="2"/>
  <c r="M332" i="2"/>
  <c r="L332" i="2"/>
  <c r="K332" i="2"/>
  <c r="J332" i="2"/>
  <c r="I332" i="2"/>
  <c r="N331" i="2"/>
  <c r="M331" i="2"/>
  <c r="L331" i="2"/>
  <c r="K331" i="2"/>
  <c r="J331" i="2"/>
  <c r="I331" i="2"/>
  <c r="N330" i="2"/>
  <c r="M330" i="2"/>
  <c r="L330" i="2"/>
  <c r="K330" i="2"/>
  <c r="J330" i="2"/>
  <c r="I330" i="2"/>
  <c r="N329" i="2"/>
  <c r="M329" i="2"/>
  <c r="L329" i="2"/>
  <c r="K329" i="2"/>
  <c r="J329" i="2"/>
  <c r="I329" i="2"/>
  <c r="N328" i="2"/>
  <c r="M328" i="2"/>
  <c r="L328" i="2"/>
  <c r="K328" i="2"/>
  <c r="J328" i="2"/>
  <c r="I328" i="2"/>
  <c r="N327" i="2"/>
  <c r="M327" i="2"/>
  <c r="L327" i="2"/>
  <c r="K327" i="2"/>
  <c r="J327" i="2"/>
  <c r="I327" i="2"/>
  <c r="N326" i="2"/>
  <c r="M326" i="2"/>
  <c r="L326" i="2"/>
  <c r="K326" i="2"/>
  <c r="J326" i="2"/>
  <c r="I326" i="2"/>
  <c r="N325" i="2"/>
  <c r="M325" i="2"/>
  <c r="L325" i="2"/>
  <c r="K325" i="2"/>
  <c r="J325" i="2"/>
  <c r="I325" i="2"/>
  <c r="N324" i="2"/>
  <c r="M324" i="2"/>
  <c r="L324" i="2"/>
  <c r="K324" i="2"/>
  <c r="J324" i="2"/>
  <c r="I324" i="2"/>
  <c r="N323" i="2"/>
  <c r="M323" i="2"/>
  <c r="L323" i="2"/>
  <c r="K323" i="2"/>
  <c r="J323" i="2"/>
  <c r="I323" i="2"/>
  <c r="N322" i="2"/>
  <c r="M322" i="2"/>
  <c r="L322" i="2"/>
  <c r="K322" i="2"/>
  <c r="J322" i="2"/>
  <c r="I322" i="2"/>
  <c r="N321" i="2"/>
  <c r="M321" i="2"/>
  <c r="L321" i="2"/>
  <c r="K321" i="2"/>
  <c r="J321" i="2"/>
  <c r="I321" i="2"/>
  <c r="N320" i="2"/>
  <c r="M320" i="2"/>
  <c r="L320" i="2"/>
  <c r="K320" i="2"/>
  <c r="J320" i="2"/>
  <c r="I320" i="2"/>
  <c r="N319" i="2"/>
  <c r="M319" i="2"/>
  <c r="L319" i="2"/>
  <c r="K319" i="2"/>
  <c r="J319" i="2"/>
  <c r="I319" i="2"/>
  <c r="N318" i="2"/>
  <c r="M318" i="2"/>
  <c r="L318" i="2"/>
  <c r="K318" i="2"/>
  <c r="J318" i="2"/>
  <c r="I318" i="2"/>
  <c r="N317" i="2"/>
  <c r="M317" i="2"/>
  <c r="L317" i="2"/>
  <c r="K317" i="2"/>
  <c r="J317" i="2"/>
  <c r="I317" i="2"/>
  <c r="N316" i="2"/>
  <c r="M316" i="2"/>
  <c r="L316" i="2"/>
  <c r="K316" i="2"/>
  <c r="J316" i="2"/>
  <c r="I316" i="2"/>
  <c r="N315" i="2"/>
  <c r="M315" i="2"/>
  <c r="L315" i="2"/>
  <c r="K315" i="2"/>
  <c r="J315" i="2"/>
  <c r="I315" i="2"/>
  <c r="N314" i="2"/>
  <c r="M314" i="2"/>
  <c r="L314" i="2"/>
  <c r="K314" i="2"/>
  <c r="J314" i="2"/>
  <c r="I314" i="2"/>
  <c r="N313" i="2"/>
  <c r="M313" i="2"/>
  <c r="L313" i="2"/>
  <c r="K313" i="2"/>
  <c r="J313" i="2"/>
  <c r="I313" i="2"/>
  <c r="N312" i="2"/>
  <c r="M312" i="2"/>
  <c r="L312" i="2"/>
  <c r="K312" i="2"/>
  <c r="J312" i="2"/>
  <c r="I312" i="2"/>
  <c r="N311" i="2"/>
  <c r="M311" i="2"/>
  <c r="L311" i="2"/>
  <c r="K311" i="2"/>
  <c r="J311" i="2"/>
  <c r="I311" i="2"/>
  <c r="N310" i="2"/>
  <c r="M310" i="2"/>
  <c r="L310" i="2"/>
  <c r="K310" i="2"/>
  <c r="J310" i="2"/>
  <c r="I310" i="2"/>
  <c r="N309" i="2"/>
  <c r="M309" i="2"/>
  <c r="L309" i="2"/>
  <c r="K309" i="2"/>
  <c r="J309" i="2"/>
  <c r="I309" i="2"/>
  <c r="N308" i="2"/>
  <c r="M308" i="2"/>
  <c r="L308" i="2"/>
  <c r="K308" i="2"/>
  <c r="J308" i="2"/>
  <c r="I308" i="2"/>
  <c r="N307" i="2"/>
  <c r="M307" i="2"/>
  <c r="L307" i="2"/>
  <c r="K307" i="2"/>
  <c r="J307" i="2"/>
  <c r="I307" i="2"/>
  <c r="N306" i="2"/>
  <c r="M306" i="2"/>
  <c r="L306" i="2"/>
  <c r="K306" i="2"/>
  <c r="J306" i="2"/>
  <c r="I306" i="2"/>
  <c r="N305" i="2"/>
  <c r="M305" i="2"/>
  <c r="L305" i="2"/>
  <c r="K305" i="2"/>
  <c r="J305" i="2"/>
  <c r="I305" i="2"/>
  <c r="N304" i="2"/>
  <c r="M304" i="2"/>
  <c r="L304" i="2"/>
  <c r="K304" i="2"/>
  <c r="J304" i="2"/>
  <c r="I304" i="2"/>
  <c r="N303" i="2"/>
  <c r="M303" i="2"/>
  <c r="L303" i="2"/>
  <c r="K303" i="2"/>
  <c r="J303" i="2"/>
  <c r="I303" i="2"/>
  <c r="N302" i="2"/>
  <c r="M302" i="2"/>
  <c r="L302" i="2"/>
  <c r="K302" i="2"/>
  <c r="J302" i="2"/>
  <c r="I302" i="2"/>
  <c r="N301" i="2"/>
  <c r="M301" i="2"/>
  <c r="L301" i="2"/>
  <c r="K301" i="2"/>
  <c r="J301" i="2"/>
  <c r="I301" i="2"/>
  <c r="N300" i="2"/>
  <c r="M300" i="2"/>
  <c r="L300" i="2"/>
  <c r="K300" i="2"/>
  <c r="J300" i="2"/>
  <c r="I300" i="2"/>
  <c r="N299" i="2"/>
  <c r="M299" i="2"/>
  <c r="L299" i="2"/>
  <c r="K299" i="2"/>
  <c r="J299" i="2"/>
  <c r="I299" i="2"/>
  <c r="N298" i="2"/>
  <c r="M298" i="2"/>
  <c r="L298" i="2"/>
  <c r="K298" i="2"/>
  <c r="J298" i="2"/>
  <c r="I298" i="2"/>
  <c r="N297" i="2"/>
  <c r="M297" i="2"/>
  <c r="L297" i="2"/>
  <c r="K297" i="2"/>
  <c r="J297" i="2"/>
  <c r="I297" i="2"/>
  <c r="N296" i="2"/>
  <c r="M296" i="2"/>
  <c r="L296" i="2"/>
  <c r="K296" i="2"/>
  <c r="J296" i="2"/>
  <c r="I296" i="2"/>
  <c r="N295" i="2"/>
  <c r="M295" i="2"/>
  <c r="L295" i="2"/>
  <c r="K295" i="2"/>
  <c r="J295" i="2"/>
  <c r="I295" i="2"/>
  <c r="N294" i="2"/>
  <c r="M294" i="2"/>
  <c r="L294" i="2"/>
  <c r="K294" i="2"/>
  <c r="J294" i="2"/>
  <c r="I294" i="2"/>
  <c r="N293" i="2"/>
  <c r="M293" i="2"/>
  <c r="L293" i="2"/>
  <c r="K293" i="2"/>
  <c r="J293" i="2"/>
  <c r="I293" i="2"/>
  <c r="N292" i="2"/>
  <c r="M292" i="2"/>
  <c r="L292" i="2"/>
  <c r="K292" i="2"/>
  <c r="J292" i="2"/>
  <c r="I292" i="2"/>
  <c r="N291" i="2"/>
  <c r="M291" i="2"/>
  <c r="L291" i="2"/>
  <c r="K291" i="2"/>
  <c r="J291" i="2"/>
  <c r="I291" i="2"/>
  <c r="N290" i="2"/>
  <c r="M290" i="2"/>
  <c r="L290" i="2"/>
  <c r="K290" i="2"/>
  <c r="J290" i="2"/>
  <c r="I290" i="2"/>
  <c r="N289" i="2"/>
  <c r="M289" i="2"/>
  <c r="L289" i="2"/>
  <c r="K289" i="2"/>
  <c r="J289" i="2"/>
  <c r="I289" i="2"/>
  <c r="N288" i="2"/>
  <c r="M288" i="2"/>
  <c r="L288" i="2"/>
  <c r="K288" i="2"/>
  <c r="J288" i="2"/>
  <c r="I288" i="2"/>
  <c r="N287" i="2"/>
  <c r="M287" i="2"/>
  <c r="L287" i="2"/>
  <c r="K287" i="2"/>
  <c r="J287" i="2"/>
  <c r="I287" i="2"/>
  <c r="N286" i="2"/>
  <c r="M286" i="2"/>
  <c r="L286" i="2"/>
  <c r="K286" i="2"/>
  <c r="J286" i="2"/>
  <c r="I286" i="2"/>
  <c r="N285" i="2"/>
  <c r="M285" i="2"/>
  <c r="L285" i="2"/>
  <c r="K285" i="2"/>
  <c r="J285" i="2"/>
  <c r="I285" i="2"/>
  <c r="N284" i="2"/>
  <c r="M284" i="2"/>
  <c r="L284" i="2"/>
  <c r="K284" i="2"/>
  <c r="J284" i="2"/>
  <c r="I284" i="2"/>
  <c r="N283" i="2"/>
  <c r="M283" i="2"/>
  <c r="L283" i="2"/>
  <c r="K283" i="2"/>
  <c r="J283" i="2"/>
  <c r="I283" i="2"/>
  <c r="N282" i="2"/>
  <c r="M282" i="2"/>
  <c r="L282" i="2"/>
  <c r="K282" i="2"/>
  <c r="J282" i="2"/>
  <c r="I282" i="2"/>
  <c r="N281" i="2"/>
  <c r="M281" i="2"/>
  <c r="L281" i="2"/>
  <c r="K281" i="2"/>
  <c r="J281" i="2"/>
  <c r="I281" i="2"/>
  <c r="N280" i="2"/>
  <c r="M280" i="2"/>
  <c r="L280" i="2"/>
  <c r="K280" i="2"/>
  <c r="J280" i="2"/>
  <c r="I280" i="2"/>
  <c r="N279" i="2"/>
  <c r="M279" i="2"/>
  <c r="L279" i="2"/>
  <c r="K279" i="2"/>
  <c r="J279" i="2"/>
  <c r="I279" i="2"/>
  <c r="N278" i="2"/>
  <c r="M278" i="2"/>
  <c r="L278" i="2"/>
  <c r="K278" i="2"/>
  <c r="J278" i="2"/>
  <c r="I278" i="2"/>
  <c r="N277" i="2"/>
  <c r="M277" i="2"/>
  <c r="L277" i="2"/>
  <c r="K277" i="2"/>
  <c r="J277" i="2"/>
  <c r="I277" i="2"/>
  <c r="N276" i="2"/>
  <c r="M276" i="2"/>
  <c r="L276" i="2"/>
  <c r="K276" i="2"/>
  <c r="J276" i="2"/>
  <c r="I276" i="2"/>
  <c r="N275" i="2"/>
  <c r="M275" i="2"/>
  <c r="L275" i="2"/>
  <c r="K275" i="2"/>
  <c r="J275" i="2"/>
  <c r="I275" i="2"/>
  <c r="N274" i="2"/>
  <c r="M274" i="2"/>
  <c r="L274" i="2"/>
  <c r="K274" i="2"/>
  <c r="J274" i="2"/>
  <c r="I274" i="2"/>
  <c r="N273" i="2"/>
  <c r="M273" i="2"/>
  <c r="L273" i="2"/>
  <c r="K273" i="2"/>
  <c r="J273" i="2"/>
  <c r="I273" i="2"/>
  <c r="N272" i="2"/>
  <c r="M272" i="2"/>
  <c r="L272" i="2"/>
  <c r="K272" i="2"/>
  <c r="J272" i="2"/>
  <c r="I272" i="2"/>
  <c r="N271" i="2"/>
  <c r="M271" i="2"/>
  <c r="L271" i="2"/>
  <c r="K271" i="2"/>
  <c r="J271" i="2"/>
  <c r="I271" i="2"/>
  <c r="N270" i="2"/>
  <c r="M270" i="2"/>
  <c r="L270" i="2"/>
  <c r="K270" i="2"/>
  <c r="J270" i="2"/>
  <c r="I270" i="2"/>
  <c r="N269" i="2"/>
  <c r="M269" i="2"/>
  <c r="L269" i="2"/>
  <c r="K269" i="2"/>
  <c r="J269" i="2"/>
  <c r="I269" i="2"/>
  <c r="N268" i="2"/>
  <c r="M268" i="2"/>
  <c r="L268" i="2"/>
  <c r="K268" i="2"/>
  <c r="J268" i="2"/>
  <c r="I268" i="2"/>
  <c r="N267" i="2"/>
  <c r="M267" i="2"/>
  <c r="L267" i="2"/>
  <c r="K267" i="2"/>
  <c r="J267" i="2"/>
  <c r="I267" i="2"/>
  <c r="N266" i="2"/>
  <c r="M266" i="2"/>
  <c r="L266" i="2"/>
  <c r="K266" i="2"/>
  <c r="J266" i="2"/>
  <c r="I266" i="2"/>
  <c r="N265" i="2"/>
  <c r="M265" i="2"/>
  <c r="L265" i="2"/>
  <c r="K265" i="2"/>
  <c r="J265" i="2"/>
  <c r="I265" i="2"/>
  <c r="N264" i="2"/>
  <c r="M264" i="2"/>
  <c r="L264" i="2"/>
  <c r="K264" i="2"/>
  <c r="J264" i="2"/>
  <c r="I264" i="2"/>
  <c r="N263" i="2"/>
  <c r="M263" i="2"/>
  <c r="L263" i="2"/>
  <c r="K263" i="2"/>
  <c r="J263" i="2"/>
  <c r="I263" i="2"/>
  <c r="N262" i="2"/>
  <c r="M262" i="2"/>
  <c r="L262" i="2"/>
  <c r="K262" i="2"/>
  <c r="J262" i="2"/>
  <c r="I262" i="2"/>
  <c r="N261" i="2"/>
  <c r="M261" i="2"/>
  <c r="L261" i="2"/>
  <c r="K261" i="2"/>
  <c r="J261" i="2"/>
  <c r="I261" i="2"/>
  <c r="N260" i="2"/>
  <c r="M260" i="2"/>
  <c r="L260" i="2"/>
  <c r="K260" i="2"/>
  <c r="J260" i="2"/>
  <c r="I260" i="2"/>
  <c r="N259" i="2"/>
  <c r="M259" i="2"/>
  <c r="L259" i="2"/>
  <c r="K259" i="2"/>
  <c r="J259" i="2"/>
  <c r="I259" i="2"/>
  <c r="N258" i="2"/>
  <c r="M258" i="2"/>
  <c r="L258" i="2"/>
  <c r="K258" i="2"/>
  <c r="J258" i="2"/>
  <c r="I258" i="2"/>
  <c r="N257" i="2"/>
  <c r="M257" i="2"/>
  <c r="L257" i="2"/>
  <c r="K257" i="2"/>
  <c r="J257" i="2"/>
  <c r="I257" i="2"/>
  <c r="N256" i="2"/>
  <c r="M256" i="2"/>
  <c r="L256" i="2"/>
  <c r="K256" i="2"/>
  <c r="J256" i="2"/>
  <c r="I256" i="2"/>
  <c r="N255" i="2"/>
  <c r="M255" i="2"/>
  <c r="L255" i="2"/>
  <c r="K255" i="2"/>
  <c r="J255" i="2"/>
  <c r="I255" i="2"/>
  <c r="N254" i="2"/>
  <c r="M254" i="2"/>
  <c r="L254" i="2"/>
  <c r="K254" i="2"/>
  <c r="J254" i="2"/>
  <c r="I254" i="2"/>
  <c r="N253" i="2"/>
  <c r="M253" i="2"/>
  <c r="L253" i="2"/>
  <c r="K253" i="2"/>
  <c r="J253" i="2"/>
  <c r="I253" i="2"/>
  <c r="N252" i="2"/>
  <c r="M252" i="2"/>
  <c r="L252" i="2"/>
  <c r="K252" i="2"/>
  <c r="J252" i="2"/>
  <c r="I252" i="2"/>
  <c r="N251" i="2"/>
  <c r="M251" i="2"/>
  <c r="L251" i="2"/>
  <c r="K251" i="2"/>
  <c r="J251" i="2"/>
  <c r="I251" i="2"/>
  <c r="N250" i="2"/>
  <c r="M250" i="2"/>
  <c r="L250" i="2"/>
  <c r="K250" i="2"/>
  <c r="J250" i="2"/>
  <c r="I250" i="2"/>
  <c r="N249" i="2"/>
  <c r="M249" i="2"/>
  <c r="L249" i="2"/>
  <c r="K249" i="2"/>
  <c r="J249" i="2"/>
  <c r="I249" i="2"/>
  <c r="N248" i="2"/>
  <c r="M248" i="2"/>
  <c r="L248" i="2"/>
  <c r="K248" i="2"/>
  <c r="J248" i="2"/>
  <c r="I248" i="2"/>
  <c r="N247" i="2"/>
  <c r="M247" i="2"/>
  <c r="L247" i="2"/>
  <c r="K247" i="2"/>
  <c r="J247" i="2"/>
  <c r="I247" i="2"/>
  <c r="N246" i="2"/>
  <c r="M246" i="2"/>
  <c r="L246" i="2"/>
  <c r="K246" i="2"/>
  <c r="J246" i="2"/>
  <c r="I246" i="2"/>
  <c r="N245" i="2"/>
  <c r="M245" i="2"/>
  <c r="L245" i="2"/>
  <c r="K245" i="2"/>
  <c r="J245" i="2"/>
  <c r="I245" i="2"/>
  <c r="N244" i="2"/>
  <c r="M244" i="2"/>
  <c r="L244" i="2"/>
  <c r="K244" i="2"/>
  <c r="J244" i="2"/>
  <c r="I244" i="2"/>
  <c r="N243" i="2"/>
  <c r="M243" i="2"/>
  <c r="L243" i="2"/>
  <c r="K243" i="2"/>
  <c r="J243" i="2"/>
  <c r="I243" i="2"/>
  <c r="N242" i="2"/>
  <c r="M242" i="2"/>
  <c r="L242" i="2"/>
  <c r="K242" i="2"/>
  <c r="J242" i="2"/>
  <c r="I242" i="2"/>
  <c r="N241" i="2"/>
  <c r="M241" i="2"/>
  <c r="L241" i="2"/>
  <c r="K241" i="2"/>
  <c r="J241" i="2"/>
  <c r="I241" i="2"/>
  <c r="N240" i="2"/>
  <c r="M240" i="2"/>
  <c r="L240" i="2"/>
  <c r="K240" i="2"/>
  <c r="J240" i="2"/>
  <c r="I240" i="2"/>
  <c r="N239" i="2"/>
  <c r="M239" i="2"/>
  <c r="L239" i="2"/>
  <c r="K239" i="2"/>
  <c r="J239" i="2"/>
  <c r="I239" i="2"/>
  <c r="N238" i="2"/>
  <c r="M238" i="2"/>
  <c r="L238" i="2"/>
  <c r="K238" i="2"/>
  <c r="J238" i="2"/>
  <c r="I238" i="2"/>
  <c r="N237" i="2"/>
  <c r="M237" i="2"/>
  <c r="L237" i="2"/>
  <c r="K237" i="2"/>
  <c r="J237" i="2"/>
  <c r="I237" i="2"/>
  <c r="N236" i="2"/>
  <c r="M236" i="2"/>
  <c r="L236" i="2"/>
  <c r="K236" i="2"/>
  <c r="J236" i="2"/>
  <c r="I236" i="2"/>
  <c r="N235" i="2"/>
  <c r="M235" i="2"/>
  <c r="L235" i="2"/>
  <c r="K235" i="2"/>
  <c r="J235" i="2"/>
  <c r="I235" i="2"/>
  <c r="N234" i="2"/>
  <c r="M234" i="2"/>
  <c r="L234" i="2"/>
  <c r="K234" i="2"/>
  <c r="J234" i="2"/>
  <c r="I234" i="2"/>
  <c r="N233" i="2"/>
  <c r="M233" i="2"/>
  <c r="L233" i="2"/>
  <c r="K233" i="2"/>
  <c r="J233" i="2"/>
  <c r="I233" i="2"/>
  <c r="N232" i="2"/>
  <c r="M232" i="2"/>
  <c r="L232" i="2"/>
  <c r="K232" i="2"/>
  <c r="J232" i="2"/>
  <c r="I232" i="2"/>
  <c r="N231" i="2"/>
  <c r="M231" i="2"/>
  <c r="L231" i="2"/>
  <c r="K231" i="2"/>
  <c r="J231" i="2"/>
  <c r="I231" i="2"/>
  <c r="N230" i="2"/>
  <c r="M230" i="2"/>
  <c r="L230" i="2"/>
  <c r="K230" i="2"/>
  <c r="J230" i="2"/>
  <c r="I230" i="2"/>
  <c r="N229" i="2"/>
  <c r="M229" i="2"/>
  <c r="L229" i="2"/>
  <c r="K229" i="2"/>
  <c r="J229" i="2"/>
  <c r="I229" i="2"/>
  <c r="N228" i="2"/>
  <c r="M228" i="2"/>
  <c r="L228" i="2"/>
  <c r="K228" i="2"/>
  <c r="J228" i="2"/>
  <c r="I228" i="2"/>
  <c r="N227" i="2"/>
  <c r="M227" i="2"/>
  <c r="L227" i="2"/>
  <c r="K227" i="2"/>
  <c r="J227" i="2"/>
  <c r="I227" i="2"/>
  <c r="N226" i="2"/>
  <c r="M226" i="2"/>
  <c r="L226" i="2"/>
  <c r="K226" i="2"/>
  <c r="J226" i="2"/>
  <c r="I226" i="2"/>
  <c r="N225" i="2"/>
  <c r="M225" i="2"/>
  <c r="L225" i="2"/>
  <c r="K225" i="2"/>
  <c r="J225" i="2"/>
  <c r="I225" i="2"/>
  <c r="N224" i="2"/>
  <c r="M224" i="2"/>
  <c r="L224" i="2"/>
  <c r="K224" i="2"/>
  <c r="J224" i="2"/>
  <c r="I224" i="2"/>
  <c r="N223" i="2"/>
  <c r="M223" i="2"/>
  <c r="L223" i="2"/>
  <c r="K223" i="2"/>
  <c r="J223" i="2"/>
  <c r="I223" i="2"/>
  <c r="N222" i="2"/>
  <c r="M222" i="2"/>
  <c r="L222" i="2"/>
  <c r="K222" i="2"/>
  <c r="J222" i="2"/>
  <c r="I222" i="2"/>
  <c r="N221" i="2"/>
  <c r="M221" i="2"/>
  <c r="L221" i="2"/>
  <c r="K221" i="2"/>
  <c r="J221" i="2"/>
  <c r="I221" i="2"/>
  <c r="N220" i="2"/>
  <c r="M220" i="2"/>
  <c r="L220" i="2"/>
  <c r="K220" i="2"/>
  <c r="J220" i="2"/>
  <c r="I220" i="2"/>
  <c r="N219" i="2"/>
  <c r="M219" i="2"/>
  <c r="L219" i="2"/>
  <c r="K219" i="2"/>
  <c r="J219" i="2"/>
  <c r="I219" i="2"/>
  <c r="N218" i="2"/>
  <c r="M218" i="2"/>
  <c r="L218" i="2"/>
  <c r="K218" i="2"/>
  <c r="J218" i="2"/>
  <c r="I218" i="2"/>
  <c r="N217" i="2"/>
  <c r="M217" i="2"/>
  <c r="L217" i="2"/>
  <c r="K217" i="2"/>
  <c r="J217" i="2"/>
  <c r="I217" i="2"/>
  <c r="N216" i="2"/>
  <c r="M216" i="2"/>
  <c r="L216" i="2"/>
  <c r="K216" i="2"/>
  <c r="J216" i="2"/>
  <c r="I216" i="2"/>
  <c r="N215" i="2"/>
  <c r="M215" i="2"/>
  <c r="L215" i="2"/>
  <c r="K215" i="2"/>
  <c r="J215" i="2"/>
  <c r="I215" i="2"/>
  <c r="N214" i="2"/>
  <c r="M214" i="2"/>
  <c r="L214" i="2"/>
  <c r="K214" i="2"/>
  <c r="J214" i="2"/>
  <c r="I214" i="2"/>
  <c r="N213" i="2"/>
  <c r="M213" i="2"/>
  <c r="L213" i="2"/>
  <c r="K213" i="2"/>
  <c r="J213" i="2"/>
  <c r="I213" i="2"/>
  <c r="N212" i="2"/>
  <c r="M212" i="2"/>
  <c r="L212" i="2"/>
  <c r="K212" i="2"/>
  <c r="J212" i="2"/>
  <c r="I212" i="2"/>
  <c r="N211" i="2"/>
  <c r="M211" i="2"/>
  <c r="L211" i="2"/>
  <c r="K211" i="2"/>
  <c r="J211" i="2"/>
  <c r="I211" i="2"/>
  <c r="N210" i="2"/>
  <c r="M210" i="2"/>
  <c r="L210" i="2"/>
  <c r="K210" i="2"/>
  <c r="J210" i="2"/>
  <c r="I210" i="2"/>
  <c r="N209" i="2"/>
  <c r="M209" i="2"/>
  <c r="L209" i="2"/>
  <c r="K209" i="2"/>
  <c r="J209" i="2"/>
  <c r="I209" i="2"/>
  <c r="N208" i="2"/>
  <c r="M208" i="2"/>
  <c r="L208" i="2"/>
  <c r="K208" i="2"/>
  <c r="J208" i="2"/>
  <c r="I208" i="2"/>
  <c r="N207" i="2"/>
  <c r="M207" i="2"/>
  <c r="L207" i="2"/>
  <c r="K207" i="2"/>
  <c r="J207" i="2"/>
  <c r="I207" i="2"/>
  <c r="N206" i="2"/>
  <c r="M206" i="2"/>
  <c r="L206" i="2"/>
  <c r="K206" i="2"/>
  <c r="J206" i="2"/>
  <c r="I206" i="2"/>
  <c r="N205" i="2"/>
  <c r="M205" i="2"/>
  <c r="L205" i="2"/>
  <c r="K205" i="2"/>
  <c r="J205" i="2"/>
  <c r="I205" i="2"/>
  <c r="N204" i="2"/>
  <c r="M204" i="2"/>
  <c r="L204" i="2"/>
  <c r="K204" i="2"/>
  <c r="J204" i="2"/>
  <c r="I204" i="2"/>
  <c r="N203" i="2"/>
  <c r="M203" i="2"/>
  <c r="L203" i="2"/>
  <c r="K203" i="2"/>
  <c r="J203" i="2"/>
  <c r="I203" i="2"/>
  <c r="N202" i="2"/>
  <c r="M202" i="2"/>
  <c r="L202" i="2"/>
  <c r="K202" i="2"/>
  <c r="J202" i="2"/>
  <c r="I202" i="2"/>
  <c r="N201" i="2"/>
  <c r="M201" i="2"/>
  <c r="L201" i="2"/>
  <c r="K201" i="2"/>
  <c r="J201" i="2"/>
  <c r="I201" i="2"/>
  <c r="N200" i="2"/>
  <c r="M200" i="2"/>
  <c r="L200" i="2"/>
  <c r="K200" i="2"/>
  <c r="J200" i="2"/>
  <c r="I200" i="2"/>
  <c r="N199" i="2"/>
  <c r="M199" i="2"/>
  <c r="L199" i="2"/>
  <c r="K199" i="2"/>
  <c r="J199" i="2"/>
  <c r="I199" i="2"/>
  <c r="N198" i="2"/>
  <c r="M198" i="2"/>
  <c r="L198" i="2"/>
  <c r="K198" i="2"/>
  <c r="J198" i="2"/>
  <c r="I198" i="2"/>
  <c r="N197" i="2"/>
  <c r="M197" i="2"/>
  <c r="L197" i="2"/>
  <c r="K197" i="2"/>
  <c r="J197" i="2"/>
  <c r="I197" i="2"/>
  <c r="N196" i="2"/>
  <c r="M196" i="2"/>
  <c r="L196" i="2"/>
  <c r="K196" i="2"/>
  <c r="J196" i="2"/>
  <c r="I196" i="2"/>
  <c r="N195" i="2"/>
  <c r="M195" i="2"/>
  <c r="L195" i="2"/>
  <c r="K195" i="2"/>
  <c r="J195" i="2"/>
  <c r="I195" i="2"/>
  <c r="N194" i="2"/>
  <c r="M194" i="2"/>
  <c r="L194" i="2"/>
  <c r="K194" i="2"/>
  <c r="J194" i="2"/>
  <c r="I194" i="2"/>
  <c r="N193" i="2"/>
  <c r="M193" i="2"/>
  <c r="L193" i="2"/>
  <c r="K193" i="2"/>
  <c r="J193" i="2"/>
  <c r="I193" i="2"/>
  <c r="N192" i="2"/>
  <c r="M192" i="2"/>
  <c r="L192" i="2"/>
  <c r="K192" i="2"/>
  <c r="J192" i="2"/>
  <c r="I192" i="2"/>
  <c r="N191" i="2"/>
  <c r="M191" i="2"/>
  <c r="L191" i="2"/>
  <c r="K191" i="2"/>
  <c r="J191" i="2"/>
  <c r="I191" i="2"/>
  <c r="N190" i="2"/>
  <c r="M190" i="2"/>
  <c r="L190" i="2"/>
  <c r="K190" i="2"/>
  <c r="J190" i="2"/>
  <c r="I190" i="2"/>
  <c r="N189" i="2"/>
  <c r="M189" i="2"/>
  <c r="L189" i="2"/>
  <c r="K189" i="2"/>
  <c r="J189" i="2"/>
  <c r="I189" i="2"/>
  <c r="N188" i="2"/>
  <c r="M188" i="2"/>
  <c r="L188" i="2"/>
  <c r="K188" i="2"/>
  <c r="J188" i="2"/>
  <c r="I188" i="2"/>
  <c r="N187" i="2"/>
  <c r="M187" i="2"/>
  <c r="L187" i="2"/>
  <c r="K187" i="2"/>
  <c r="J187" i="2"/>
  <c r="I187" i="2"/>
  <c r="N186" i="2"/>
  <c r="M186" i="2"/>
  <c r="L186" i="2"/>
  <c r="K186" i="2"/>
  <c r="J186" i="2"/>
  <c r="I186" i="2"/>
  <c r="N185" i="2"/>
  <c r="M185" i="2"/>
  <c r="L185" i="2"/>
  <c r="K185" i="2"/>
  <c r="J185" i="2"/>
  <c r="I185" i="2"/>
  <c r="N184" i="2"/>
  <c r="M184" i="2"/>
  <c r="L184" i="2"/>
  <c r="K184" i="2"/>
  <c r="J184" i="2"/>
  <c r="I184" i="2"/>
  <c r="N183" i="2"/>
  <c r="M183" i="2"/>
  <c r="L183" i="2"/>
  <c r="K183" i="2"/>
  <c r="J183" i="2"/>
  <c r="I183" i="2"/>
  <c r="N182" i="2"/>
  <c r="M182" i="2"/>
  <c r="L182" i="2"/>
  <c r="K182" i="2"/>
  <c r="J182" i="2"/>
  <c r="I182" i="2"/>
  <c r="N181" i="2"/>
  <c r="M181" i="2"/>
  <c r="L181" i="2"/>
  <c r="K181" i="2"/>
  <c r="J181" i="2"/>
  <c r="I181" i="2"/>
  <c r="N180" i="2"/>
  <c r="M180" i="2"/>
  <c r="L180" i="2"/>
  <c r="K180" i="2"/>
  <c r="J180" i="2"/>
  <c r="I180" i="2"/>
  <c r="N179" i="2"/>
  <c r="M179" i="2"/>
  <c r="L179" i="2"/>
  <c r="K179" i="2"/>
  <c r="J179" i="2"/>
  <c r="I179" i="2"/>
  <c r="N178" i="2"/>
  <c r="M178" i="2"/>
  <c r="L178" i="2"/>
  <c r="K178" i="2"/>
  <c r="J178" i="2"/>
  <c r="I178" i="2"/>
  <c r="N177" i="2"/>
  <c r="M177" i="2"/>
  <c r="L177" i="2"/>
  <c r="K177" i="2"/>
  <c r="J177" i="2"/>
  <c r="I177" i="2"/>
  <c r="N176" i="2"/>
  <c r="M176" i="2"/>
  <c r="L176" i="2"/>
  <c r="K176" i="2"/>
  <c r="J176" i="2"/>
  <c r="I176" i="2"/>
  <c r="N175" i="2"/>
  <c r="M175" i="2"/>
  <c r="L175" i="2"/>
  <c r="K175" i="2"/>
  <c r="J175" i="2"/>
  <c r="I175" i="2"/>
  <c r="N174" i="2"/>
  <c r="M174" i="2"/>
  <c r="L174" i="2"/>
  <c r="K174" i="2"/>
  <c r="J174" i="2"/>
  <c r="I174" i="2"/>
  <c r="N173" i="2"/>
  <c r="M173" i="2"/>
  <c r="L173" i="2"/>
  <c r="K173" i="2"/>
  <c r="J173" i="2"/>
  <c r="I173" i="2"/>
  <c r="N172" i="2"/>
  <c r="M172" i="2"/>
  <c r="L172" i="2"/>
  <c r="K172" i="2"/>
  <c r="J172" i="2"/>
  <c r="I172" i="2"/>
  <c r="N171" i="2"/>
  <c r="M171" i="2"/>
  <c r="L171" i="2"/>
  <c r="K171" i="2"/>
  <c r="J171" i="2"/>
  <c r="I171" i="2"/>
  <c r="N170" i="2"/>
  <c r="M170" i="2"/>
  <c r="L170" i="2"/>
  <c r="K170" i="2"/>
  <c r="J170" i="2"/>
  <c r="I170" i="2"/>
  <c r="N169" i="2"/>
  <c r="M169" i="2"/>
  <c r="L169" i="2"/>
  <c r="K169" i="2"/>
  <c r="J169" i="2"/>
  <c r="I169" i="2"/>
  <c r="N168" i="2"/>
  <c r="M168" i="2"/>
  <c r="L168" i="2"/>
  <c r="K168" i="2"/>
  <c r="J168" i="2"/>
  <c r="I168" i="2"/>
  <c r="N167" i="2"/>
  <c r="M167" i="2"/>
  <c r="L167" i="2"/>
  <c r="K167" i="2"/>
  <c r="J167" i="2"/>
  <c r="I167" i="2"/>
  <c r="N166" i="2"/>
  <c r="M166" i="2"/>
  <c r="L166" i="2"/>
  <c r="K166" i="2"/>
  <c r="J166" i="2"/>
  <c r="I166" i="2"/>
  <c r="N165" i="2"/>
  <c r="M165" i="2"/>
  <c r="L165" i="2"/>
  <c r="K165" i="2"/>
  <c r="J165" i="2"/>
  <c r="I165" i="2"/>
  <c r="N164" i="2"/>
  <c r="M164" i="2"/>
  <c r="L164" i="2"/>
  <c r="K164" i="2"/>
  <c r="J164" i="2"/>
  <c r="I164" i="2"/>
  <c r="N163" i="2"/>
  <c r="M163" i="2"/>
  <c r="L163" i="2"/>
  <c r="K163" i="2"/>
  <c r="J163" i="2"/>
  <c r="I163" i="2"/>
  <c r="N162" i="2"/>
  <c r="M162" i="2"/>
  <c r="L162" i="2"/>
  <c r="K162" i="2"/>
  <c r="J162" i="2"/>
  <c r="I162" i="2"/>
  <c r="N161" i="2"/>
  <c r="M161" i="2"/>
  <c r="L161" i="2"/>
  <c r="K161" i="2"/>
  <c r="J161" i="2"/>
  <c r="I161" i="2"/>
  <c r="N160" i="2"/>
  <c r="M160" i="2"/>
  <c r="L160" i="2"/>
  <c r="K160" i="2"/>
  <c r="J160" i="2"/>
  <c r="I160" i="2"/>
  <c r="N159" i="2"/>
  <c r="M159" i="2"/>
  <c r="L159" i="2"/>
  <c r="K159" i="2"/>
  <c r="J159" i="2"/>
  <c r="I159" i="2"/>
  <c r="N158" i="2"/>
  <c r="M158" i="2"/>
  <c r="L158" i="2"/>
  <c r="K158" i="2"/>
  <c r="J158" i="2"/>
  <c r="I158" i="2"/>
  <c r="N157" i="2"/>
  <c r="M157" i="2"/>
  <c r="L157" i="2"/>
  <c r="K157" i="2"/>
  <c r="J157" i="2"/>
  <c r="I157" i="2"/>
  <c r="N156" i="2"/>
  <c r="M156" i="2"/>
  <c r="L156" i="2"/>
  <c r="K156" i="2"/>
  <c r="J156" i="2"/>
  <c r="I156" i="2"/>
  <c r="N155" i="2"/>
  <c r="M155" i="2"/>
  <c r="L155" i="2"/>
  <c r="K155" i="2"/>
  <c r="J155" i="2"/>
  <c r="I155" i="2"/>
  <c r="N154" i="2"/>
  <c r="M154" i="2"/>
  <c r="L154" i="2"/>
  <c r="K154" i="2"/>
  <c r="J154" i="2"/>
  <c r="I154" i="2"/>
  <c r="N153" i="2"/>
  <c r="M153" i="2"/>
  <c r="L153" i="2"/>
  <c r="K153" i="2"/>
  <c r="J153" i="2"/>
  <c r="I153" i="2"/>
  <c r="N152" i="2"/>
  <c r="M152" i="2"/>
  <c r="L152" i="2"/>
  <c r="K152" i="2"/>
  <c r="J152" i="2"/>
  <c r="I152" i="2"/>
  <c r="N151" i="2"/>
  <c r="M151" i="2"/>
  <c r="L151" i="2"/>
  <c r="K151" i="2"/>
  <c r="J151" i="2"/>
  <c r="I151" i="2"/>
  <c r="N150" i="2"/>
  <c r="M150" i="2"/>
  <c r="L150" i="2"/>
  <c r="K150" i="2"/>
  <c r="J150" i="2"/>
  <c r="I150" i="2"/>
  <c r="N149" i="2"/>
  <c r="M149" i="2"/>
  <c r="L149" i="2"/>
  <c r="K149" i="2"/>
  <c r="J149" i="2"/>
  <c r="I149" i="2"/>
  <c r="N148" i="2"/>
  <c r="M148" i="2"/>
  <c r="L148" i="2"/>
  <c r="K148" i="2"/>
  <c r="J148" i="2"/>
  <c r="I148" i="2"/>
  <c r="N147" i="2"/>
  <c r="M147" i="2"/>
  <c r="L147" i="2"/>
  <c r="K147" i="2"/>
  <c r="J147" i="2"/>
  <c r="I147" i="2"/>
  <c r="N146" i="2"/>
  <c r="M146" i="2"/>
  <c r="L146" i="2"/>
  <c r="K146" i="2"/>
  <c r="J146" i="2"/>
  <c r="I146" i="2"/>
  <c r="N145" i="2"/>
  <c r="M145" i="2"/>
  <c r="L145" i="2"/>
  <c r="K145" i="2"/>
  <c r="J145" i="2"/>
  <c r="I145" i="2"/>
  <c r="N144" i="2"/>
  <c r="M144" i="2"/>
  <c r="L144" i="2"/>
  <c r="K144" i="2"/>
  <c r="J144" i="2"/>
  <c r="I144" i="2"/>
  <c r="N143" i="2"/>
  <c r="M143" i="2"/>
  <c r="L143" i="2"/>
  <c r="K143" i="2"/>
  <c r="J143" i="2"/>
  <c r="I143" i="2"/>
  <c r="N142" i="2"/>
  <c r="M142" i="2"/>
  <c r="L142" i="2"/>
  <c r="K142" i="2"/>
  <c r="J142" i="2"/>
  <c r="I142" i="2"/>
  <c r="N141" i="2"/>
  <c r="M141" i="2"/>
  <c r="L141" i="2"/>
  <c r="K141" i="2"/>
  <c r="J141" i="2"/>
  <c r="I141" i="2"/>
  <c r="N140" i="2"/>
  <c r="M140" i="2"/>
  <c r="L140" i="2"/>
  <c r="K140" i="2"/>
  <c r="J140" i="2"/>
  <c r="I140" i="2"/>
  <c r="N139" i="2"/>
  <c r="M139" i="2"/>
  <c r="L139" i="2"/>
  <c r="K139" i="2"/>
  <c r="J139" i="2"/>
  <c r="I139" i="2"/>
  <c r="N138" i="2"/>
  <c r="M138" i="2"/>
  <c r="L138" i="2"/>
  <c r="K138" i="2"/>
  <c r="J138" i="2"/>
  <c r="I138" i="2"/>
  <c r="N137" i="2"/>
  <c r="M137" i="2"/>
  <c r="L137" i="2"/>
  <c r="K137" i="2"/>
  <c r="J137" i="2"/>
  <c r="I137" i="2"/>
  <c r="N136" i="2"/>
  <c r="M136" i="2"/>
  <c r="L136" i="2"/>
  <c r="K136" i="2"/>
  <c r="J136" i="2"/>
  <c r="I136" i="2"/>
  <c r="N135" i="2"/>
  <c r="M135" i="2"/>
  <c r="L135" i="2"/>
  <c r="K135" i="2"/>
  <c r="J135" i="2"/>
  <c r="I135" i="2"/>
  <c r="N134" i="2"/>
  <c r="M134" i="2"/>
  <c r="L134" i="2"/>
  <c r="K134" i="2"/>
  <c r="J134" i="2"/>
  <c r="I134" i="2"/>
  <c r="N133" i="2"/>
  <c r="M133" i="2"/>
  <c r="L133" i="2"/>
  <c r="K133" i="2"/>
  <c r="J133" i="2"/>
  <c r="I133" i="2"/>
  <c r="N132" i="2"/>
  <c r="M132" i="2"/>
  <c r="L132" i="2"/>
  <c r="K132" i="2"/>
  <c r="J132" i="2"/>
  <c r="I132" i="2"/>
  <c r="N131" i="2"/>
  <c r="M131" i="2"/>
  <c r="L131" i="2"/>
  <c r="K131" i="2"/>
  <c r="J131" i="2"/>
  <c r="I131" i="2"/>
  <c r="N130" i="2"/>
  <c r="M130" i="2"/>
  <c r="L130" i="2"/>
  <c r="K130" i="2"/>
  <c r="J130" i="2"/>
  <c r="I130" i="2"/>
  <c r="N129" i="2"/>
  <c r="M129" i="2"/>
  <c r="L129" i="2"/>
  <c r="K129" i="2"/>
  <c r="J129" i="2"/>
  <c r="I129" i="2"/>
  <c r="N128" i="2"/>
  <c r="M128" i="2"/>
  <c r="L128" i="2"/>
  <c r="K128" i="2"/>
  <c r="J128" i="2"/>
  <c r="I128" i="2"/>
  <c r="N127" i="2"/>
  <c r="M127" i="2"/>
  <c r="L127" i="2"/>
  <c r="K127" i="2"/>
  <c r="J127" i="2"/>
  <c r="I127" i="2"/>
  <c r="N126" i="2"/>
  <c r="M126" i="2"/>
  <c r="L126" i="2"/>
  <c r="K126" i="2"/>
  <c r="J126" i="2"/>
  <c r="I126" i="2"/>
  <c r="N125" i="2"/>
  <c r="M125" i="2"/>
  <c r="L125" i="2"/>
  <c r="K125" i="2"/>
  <c r="J125" i="2"/>
  <c r="I125" i="2"/>
  <c r="N124" i="2"/>
  <c r="M124" i="2"/>
  <c r="L124" i="2"/>
  <c r="K124" i="2"/>
  <c r="J124" i="2"/>
  <c r="I124" i="2"/>
  <c r="N123" i="2"/>
  <c r="M123" i="2"/>
  <c r="L123" i="2"/>
  <c r="K123" i="2"/>
  <c r="J123" i="2"/>
  <c r="I123" i="2"/>
  <c r="N122" i="2"/>
  <c r="M122" i="2"/>
  <c r="L122" i="2"/>
  <c r="K122" i="2"/>
  <c r="J122" i="2"/>
  <c r="I122" i="2"/>
  <c r="N121" i="2"/>
  <c r="M121" i="2"/>
  <c r="L121" i="2"/>
  <c r="K121" i="2"/>
  <c r="J121" i="2"/>
  <c r="I121" i="2"/>
  <c r="N120" i="2"/>
  <c r="M120" i="2"/>
  <c r="L120" i="2"/>
  <c r="K120" i="2"/>
  <c r="J120" i="2"/>
  <c r="I120" i="2"/>
  <c r="N119" i="2"/>
  <c r="M119" i="2"/>
  <c r="L119" i="2"/>
  <c r="K119" i="2"/>
  <c r="J119" i="2"/>
  <c r="I119" i="2"/>
  <c r="N118" i="2"/>
  <c r="M118" i="2"/>
  <c r="L118" i="2"/>
  <c r="K118" i="2"/>
  <c r="J118" i="2"/>
  <c r="I118" i="2"/>
  <c r="N117" i="2"/>
  <c r="M117" i="2"/>
  <c r="L117" i="2"/>
  <c r="K117" i="2"/>
  <c r="J117" i="2"/>
  <c r="I117" i="2"/>
  <c r="N116" i="2"/>
  <c r="M116" i="2"/>
  <c r="L116" i="2"/>
  <c r="K116" i="2"/>
  <c r="J116" i="2"/>
  <c r="I116" i="2"/>
  <c r="N115" i="2"/>
  <c r="M115" i="2"/>
  <c r="L115" i="2"/>
  <c r="K115" i="2"/>
  <c r="J115" i="2"/>
  <c r="I115" i="2"/>
  <c r="N114" i="2"/>
  <c r="M114" i="2"/>
  <c r="L114" i="2"/>
  <c r="K114" i="2"/>
  <c r="J114" i="2"/>
  <c r="I114" i="2"/>
  <c r="N113" i="2"/>
  <c r="M113" i="2"/>
  <c r="L113" i="2"/>
  <c r="K113" i="2"/>
  <c r="J113" i="2"/>
  <c r="I113" i="2"/>
  <c r="N112" i="2"/>
  <c r="M112" i="2"/>
  <c r="L112" i="2"/>
  <c r="K112" i="2"/>
  <c r="J112" i="2"/>
  <c r="I112" i="2"/>
  <c r="N111" i="2"/>
  <c r="M111" i="2"/>
  <c r="L111" i="2"/>
  <c r="K111" i="2"/>
  <c r="J111" i="2"/>
  <c r="I111" i="2"/>
  <c r="N110" i="2"/>
  <c r="M110" i="2"/>
  <c r="L110" i="2"/>
  <c r="K110" i="2"/>
  <c r="J110" i="2"/>
  <c r="I110" i="2"/>
  <c r="N109" i="2"/>
  <c r="M109" i="2"/>
  <c r="L109" i="2"/>
  <c r="K109" i="2"/>
  <c r="J109" i="2"/>
  <c r="I109" i="2"/>
  <c r="N108" i="2"/>
  <c r="M108" i="2"/>
  <c r="L108" i="2"/>
  <c r="K108" i="2"/>
  <c r="J108" i="2"/>
  <c r="I108" i="2"/>
  <c r="N107" i="2"/>
  <c r="M107" i="2"/>
  <c r="L107" i="2"/>
  <c r="K107" i="2"/>
  <c r="J107" i="2"/>
  <c r="I107" i="2"/>
  <c r="N106" i="2"/>
  <c r="M106" i="2"/>
  <c r="L106" i="2"/>
  <c r="K106" i="2"/>
  <c r="J106" i="2"/>
  <c r="I106" i="2"/>
  <c r="N105" i="2"/>
  <c r="M105" i="2"/>
  <c r="L105" i="2"/>
  <c r="K105" i="2"/>
  <c r="J105" i="2"/>
  <c r="I105" i="2"/>
  <c r="N104" i="2"/>
  <c r="M104" i="2"/>
  <c r="L104" i="2"/>
  <c r="K104" i="2"/>
  <c r="J104" i="2"/>
  <c r="I104" i="2"/>
  <c r="N103" i="2"/>
  <c r="M103" i="2"/>
  <c r="L103" i="2"/>
  <c r="K103" i="2"/>
  <c r="J103" i="2"/>
  <c r="I103" i="2"/>
  <c r="N102" i="2"/>
  <c r="M102" i="2"/>
  <c r="L102" i="2"/>
  <c r="K102" i="2"/>
  <c r="J102" i="2"/>
  <c r="I102" i="2"/>
  <c r="N101" i="2"/>
  <c r="M101" i="2"/>
  <c r="L101" i="2"/>
  <c r="K101" i="2"/>
  <c r="J101" i="2"/>
  <c r="I101" i="2"/>
  <c r="N100" i="2"/>
  <c r="M100" i="2"/>
  <c r="L100" i="2"/>
  <c r="K100" i="2"/>
  <c r="J100" i="2"/>
  <c r="I100" i="2"/>
  <c r="N99" i="2"/>
  <c r="M99" i="2"/>
  <c r="L99" i="2"/>
  <c r="K99" i="2"/>
  <c r="J99" i="2"/>
  <c r="I99" i="2"/>
  <c r="N98" i="2"/>
  <c r="M98" i="2"/>
  <c r="L98" i="2"/>
  <c r="K98" i="2"/>
  <c r="J98" i="2"/>
  <c r="I98" i="2"/>
  <c r="N97" i="2"/>
  <c r="M97" i="2"/>
  <c r="L97" i="2"/>
  <c r="K97" i="2"/>
  <c r="J97" i="2"/>
  <c r="I97" i="2"/>
  <c r="N96" i="2"/>
  <c r="M96" i="2"/>
  <c r="L96" i="2"/>
  <c r="K96" i="2"/>
  <c r="J96" i="2"/>
  <c r="I96" i="2"/>
  <c r="N95" i="2"/>
  <c r="M95" i="2"/>
  <c r="L95" i="2"/>
  <c r="K95" i="2"/>
  <c r="J95" i="2"/>
  <c r="I95" i="2"/>
  <c r="N94" i="2"/>
  <c r="M94" i="2"/>
  <c r="L94" i="2"/>
  <c r="K94" i="2"/>
  <c r="J94" i="2"/>
  <c r="I94" i="2"/>
  <c r="N93" i="2"/>
  <c r="M93" i="2"/>
  <c r="L93" i="2"/>
  <c r="K93" i="2"/>
  <c r="J93" i="2"/>
  <c r="I93" i="2"/>
  <c r="N92" i="2"/>
  <c r="M92" i="2"/>
  <c r="L92" i="2"/>
  <c r="K92" i="2"/>
  <c r="J92" i="2"/>
  <c r="I92" i="2"/>
  <c r="N91" i="2"/>
  <c r="M91" i="2"/>
  <c r="L91" i="2"/>
  <c r="K91" i="2"/>
  <c r="J91" i="2"/>
  <c r="I91" i="2"/>
  <c r="N90" i="2"/>
  <c r="M90" i="2"/>
  <c r="L90" i="2"/>
  <c r="K90" i="2"/>
  <c r="J90" i="2"/>
  <c r="I90" i="2"/>
  <c r="N89" i="2"/>
  <c r="M89" i="2"/>
  <c r="L89" i="2"/>
  <c r="K89" i="2"/>
  <c r="J89" i="2"/>
  <c r="I89" i="2"/>
  <c r="N88" i="2"/>
  <c r="M88" i="2"/>
  <c r="L88" i="2"/>
  <c r="K88" i="2"/>
  <c r="J88" i="2"/>
  <c r="I88" i="2"/>
  <c r="N87" i="2"/>
  <c r="M87" i="2"/>
  <c r="L87" i="2"/>
  <c r="K87" i="2"/>
  <c r="J87" i="2"/>
  <c r="I87" i="2"/>
  <c r="N86" i="2"/>
  <c r="M86" i="2"/>
  <c r="L86" i="2"/>
  <c r="K86" i="2"/>
  <c r="J86" i="2"/>
  <c r="I86" i="2"/>
  <c r="N85" i="2"/>
  <c r="M85" i="2"/>
  <c r="L85" i="2"/>
  <c r="K85" i="2"/>
  <c r="J85" i="2"/>
  <c r="I85" i="2"/>
  <c r="N84" i="2"/>
  <c r="M84" i="2"/>
  <c r="L84" i="2"/>
  <c r="K84" i="2"/>
  <c r="J84" i="2"/>
  <c r="I84" i="2"/>
  <c r="N83" i="2"/>
  <c r="M83" i="2"/>
  <c r="L83" i="2"/>
  <c r="K83" i="2"/>
  <c r="J83" i="2"/>
  <c r="I83" i="2"/>
  <c r="N82" i="2"/>
  <c r="M82" i="2"/>
  <c r="L82" i="2"/>
  <c r="K82" i="2"/>
  <c r="J82" i="2"/>
  <c r="I82" i="2"/>
  <c r="N81" i="2"/>
  <c r="M81" i="2"/>
  <c r="L81" i="2"/>
  <c r="K81" i="2"/>
  <c r="J81" i="2"/>
  <c r="I81" i="2"/>
  <c r="N80" i="2"/>
  <c r="M80" i="2"/>
  <c r="L80" i="2"/>
  <c r="K80" i="2"/>
  <c r="J80" i="2"/>
  <c r="I80" i="2"/>
  <c r="N79" i="2"/>
  <c r="M79" i="2"/>
  <c r="L79" i="2"/>
  <c r="K79" i="2"/>
  <c r="J79" i="2"/>
  <c r="I79" i="2"/>
  <c r="N78" i="2"/>
  <c r="M78" i="2"/>
  <c r="L78" i="2"/>
  <c r="K78" i="2"/>
  <c r="J78" i="2"/>
  <c r="I78" i="2"/>
  <c r="N77" i="2"/>
  <c r="M77" i="2"/>
  <c r="L77" i="2"/>
  <c r="K77" i="2"/>
  <c r="J77" i="2"/>
  <c r="I77" i="2"/>
  <c r="N76" i="2"/>
  <c r="M76" i="2"/>
  <c r="L76" i="2"/>
  <c r="K76" i="2"/>
  <c r="J76" i="2"/>
  <c r="I76" i="2"/>
  <c r="N75" i="2"/>
  <c r="M75" i="2"/>
  <c r="L75" i="2"/>
  <c r="K75" i="2"/>
  <c r="J75" i="2"/>
  <c r="I75" i="2"/>
  <c r="N74" i="2"/>
  <c r="M74" i="2"/>
  <c r="L74" i="2"/>
  <c r="K74" i="2"/>
  <c r="J74" i="2"/>
  <c r="I74" i="2"/>
  <c r="N73" i="2"/>
  <c r="M73" i="2"/>
  <c r="L73" i="2"/>
  <c r="K73" i="2"/>
  <c r="J73" i="2"/>
  <c r="I73" i="2"/>
  <c r="N72" i="2"/>
  <c r="M72" i="2"/>
  <c r="L72" i="2"/>
  <c r="K72" i="2"/>
  <c r="J72" i="2"/>
  <c r="I72" i="2"/>
  <c r="N71" i="2"/>
  <c r="M71" i="2"/>
  <c r="L71" i="2"/>
  <c r="K71" i="2"/>
  <c r="J71" i="2"/>
  <c r="I71" i="2"/>
  <c r="N70" i="2"/>
  <c r="M70" i="2"/>
  <c r="L70" i="2"/>
  <c r="K70" i="2"/>
  <c r="J70" i="2"/>
  <c r="I70" i="2"/>
  <c r="N69" i="2"/>
  <c r="M69" i="2"/>
  <c r="L69" i="2"/>
  <c r="K69" i="2"/>
  <c r="J69" i="2"/>
  <c r="I69" i="2"/>
  <c r="N68" i="2"/>
  <c r="M68" i="2"/>
  <c r="L68" i="2"/>
  <c r="K68" i="2"/>
  <c r="J68" i="2"/>
  <c r="I68" i="2"/>
  <c r="N67" i="2"/>
  <c r="M67" i="2"/>
  <c r="L67" i="2"/>
  <c r="K67" i="2"/>
  <c r="J67" i="2"/>
  <c r="I67" i="2"/>
  <c r="N66" i="2"/>
  <c r="M66" i="2"/>
  <c r="L66" i="2"/>
  <c r="K66" i="2"/>
  <c r="J66" i="2"/>
  <c r="I66" i="2"/>
  <c r="N65" i="2"/>
  <c r="M65" i="2"/>
  <c r="L65" i="2"/>
  <c r="K65" i="2"/>
  <c r="J65" i="2"/>
  <c r="I65" i="2"/>
  <c r="N64" i="2"/>
  <c r="M64" i="2"/>
  <c r="L64" i="2"/>
  <c r="K64" i="2"/>
  <c r="J64" i="2"/>
  <c r="I64" i="2"/>
  <c r="N63" i="2"/>
  <c r="M63" i="2"/>
  <c r="L63" i="2"/>
  <c r="K63" i="2"/>
  <c r="J63" i="2"/>
  <c r="I63" i="2"/>
  <c r="N62" i="2"/>
  <c r="M62" i="2"/>
  <c r="L62" i="2"/>
  <c r="K62" i="2"/>
  <c r="J62" i="2"/>
  <c r="I62" i="2"/>
  <c r="N61" i="2"/>
  <c r="M61" i="2"/>
  <c r="L61" i="2"/>
  <c r="K61" i="2"/>
  <c r="J61" i="2"/>
  <c r="I61" i="2"/>
  <c r="N60" i="2"/>
  <c r="M60" i="2"/>
  <c r="L60" i="2"/>
  <c r="K60" i="2"/>
  <c r="J60" i="2"/>
  <c r="I60" i="2"/>
  <c r="N59" i="2"/>
  <c r="M59" i="2"/>
  <c r="L59" i="2"/>
  <c r="K59" i="2"/>
  <c r="J59" i="2"/>
  <c r="I59" i="2"/>
  <c r="N58" i="2"/>
  <c r="M58" i="2"/>
  <c r="L58" i="2"/>
  <c r="K58" i="2"/>
  <c r="J58" i="2"/>
  <c r="I58" i="2"/>
  <c r="N57" i="2"/>
  <c r="M57" i="2"/>
  <c r="L57" i="2"/>
  <c r="K57" i="2"/>
  <c r="J57" i="2"/>
  <c r="I57" i="2"/>
  <c r="N56" i="2"/>
  <c r="M56" i="2"/>
  <c r="L56" i="2"/>
  <c r="K56" i="2"/>
  <c r="J56" i="2"/>
  <c r="I56" i="2"/>
  <c r="N55" i="2"/>
  <c r="M55" i="2"/>
  <c r="L55" i="2"/>
  <c r="K55" i="2"/>
  <c r="J55" i="2"/>
  <c r="I55" i="2"/>
  <c r="N54" i="2"/>
  <c r="M54" i="2"/>
  <c r="L54" i="2"/>
  <c r="K54" i="2"/>
  <c r="J54" i="2"/>
  <c r="I54" i="2"/>
  <c r="N53" i="2"/>
  <c r="M53" i="2"/>
  <c r="L53" i="2"/>
  <c r="K53" i="2"/>
  <c r="J53" i="2"/>
  <c r="I53" i="2"/>
  <c r="N52" i="2"/>
  <c r="M52" i="2"/>
  <c r="L52" i="2"/>
  <c r="K52" i="2"/>
  <c r="J52" i="2"/>
  <c r="I52" i="2"/>
  <c r="N51" i="2"/>
  <c r="M51" i="2"/>
  <c r="L51" i="2"/>
  <c r="K51" i="2"/>
  <c r="J51" i="2"/>
  <c r="I51" i="2"/>
  <c r="N50" i="2"/>
  <c r="M50" i="2"/>
  <c r="L50" i="2"/>
  <c r="K50" i="2"/>
  <c r="J50" i="2"/>
  <c r="I50" i="2"/>
  <c r="N49" i="2"/>
  <c r="M49" i="2"/>
  <c r="L49" i="2"/>
  <c r="K49" i="2"/>
  <c r="J49" i="2"/>
  <c r="I49" i="2"/>
  <c r="N48" i="2"/>
  <c r="M48" i="2"/>
  <c r="L48" i="2"/>
  <c r="K48" i="2"/>
  <c r="J48" i="2"/>
  <c r="I48" i="2"/>
  <c r="N47" i="2"/>
  <c r="M47" i="2"/>
  <c r="L47" i="2"/>
  <c r="K47" i="2"/>
  <c r="J47" i="2"/>
  <c r="I47" i="2"/>
  <c r="N46" i="2"/>
  <c r="M46" i="2"/>
  <c r="L46" i="2"/>
  <c r="K46" i="2"/>
  <c r="J46" i="2"/>
  <c r="I46" i="2"/>
  <c r="N45" i="2"/>
  <c r="M45" i="2"/>
  <c r="L45" i="2"/>
  <c r="K45" i="2"/>
  <c r="J45" i="2"/>
  <c r="I45" i="2"/>
  <c r="N44" i="2"/>
  <c r="M44" i="2"/>
  <c r="L44" i="2"/>
  <c r="K44" i="2"/>
  <c r="J44" i="2"/>
  <c r="I44" i="2"/>
  <c r="N43" i="2"/>
  <c r="M43" i="2"/>
  <c r="L43" i="2"/>
  <c r="K43" i="2"/>
  <c r="J43" i="2"/>
  <c r="I43" i="2"/>
  <c r="N42" i="2"/>
  <c r="M42" i="2"/>
  <c r="L42" i="2"/>
  <c r="K42" i="2"/>
  <c r="J42" i="2"/>
  <c r="I42" i="2"/>
  <c r="N41" i="2"/>
  <c r="M41" i="2"/>
  <c r="L41" i="2"/>
  <c r="K41" i="2"/>
  <c r="J41" i="2"/>
  <c r="I41" i="2"/>
  <c r="N40" i="2"/>
  <c r="M40" i="2"/>
  <c r="L40" i="2"/>
  <c r="K40" i="2"/>
  <c r="J40" i="2"/>
  <c r="I40" i="2"/>
  <c r="N39" i="2"/>
  <c r="M39" i="2"/>
  <c r="L39" i="2"/>
  <c r="K39" i="2"/>
  <c r="J39" i="2"/>
  <c r="I39" i="2"/>
  <c r="N38" i="2"/>
  <c r="M38" i="2"/>
  <c r="L38" i="2"/>
  <c r="K38" i="2"/>
  <c r="J38" i="2"/>
  <c r="I38" i="2"/>
  <c r="N37" i="2"/>
  <c r="M37" i="2"/>
  <c r="L37" i="2"/>
  <c r="K37" i="2"/>
  <c r="J37" i="2"/>
  <c r="I37" i="2"/>
  <c r="N36" i="2"/>
  <c r="M36" i="2"/>
  <c r="L36" i="2"/>
  <c r="K36" i="2"/>
  <c r="J36" i="2"/>
  <c r="I36" i="2"/>
  <c r="N35" i="2"/>
  <c r="M35" i="2"/>
  <c r="L35" i="2"/>
  <c r="K35" i="2"/>
  <c r="J35" i="2"/>
  <c r="I35" i="2"/>
  <c r="N34" i="2"/>
  <c r="M34" i="2"/>
  <c r="L34" i="2"/>
  <c r="K34" i="2"/>
  <c r="J34" i="2"/>
  <c r="I34" i="2"/>
  <c r="N33" i="2"/>
  <c r="M33" i="2"/>
  <c r="L33" i="2"/>
  <c r="K33" i="2"/>
  <c r="J33" i="2"/>
  <c r="I33" i="2"/>
  <c r="N32" i="2"/>
  <c r="M32" i="2"/>
  <c r="L32" i="2"/>
  <c r="K32" i="2"/>
  <c r="J32" i="2"/>
  <c r="I32" i="2"/>
  <c r="N31" i="2"/>
  <c r="M31" i="2"/>
  <c r="L31" i="2"/>
  <c r="K31" i="2"/>
  <c r="J31" i="2"/>
  <c r="I31" i="2"/>
  <c r="N30" i="2"/>
  <c r="M30" i="2"/>
  <c r="L30" i="2"/>
  <c r="K30" i="2"/>
  <c r="J30" i="2"/>
  <c r="I30" i="2"/>
  <c r="N29" i="2"/>
  <c r="M29" i="2"/>
  <c r="L29" i="2"/>
  <c r="K29" i="2"/>
  <c r="J29" i="2"/>
  <c r="I29" i="2"/>
  <c r="N28" i="2"/>
  <c r="M28" i="2"/>
  <c r="L28" i="2"/>
  <c r="K28" i="2"/>
  <c r="J28" i="2"/>
  <c r="I28" i="2"/>
  <c r="N27" i="2"/>
  <c r="M27" i="2"/>
  <c r="L27" i="2"/>
  <c r="K27" i="2"/>
  <c r="J27" i="2"/>
  <c r="I27" i="2"/>
  <c r="N26" i="2"/>
  <c r="M26" i="2"/>
  <c r="L26" i="2"/>
  <c r="K26" i="2"/>
  <c r="J26" i="2"/>
  <c r="I26" i="2"/>
  <c r="N25" i="2"/>
  <c r="M25" i="2"/>
  <c r="L25" i="2"/>
  <c r="K25" i="2"/>
  <c r="J25" i="2"/>
  <c r="I25" i="2"/>
  <c r="N24" i="2"/>
  <c r="M24" i="2"/>
  <c r="L24" i="2"/>
  <c r="K24" i="2"/>
  <c r="J24" i="2"/>
  <c r="I24" i="2"/>
  <c r="N23" i="2"/>
  <c r="M23" i="2"/>
  <c r="L23" i="2"/>
  <c r="K23" i="2"/>
  <c r="J23" i="2"/>
  <c r="I23" i="2"/>
  <c r="N22" i="2"/>
  <c r="M22" i="2"/>
  <c r="L22" i="2"/>
  <c r="K22" i="2"/>
  <c r="J22" i="2"/>
  <c r="I22" i="2"/>
  <c r="N21" i="2"/>
  <c r="M21" i="2"/>
  <c r="L21" i="2"/>
  <c r="K21" i="2"/>
  <c r="J21" i="2"/>
  <c r="I21" i="2"/>
  <c r="N20" i="2"/>
  <c r="M20" i="2"/>
  <c r="L20" i="2"/>
  <c r="K20" i="2"/>
  <c r="J20" i="2"/>
  <c r="I20" i="2"/>
  <c r="N19" i="2"/>
  <c r="M19" i="2"/>
  <c r="L19" i="2"/>
  <c r="K19" i="2"/>
  <c r="J19" i="2"/>
  <c r="I19" i="2"/>
  <c r="N18" i="2"/>
  <c r="M18" i="2"/>
  <c r="L18" i="2"/>
  <c r="K18" i="2"/>
  <c r="J18" i="2"/>
  <c r="I18" i="2"/>
  <c r="N17" i="2"/>
  <c r="M17" i="2"/>
  <c r="L17" i="2"/>
  <c r="K17" i="2"/>
  <c r="J17" i="2"/>
  <c r="I17" i="2"/>
  <c r="N16" i="2"/>
  <c r="M16" i="2"/>
  <c r="L16" i="2"/>
  <c r="K16" i="2"/>
  <c r="J16" i="2"/>
  <c r="I16" i="2"/>
  <c r="N15" i="2"/>
  <c r="M15" i="2"/>
  <c r="L15" i="2"/>
  <c r="K15" i="2"/>
  <c r="J15" i="2"/>
  <c r="I15" i="2"/>
  <c r="N14" i="2"/>
  <c r="M14" i="2"/>
  <c r="L14" i="2"/>
  <c r="K14" i="2"/>
  <c r="J14" i="2"/>
  <c r="I14" i="2"/>
  <c r="N13" i="2"/>
  <c r="M13" i="2"/>
  <c r="L13" i="2"/>
  <c r="K13" i="2"/>
  <c r="J13" i="2"/>
  <c r="I13" i="2"/>
  <c r="N12" i="2"/>
  <c r="M12" i="2"/>
  <c r="L12" i="2"/>
  <c r="K12" i="2"/>
  <c r="J12" i="2"/>
  <c r="I12" i="2"/>
  <c r="N11" i="2"/>
  <c r="M11" i="2"/>
  <c r="L11" i="2"/>
  <c r="K11" i="2"/>
  <c r="J11" i="2"/>
  <c r="I11" i="2"/>
  <c r="N10" i="2"/>
  <c r="M10" i="2"/>
  <c r="L10" i="2"/>
  <c r="K10" i="2"/>
  <c r="J10" i="2"/>
  <c r="I10" i="2"/>
  <c r="N9" i="2"/>
  <c r="M9" i="2"/>
  <c r="L9" i="2"/>
  <c r="K9" i="2"/>
  <c r="J9" i="2"/>
  <c r="I9" i="2"/>
  <c r="N8" i="2"/>
  <c r="M8" i="2"/>
  <c r="L8" i="2"/>
  <c r="K8" i="2"/>
  <c r="J8" i="2"/>
  <c r="I8" i="2"/>
  <c r="E8" i="2"/>
  <c r="N7" i="2"/>
  <c r="M7" i="2"/>
  <c r="L7" i="2"/>
  <c r="K7" i="2"/>
  <c r="J7" i="2"/>
  <c r="I7" i="2"/>
  <c r="N6" i="2"/>
  <c r="M6" i="2"/>
  <c r="L6" i="2"/>
  <c r="K6" i="2"/>
  <c r="J6" i="2"/>
  <c r="I6" i="2"/>
  <c r="E6" i="2"/>
  <c r="N5" i="2"/>
  <c r="M5" i="2"/>
  <c r="L5" i="2"/>
  <c r="K5" i="2"/>
  <c r="J5" i="2"/>
  <c r="I5" i="2"/>
  <c r="E5" i="2"/>
  <c r="N4" i="2"/>
  <c r="M4" i="2"/>
  <c r="L4" i="2"/>
  <c r="K4" i="2"/>
  <c r="J4" i="2"/>
  <c r="I4" i="2"/>
  <c r="E4" i="2"/>
  <c r="N3" i="2"/>
  <c r="M3" i="2"/>
  <c r="L3" i="2"/>
  <c r="C10" i="2" s="1" a="1"/>
  <c r="C10" i="2" s="1"/>
  <c r="K3" i="2"/>
  <c r="J3" i="2"/>
  <c r="I3" i="2"/>
  <c r="V19" i="11" l="1"/>
  <c r="V23" i="11"/>
  <c r="V25" i="11"/>
  <c r="E9" i="2"/>
  <c r="AA25" i="11"/>
  <c r="AB25" i="11" s="1"/>
  <c r="X25" i="11"/>
  <c r="Z25" i="11" s="1"/>
  <c r="X24" i="11"/>
  <c r="Z24" i="11" s="1"/>
  <c r="AA24" i="11"/>
  <c r="AB24" i="11" s="1"/>
  <c r="X23" i="11"/>
  <c r="Z23" i="11" s="1"/>
  <c r="AA23" i="11"/>
  <c r="AB23" i="11" s="1"/>
  <c r="X22" i="11"/>
  <c r="Z22" i="11" s="1"/>
  <c r="AA22" i="11"/>
  <c r="AB22" i="11" s="1"/>
  <c r="X21" i="11"/>
  <c r="Z21" i="11" s="1"/>
  <c r="AA21" i="11"/>
  <c r="AB21" i="11" s="1"/>
  <c r="AA20" i="11"/>
  <c r="AB20" i="11" s="1"/>
  <c r="X20" i="11"/>
  <c r="Z20" i="11" s="1"/>
  <c r="X19" i="11"/>
  <c r="Z19" i="11" s="1"/>
  <c r="AA19" i="11"/>
  <c r="AB19" i="11" s="1"/>
  <c r="X18" i="11"/>
  <c r="Z18" i="11" s="1"/>
  <c r="AA18" i="11"/>
  <c r="AB18" i="11" s="1"/>
  <c r="X17" i="11"/>
  <c r="Z17" i="11" s="1"/>
  <c r="AA17" i="11"/>
  <c r="AB17" i="11" s="1"/>
  <c r="X16" i="11"/>
  <c r="AA16" i="11"/>
  <c r="AB16" i="11" s="1"/>
  <c r="Y16" i="11"/>
  <c r="AN16" i="7"/>
  <c r="AP16" i="7" s="1"/>
  <c r="AQ16" i="7"/>
  <c r="AR16" i="7" s="1"/>
  <c r="AN15" i="7"/>
  <c r="AP15" i="7" s="1"/>
  <c r="AQ15" i="7"/>
  <c r="AR15" i="7" s="1"/>
  <c r="AN14" i="7"/>
  <c r="AP14" i="7" s="1"/>
  <c r="AQ14" i="7"/>
  <c r="AR14" i="7" s="1"/>
  <c r="AN13" i="7"/>
  <c r="AP13" i="7" s="1"/>
  <c r="AQ13" i="7"/>
  <c r="AR13" i="7" s="1"/>
  <c r="AN12" i="7"/>
  <c r="AP12" i="7" s="1"/>
  <c r="AQ12" i="7"/>
  <c r="AR12" i="7" s="1"/>
  <c r="AN11" i="7"/>
  <c r="AP11" i="7" s="1"/>
  <c r="AQ11" i="7"/>
  <c r="AR11" i="7" s="1"/>
  <c r="AN10" i="7"/>
  <c r="AP10" i="7" s="1"/>
  <c r="AQ10" i="7"/>
  <c r="AR10" i="7" s="1"/>
  <c r="AN9" i="7"/>
  <c r="AP9" i="7" s="1"/>
  <c r="AQ9" i="7"/>
  <c r="AR9" i="7" s="1"/>
  <c r="AN8" i="7"/>
  <c r="AP8" i="7" s="1"/>
  <c r="AQ8" i="7"/>
  <c r="AR8" i="7" s="1"/>
  <c r="AN7" i="7"/>
  <c r="AP7" i="7" s="1"/>
  <c r="AQ7" i="7"/>
  <c r="AR7" i="7" s="1"/>
  <c r="AA16" i="7"/>
  <c r="AC16" i="7" s="1"/>
  <c r="AD16" i="7"/>
  <c r="AE16" i="7" s="1"/>
  <c r="AA15" i="7"/>
  <c r="AC15" i="7" s="1"/>
  <c r="AD15" i="7"/>
  <c r="AE15" i="7" s="1"/>
  <c r="AA14" i="7"/>
  <c r="AC14" i="7" s="1"/>
  <c r="AD14" i="7"/>
  <c r="AE14" i="7" s="1"/>
  <c r="AA13" i="7"/>
  <c r="AC13" i="7" s="1"/>
  <c r="AD13" i="7"/>
  <c r="AE13" i="7" s="1"/>
  <c r="AA12" i="7"/>
  <c r="AC12" i="7" s="1"/>
  <c r="AD12" i="7"/>
  <c r="AE12" i="7" s="1"/>
  <c r="AA11" i="7"/>
  <c r="AC11" i="7" s="1"/>
  <c r="AD11" i="7"/>
  <c r="AE11" i="7" s="1"/>
  <c r="AA10" i="7"/>
  <c r="AC10" i="7" s="1"/>
  <c r="AD10" i="7"/>
  <c r="AE10" i="7" s="1"/>
  <c r="AD9" i="7"/>
  <c r="AE9" i="7" s="1"/>
  <c r="AA9" i="7"/>
  <c r="AC9" i="7" s="1"/>
  <c r="AA8" i="7"/>
  <c r="AD8" i="7"/>
  <c r="AE8" i="7"/>
  <c r="AB8" i="7"/>
  <c r="AC8" i="7" s="1"/>
  <c r="AD7" i="7"/>
  <c r="AA7" i="7"/>
  <c r="AE7" i="7"/>
  <c r="AB7" i="7"/>
  <c r="AC7" i="7" s="1"/>
  <c r="I21" i="7"/>
  <c r="I33" i="7"/>
  <c r="I35" i="7"/>
  <c r="I37" i="7"/>
  <c r="I40" i="7"/>
  <c r="I42" i="7"/>
  <c r="I44" i="7"/>
  <c r="I46" i="7"/>
  <c r="I49" i="7"/>
  <c r="I58" i="7"/>
  <c r="I60" i="7"/>
  <c r="I62" i="7"/>
  <c r="I64" i="7"/>
  <c r="I66" i="7"/>
  <c r="I67" i="7"/>
  <c r="I70" i="7"/>
  <c r="I72" i="7"/>
  <c r="I74" i="7"/>
  <c r="I76" i="7"/>
  <c r="I78" i="7"/>
  <c r="I81" i="7"/>
  <c r="I86" i="7"/>
  <c r="I87" i="7"/>
  <c r="I89" i="7"/>
  <c r="I92" i="7"/>
  <c r="I93" i="7"/>
  <c r="I95" i="7"/>
  <c r="I97" i="7"/>
  <c r="I98" i="7"/>
  <c r="I100" i="7"/>
  <c r="I102" i="7"/>
  <c r="I105" i="7"/>
  <c r="I107" i="7"/>
  <c r="I109" i="7"/>
  <c r="I111" i="7"/>
  <c r="I113" i="7"/>
  <c r="I116" i="7"/>
  <c r="I118" i="7"/>
  <c r="I120" i="7"/>
  <c r="I122" i="7"/>
  <c r="I124" i="7"/>
  <c r="I126" i="7"/>
  <c r="I130" i="7"/>
  <c r="I132" i="7"/>
  <c r="I135" i="7"/>
  <c r="I137" i="7"/>
  <c r="I138" i="7"/>
  <c r="I140" i="7"/>
  <c r="I142" i="7"/>
  <c r="I144" i="7"/>
  <c r="I146" i="7"/>
  <c r="I148" i="7"/>
  <c r="I150" i="7"/>
  <c r="I152" i="7"/>
  <c r="I153" i="7"/>
  <c r="I155" i="7"/>
  <c r="I157" i="7"/>
  <c r="I159" i="7"/>
  <c r="I161" i="7"/>
  <c r="I163" i="7"/>
  <c r="I164" i="7"/>
  <c r="I166" i="7"/>
  <c r="I168" i="7"/>
  <c r="I171" i="7"/>
  <c r="I172" i="7"/>
  <c r="I173" i="7"/>
  <c r="I174" i="7"/>
  <c r="I175" i="7"/>
  <c r="I176" i="7"/>
  <c r="I177" i="7"/>
  <c r="I178" i="7"/>
  <c r="I179" i="7"/>
  <c r="I180" i="7"/>
  <c r="I181" i="7"/>
  <c r="I182" i="7"/>
  <c r="I183" i="7"/>
  <c r="I184" i="7"/>
  <c r="I185" i="7"/>
  <c r="I186" i="7"/>
  <c r="I187" i="7"/>
  <c r="I188" i="7"/>
  <c r="I189" i="7"/>
  <c r="I190" i="7"/>
  <c r="I191" i="7"/>
  <c r="I192" i="7"/>
  <c r="I193" i="7"/>
  <c r="I203" i="7"/>
  <c r="I206" i="7"/>
  <c r="I208" i="7"/>
  <c r="I210" i="7"/>
  <c r="I212" i="7"/>
  <c r="I215" i="7"/>
  <c r="I217" i="7"/>
  <c r="I219" i="7"/>
  <c r="I221" i="7"/>
  <c r="I223" i="7"/>
  <c r="I225" i="7"/>
  <c r="I227" i="7"/>
  <c r="I229" i="7"/>
  <c r="I231" i="7"/>
  <c r="I20" i="7"/>
  <c r="I22" i="7"/>
  <c r="I23" i="7"/>
  <c r="I24" i="7"/>
  <c r="I25" i="7"/>
  <c r="I26" i="7"/>
  <c r="I27" i="7"/>
  <c r="I28" i="7"/>
  <c r="I29" i="7"/>
  <c r="I30" i="7"/>
  <c r="I31" i="7"/>
  <c r="I32" i="7"/>
  <c r="I34" i="7"/>
  <c r="I36" i="7"/>
  <c r="I38" i="7"/>
  <c r="I39" i="7"/>
  <c r="I41" i="7"/>
  <c r="I43" i="7"/>
  <c r="I45" i="7"/>
  <c r="I47" i="7"/>
  <c r="I48" i="7"/>
  <c r="I50" i="7"/>
  <c r="I51" i="7"/>
  <c r="I52" i="7"/>
  <c r="I53" i="7"/>
  <c r="I54" i="7"/>
  <c r="I55" i="7"/>
  <c r="I56" i="7"/>
  <c r="I57" i="7"/>
  <c r="I59" i="7"/>
  <c r="I61" i="7"/>
  <c r="I63" i="7"/>
  <c r="I65" i="7"/>
  <c r="I68" i="7"/>
  <c r="I69" i="7"/>
  <c r="I71" i="7"/>
  <c r="I73" i="7"/>
  <c r="I75" i="7"/>
  <c r="I77" i="7"/>
  <c r="I79" i="7"/>
  <c r="I80" i="7"/>
  <c r="I84" i="7"/>
  <c r="I85" i="7"/>
  <c r="I88" i="7"/>
  <c r="I90" i="7"/>
  <c r="I91" i="7"/>
  <c r="I94" i="7"/>
  <c r="I96" i="7"/>
  <c r="I99" i="7"/>
  <c r="I101" i="7"/>
  <c r="I103" i="7"/>
  <c r="I104" i="7"/>
  <c r="I106" i="7"/>
  <c r="I108" i="7"/>
  <c r="I110" i="7"/>
  <c r="I112" i="7"/>
  <c r="I114" i="7"/>
  <c r="I115" i="7"/>
  <c r="I117" i="7"/>
  <c r="I119" i="7"/>
  <c r="I121" i="7"/>
  <c r="I123" i="7"/>
  <c r="I125" i="7"/>
  <c r="I127" i="7"/>
  <c r="I128" i="7"/>
  <c r="I129" i="7"/>
  <c r="I131" i="7"/>
  <c r="I133" i="7"/>
  <c r="I134" i="7"/>
  <c r="I136" i="7"/>
  <c r="I139" i="7"/>
  <c r="I141" i="7"/>
  <c r="I143" i="7"/>
  <c r="I145" i="7"/>
  <c r="I147" i="7"/>
  <c r="I149" i="7"/>
  <c r="I151" i="7"/>
  <c r="I154" i="7"/>
  <c r="I156" i="7"/>
  <c r="I158" i="7"/>
  <c r="I160" i="7"/>
  <c r="I162" i="7"/>
  <c r="I165" i="7"/>
  <c r="I167" i="7"/>
  <c r="I169" i="7"/>
  <c r="I170" i="7"/>
  <c r="I194" i="7"/>
  <c r="I195" i="7"/>
  <c r="I196" i="7"/>
  <c r="I197" i="7"/>
  <c r="I198" i="7"/>
  <c r="I199" i="7"/>
  <c r="I200" i="7"/>
  <c r="I201" i="7"/>
  <c r="I202" i="7"/>
  <c r="I204" i="7"/>
  <c r="I205" i="7"/>
  <c r="I207" i="7"/>
  <c r="I209" i="7"/>
  <c r="I211" i="7"/>
  <c r="I213" i="7"/>
  <c r="I214" i="7"/>
  <c r="I216" i="7"/>
  <c r="I218" i="7"/>
  <c r="I220" i="7"/>
  <c r="I222" i="7"/>
  <c r="I224" i="7"/>
  <c r="I226" i="7"/>
  <c r="I228" i="7"/>
  <c r="I230" i="7"/>
  <c r="I232" i="7"/>
  <c r="H148" i="7"/>
  <c r="H150" i="7"/>
  <c r="H152" i="7"/>
  <c r="H154" i="7"/>
  <c r="H156" i="7"/>
  <c r="H158" i="7"/>
  <c r="H160" i="7"/>
  <c r="H162" i="7"/>
  <c r="H164" i="7"/>
  <c r="H167" i="7"/>
  <c r="H169" i="7"/>
  <c r="H171" i="7"/>
  <c r="H173" i="7"/>
  <c r="H175" i="7"/>
  <c r="H176" i="7"/>
  <c r="H179" i="7"/>
  <c r="H181" i="7"/>
  <c r="H183" i="7"/>
  <c r="H185" i="7"/>
  <c r="H187" i="7"/>
  <c r="H189" i="7"/>
  <c r="H191" i="7"/>
  <c r="H193" i="7"/>
  <c r="H195" i="7"/>
  <c r="H197" i="7"/>
  <c r="H199" i="7"/>
  <c r="H201" i="7"/>
  <c r="H203" i="7"/>
  <c r="H205" i="7"/>
  <c r="H207" i="7"/>
  <c r="H209" i="7"/>
  <c r="H211" i="7"/>
  <c r="H213" i="7"/>
  <c r="H214" i="7"/>
  <c r="H216" i="7"/>
  <c r="H218" i="7"/>
  <c r="H220" i="7"/>
  <c r="H222" i="7"/>
  <c r="H224" i="7"/>
  <c r="H226" i="7"/>
  <c r="H228" i="7"/>
  <c r="H230" i="7"/>
  <c r="H232" i="7"/>
  <c r="H234" i="7"/>
  <c r="H236" i="7"/>
  <c r="H238" i="7"/>
  <c r="H240" i="7"/>
  <c r="H242" i="7"/>
  <c r="H244" i="7"/>
  <c r="H246" i="7"/>
  <c r="H248" i="7"/>
  <c r="H250" i="7"/>
  <c r="H253" i="7"/>
  <c r="H255" i="7"/>
  <c r="H256" i="7"/>
  <c r="H258" i="7"/>
  <c r="H260" i="7"/>
  <c r="H262" i="7"/>
  <c r="H264" i="7"/>
  <c r="H266" i="7"/>
  <c r="H269" i="7"/>
  <c r="H271" i="7"/>
  <c r="H273" i="7"/>
  <c r="H275" i="7"/>
  <c r="H277" i="7"/>
  <c r="H279" i="7"/>
  <c r="H281" i="7"/>
  <c r="H282" i="7"/>
  <c r="H284" i="7"/>
  <c r="H287" i="7"/>
  <c r="H289" i="7"/>
  <c r="H291" i="7"/>
  <c r="H293" i="7"/>
  <c r="H295" i="7"/>
  <c r="H297" i="7"/>
  <c r="H298" i="7"/>
  <c r="H300" i="7"/>
  <c r="H302" i="7"/>
  <c r="H304" i="7"/>
  <c r="H306" i="7"/>
  <c r="H308" i="7"/>
  <c r="H310" i="7"/>
  <c r="H312" i="7"/>
  <c r="H314" i="7"/>
  <c r="H316" i="7"/>
  <c r="H153" i="7"/>
  <c r="H155" i="7"/>
  <c r="H157" i="7"/>
  <c r="H159" i="7"/>
  <c r="H161" i="7"/>
  <c r="H163" i="7"/>
  <c r="H165" i="7"/>
  <c r="H166" i="7"/>
  <c r="H168" i="7"/>
  <c r="H170" i="7"/>
  <c r="H172" i="7"/>
  <c r="H174" i="7"/>
  <c r="H177" i="7"/>
  <c r="H178" i="7"/>
  <c r="H180" i="7"/>
  <c r="H182" i="7"/>
  <c r="H184" i="7"/>
  <c r="H186" i="7"/>
  <c r="H188" i="7"/>
  <c r="H190" i="7"/>
  <c r="H192" i="7"/>
  <c r="H194" i="7"/>
  <c r="H196" i="7"/>
  <c r="H198" i="7"/>
  <c r="H200" i="7"/>
  <c r="H202" i="7"/>
  <c r="H204" i="7"/>
  <c r="H206" i="7"/>
  <c r="H208" i="7"/>
  <c r="H210" i="7"/>
  <c r="H212" i="7"/>
  <c r="H215" i="7"/>
  <c r="H217" i="7"/>
  <c r="H219" i="7"/>
  <c r="H221" i="7"/>
  <c r="H223" i="7"/>
  <c r="H225" i="7"/>
  <c r="H227" i="7"/>
  <c r="H229" i="7"/>
  <c r="H231" i="7"/>
  <c r="H233" i="7"/>
  <c r="H235" i="7"/>
  <c r="H237" i="7"/>
  <c r="H239" i="7"/>
  <c r="H241" i="7"/>
  <c r="H243" i="7"/>
  <c r="H245" i="7"/>
  <c r="H247" i="7"/>
  <c r="H249" i="7"/>
  <c r="H251" i="7"/>
  <c r="H252" i="7"/>
  <c r="H254" i="7"/>
  <c r="H257" i="7"/>
  <c r="H259" i="7"/>
  <c r="H261" i="7"/>
  <c r="H263" i="7"/>
  <c r="H265" i="7"/>
  <c r="H267" i="7"/>
  <c r="H268" i="7"/>
  <c r="H270" i="7"/>
  <c r="H272" i="7"/>
  <c r="H274" i="7"/>
  <c r="H276" i="7"/>
  <c r="H278" i="7"/>
  <c r="H280" i="7"/>
  <c r="H283" i="7"/>
  <c r="H285" i="7"/>
  <c r="H286" i="7"/>
  <c r="H288" i="7"/>
  <c r="H290" i="7"/>
  <c r="H292" i="7"/>
  <c r="H294" i="7"/>
  <c r="H296" i="7"/>
  <c r="H299" i="7"/>
  <c r="H301" i="7"/>
  <c r="H303" i="7"/>
  <c r="H305" i="7"/>
  <c r="H307" i="7"/>
  <c r="H309" i="7"/>
  <c r="H311" i="7"/>
  <c r="H313" i="7"/>
  <c r="H315" i="7"/>
  <c r="H317" i="7"/>
  <c r="H7" i="7"/>
  <c r="I724" i="7"/>
  <c r="I726" i="7"/>
  <c r="I725" i="7"/>
  <c r="H726" i="7"/>
  <c r="H725" i="7"/>
  <c r="I233" i="7"/>
  <c r="I234" i="7"/>
  <c r="H318" i="7"/>
  <c r="H319" i="7"/>
  <c r="I82" i="7"/>
  <c r="I83" i="7"/>
  <c r="K6" i="7"/>
  <c r="L6" i="7" s="1"/>
  <c r="M6" i="7" s="1"/>
  <c r="H724" i="7"/>
  <c r="Z16" i="11" l="1"/>
  <c r="W2" i="11" s="1"/>
  <c r="W5" i="11" s="1"/>
  <c r="W10" i="11" s="1"/>
  <c r="I237" i="7"/>
  <c r="I235" i="7"/>
  <c r="I238" i="7"/>
  <c r="I236" i="7"/>
  <c r="H322" i="7"/>
  <c r="H320" i="7"/>
  <c r="H323" i="7"/>
  <c r="H32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tc={F06B9199-F372-4A48-AB13-AEE74E3F5625}</author>
  </authors>
  <commentList>
    <comment ref="J15" authorId="0" shapeId="0" xr:uid="{F06B9199-F372-4A48-AB13-AEE74E3F562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<sst xmlns="http://schemas.openxmlformats.org/spreadsheetml/2006/main" count="321" uniqueCount="153">
  <si>
    <t>Engine Cycle Simulation Software</t>
  </si>
  <si>
    <t>Crank Angle</t>
  </si>
  <si>
    <t>Piston Position</t>
  </si>
  <si>
    <t>Piston Velocity</t>
  </si>
  <si>
    <t>Piston Accn</t>
  </si>
  <si>
    <t>Volume (CC)</t>
  </si>
  <si>
    <t>mm</t>
  </si>
  <si>
    <t>mm/deg</t>
  </si>
  <si>
    <t>mm/deg/deg</t>
  </si>
  <si>
    <t>m/s</t>
  </si>
  <si>
    <t>m/s/s</t>
  </si>
  <si>
    <t>Comp Ratio</t>
  </si>
  <si>
    <t>/</t>
  </si>
  <si>
    <t>SI Units</t>
  </si>
  <si>
    <t>Bore</t>
  </si>
  <si>
    <t>m</t>
  </si>
  <si>
    <t>Stroke</t>
  </si>
  <si>
    <t>Clearance Vol</t>
  </si>
  <si>
    <t>cc</t>
  </si>
  <si>
    <t>m^3</t>
  </si>
  <si>
    <t>Cylinders</t>
  </si>
  <si>
    <t>Con Rod Length</t>
  </si>
  <si>
    <t>Capacity</t>
  </si>
  <si>
    <t>Mean Piston Spd</t>
  </si>
  <si>
    <t>RPM</t>
  </si>
  <si>
    <t>Exhaust cam</t>
  </si>
  <si>
    <t>Intake cam</t>
  </si>
  <si>
    <t>SuperFlow SF-110 Test Data</t>
  </si>
  <si>
    <t>Test Description:</t>
  </si>
  <si>
    <t>Test Number</t>
  </si>
  <si>
    <t>Head Description:</t>
  </si>
  <si>
    <t>2 Litre Duratec</t>
  </si>
  <si>
    <t>Serial Number</t>
  </si>
  <si>
    <t>Intake Valve:</t>
  </si>
  <si>
    <t>Valve Seat Angle</t>
  </si>
  <si>
    <t>Degrees</t>
  </si>
  <si>
    <t>Intake Port:</t>
  </si>
  <si>
    <t>Port Volume</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</si>
  <si>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</si>
  <si>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</si>
  <si>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</si>
  <si>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</si>
  <si>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</si>
  <si>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</si>
  <si>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</si>
  <si>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</si>
  <si>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</si>
  <si>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</si>
  <si>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</si>
  <si>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</si>
  <si>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</si>
  <si>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</si>
  <si>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</si>
  <si>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</si>
  <si>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</si>
  <si>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</si>
  <si>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</si>
  <si>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</si>
  <si>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</si>
  <si>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</si>
  <si>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</si>
  <si>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</si>
  <si>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</si>
  <si>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</si>
  <si>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</si>
  <si>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</si>
  <si>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</si>
  <si>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</si>
  <si>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</si>
  <si>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</si>
  <si>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</si>
  <si>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</si>
  <si>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</si>
  <si>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</si>
  <si>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</si>
  <si>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</si>
  <si>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</si>
  <si>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</si>
  <si>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</si>
  <si>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</si>
  <si>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</si>
  <si>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</si>
  <si>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</si>
  <si>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</si>
  <si>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</si>
  <si>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</si>
  <si>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</si>
  <si>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intake valve velocity</t>
  </si>
  <si>
    <t xml:space="preserve">exhaust valve velocity </t>
  </si>
  <si>
    <t xml:space="preserve">exhaust valve acceleration </t>
  </si>
  <si>
    <t xml:space="preserve">intake valve acceleration </t>
  </si>
  <si>
    <t>exhaust valve jerk</t>
  </si>
  <si>
    <t>intake valve jerk</t>
  </si>
  <si>
    <t>Pa</t>
  </si>
  <si>
    <t>flow</t>
  </si>
  <si>
    <t>lift</t>
  </si>
  <si>
    <t>diameter</t>
  </si>
  <si>
    <t xml:space="preserve">area </t>
  </si>
  <si>
    <t xml:space="preserve">change in pressure </t>
  </si>
  <si>
    <t>ideal flow</t>
  </si>
  <si>
    <t>cf</t>
  </si>
  <si>
    <t>flow per area</t>
  </si>
  <si>
    <t>m^2</t>
  </si>
  <si>
    <t>L/s</t>
  </si>
  <si>
    <t>intake</t>
  </si>
  <si>
    <t>exhaust</t>
  </si>
  <si>
    <t>area</t>
  </si>
  <si>
    <t>cm^2</t>
  </si>
  <si>
    <t>Retainers</t>
  </si>
  <si>
    <t>Buckets</t>
  </si>
  <si>
    <t>Valve springs</t>
  </si>
  <si>
    <t>Exhaust Valves</t>
  </si>
  <si>
    <t>Intake Valves</t>
  </si>
  <si>
    <t>Cam Shaft and gear</t>
  </si>
  <si>
    <t>Weights</t>
  </si>
  <si>
    <t>2130g</t>
  </si>
  <si>
    <t>47g</t>
  </si>
  <si>
    <t>41g</t>
  </si>
  <si>
    <t>34g</t>
  </si>
  <si>
    <t>33g</t>
  </si>
  <si>
    <t>10g</t>
  </si>
  <si>
    <t>crank angle</t>
  </si>
  <si>
    <t>rad</t>
  </si>
  <si>
    <t>referance rpm</t>
  </si>
  <si>
    <t>peak intake acceleration</t>
  </si>
  <si>
    <t>peak at rpm</t>
  </si>
  <si>
    <t>mm/s^2</t>
  </si>
  <si>
    <t>inatke float rpm</t>
  </si>
  <si>
    <t>c</t>
  </si>
  <si>
    <t>Mass reduction (g)</t>
  </si>
  <si>
    <t>Mass reduction (%)</t>
  </si>
  <si>
    <t>New mass</t>
  </si>
  <si>
    <t>Original mass</t>
  </si>
  <si>
    <t>Component</t>
  </si>
  <si>
    <t>Valve</t>
  </si>
  <si>
    <t>Retainer</t>
  </si>
  <si>
    <t>Spring</t>
  </si>
  <si>
    <t>Bucket</t>
  </si>
  <si>
    <t>effectuve mass original</t>
  </si>
  <si>
    <t>effective mass new</t>
  </si>
  <si>
    <t>achieved mass ratio</t>
  </si>
  <si>
    <t>achieved rpm factor</t>
  </si>
  <si>
    <t>achieved rpm increase %</t>
  </si>
  <si>
    <t>old float rpm</t>
  </si>
  <si>
    <t xml:space="preserve">new float rpm </t>
  </si>
  <si>
    <t>Target mass ratio</t>
  </si>
  <si>
    <t>Flow at highest cf</t>
  </si>
  <si>
    <t>valve number per cylimder</t>
  </si>
  <si>
    <t>total valve number</t>
  </si>
  <si>
    <t>head flow</t>
  </si>
  <si>
    <t>engine capacity</t>
  </si>
  <si>
    <t>duty factor</t>
  </si>
  <si>
    <t>max power RPM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</si>
</sst>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8" formatCode="0.000"/>
    <numFmt numFmtId="169" formatCode="0.00000"/>
    <numFmt numFmtId="170" formatCode="[$-F800]dddd\,\ mmmm\ dd\,\ yyyy"/>
  </numFmts>
  <fonts count="13" x14ac:knownFonts="1">
    <font>
      <sz val="11"/>
      <color theme="1"/>
      <name val="Aptos Narrow"/>
      <family val="2"/>
      <scheme val="minor"/>
    </font>
    <font>
      <sz val="11"/>
      <color theme="0"/>
      <name val="Aptos Narrow"/>
      <family val="2"/>
      <scheme val="minor"/>
    </font>
    <font>
      <b/>
      <i/>
      <u/>
      <sz val="11"/>
      <color theme="1"/>
      <name val="Aptos Narrow"/>
      <family val="2"/>
      <scheme val="minor"/>
    </font>
    <font>
      <b/>
      <i/>
      <sz val="11"/>
      <color theme="1"/>
      <name val="Aptos Narrow"/>
      <family val="2"/>
      <scheme val="minor"/>
    </font>
    <font>
      <sz val="10"/>
      <name val="Arial"/>
      <family val="2"/>
    </font>
    <font>
      <sz val="11"/>
      <color theme="3"/>
      <name val="Aptos Narrow"/>
      <family val="2"/>
      <scheme val="minor"/>
    </font>
    <font>
      <sz val="10"/>
      <color theme="1"/>
      <name val="Arial"/>
      <family val="2"/>
    </font>
    <font>
      <sz val="10"/>
      <color theme="0" tint="-0.14999847407452621"/>
      <name val="Arial"/>
      <family val="2"/>
    </font>
    <font>
      <sz val="11"/>
      <color rgb="FF000000"/>
      <name val="Aptos Narrow"/>
      <family val="2"/>
    </font>
    <font>
      <i/>
      <sz val="8"/>
      <color theme="1"/>
      <name val="Aptos Narrow"/>
      <family val="2"/>
      <scheme val="minor"/>
    </font>
    <font>
      <i/>
      <sz val="11"/>
      <color theme="1"/>
      <name val="Aptos Narrow"/>
      <family val="2"/>
      <scheme val="minor"/>
    </font>
    <font>
      <sz val="9"/>
      <color indexed="81"/>
      <name val="Tahoma"/>
      <family val="2"/>
    </font>
    <font>
      <sz val="11"/>
      <color rgb="FF000000"/>
      <name val="Aptos Narrow"/>
      <family val="2"/>
      <scheme val="minor"/>
    </font>
  </fonts>
  <fills count="12">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7" tint="0.59999389629810485"/>
        <bgColor indexed="64"/>
      </patternFill>
    </fill>
    <fill>
      <patternFill patternType="solid">
        <fgColor rgb="FFFFFF00"/>
        <bgColor rgb="FF000000"/>
      </patternFill>
    </fill>
    <fill>
      <patternFill patternType="solid">
        <fgColor rgb="FFFFFF00"/>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2" tint="-9.9978637043366805E-2"/>
        <bgColor indexed="64"/>
      </patternFill>
    </fill>
  </fills>
  <borders count="5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cellStyleXfs>
  <cellXfs count="196">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0" xfId="0" applyAlignment="1">
      <alignment wrapText="1"/>
    </xf>
    <xf numFmtId="0" fontId="0" fillId="0" borderId="0" xfId="0" applyAlignment="1"/>
    <xf numFmtId="0" fontId="2" fillId="0" borderId="0" xfId="0" applyFont="1" applyAlignment="1">
      <alignment horizontal="center"/>
    </xf>
    <xf numFmtId="0" fontId="3" fillId="0" borderId="0" xfId="0" applyFont="1" applyAlignment="1">
      <alignment horizontal="center"/>
    </xf>
    <xf numFmtId="11" fontId="3" fillId="0" borderId="0" xfId="0" applyNumberFormat="1" applyFont="1" applyAlignment="1">
      <alignment horizontal="center"/>
    </xf>
    <xf numFmtId="11" fontId="0" fillId="0" borderId="0" xfId="0" applyNumberFormat="1" applyAlignment="1">
      <alignment horizontal="center"/>
    </xf>
    <xf numFmtId="0" fontId="4" fillId="0" borderId="1" xfId="1" applyBorder="1" applyAlignment="1">
      <alignment horizontal="center" vertical="center"/>
    </xf>
    <xf numFmtId="2" fontId="4" fillId="0" borderId="2" xfId="1" applyNumberFormat="1" applyBorder="1" applyAlignment="1">
      <alignment horizontal="center" vertical="center"/>
    </xf>
    <xf numFmtId="0" fontId="4" fillId="0" borderId="3" xfId="1" applyBorder="1" applyAlignment="1">
      <alignment horizontal="center" vertical="center"/>
    </xf>
    <xf numFmtId="0" fontId="0" fillId="0" borderId="1" xfId="0" applyBorder="1" applyAlignment="1">
      <alignment horizontal="center"/>
    </xf>
    <xf numFmtId="0" fontId="0" fillId="0" borderId="4" xfId="0" applyBorder="1"/>
    <xf numFmtId="0" fontId="0" fillId="0" borderId="5" xfId="0" applyBorder="1"/>
    <xf numFmtId="168" fontId="0" fillId="0" borderId="0" xfId="0" applyNumberFormat="1" applyAlignment="1">
      <alignment horizontal="center"/>
    </xf>
    <xf numFmtId="169" fontId="0" fillId="0" borderId="0" xfId="0" applyNumberFormat="1" applyAlignment="1">
      <alignment horizontal="center"/>
    </xf>
    <xf numFmtId="2" fontId="0" fillId="0" borderId="0" xfId="0" applyNumberFormat="1" applyAlignment="1">
      <alignment horizontal="center"/>
    </xf>
    <xf numFmtId="0" fontId="4" fillId="0" borderId="6" xfId="1" applyBorder="1" applyAlignment="1">
      <alignment horizontal="center" vertical="center"/>
    </xf>
    <xf numFmtId="0" fontId="4" fillId="2" borderId="7" xfId="1" applyFill="1" applyBorder="1" applyAlignment="1">
      <alignment horizontal="center" vertical="center"/>
    </xf>
    <xf numFmtId="0" fontId="4" fillId="0" borderId="8" xfId="1" applyBorder="1" applyAlignment="1">
      <alignment horizontal="center" vertical="center"/>
    </xf>
    <xf numFmtId="0" fontId="5" fillId="0" borderId="6" xfId="0" applyFont="1" applyBorder="1"/>
    <xf numFmtId="0" fontId="0" fillId="0" borderId="9" xfId="0" applyBorder="1"/>
    <xf numFmtId="0" fontId="4" fillId="0" borderId="9" xfId="1" applyBorder="1"/>
    <xf numFmtId="0" fontId="5" fillId="0" borderId="10" xfId="0" applyFont="1" applyBorder="1"/>
    <xf numFmtId="0" fontId="4" fillId="0" borderId="11" xfId="1" applyBorder="1"/>
    <xf numFmtId="0" fontId="4" fillId="3" borderId="7" xfId="1" applyFill="1" applyBorder="1" applyAlignment="1">
      <alignment horizontal="center" vertical="center"/>
    </xf>
    <xf numFmtId="0" fontId="4" fillId="0" borderId="10" xfId="1" applyBorder="1" applyAlignment="1">
      <alignment horizontal="center" vertical="center"/>
    </xf>
    <xf numFmtId="2" fontId="4" fillId="0" borderId="12" xfId="1" applyNumberFormat="1" applyBorder="1" applyAlignment="1">
      <alignment horizontal="center" vertical="center"/>
    </xf>
    <xf numFmtId="0" fontId="4" fillId="0" borderId="13" xfId="1" applyBorder="1" applyAlignment="1">
      <alignment horizontal="center" vertical="center"/>
    </xf>
    <xf numFmtId="0" fontId="5" fillId="0" borderId="14" xfId="0" applyFont="1" applyBorder="1"/>
    <xf numFmtId="0" fontId="0" fillId="0" borderId="15" xfId="0" applyBorder="1"/>
    <xf numFmtId="0" fontId="6" fillId="0" borderId="1" xfId="0" applyFont="1" applyBorder="1" applyAlignment="1">
      <alignment horizontal="center" vertical="center"/>
    </xf>
    <xf numFmtId="2" fontId="0" fillId="0" borderId="2" xfId="0" applyNumberFormat="1" applyBorder="1" applyAlignment="1">
      <alignment horizontal="center" vertical="center"/>
    </xf>
    <xf numFmtId="0" fontId="0" fillId="0" borderId="4" xfId="0" applyBorder="1" applyAlignment="1">
      <alignment horizontal="center" vertical="center"/>
    </xf>
    <xf numFmtId="0" fontId="0" fillId="0" borderId="16" xfId="0" applyBorder="1"/>
    <xf numFmtId="0" fontId="0" fillId="0" borderId="17" xfId="0" applyBorder="1"/>
    <xf numFmtId="0" fontId="4" fillId="0" borderId="14" xfId="1" applyBorder="1" applyAlignment="1">
      <alignment horizontal="center" vertical="center"/>
    </xf>
    <xf numFmtId="0" fontId="4" fillId="4" borderId="18" xfId="1" applyFill="1" applyBorder="1" applyAlignment="1">
      <alignment horizontal="center" vertical="center"/>
    </xf>
    <xf numFmtId="0" fontId="0" fillId="0" borderId="15" xfId="0" applyBorder="1" applyAlignment="1">
      <alignment horizontal="center" vertical="center"/>
    </xf>
    <xf numFmtId="0" fontId="0" fillId="0" borderId="19" xfId="0" applyBorder="1"/>
    <xf numFmtId="0" fontId="0" fillId="0" borderId="11" xfId="0" applyBorder="1"/>
    <xf numFmtId="0" fontId="7" fillId="0" borderId="0" xfId="1" applyFont="1"/>
    <xf numFmtId="11" fontId="7" fillId="0" borderId="0" xfId="1" applyNumberFormat="1" applyFont="1"/>
    <xf numFmtId="168" fontId="7" fillId="0" borderId="0" xfId="1" applyNumberFormat="1" applyFont="1"/>
    <xf numFmtId="2" fontId="7" fillId="0" borderId="0" xfId="1" applyNumberFormat="1" applyFont="1" applyAlignment="1">
      <alignment horizontal="center"/>
    </xf>
    <xf numFmtId="0" fontId="4" fillId="0" borderId="0" xfId="1"/>
    <xf numFmtId="2" fontId="7" fillId="0" borderId="0" xfId="1" applyNumberFormat="1" applyFont="1"/>
    <xf numFmtId="0" fontId="8" fillId="0" borderId="0" xfId="0" applyFont="1"/>
    <xf numFmtId="0" fontId="8" fillId="5" borderId="0" xfId="0" applyFont="1" applyFill="1"/>
    <xf numFmtId="0" fontId="0" fillId="6" borderId="0" xfId="0" applyFill="1"/>
    <xf numFmtId="0" fontId="0" fillId="3" borderId="0" xfId="0" applyFill="1"/>
    <xf numFmtId="0" fontId="0" fillId="7" borderId="20" xfId="0" applyFill="1" applyBorder="1"/>
    <xf numFmtId="0" fontId="0" fillId="8" borderId="21" xfId="0" applyFill="1" applyBorder="1"/>
    <xf numFmtId="0" fontId="1" fillId="8" borderId="21" xfId="0" applyFont="1" applyFill="1" applyBorder="1"/>
    <xf numFmtId="0" fontId="0" fillId="7" borderId="21" xfId="0" applyFill="1" applyBorder="1"/>
    <xf numFmtId="0" fontId="1" fillId="7" borderId="21" xfId="0" applyFont="1" applyFill="1" applyBorder="1" applyAlignment="1">
      <alignment horizontal="center"/>
    </xf>
    <xf numFmtId="0" fontId="0" fillId="7" borderId="22" xfId="0" applyFill="1" applyBorder="1"/>
    <xf numFmtId="0" fontId="9" fillId="3" borderId="0" xfId="0" applyFont="1" applyFill="1" applyAlignment="1">
      <alignment horizontal="right"/>
    </xf>
    <xf numFmtId="170" fontId="9" fillId="3" borderId="0" xfId="0" applyNumberFormat="1" applyFont="1" applyFill="1"/>
    <xf numFmtId="0" fontId="0" fillId="9" borderId="23" xfId="0" applyFill="1" applyBorder="1"/>
    <xf numFmtId="0" fontId="10" fillId="9" borderId="24" xfId="0" applyFont="1" applyFill="1" applyBorder="1" applyAlignment="1">
      <alignment horizontal="right"/>
    </xf>
    <xf numFmtId="0" fontId="0" fillId="3" borderId="25" xfId="0" applyFill="1" applyBorder="1" applyAlignment="1">
      <alignment horizontal="center"/>
    </xf>
    <xf numFmtId="0" fontId="0" fillId="3" borderId="26" xfId="0" applyFill="1" applyBorder="1" applyAlignment="1">
      <alignment horizontal="center"/>
    </xf>
    <xf numFmtId="0" fontId="0" fillId="3" borderId="27" xfId="0" applyFill="1" applyBorder="1" applyAlignment="1">
      <alignment horizontal="center"/>
    </xf>
    <xf numFmtId="0" fontId="10" fillId="9" borderId="23" xfId="0" applyFont="1" applyFill="1" applyBorder="1" applyAlignment="1">
      <alignment horizontal="right"/>
    </xf>
    <xf numFmtId="0" fontId="10" fillId="9" borderId="28" xfId="0" applyFont="1" applyFill="1" applyBorder="1" applyAlignment="1">
      <alignment horizontal="right"/>
    </xf>
    <xf numFmtId="0" fontId="0" fillId="0" borderId="25" xfId="0" applyBorder="1"/>
    <xf numFmtId="0" fontId="0" fillId="0" borderId="26" xfId="0" applyBorder="1"/>
    <xf numFmtId="0" fontId="0" fillId="0" borderId="27" xfId="0" applyBorder="1"/>
    <xf numFmtId="0" fontId="0" fillId="9" borderId="5" xfId="0" applyFill="1" applyBorder="1"/>
    <xf numFmtId="0" fontId="10" fillId="9" borderId="0" xfId="0" applyFont="1" applyFill="1" applyAlignment="1">
      <alignment horizontal="right"/>
    </xf>
    <xf numFmtId="0" fontId="0" fillId="3" borderId="29" xfId="0" applyFill="1" applyBorder="1" applyAlignment="1">
      <alignment horizontal="center"/>
    </xf>
    <xf numFmtId="0" fontId="0" fillId="3" borderId="30" xfId="0" applyFill="1" applyBorder="1" applyAlignment="1">
      <alignment horizontal="center"/>
    </xf>
    <xf numFmtId="0" fontId="0" fillId="3" borderId="31" xfId="0" applyFill="1" applyBorder="1" applyAlignment="1">
      <alignment horizontal="center"/>
    </xf>
    <xf numFmtId="0" fontId="10" fillId="9" borderId="5" xfId="0" applyFont="1" applyFill="1" applyBorder="1" applyAlignment="1">
      <alignment horizontal="right"/>
    </xf>
    <xf numFmtId="0" fontId="10" fillId="9" borderId="32" xfId="0" applyFont="1" applyFill="1" applyBorder="1" applyAlignment="1">
      <alignment horizontal="right"/>
    </xf>
    <xf numFmtId="0" fontId="0" fillId="0" borderId="29" xfId="0" applyBorder="1"/>
    <xf numFmtId="0" fontId="0" fillId="0" borderId="30" xfId="0" applyBorder="1"/>
    <xf numFmtId="0" fontId="0" fillId="0" borderId="31" xfId="0" applyBorder="1"/>
    <xf numFmtId="0" fontId="0" fillId="0" borderId="33" xfId="0" applyBorder="1"/>
    <xf numFmtId="0" fontId="0" fillId="9" borderId="13" xfId="0" applyFill="1" applyBorder="1"/>
    <xf numFmtId="0" fontId="0" fillId="3" borderId="34" xfId="0" applyFill="1" applyBorder="1"/>
    <xf numFmtId="0" fontId="0" fillId="9" borderId="35" xfId="0" applyFill="1" applyBorder="1"/>
    <xf numFmtId="0" fontId="0" fillId="3" borderId="32" xfId="0" applyFill="1" applyBorder="1"/>
    <xf numFmtId="0" fontId="0" fillId="0" borderId="36" xfId="0" applyBorder="1"/>
    <xf numFmtId="0" fontId="0" fillId="9" borderId="37" xfId="0" applyFill="1" applyBorder="1"/>
    <xf numFmtId="0" fontId="0" fillId="3" borderId="38" xfId="0" applyFill="1" applyBorder="1"/>
    <xf numFmtId="0" fontId="0" fillId="9" borderId="39" xfId="0" applyFill="1" applyBorder="1"/>
    <xf numFmtId="0" fontId="10" fillId="9" borderId="40" xfId="0" applyFont="1" applyFill="1" applyBorder="1" applyAlignment="1">
      <alignment horizontal="right"/>
    </xf>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10" fillId="9" borderId="39" xfId="0" applyFont="1" applyFill="1" applyBorder="1" applyAlignment="1">
      <alignment horizontal="right"/>
    </xf>
    <xf numFmtId="0" fontId="10" fillId="9" borderId="44" xfId="0" applyFont="1" applyFill="1" applyBorder="1" applyAlignment="1">
      <alignment horizontal="right"/>
    </xf>
    <xf numFmtId="0" fontId="0" fillId="0" borderId="41" xfId="0" applyBorder="1"/>
    <xf numFmtId="0" fontId="0" fillId="0" borderId="42" xfId="0" applyBorder="1"/>
    <xf numFmtId="0" fontId="0" fillId="0" borderId="43" xfId="0" applyBorder="1"/>
    <xf numFmtId="0" fontId="0" fillId="7" borderId="23" xfId="0" applyFill="1" applyBorder="1"/>
    <xf numFmtId="0" fontId="0" fillId="7" borderId="24" xfId="0" applyFill="1" applyBorder="1"/>
    <xf numFmtId="0" fontId="1" fillId="7" borderId="24" xfId="0" applyFont="1" applyFill="1" applyBorder="1"/>
    <xf numFmtId="0" fontId="1" fillId="7" borderId="24" xfId="0" applyFont="1" applyFill="1" applyBorder="1" applyAlignment="1">
      <alignment horizontal="center"/>
    </xf>
    <xf numFmtId="0" fontId="0" fillId="7" borderId="28" xfId="0" applyFill="1" applyBorder="1"/>
    <xf numFmtId="0" fontId="0" fillId="3" borderId="5" xfId="0" applyFill="1" applyBorder="1"/>
    <xf numFmtId="0" fontId="10" fillId="3" borderId="0" xfId="0" applyFont="1" applyFill="1"/>
    <xf numFmtId="0" fontId="0" fillId="0" borderId="7" xfId="0" applyBorder="1"/>
    <xf numFmtId="0" fontId="10" fillId="9" borderId="0" xfId="0" applyFont="1" applyFill="1"/>
    <xf numFmtId="0" fontId="0" fillId="0" borderId="7" xfId="0" applyBorder="1" applyAlignment="1">
      <alignment wrapText="1"/>
    </xf>
    <xf numFmtId="0" fontId="10" fillId="9" borderId="32" xfId="0" applyFont="1" applyFill="1" applyBorder="1"/>
    <xf numFmtId="0" fontId="0" fillId="0" borderId="18" xfId="0" applyBorder="1"/>
    <xf numFmtId="0" fontId="10" fillId="9" borderId="40" xfId="0" applyFont="1" applyFill="1" applyBorder="1"/>
    <xf numFmtId="0" fontId="10" fillId="9" borderId="44" xfId="0" applyFont="1" applyFill="1" applyBorder="1"/>
    <xf numFmtId="0" fontId="10" fillId="3" borderId="0" xfId="0" applyFont="1" applyFill="1" applyAlignment="1">
      <alignment horizontal="right"/>
    </xf>
    <xf numFmtId="0" fontId="10" fillId="9" borderId="28" xfId="0" applyFont="1" applyFill="1" applyBorder="1" applyAlignment="1">
      <alignment horizontal="right"/>
    </xf>
    <xf numFmtId="2" fontId="10" fillId="9" borderId="1" xfId="0" applyNumberFormat="1" applyFont="1" applyFill="1" applyBorder="1"/>
    <xf numFmtId="2" fontId="10" fillId="9" borderId="2" xfId="0" applyNumberFormat="1" applyFont="1" applyFill="1" applyBorder="1"/>
    <xf numFmtId="0" fontId="10" fillId="9" borderId="2" xfId="0" applyFont="1" applyFill="1" applyBorder="1"/>
    <xf numFmtId="0" fontId="10" fillId="9" borderId="4" xfId="0" applyFont="1" applyFill="1" applyBorder="1"/>
    <xf numFmtId="0" fontId="0" fillId="0" borderId="6" xfId="0" applyBorder="1"/>
    <xf numFmtId="0" fontId="10" fillId="0" borderId="7" xfId="0" applyFont="1" applyBorder="1"/>
    <xf numFmtId="0" fontId="10" fillId="0" borderId="17" xfId="0" applyFont="1" applyBorder="1"/>
    <xf numFmtId="0" fontId="0" fillId="0" borderId="14" xfId="0" applyBorder="1"/>
    <xf numFmtId="0" fontId="10" fillId="3" borderId="15" xfId="0" applyFont="1" applyFill="1" applyBorder="1"/>
    <xf numFmtId="0" fontId="10" fillId="9" borderId="28" xfId="0" applyFont="1" applyFill="1" applyBorder="1"/>
    <xf numFmtId="0" fontId="0" fillId="9" borderId="1" xfId="0" applyFill="1" applyBorder="1" applyAlignment="1">
      <alignment horizontal="center"/>
    </xf>
    <xf numFmtId="0" fontId="0" fillId="9" borderId="2" xfId="0" applyFill="1" applyBorder="1" applyAlignment="1">
      <alignment horizontal="center"/>
    </xf>
    <xf numFmtId="0" fontId="0" fillId="9" borderId="3" xfId="0" applyFill="1" applyBorder="1" applyAlignment="1">
      <alignment horizontal="center"/>
    </xf>
    <xf numFmtId="0" fontId="0" fillId="9" borderId="32" xfId="0" applyFill="1" applyBorder="1"/>
    <xf numFmtId="0" fontId="0" fillId="3" borderId="6" xfId="0" applyFill="1" applyBorder="1"/>
    <xf numFmtId="0" fontId="0" fillId="3" borderId="7" xfId="0" applyFill="1" applyBorder="1"/>
    <xf numFmtId="0" fontId="0" fillId="3" borderId="8" xfId="0" applyFill="1" applyBorder="1"/>
    <xf numFmtId="0" fontId="0" fillId="9" borderId="44" xfId="0" applyFill="1" applyBorder="1"/>
    <xf numFmtId="0" fontId="0" fillId="3" borderId="14" xfId="0" applyFill="1" applyBorder="1"/>
    <xf numFmtId="0" fontId="0" fillId="3" borderId="18" xfId="0" applyFill="1" applyBorder="1"/>
    <xf numFmtId="0" fontId="0" fillId="3" borderId="45" xfId="0" applyFill="1" applyBorder="1"/>
    <xf numFmtId="0" fontId="10" fillId="9" borderId="46" xfId="0" applyFont="1" applyFill="1" applyBorder="1"/>
    <xf numFmtId="0" fontId="10" fillId="9" borderId="47" xfId="0" applyFont="1" applyFill="1" applyBorder="1"/>
    <xf numFmtId="0" fontId="10" fillId="9" borderId="17" xfId="0" applyFont="1" applyFill="1" applyBorder="1"/>
    <xf numFmtId="0" fontId="10" fillId="9" borderId="6" xfId="0" applyFont="1" applyFill="1" applyBorder="1"/>
    <xf numFmtId="0" fontId="10" fillId="9" borderId="7" xfId="0" applyFont="1" applyFill="1" applyBorder="1"/>
    <xf numFmtId="0" fontId="10" fillId="9" borderId="48" xfId="0" applyFont="1" applyFill="1" applyBorder="1"/>
    <xf numFmtId="0" fontId="10" fillId="9" borderId="14" xfId="0" applyFont="1" applyFill="1" applyBorder="1"/>
    <xf numFmtId="0" fontId="10" fillId="9" borderId="18" xfId="0" applyFont="1" applyFill="1" applyBorder="1"/>
    <xf numFmtId="0" fontId="3" fillId="3" borderId="0" xfId="0" applyFont="1" applyFill="1" applyAlignment="1">
      <alignment horizontal="right"/>
    </xf>
    <xf numFmtId="0" fontId="10" fillId="3" borderId="49" xfId="0" applyFont="1" applyFill="1" applyBorder="1"/>
    <xf numFmtId="168" fontId="0" fillId="0" borderId="0" xfId="0" applyNumberFormat="1"/>
    <xf numFmtId="0" fontId="10" fillId="3" borderId="30" xfId="0" applyFont="1" applyFill="1" applyBorder="1"/>
    <xf numFmtId="0" fontId="0" fillId="10" borderId="7" xfId="0" applyFill="1" applyBorder="1" applyAlignment="1">
      <alignment horizontal="center" vertical="center" wrapText="1"/>
    </xf>
    <xf numFmtId="0" fontId="0" fillId="11" borderId="7" xfId="0" applyFill="1" applyBorder="1" applyAlignment="1">
      <alignment horizontal="center" vertical="center" wrapText="1"/>
    </xf>
    <xf numFmtId="0" fontId="0" fillId="10" borderId="7" xfId="0" applyFill="1" applyBorder="1"/>
    <xf numFmtId="0" fontId="0" fillId="11" borderId="7" xfId="0" applyFill="1" applyBorder="1"/>
    <xf numFmtId="0" fontId="0" fillId="11" borderId="8" xfId="0" applyFill="1" applyBorder="1" applyAlignment="1">
      <alignment vertical="center"/>
    </xf>
    <xf numFmtId="0" fontId="0" fillId="11" borderId="30" xfId="0" applyFill="1" applyBorder="1" applyAlignment="1">
      <alignment vertical="center"/>
    </xf>
    <xf numFmtId="0" fontId="0" fillId="11" borderId="8" xfId="0" applyFill="1" applyBorder="1" applyAlignment="1">
      <alignment horizontal="center" vertical="center" wrapText="1"/>
    </xf>
    <xf numFmtId="0" fontId="0" fillId="11" borderId="30" xfId="0" applyFill="1" applyBorder="1" applyAlignment="1">
      <alignment horizontal="center" vertical="center" wrapText="1"/>
    </xf>
    <xf numFmtId="0" fontId="0" fillId="11" borderId="50" xfId="0" applyFill="1" applyBorder="1" applyAlignment="1">
      <alignment horizontal="center" vertical="center" wrapText="1"/>
    </xf>
    <xf numFmtId="0" fontId="0" fillId="11" borderId="30" xfId="0" applyFill="1" applyBorder="1" applyAlignment="1">
      <alignment horizontal="center" vertical="center"/>
    </xf>
    <xf numFmtId="0" fontId="0" fillId="11" borderId="50" xfId="0" applyFill="1" applyBorder="1" applyAlignment="1">
      <alignment horizontal="center" vertical="center"/>
    </xf>
    <xf numFmtId="0" fontId="0" fillId="0" borderId="0" xfId="0" applyFill="1" applyAlignment="1">
      <alignment wrapText="1"/>
    </xf>
    <xf numFmtId="0" fontId="12" fillId="10" borderId="7" xfId="0" applyFont="1" applyFill="1" applyBorder="1" applyAlignment="1">
      <alignment horizontal="center" vertical="center" readingOrder="1"/>
    </xf>
    <xf numFmtId="0" fontId="0" fillId="0" borderId="7" xfId="0" applyBorder="1" applyAlignment="1">
      <alignment horizontal="center"/>
    </xf>
    <xf numFmtId="0" fontId="12" fillId="10" borderId="7" xfId="0" applyFont="1" applyFill="1" applyBorder="1" applyAlignment="1">
      <alignment horizontal="center" vertical="center"/>
    </xf>
    <xf numFmtId="0" fontId="12" fillId="10" borderId="47" xfId="0" applyFont="1" applyFill="1" applyBorder="1" applyAlignment="1">
      <alignment horizontal="center" vertical="center" readingOrder="1"/>
    </xf>
    <xf numFmtId="0" fontId="0" fillId="0" borderId="47" xfId="0" applyBorder="1" applyAlignment="1">
      <alignment horizontal="center"/>
    </xf>
    <xf numFmtId="2" fontId="0" fillId="0" borderId="0" xfId="0" applyNumberFormat="1"/>
    <xf numFmtId="0" fontId="0" fillId="0" borderId="7" xfId="0" applyBorder="1" applyAlignment="1">
      <alignment horizontal="center" vertical="center" wrapText="1"/>
    </xf>
    <xf numFmtId="0" fontId="4" fillId="0" borderId="1" xfId="1" applyBorder="1" applyAlignment="1">
      <alignment horizontal="center" vertical="center" wrapText="1"/>
    </xf>
    <xf numFmtId="2" fontId="4" fillId="0" borderId="2" xfId="1" applyNumberFormat="1" applyBorder="1" applyAlignment="1">
      <alignment horizontal="center" vertical="center" wrapText="1"/>
    </xf>
    <xf numFmtId="0" fontId="4" fillId="0" borderId="3" xfId="1" applyBorder="1" applyAlignment="1">
      <alignment horizontal="center" vertical="center" wrapText="1"/>
    </xf>
    <xf numFmtId="0" fontId="4" fillId="0" borderId="6" xfId="1" applyBorder="1" applyAlignment="1">
      <alignment horizontal="center" vertical="center" wrapText="1"/>
    </xf>
    <xf numFmtId="0" fontId="4" fillId="2" borderId="7" xfId="1" applyFill="1" applyBorder="1" applyAlignment="1">
      <alignment horizontal="center" vertical="center" wrapText="1"/>
    </xf>
    <xf numFmtId="0" fontId="4" fillId="0" borderId="8" xfId="1" applyBorder="1" applyAlignment="1">
      <alignment horizontal="center" vertical="center" wrapText="1"/>
    </xf>
    <xf numFmtId="0" fontId="4" fillId="3" borderId="7" xfId="1" applyFill="1" applyBorder="1" applyAlignment="1">
      <alignment horizontal="center" vertical="center" wrapText="1"/>
    </xf>
    <xf numFmtId="0" fontId="4" fillId="0" borderId="10" xfId="1" applyBorder="1" applyAlignment="1">
      <alignment horizontal="center" vertical="center" wrapText="1"/>
    </xf>
    <xf numFmtId="2" fontId="4" fillId="0" borderId="12" xfId="1" applyNumberFormat="1" applyBorder="1" applyAlignment="1">
      <alignment horizontal="center" vertical="center" wrapText="1"/>
    </xf>
    <xf numFmtId="0" fontId="4" fillId="0" borderId="13" xfId="1" applyBorder="1" applyAlignment="1">
      <alignment horizontal="center" vertical="center" wrapText="1"/>
    </xf>
    <xf numFmtId="0" fontId="6" fillId="0" borderId="1" xfId="0" applyFont="1" applyBorder="1" applyAlignment="1">
      <alignment horizontal="center" vertical="center" wrapText="1"/>
    </xf>
    <xf numFmtId="2" fontId="0" fillId="0" borderId="2" xfId="0" applyNumberFormat="1" applyBorder="1" applyAlignment="1">
      <alignment horizontal="center" vertical="center" wrapText="1"/>
    </xf>
    <xf numFmtId="0" fontId="0" fillId="0" borderId="4" xfId="0" applyBorder="1" applyAlignment="1">
      <alignment horizontal="center" vertical="center" wrapText="1"/>
    </xf>
    <xf numFmtId="0" fontId="4" fillId="0" borderId="14" xfId="1" applyBorder="1" applyAlignment="1">
      <alignment horizontal="center" vertical="center" wrapText="1"/>
    </xf>
    <xf numFmtId="0" fontId="4" fillId="4" borderId="18" xfId="1" applyFill="1" applyBorder="1" applyAlignment="1">
      <alignment horizontal="center" vertical="center" wrapText="1"/>
    </xf>
    <xf numFmtId="0" fontId="0" fillId="0" borderId="15" xfId="0" applyBorder="1" applyAlignment="1">
      <alignment horizontal="center" vertical="center" wrapText="1"/>
    </xf>
    <xf numFmtId="0" fontId="0" fillId="0" borderId="1" xfId="0" applyBorder="1" applyAlignment="1">
      <alignment horizontal="center" wrapText="1"/>
    </xf>
    <xf numFmtId="0" fontId="0" fillId="0" borderId="4" xfId="0" applyBorder="1" applyAlignment="1">
      <alignment wrapText="1"/>
    </xf>
    <xf numFmtId="0" fontId="5" fillId="0" borderId="6" xfId="0" applyFont="1" applyBorder="1" applyAlignment="1">
      <alignment wrapText="1"/>
    </xf>
    <xf numFmtId="0" fontId="0" fillId="0" borderId="9" xfId="0" applyBorder="1" applyAlignment="1">
      <alignment wrapText="1"/>
    </xf>
    <xf numFmtId="0" fontId="4" fillId="0" borderId="9" xfId="1" applyBorder="1" applyAlignment="1">
      <alignment wrapText="1"/>
    </xf>
    <xf numFmtId="0" fontId="5" fillId="0" borderId="10" xfId="0" applyFont="1" applyBorder="1" applyAlignment="1">
      <alignment wrapText="1"/>
    </xf>
    <xf numFmtId="0" fontId="4" fillId="0" borderId="11" xfId="1" applyBorder="1" applyAlignment="1">
      <alignment wrapText="1"/>
    </xf>
    <xf numFmtId="0" fontId="5" fillId="0" borderId="14" xfId="0" applyFont="1" applyBorder="1" applyAlignment="1">
      <alignment wrapText="1"/>
    </xf>
    <xf numFmtId="0" fontId="0" fillId="0" borderId="15" xfId="0"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19" xfId="0" applyBorder="1" applyAlignment="1">
      <alignment wrapText="1"/>
    </xf>
    <xf numFmtId="0" fontId="0" fillId="0" borderId="11" xfId="0" applyBorder="1" applyAlignment="1">
      <alignment wrapText="1"/>
    </xf>
  </cellXfs>
  <cellStyles count="2">
    <cellStyle name="Normal" xfId="0" builtinId="0"/>
    <cellStyle name="Normal 2" xfId="1" xr:uid="{EACCE1A4-9390-48AD-A11E-4977E1A43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4.xml"/><Relationship Id="rId13" Type="http://schemas.openxmlformats.org/officeDocument/2006/relationships/theme" Target="theme/theme1.xml"/><Relationship Id="rId18" Type="http://schemas.openxmlformats.org/officeDocument/2006/relationships/calcChain" Target="calcChain.xml"/><Relationship Id="rId3" Type="http://schemas.openxmlformats.org/officeDocument/2006/relationships/chartsheet" Target="chartsheets/sheet1.xml"/><Relationship Id="rId21" Type="http://schemas.openxmlformats.org/officeDocument/2006/relationships/customXml" Target="../customXml/item3.xml"/><Relationship Id="rId7" Type="http://schemas.openxmlformats.org/officeDocument/2006/relationships/worksheet" Target="worksheets/sheet3.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chartsheet" Target="chartsheets/sheet4.xml"/><Relationship Id="rId11" Type="http://schemas.openxmlformats.org/officeDocument/2006/relationships/externalLink" Target="externalLinks/externalLink1.xml"/><Relationship Id="rId5" Type="http://schemas.openxmlformats.org/officeDocument/2006/relationships/chartsheet" Target="chartsheets/sheet3.xml"/><Relationship Id="rId15" Type="http://schemas.openxmlformats.org/officeDocument/2006/relationships/sharedStrings" Target="sharedStrings.xml"/><Relationship Id="rId10" Type="http://schemas.openxmlformats.org/officeDocument/2006/relationships/worksheet" Target="worksheets/sheet6.xml"/><Relationship Id="rId19" Type="http://schemas.openxmlformats.org/officeDocument/2006/relationships/customXml" Target="../customXml/item1.xml"/><Relationship Id="rId4" Type="http://schemas.openxmlformats.org/officeDocument/2006/relationships/chartsheet" Target="chartsheets/sheet2.xml"/><Relationship Id="rId9" Type="http://schemas.openxmlformats.org/officeDocument/2006/relationships/worksheet" Target="worksheets/sheet5.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E314-4E0A-9B96-52C774752BF8}"/>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3476-499B-82FE-63711CCB92EA}"/>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[1]Calculations!$L$3:$L$363</c:f>
              <c:numCache>
                <c:formatCode>0.000</c:formatCode>
                <c:ptCount val="361"/>
                <c:pt idx="0">
                  <c:v>-9.2071630511712334E-16</c:v>
                </c:pt>
                <c:pt idx="1">
                  <c:v>-0.13118357698005992</c:v>
                </c:pt>
                <c:pt idx="2">
                  <c:v>-0.26248487352179994</c:v>
                </c:pt>
                <c:pt idx="3">
                  <c:v>-0.3940213812203871</c:v>
                </c:pt>
                <c:pt idx="4">
                  <c:v>-0.52591013604143932</c:v>
                </c:pt>
                <c:pt idx="5">
                  <c:v>-0.65826749126462447</c:v>
                </c:pt>
                <c:pt idx="6">
                  <c:v>-0.79120889133621741</c:v>
                </c:pt>
                <c:pt idx="7">
                  <c:v>-0.92484864693187863</c:v>
                </c:pt>
                <c:pt idx="8">
                  <c:v>-1.059299711529349</c:v>
                </c:pt>
                <c:pt idx="9">
                  <c:v>-1.1946734597889173</c:v>
                </c:pt>
                <c:pt idx="10">
                  <c:v>-1.331079468037297</c:v>
                </c:pt>
                <c:pt idx="11">
                  <c:v>-1.468625297147828</c:v>
                </c:pt>
                <c:pt idx="12">
                  <c:v>-1.6074162781070298</c:v>
                </c:pt>
                <c:pt idx="13">
                  <c:v>-1.7475553005541951</c:v>
                </c:pt>
                <c:pt idx="14">
                  <c:v>-1.889142604576918</c:v>
                </c:pt>
                <c:pt idx="15">
                  <c:v>-2.0322755760414863</c:v>
                </c:pt>
                <c:pt idx="16">
                  <c:v>-2.1770485457326578</c:v>
                </c:pt>
                <c:pt idx="17">
                  <c:v>-2.3235525925725504</c:v>
                </c:pt>
                <c:pt idx="18">
                  <c:v>-2.4718753511833427</c:v>
                </c:pt>
                <c:pt idx="19">
                  <c:v>-2.6221008240530588</c:v>
                </c:pt>
                <c:pt idx="20">
                  <c:v>-2.7743091985579387</c:v>
                </c:pt>
                <c:pt idx="21">
                  <c:v>-2.9285766690889803</c:v>
                </c:pt>
                <c:pt idx="22">
                  <c:v>-3.0849752645236728</c:v>
                </c:pt>
                <c:pt idx="23">
                  <c:v>-3.2435726812774668</c:v>
                </c:pt>
                <c:pt idx="24">
                  <c:v>-3.4044321221624974</c:v>
                </c:pt>
                <c:pt idx="25">
                  <c:v>-3.5676121412738424</c:v>
                </c:pt>
                <c:pt idx="26">
                  <c:v>-3.7331664951160675</c:v>
                </c:pt>
                <c:pt idx="27">
                  <c:v>-3.9011440001750972</c:v>
                </c:pt>
                <c:pt idx="28">
                  <c:v>-4.0715883971323308</c:v>
                </c:pt>
                <c:pt idx="29">
                  <c:v>-4.2445382219097212</c:v>
                </c:pt>
                <c:pt idx="30">
                  <c:v>-4.420026683725963</c:v>
                </c:pt>
                <c:pt idx="31">
                  <c:v>-4.598081550335186</c:v>
                </c:pt>
                <c:pt idx="32">
                  <c:v>-4.778725040610599</c:v>
                </c:pt>
                <c:pt idx="33">
                  <c:v>-4.9619737246264517</c:v>
                </c:pt>
                <c:pt idx="34">
                  <c:v>-5.1478384313821106</c:v>
                </c:pt>
                <c:pt idx="35">
                  <c:v>-5.3363241643027264</c:v>
                </c:pt>
                <c:pt idx="36">
                  <c:v>-5.5274300246411343</c:v>
                </c:pt>
                <c:pt idx="37">
                  <c:v>-5.7211491428958015</c:v>
                </c:pt>
                <c:pt idx="38">
                  <c:v>-5.9174686183495551</c:v>
                </c:pt>
                <c:pt idx="39">
                  <c:v>-6.1163694668237545</c:v>
                </c:pt>
                <c:pt idx="40">
                  <c:v>-6.3178265767322896</c:v>
                </c:pt>
                <c:pt idx="41">
                  <c:v>-6.5218086735093381</c:v>
                </c:pt>
                <c:pt idx="42">
                  <c:v>-6.7282782924743758</c:v>
                </c:pt>
                <c:pt idx="43">
                  <c:v>-6.9371917601873765</c:v>
                </c:pt>
                <c:pt idx="44">
                  <c:v>-7.1484991843365444</c:v>
                </c:pt>
                <c:pt idx="45">
                  <c:v>-7.3621444521901358</c:v>
                </c:pt>
                <c:pt idx="46">
                  <c:v>-7.5780652376332203</c:v>
                </c:pt>
                <c:pt idx="47">
                  <c:v>-7.7961930167995765</c:v>
                </c:pt>
                <c:pt idx="48">
                  <c:v>-8.0164530922980113</c:v>
                </c:pt>
                <c:pt idx="49">
                  <c:v>-8.2387646260215543</c:v>
                </c:pt>
                <c:pt idx="50">
                  <c:v>-8.4630406805174268</c:v>
                </c:pt>
                <c:pt idx="51">
                  <c:v>-8.689188268884644</c:v>
                </c:pt>
                <c:pt idx="52">
                  <c:v>-8.9171084131556348</c:v>
                </c:pt>
                <c:pt idx="53">
                  <c:v>-9.1466962111074075</c:v>
                </c:pt>
                <c:pt idx="54">
                  <c:v>-9.3778409114372732</c:v>
                </c:pt>
                <c:pt idx="55">
                  <c:v>-9.6104259972275123</c:v>
                </c:pt>
                <c:pt idx="56">
                  <c:v>-9.8443292776130757</c:v>
                </c:pt>
                <c:pt idx="57">
                  <c:v>-10.079422987555908</c:v>
                </c:pt>
                <c:pt idx="58">
                  <c:v>-10.315573895619217</c:v>
                </c:pt>
                <c:pt idx="59">
                  <c:v>-10.552643419625063</c:v>
                </c:pt>
                <c:pt idx="60">
                  <c:v>-10.790487750068587</c:v>
                </c:pt>
                <c:pt idx="61">
                  <c:v>-11.028957981152235</c:v>
                </c:pt>
                <c:pt idx="62">
                  <c:v>-11.267900249293923</c:v>
                </c:pt>
                <c:pt idx="63">
                  <c:v>-11.507155878953359</c:v>
                </c:pt>
                <c:pt idx="64">
                  <c:v>-11.746561535611631</c:v>
                </c:pt>
                <c:pt idx="65">
                  <c:v>-11.985949385729876</c:v>
                </c:pt>
                <c:pt idx="66">
                  <c:v>-12.225147263504072</c:v>
                </c:pt>
                <c:pt idx="67">
                  <c:v>-12.463978844224341</c:v>
                </c:pt>
                <c:pt idx="68">
                  <c:v>-12.702263824038537</c:v>
                </c:pt>
                <c:pt idx="69">
                  <c:v>-12.939818105911842</c:v>
                </c:pt>
                <c:pt idx="70">
                  <c:v>-13.176453991566063</c:v>
                </c:pt>
                <c:pt idx="71">
                  <c:v>-13.411980379174658</c:v>
                </c:pt>
                <c:pt idx="72">
                  <c:v>-13.646202966582019</c:v>
                </c:pt>
                <c:pt idx="73">
                  <c:v>-13.878924459808506</c:v>
                </c:pt>
                <c:pt idx="74">
                  <c:v>-14.109944786595735</c:v>
                </c:pt>
                <c:pt idx="75">
                  <c:v>-14.339061314740157</c:v>
                </c:pt>
                <c:pt idx="76">
                  <c:v>-14.566069074956664</c:v>
                </c:pt>
                <c:pt idx="77">
                  <c:v>-14.790760988007998</c:v>
                </c:pt>
                <c:pt idx="78">
                  <c:v>-15.012928095830118</c:v>
                </c:pt>
                <c:pt idx="79">
                  <c:v>-15.232359796378407</c:v>
                </c:pt>
                <c:pt idx="80">
                  <c:v>-15.448844081914618</c:v>
                </c:pt>
                <c:pt idx="81">
                  <c:v>-15.662167780449732</c:v>
                </c:pt>
                <c:pt idx="82">
                  <c:v>-15.872116800053828</c:v>
                </c:pt>
                <c:pt idx="83">
                  <c:v>-16.078476375739871</c:v>
                </c:pt>
                <c:pt idx="84">
                  <c:v>-16.28103131862504</c:v>
                </c:pt>
                <c:pt idx="85">
                  <c:v>-16.479566267069643</c:v>
                </c:pt>
                <c:pt idx="86">
                  <c:v>-16.673865939491183</c:v>
                </c:pt>
                <c:pt idx="87">
                  <c:v>-16.863715388548371</c:v>
                </c:pt>
                <c:pt idx="88">
                  <c:v>-17.048900256387881</c:v>
                </c:pt>
                <c:pt idx="89">
                  <c:v>-17.229207030644957</c:v>
                </c:pt>
                <c:pt idx="90">
                  <c:v>-17.404423300887451</c:v>
                </c:pt>
                <c:pt idx="91">
                  <c:v>-17.574338015192062</c:v>
                </c:pt>
                <c:pt idx="92">
                  <c:v>-17.738741736540785</c:v>
                </c:pt>
                <c:pt idx="93">
                  <c:v>-17.897426898725431</c:v>
                </c:pt>
                <c:pt idx="94">
                  <c:v>-18.050188061448306</c:v>
                </c:pt>
                <c:pt idx="95">
                  <c:v>-18.196822164307388</c:v>
                </c:pt>
                <c:pt idx="96">
                  <c:v>-18.337128779355616</c:v>
                </c:pt>
                <c:pt idx="97">
                  <c:v>-18.470910361924918</c:v>
                </c:pt>
                <c:pt idx="98">
                  <c:v>-18.597972499407383</c:v>
                </c:pt>
                <c:pt idx="99">
                  <c:v>-18.718124157688017</c:v>
                </c:pt>
                <c:pt idx="100">
                  <c:v>-18.831177924925957</c:v>
                </c:pt>
                <c:pt idx="101">
                  <c:v>-18.936950252383681</c:v>
                </c:pt>
                <c:pt idx="102">
                  <c:v>-19.035261692007094</c:v>
                </c:pt>
                <c:pt idx="103">
                  <c:v>-19.125937130462731</c:v>
                </c:pt>
                <c:pt idx="104">
                  <c:v>-19.208806019342266</c:v>
                </c:pt>
                <c:pt idx="105">
                  <c:v>-19.283702601248692</c:v>
                </c:pt>
                <c:pt idx="106">
                  <c:v>-19.350466131483198</c:v>
                </c:pt>
                <c:pt idx="107">
                  <c:v>-19.40894109505658</c:v>
                </c:pt>
                <c:pt idx="108">
                  <c:v>-19.458977418754419</c:v>
                </c:pt>
                <c:pt idx="109">
                  <c:v>-19.500430677990668</c:v>
                </c:pt>
                <c:pt idx="110">
                  <c:v>-19.533162298190458</c:v>
                </c:pt>
                <c:pt idx="111">
                  <c:v>-19.557039750448844</c:v>
                </c:pt>
                <c:pt idx="112">
                  <c:v>-19.571936741219137</c:v>
                </c:pt>
                <c:pt idx="113">
                  <c:v>-19.577733395790943</c:v>
                </c:pt>
                <c:pt idx="114">
                  <c:v>-19.574316435325478</c:v>
                </c:pt>
                <c:pt idx="115">
                  <c:v>-19.561579347222949</c:v>
                </c:pt>
                <c:pt idx="116">
                  <c:v>-19.539422548604641</c:v>
                </c:pt>
                <c:pt idx="117">
                  <c:v>-19.507753542700176</c:v>
                </c:pt>
                <c:pt idx="118">
                  <c:v>-19.466487067938871</c:v>
                </c:pt>
                <c:pt idx="119">
                  <c:v>-19.415545239552287</c:v>
                </c:pt>
                <c:pt idx="120">
                  <c:v>-19.354857683504108</c:v>
                </c:pt>
                <c:pt idx="121">
                  <c:v>-19.284361662572227</c:v>
                </c:pt>
                <c:pt idx="122">
                  <c:v>-19.204002194417068</c:v>
                </c:pt>
                <c:pt idx="123">
                  <c:v>-19.113732161479792</c:v>
                </c:pt>
                <c:pt idx="124">
                  <c:v>-19.013512412563202</c:v>
                </c:pt>
                <c:pt idx="125">
                  <c:v>-18.903311855958332</c:v>
                </c:pt>
                <c:pt idx="126">
                  <c:v>-18.783107543989264</c:v>
                </c:pt>
                <c:pt idx="127">
                  <c:v>-18.652884748859062</c:v>
                </c:pt>
                <c:pt idx="128">
                  <c:v>-18.512637029689788</c:v>
                </c:pt>
                <c:pt idx="129">
                  <c:v>-18.362366290659928</c:v>
                </c:pt>
                <c:pt idx="130">
                  <c:v>-18.202082830153159</c:v>
                </c:pt>
                <c:pt idx="131">
                  <c:v>-18.031805380842844</c:v>
                </c:pt>
                <c:pt idx="132">
                  <c:v>-17.851561140647384</c:v>
                </c:pt>
                <c:pt idx="133">
                  <c:v>-17.661385794502383</c:v>
                </c:pt>
                <c:pt idx="134">
                  <c:v>-17.461323526906277</c:v>
                </c:pt>
                <c:pt idx="135">
                  <c:v>-17.251427025207207</c:v>
                </c:pt>
                <c:pt idx="136">
                  <c:v>-17.031757473609613</c:v>
                </c:pt>
                <c:pt idx="137">
                  <c:v>-16.80238453789018</c:v>
                </c:pt>
                <c:pt idx="138">
                  <c:v>-16.563386340823751</c:v>
                </c:pt>
                <c:pt idx="139">
                  <c:v>-16.314849428330621</c:v>
                </c:pt>
                <c:pt idx="140">
                  <c:v>-16.056868726368016</c:v>
                </c:pt>
                <c:pt idx="141">
                  <c:v>-15.789547488599036</c:v>
                </c:pt>
                <c:pt idx="142">
                  <c:v>-15.512997234883709</c:v>
                </c:pt>
                <c:pt idx="143">
                  <c:v>-15.227337680647455</c:v>
                </c:pt>
                <c:pt idx="144">
                  <c:v>-14.932696657193123</c:v>
                </c:pt>
                <c:pt idx="145">
                  <c:v>-14.629210023033547</c:v>
                </c:pt>
                <c:pt idx="146">
                  <c:v>-14.317021566332238</c:v>
                </c:pt>
                <c:pt idx="147">
                  <c:v>-13.996282898550334</c:v>
                </c:pt>
                <c:pt idx="148">
                  <c:v>-13.667153339408452</c:v>
                </c:pt>
                <c:pt idx="149">
                  <c:v>-13.329799793282342</c:v>
                </c:pt>
                <c:pt idx="150">
                  <c:v>-12.984396617161487</c:v>
                </c:pt>
                <c:pt idx="151">
                  <c:v>-12.631125480309771</c:v>
                </c:pt>
                <c:pt idx="152">
                  <c:v>-12.270175215777281</c:v>
                </c:pt>
                <c:pt idx="153">
                  <c:v>-11.901741663921916</c:v>
                </c:pt>
                <c:pt idx="154">
                  <c:v>-11.526027508109076</c:v>
                </c:pt>
                <c:pt idx="155">
                  <c:v>-11.143242102766921</c:v>
                </c:pt>
                <c:pt idx="156">
                  <c:v>-10.753601293983902</c:v>
                </c:pt>
                <c:pt idx="157">
                  <c:v>-10.357327232844066</c:v>
                </c:pt>
                <c:pt idx="158">
                  <c:v>-9.95464818170427</c:v>
                </c:pt>
                <c:pt idx="159">
                  <c:v>-9.5457983136259852</c:v>
                </c:pt>
                <c:pt idx="160">
                  <c:v>-9.1310175051823315</c:v>
                </c:pt>
                <c:pt idx="161">
                  <c:v>-8.7105511228690684</c:v>
                </c:pt>
                <c:pt idx="162">
                  <c:v>-8.284649803355741</c:v>
                </c:pt>
                <c:pt idx="163">
                  <c:v>-7.8535692278206231</c:v>
                </c:pt>
                <c:pt idx="164">
                  <c:v>-7.4175698906201166</c:v>
                </c:pt>
                <c:pt idx="165">
                  <c:v>-6.9769168625500209</c:v>
                </c:pt>
                <c:pt idx="166">
                  <c:v>-6.531879548962519</c:v>
                </c:pt>
                <c:pt idx="167">
                  <c:v>-6.0827314430089299</c:v>
                </c:pt>
                <c:pt idx="168">
                  <c:v>-5.6297498742840055</c:v>
                </c:pt>
                <c:pt idx="169">
                  <c:v>-5.173215753153098</c:v>
                </c:pt>
                <c:pt idx="170">
                  <c:v>-4.7134133110486349</c:v>
                </c:pt>
                <c:pt idx="171">
                  <c:v>-4.2506298370271987</c:v>
                </c:pt>
                <c:pt idx="172">
                  <c:v>-3.7851554108829024</c:v>
                </c:pt>
                <c:pt idx="173">
                  <c:v>-3.3172826331169283</c:v>
                </c:pt>
                <c:pt idx="174">
                  <c:v>-2.8473063520667967</c:v>
                </c:pt>
                <c:pt idx="175">
                  <c:v>-2.3755233885023674</c:v>
                </c:pt>
                <c:pt idx="176">
                  <c:v>-1.9022322579985587</c:v>
                </c:pt>
                <c:pt idx="177">
                  <c:v>-1.4277328913974479</c:v>
                </c:pt>
                <c:pt idx="178">
                  <c:v>-0.95232635367470342</c:v>
                </c:pt>
                <c:pt idx="179">
                  <c:v>-0.47631456152717011</c:v>
                </c:pt>
                <c:pt idx="180">
                  <c:v>0</c:v>
                </c:pt>
                <c:pt idx="181">
                  <c:v>0.47631456152717011</c:v>
                </c:pt>
                <c:pt idx="182">
                  <c:v>0.95232635367470342</c:v>
                </c:pt>
                <c:pt idx="183">
                  <c:v>1.4277328913974479</c:v>
                </c:pt>
                <c:pt idx="184">
                  <c:v>1.9022322579985587</c:v>
                </c:pt>
                <c:pt idx="185">
                  <c:v>2.3755233885023674</c:v>
                </c:pt>
                <c:pt idx="186">
                  <c:v>2.8473063520667967</c:v>
                </c:pt>
                <c:pt idx="187">
                  <c:v>3.3172826331169283</c:v>
                </c:pt>
                <c:pt idx="188">
                  <c:v>3.7851554108829024</c:v>
                </c:pt>
                <c:pt idx="189">
                  <c:v>4.2506298370271987</c:v>
                </c:pt>
                <c:pt idx="190">
                  <c:v>4.7134133110486349</c:v>
                </c:pt>
                <c:pt idx="191">
                  <c:v>5.173215753153098</c:v>
                </c:pt>
                <c:pt idx="192">
                  <c:v>5.6297498742840055</c:v>
                </c:pt>
                <c:pt idx="193">
                  <c:v>6.0827314430089299</c:v>
                </c:pt>
                <c:pt idx="194">
                  <c:v>6.531879548962519</c:v>
                </c:pt>
                <c:pt idx="195">
                  <c:v>6.9769168625500209</c:v>
                </c:pt>
                <c:pt idx="196">
                  <c:v>7.4175698906201166</c:v>
                </c:pt>
                <c:pt idx="197">
                  <c:v>7.8535692278206231</c:v>
                </c:pt>
                <c:pt idx="198">
                  <c:v>8.284649803355741</c:v>
                </c:pt>
                <c:pt idx="199">
                  <c:v>8.7105511228690684</c:v>
                </c:pt>
                <c:pt idx="200">
                  <c:v>9.1310175051823315</c:v>
                </c:pt>
                <c:pt idx="201">
                  <c:v>9.5457983136259852</c:v>
                </c:pt>
                <c:pt idx="202">
                  <c:v>9.95464818170427</c:v>
                </c:pt>
                <c:pt idx="203">
                  <c:v>10.357327232844066</c:v>
                </c:pt>
                <c:pt idx="204">
                  <c:v>10.753601293983902</c:v>
                </c:pt>
                <c:pt idx="205">
                  <c:v>11.143242102766921</c:v>
                </c:pt>
                <c:pt idx="206">
                  <c:v>11.526027508109076</c:v>
                </c:pt>
                <c:pt idx="207">
                  <c:v>11.901741663921916</c:v>
                </c:pt>
                <c:pt idx="208">
                  <c:v>12.270175215777281</c:v>
                </c:pt>
                <c:pt idx="209">
                  <c:v>12.631125480309771</c:v>
                </c:pt>
                <c:pt idx="210">
                  <c:v>12.984396617161487</c:v>
                </c:pt>
                <c:pt idx="211">
                  <c:v>13.329799793282342</c:v>
                </c:pt>
                <c:pt idx="212">
                  <c:v>13.667153339408452</c:v>
                </c:pt>
                <c:pt idx="213">
                  <c:v>13.996282898550334</c:v>
                </c:pt>
                <c:pt idx="214">
                  <c:v>14.317021566332238</c:v>
                </c:pt>
                <c:pt idx="215">
                  <c:v>14.629210023033547</c:v>
                </c:pt>
                <c:pt idx="216">
                  <c:v>14.932696657193123</c:v>
                </c:pt>
                <c:pt idx="217">
                  <c:v>15.227337680647455</c:v>
                </c:pt>
                <c:pt idx="218">
                  <c:v>15.512997234883709</c:v>
                </c:pt>
                <c:pt idx="219">
                  <c:v>15.789547488599036</c:v>
                </c:pt>
                <c:pt idx="220">
                  <c:v>16.056868726368016</c:v>
                </c:pt>
                <c:pt idx="221">
                  <c:v>16.314849428330621</c:v>
                </c:pt>
                <c:pt idx="222">
                  <c:v>16.563386340823751</c:v>
                </c:pt>
                <c:pt idx="223">
                  <c:v>16.80238453789018</c:v>
                </c:pt>
                <c:pt idx="224">
                  <c:v>17.031757473609613</c:v>
                </c:pt>
                <c:pt idx="225">
                  <c:v>17.251427025207207</c:v>
                </c:pt>
                <c:pt idx="226">
                  <c:v>17.461323526906277</c:v>
                </c:pt>
                <c:pt idx="227">
                  <c:v>17.661385794502383</c:v>
                </c:pt>
                <c:pt idx="228">
                  <c:v>17.851561140647384</c:v>
                </c:pt>
                <c:pt idx="229">
                  <c:v>18.031805380842844</c:v>
                </c:pt>
                <c:pt idx="230">
                  <c:v>18.202082830153159</c:v>
                </c:pt>
                <c:pt idx="231">
                  <c:v>18.362366290659928</c:v>
                </c:pt>
                <c:pt idx="232">
                  <c:v>18.512637029689788</c:v>
                </c:pt>
                <c:pt idx="233">
                  <c:v>18.652884748859062</c:v>
                </c:pt>
                <c:pt idx="234">
                  <c:v>18.783107543989264</c:v>
                </c:pt>
                <c:pt idx="235">
                  <c:v>18.903311855958332</c:v>
                </c:pt>
                <c:pt idx="236">
                  <c:v>19.013512412563202</c:v>
                </c:pt>
                <c:pt idx="237">
                  <c:v>19.113732161479792</c:v>
                </c:pt>
                <c:pt idx="238">
                  <c:v>19.204002194417068</c:v>
                </c:pt>
                <c:pt idx="239">
                  <c:v>19.284361662572227</c:v>
                </c:pt>
                <c:pt idx="240">
                  <c:v>19.354857683504108</c:v>
                </c:pt>
                <c:pt idx="241">
                  <c:v>19.415545239552287</c:v>
                </c:pt>
                <c:pt idx="242">
                  <c:v>19.466487067938871</c:v>
                </c:pt>
                <c:pt idx="243">
                  <c:v>19.507753542700176</c:v>
                </c:pt>
                <c:pt idx="244">
                  <c:v>19.539422548604641</c:v>
                </c:pt>
                <c:pt idx="245">
                  <c:v>19.561579347222949</c:v>
                </c:pt>
                <c:pt idx="246">
                  <c:v>19.574316435325478</c:v>
                </c:pt>
                <c:pt idx="247">
                  <c:v>19.577733395790943</c:v>
                </c:pt>
                <c:pt idx="248">
                  <c:v>19.571936741219137</c:v>
                </c:pt>
                <c:pt idx="249">
                  <c:v>19.557039750448844</c:v>
                </c:pt>
                <c:pt idx="250">
                  <c:v>19.533162298190458</c:v>
                </c:pt>
                <c:pt idx="251">
                  <c:v>19.500430677990668</c:v>
                </c:pt>
                <c:pt idx="252">
                  <c:v>19.458977418754419</c:v>
                </c:pt>
                <c:pt idx="253">
                  <c:v>19.40894109505658</c:v>
                </c:pt>
                <c:pt idx="254">
                  <c:v>19.350466131483198</c:v>
                </c:pt>
                <c:pt idx="255">
                  <c:v>19.283702601248692</c:v>
                </c:pt>
                <c:pt idx="256">
                  <c:v>19.208806019342266</c:v>
                </c:pt>
                <c:pt idx="257">
                  <c:v>19.125937130462731</c:v>
                </c:pt>
                <c:pt idx="258">
                  <c:v>19.035261692007094</c:v>
                </c:pt>
                <c:pt idx="259">
                  <c:v>18.936950252383681</c:v>
                </c:pt>
                <c:pt idx="260">
                  <c:v>18.831177924925957</c:v>
                </c:pt>
                <c:pt idx="261">
                  <c:v>18.718124157688017</c:v>
                </c:pt>
                <c:pt idx="262">
                  <c:v>18.597972499407383</c:v>
                </c:pt>
                <c:pt idx="263">
                  <c:v>18.470910361924918</c:v>
                </c:pt>
                <c:pt idx="264">
                  <c:v>18.337128779355616</c:v>
                </c:pt>
                <c:pt idx="265">
                  <c:v>18.196822164307388</c:v>
                </c:pt>
                <c:pt idx="266">
                  <c:v>18.050188061448306</c:v>
                </c:pt>
                <c:pt idx="267">
                  <c:v>17.897426898725431</c:v>
                </c:pt>
                <c:pt idx="268">
                  <c:v>17.738741736540785</c:v>
                </c:pt>
                <c:pt idx="269">
                  <c:v>17.574338015192062</c:v>
                </c:pt>
                <c:pt idx="270">
                  <c:v>17.404423300887451</c:v>
                </c:pt>
                <c:pt idx="271">
                  <c:v>17.229207030644957</c:v>
                </c:pt>
                <c:pt idx="272">
                  <c:v>17.048900256387881</c:v>
                </c:pt>
                <c:pt idx="273">
                  <c:v>16.863715388548371</c:v>
                </c:pt>
                <c:pt idx="274">
                  <c:v>16.673865939491183</c:v>
                </c:pt>
                <c:pt idx="275">
                  <c:v>16.479566267069643</c:v>
                </c:pt>
                <c:pt idx="276">
                  <c:v>16.28103131862504</c:v>
                </c:pt>
                <c:pt idx="277">
                  <c:v>16.078476375739871</c:v>
                </c:pt>
                <c:pt idx="278">
                  <c:v>15.872116800053828</c:v>
                </c:pt>
                <c:pt idx="279">
                  <c:v>15.662167780449732</c:v>
                </c:pt>
                <c:pt idx="280">
                  <c:v>15.448844081914618</c:v>
                </c:pt>
                <c:pt idx="281">
                  <c:v>15.232359796378407</c:v>
                </c:pt>
                <c:pt idx="282">
                  <c:v>15.012928095830118</c:v>
                </c:pt>
                <c:pt idx="283">
                  <c:v>14.790760988007998</c:v>
                </c:pt>
                <c:pt idx="284">
                  <c:v>14.566069074956664</c:v>
                </c:pt>
                <c:pt idx="285">
                  <c:v>14.339061314740157</c:v>
                </c:pt>
                <c:pt idx="286">
                  <c:v>14.109944786595735</c:v>
                </c:pt>
                <c:pt idx="287">
                  <c:v>13.878924459808506</c:v>
                </c:pt>
                <c:pt idx="288">
                  <c:v>13.646202966582019</c:v>
                </c:pt>
                <c:pt idx="289">
                  <c:v>13.411980379174658</c:v>
                </c:pt>
                <c:pt idx="290">
                  <c:v>13.176453991566063</c:v>
                </c:pt>
                <c:pt idx="291">
                  <c:v>12.939818105911842</c:v>
                </c:pt>
                <c:pt idx="292">
                  <c:v>12.702263824038537</c:v>
                </c:pt>
                <c:pt idx="293">
                  <c:v>12.463978844224341</c:v>
                </c:pt>
                <c:pt idx="294">
                  <c:v>12.225147263504072</c:v>
                </c:pt>
                <c:pt idx="295">
                  <c:v>11.985949385729876</c:v>
                </c:pt>
                <c:pt idx="296">
                  <c:v>11.746561535611631</c:v>
                </c:pt>
                <c:pt idx="297">
                  <c:v>11.507155878953359</c:v>
                </c:pt>
                <c:pt idx="298">
                  <c:v>11.267900249293923</c:v>
                </c:pt>
                <c:pt idx="299">
                  <c:v>11.028957981152235</c:v>
                </c:pt>
                <c:pt idx="300">
                  <c:v>10.790487750068587</c:v>
                </c:pt>
                <c:pt idx="301">
                  <c:v>10.552643419625063</c:v>
                </c:pt>
                <c:pt idx="302">
                  <c:v>10.315573895619217</c:v>
                </c:pt>
                <c:pt idx="303">
                  <c:v>10.079422987555908</c:v>
                </c:pt>
                <c:pt idx="304">
                  <c:v>9.8443292776130757</c:v>
                </c:pt>
                <c:pt idx="305">
                  <c:v>9.6104259972275123</c:v>
                </c:pt>
                <c:pt idx="306">
                  <c:v>9.3778409114372732</c:v>
                </c:pt>
                <c:pt idx="307">
                  <c:v>9.1466962111074075</c:v>
                </c:pt>
                <c:pt idx="308">
                  <c:v>8.9171084131556348</c:v>
                </c:pt>
                <c:pt idx="309">
                  <c:v>8.689188268884644</c:v>
                </c:pt>
                <c:pt idx="310">
                  <c:v>8.4630406805174268</c:v>
                </c:pt>
                <c:pt idx="311">
                  <c:v>8.2387646260215543</c:v>
                </c:pt>
                <c:pt idx="312">
                  <c:v>8.0164530922980113</c:v>
                </c:pt>
                <c:pt idx="313">
                  <c:v>7.7961930167995765</c:v>
                </c:pt>
                <c:pt idx="314">
                  <c:v>7.5780652376332203</c:v>
                </c:pt>
                <c:pt idx="315">
                  <c:v>7.3621444521901358</c:v>
                </c:pt>
                <c:pt idx="316">
                  <c:v>7.1484991843365444</c:v>
                </c:pt>
                <c:pt idx="317">
                  <c:v>6.9371917601873765</c:v>
                </c:pt>
                <c:pt idx="318">
                  <c:v>6.7282782924743758</c:v>
                </c:pt>
                <c:pt idx="319">
                  <c:v>6.5218086735093381</c:v>
                </c:pt>
                <c:pt idx="320">
                  <c:v>6.3178265767322896</c:v>
                </c:pt>
                <c:pt idx="321">
                  <c:v>6.1163694668237545</c:v>
                </c:pt>
                <c:pt idx="322">
                  <c:v>5.9174686183495551</c:v>
                </c:pt>
                <c:pt idx="323">
                  <c:v>5.7211491428958015</c:v>
                </c:pt>
                <c:pt idx="324">
                  <c:v>5.5274300246411343</c:v>
                </c:pt>
                <c:pt idx="325">
                  <c:v>5.3363241643027264</c:v>
                </c:pt>
                <c:pt idx="326">
                  <c:v>5.1478384313821106</c:v>
                </c:pt>
                <c:pt idx="327">
                  <c:v>4.9619737246264517</c:v>
                </c:pt>
                <c:pt idx="328">
                  <c:v>4.778725040610599</c:v>
                </c:pt>
                <c:pt idx="329">
                  <c:v>4.598081550335186</c:v>
                </c:pt>
                <c:pt idx="330">
                  <c:v>4.420026683725963</c:v>
                </c:pt>
                <c:pt idx="331">
                  <c:v>4.2445382219097212</c:v>
                </c:pt>
                <c:pt idx="332">
                  <c:v>4.0715883971323308</c:v>
                </c:pt>
                <c:pt idx="333">
                  <c:v>3.9011440001750972</c:v>
                </c:pt>
                <c:pt idx="334">
                  <c:v>3.7331664951160675</c:v>
                </c:pt>
                <c:pt idx="335">
                  <c:v>3.5676121412738424</c:v>
                </c:pt>
                <c:pt idx="336">
                  <c:v>3.4044321221624974</c:v>
                </c:pt>
                <c:pt idx="337">
                  <c:v>3.2435726812774668</c:v>
                </c:pt>
                <c:pt idx="338">
                  <c:v>3.0849752645236728</c:v>
                </c:pt>
                <c:pt idx="339">
                  <c:v>2.9285766690889803</c:v>
                </c:pt>
                <c:pt idx="340">
                  <c:v>2.7743091985579387</c:v>
                </c:pt>
                <c:pt idx="341">
                  <c:v>2.6221008240530588</c:v>
                </c:pt>
                <c:pt idx="342">
                  <c:v>2.4718753511833427</c:v>
                </c:pt>
                <c:pt idx="343">
                  <c:v>2.3235525925725504</c:v>
                </c:pt>
                <c:pt idx="344">
                  <c:v>2.1770485457326578</c:v>
                </c:pt>
                <c:pt idx="345">
                  <c:v>2.0322755760414863</c:v>
                </c:pt>
                <c:pt idx="346">
                  <c:v>1.889142604576918</c:v>
                </c:pt>
                <c:pt idx="347">
                  <c:v>1.7475553005541951</c:v>
                </c:pt>
                <c:pt idx="348">
                  <c:v>1.6074162781070298</c:v>
                </c:pt>
                <c:pt idx="349">
                  <c:v>1.468625297147828</c:v>
                </c:pt>
                <c:pt idx="350">
                  <c:v>1.331079468037297</c:v>
                </c:pt>
                <c:pt idx="351">
                  <c:v>1.1946734597889173</c:v>
                </c:pt>
                <c:pt idx="352">
                  <c:v>1.059299711529349</c:v>
                </c:pt>
                <c:pt idx="353">
                  <c:v>0.92484864693187863</c:v>
                </c:pt>
                <c:pt idx="354">
                  <c:v>0.79120889133621741</c:v>
                </c:pt>
                <c:pt idx="355">
                  <c:v>0.65826749126462447</c:v>
                </c:pt>
                <c:pt idx="356">
                  <c:v>0.52591013604143932</c:v>
                </c:pt>
                <c:pt idx="357">
                  <c:v>0.3940213812203871</c:v>
                </c:pt>
                <c:pt idx="358">
                  <c:v>0.26248487352179994</c:v>
                </c:pt>
                <c:pt idx="359">
                  <c:v>0.13118357698005992</c:v>
                </c:pt>
                <c:pt idx="360">
                  <c:v>9.2071630511712334E-16</c:v>
                </c:pt>
              </c:numCache>
            </c:numRef>
          </c:yVal>
          <c:smooth val="0"/>
          <c:extLst>
            <c:ext xmlns:c16="http://schemas.microsoft.com/office/drawing/2014/chart" uri="{C3380CC4-5D6E-409C-BE32-E72D297353CC}">
              <c16:uniqueId val="{00000001-3476-499B-82FE-63711CCB92EA}"/>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44D5-46E3-B065-E90532DAEBE4}"/>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[1]Calculations!$M$3:$M$363</c:f>
              <c:numCache>
                <c:formatCode>0.00</c:formatCode>
                <c:ptCount val="361"/>
                <c:pt idx="0">
                  <c:v>-3147.9347868494701</c:v>
                </c:pt>
                <c:pt idx="1">
                  <c:v>-3149.3478776441093</c:v>
                </c:pt>
                <c:pt idx="2">
                  <c:v>-3153.5844138226676</c:v>
                </c:pt>
                <c:pt idx="3">
                  <c:v>-3160.636190411758</c:v>
                </c:pt>
                <c:pt idx="4">
                  <c:v>-3170.489544593519</c:v>
                </c:pt>
                <c:pt idx="5">
                  <c:v>-3183.1253738964169</c:v>
                </c:pt>
                <c:pt idx="6">
                  <c:v>-3198.5191616306906</c:v>
                </c:pt>
                <c:pt idx="7">
                  <c:v>-3216.641009536776</c:v>
                </c:pt>
                <c:pt idx="8">
                  <c:v>-3237.4556776060849</c:v>
                </c:pt>
                <c:pt idx="9">
                  <c:v>-3260.9226310245904</c:v>
                </c:pt>
                <c:pt idx="10">
                  <c:v>-3286.9960941808199</c:v>
                </c:pt>
                <c:pt idx="11">
                  <c:v>-3315.625111671025</c:v>
                </c:pt>
                <c:pt idx="12">
                  <c:v>-3346.7536162256069</c:v>
                </c:pt>
                <c:pt idx="13">
                  <c:v>-3380.3205034722982</c:v>
                </c:pt>
                <c:pt idx="14">
                  <c:v>-3416.2597134429893</c:v>
                </c:pt>
                <c:pt idx="15">
                  <c:v>-3454.5003187227908</c:v>
                </c:pt>
                <c:pt idx="16">
                  <c:v>-3494.9666191315828</c:v>
                </c:pt>
                <c:pt idx="17">
                  <c:v>-3537.5782428201783</c:v>
                </c:pt>
                <c:pt idx="18">
                  <c:v>-3582.2502536552342</c:v>
                </c:pt>
                <c:pt idx="19">
                  <c:v>-3628.8932647591851</c:v>
                </c:pt>
                <c:pt idx="20">
                  <c:v>-3677.4135580638231</c:v>
                </c:pt>
                <c:pt idx="21">
                  <c:v>-3727.7132097286021</c:v>
                </c:pt>
                <c:pt idx="22">
                  <c:v>-3779.6902212674577</c:v>
                </c:pt>
                <c:pt idx="23">
                  <c:v>-3833.2386562207666</c:v>
                </c:pt>
                <c:pt idx="24">
                  <c:v>-3888.2487822021722</c:v>
                </c:pt>
                <c:pt idx="25">
                  <c:v>-3944.6072181432455</c:v>
                </c:pt>
                <c:pt idx="26">
                  <c:v>-4002.1970865524722</c:v>
                </c:pt>
                <c:pt idx="27">
                  <c:v>-4060.8981705987417</c:v>
                </c:pt>
                <c:pt idx="28">
                  <c:v>-4120.5870758234951</c:v>
                </c:pt>
                <c:pt idx="29">
                  <c:v>-4181.1373962798798</c:v>
                </c:pt>
                <c:pt idx="30">
                  <c:v>-4242.4198848916385</c:v>
                </c:pt>
                <c:pt idx="31">
                  <c:v>-4304.3026278192583</c:v>
                </c:pt>
                <c:pt idx="32">
                  <c:v>-4366.6512226157229</c:v>
                </c:pt>
                <c:pt idx="33">
                  <c:v>-4429.3289599495729</c:v>
                </c:pt>
                <c:pt idx="34">
                  <c:v>-4492.1970086683332</c:v>
                </c:pt>
                <c:pt idx="35">
                  <c:v>-4555.1146039712476</c:v>
                </c:pt>
                <c:pt idx="36">
                  <c:v>-4617.9392384562325</c:v>
                </c:pt>
                <c:pt idx="37">
                  <c:v>-4680.5268558023572</c:v>
                </c:pt>
                <c:pt idx="38">
                  <c:v>-4742.7320468457538</c:v>
                </c:pt>
                <c:pt idx="39">
                  <c:v>-4804.4082478038026</c:v>
                </c:pt>
                <c:pt idx="40">
                  <c:v>-4865.4079403996993</c:v>
                </c:pt>
                <c:pt idx="41">
                  <c:v>-4925.5828536369563</c:v>
                </c:pt>
                <c:pt idx="42">
                  <c:v>-4984.7841669713689</c:v>
                </c:pt>
                <c:pt idx="43">
                  <c:v>-5042.8627146259787</c:v>
                </c:pt>
                <c:pt idx="44">
                  <c:v>-5099.669190793149</c:v>
                </c:pt>
                <c:pt idx="45">
                  <c:v>-5155.0543554665846</c:v>
                </c:pt>
                <c:pt idx="46">
                  <c:v>-5208.8692406452101</c:v>
                </c:pt>
                <c:pt idx="47">
                  <c:v>-5260.9653566503039</c:v>
                </c:pt>
                <c:pt idx="48">
                  <c:v>-5311.1948982968997</c:v>
                </c:pt>
                <c:pt idx="49">
                  <c:v>-5359.4109506606319</c:v>
                </c:pt>
                <c:pt idx="50">
                  <c:v>-5405.467694181445</c:v>
                </c:pt>
                <c:pt idx="51">
                  <c:v>-5449.2206088463972</c:v>
                </c:pt>
                <c:pt idx="52">
                  <c:v>-5490.5266771946353</c:v>
                </c:pt>
                <c:pt idx="53">
                  <c:v>-5529.2445858890715</c:v>
                </c:pt>
                <c:pt idx="54">
                  <c:v>-5565.2349256008229</c:v>
                </c:pt>
                <c:pt idx="55">
                  <c:v>-5598.3603889544383</c:v>
                </c:pt>
                <c:pt idx="56">
                  <c:v>-5628.4859662842182</c:v>
                </c:pt>
                <c:pt idx="57">
                  <c:v>-5655.4791389544152</c:v>
                </c:pt>
                <c:pt idx="58">
                  <c:v>-5679.2100699990469</c:v>
                </c:pt>
                <c:pt idx="59">
                  <c:v>-5699.5517918401192</c:v>
                </c:pt>
                <c:pt idx="60">
                  <c:v>-5716.3803908466025</c:v>
                </c:pt>
                <c:pt idx="61">
                  <c:v>-5729.5751885001728</c:v>
                </c:pt>
                <c:pt idx="62">
                  <c:v>-5739.0189189378134</c:v>
                </c:pt>
                <c:pt idx="63">
                  <c:v>-5744.5979026456735</c:v>
                </c:pt>
                <c:pt idx="64">
                  <c:v>-5746.2022160831648</c:v>
                </c:pt>
                <c:pt idx="65">
                  <c:v>-5743.7258570211661</c:v>
                </c:pt>
                <c:pt idx="66">
                  <c:v>-5737.0669053833308</c:v>
                </c:pt>
                <c:pt idx="67">
                  <c:v>-5726.127679384861</c:v>
                </c:pt>
                <c:pt idx="68">
                  <c:v>-5710.8148867688069</c:v>
                </c:pt>
                <c:pt idx="69">
                  <c:v>-5691.0397709458057</c:v>
                </c:pt>
                <c:pt idx="70">
                  <c:v>-5666.7182518493055</c:v>
                </c:pt>
                <c:pt idx="71">
                  <c:v>-5637.7710613247255</c:v>
                </c:pt>
                <c:pt idx="72">
                  <c:v>-5604.1238728775425</c:v>
                </c:pt>
                <c:pt idx="73">
                  <c:v>-5565.7074256121159</c:v>
                </c:pt>
                <c:pt idx="74">
                  <c:v>-5522.4576422001182</c:v>
                </c:pt>
                <c:pt idx="75">
                  <c:v>-5474.3157407245653</c:v>
                </c:pt>
                <c:pt idx="76">
                  <c:v>-5421.2283402529301</c:v>
                </c:pt>
                <c:pt idx="77">
                  <c:v>-5363.1475600003587</c:v>
                </c:pt>
                <c:pt idx="78">
                  <c:v>-5300.0311119517764</c:v>
                </c:pt>
                <c:pt idx="79">
                  <c:v>-5231.8423868196005</c:v>
                </c:pt>
                <c:pt idx="80">
                  <c:v>-5158.5505332218263</c:v>
                </c:pt>
                <c:pt idx="81">
                  <c:v>-5080.130529973525</c:v>
                </c:pt>
                <c:pt idx="82">
                  <c:v>-4996.5632513930623</c:v>
                </c:pt>
                <c:pt idx="83">
                  <c:v>-4907.835525532897</c:v>
                </c:pt>
                <c:pt idx="84">
                  <c:v>-4813.9401852533565</c:v>
                </c:pt>
                <c:pt idx="85">
                  <c:v>-4714.8761120665067</c:v>
                </c:pt>
                <c:pt idx="86">
                  <c:v>-4610.6482726859967</c:v>
                </c:pt>
                <c:pt idx="87">
                  <c:v>-4501.2677482276331</c:v>
                </c:pt>
                <c:pt idx="88">
                  <c:v>-4386.7517560143588</c:v>
                </c:pt>
                <c:pt idx="89">
                  <c:v>-4267.1236639483441</c:v>
                </c:pt>
                <c:pt idx="90">
                  <c:v>-4142.4129974218658</c:v>
                </c:pt>
                <c:pt idx="91">
                  <c:v>-4012.6554387478377</c:v>
                </c:pt>
                <c:pt idx="92">
                  <c:v>-3877.8928190998331</c:v>
                </c:pt>
                <c:pt idx="93">
                  <c:v>-3738.1731029606976</c:v>
                </c:pt>
                <c:pt idx="94">
                  <c:v>-3593.5503650878672</c:v>
                </c:pt>
                <c:pt idx="95">
                  <c:v>-3444.0847600126817</c:v>
                </c:pt>
                <c:pt idx="96">
                  <c:v>-3289.8424841001065</c:v>
                </c:pt>
                <c:pt idx="97">
                  <c:v>-3130.8957302042586</c:v>
                </c:pt>
                <c:pt idx="98">
                  <c:v>-2967.3226349642946</c:v>
                </c:pt>
                <c:pt idx="99">
                  <c:v>-2799.2072187940857</c:v>
                </c:pt>
                <c:pt idx="100">
                  <c:v>-2626.6393186281025</c:v>
                </c:pt>
                <c:pt idx="101">
                  <c:v>-2449.7145134947314</c:v>
                </c:pt>
                <c:pt idx="102">
                  <c:v>-2268.5340429970574</c:v>
                </c:pt>
                <c:pt idx="103">
                  <c:v>-2083.2047187897638</c:v>
                </c:pt>
                <c:pt idx="104">
                  <c:v>-1893.8388291494114</c:v>
                </c:pt>
                <c:pt idx="105">
                  <c:v>-1700.5540367437941</c:v>
                </c:pt>
                <c:pt idx="106">
                  <c:v>-1503.4732697143781</c:v>
                </c:pt>
                <c:pt idx="107">
                  <c:v>-1302.7246061940407</c:v>
                </c:pt>
                <c:pt idx="108">
                  <c:v>-1098.4411523903691</c:v>
                </c:pt>
                <c:pt idx="109">
                  <c:v>-890.76091437264404</c:v>
                </c:pt>
                <c:pt idx="110">
                  <c:v>-679.82666370839536</c:v>
                </c:pt>
                <c:pt idx="111">
                  <c:v>-465.78579710291922</c:v>
                </c:pt>
                <c:pt idx="112">
                  <c:v>-248.79019020255188</c:v>
                </c:pt>
                <c:pt idx="113">
                  <c:v>-28.996045729629408</c:v>
                </c:pt>
                <c:pt idx="114">
                  <c:v>193.43626387591226</c:v>
                </c:pt>
                <c:pt idx="115">
                  <c:v>418.3423591266577</c:v>
                </c:pt>
                <c:pt idx="116">
                  <c:v>645.55402128130697</c:v>
                </c:pt>
                <c:pt idx="117">
                  <c:v>874.89936506721062</c:v>
                </c:pt>
                <c:pt idx="118">
                  <c:v>1106.2030161312287</c:v>
                </c:pt>
                <c:pt idx="119">
                  <c:v>1339.2862930124522</c:v>
                </c:pt>
                <c:pt idx="120">
                  <c:v>1573.9673934247367</c:v>
                </c:pt>
                <c:pt idx="121">
                  <c:v>1810.0615846316578</c:v>
                </c:pt>
                <c:pt idx="122">
                  <c:v>2047.3813976914389</c:v>
                </c:pt>
                <c:pt idx="123">
                  <c:v>2285.7368253445484</c:v>
                </c:pt>
                <c:pt idx="124">
                  <c:v>2524.9355233122119</c:v>
                </c:pt>
                <c:pt idx="125">
                  <c:v>2764.7830147697591</c:v>
                </c:pt>
                <c:pt idx="126">
                  <c:v>3005.082897754779</c:v>
                </c:pt>
                <c:pt idx="127">
                  <c:v>3245.6370552664066</c:v>
                </c:pt>
                <c:pt idx="128">
                  <c:v>3486.2458678086359</c:v>
                </c:pt>
                <c:pt idx="129">
                  <c:v>3726.7084281275115</c:v>
                </c:pt>
                <c:pt idx="130">
                  <c:v>3966.8227578892179</c:v>
                </c:pt>
                <c:pt idx="131">
                  <c:v>4206.3860260436695</c:v>
                </c:pt>
                <c:pt idx="132">
                  <c:v>4445.1947686159765</c:v>
                </c:pt>
                <c:pt idx="133">
                  <c:v>4683.0451096663392</c:v>
                </c:pt>
                <c:pt idx="134">
                  <c:v>4919.732983157367</c:v>
                </c:pt>
                <c:pt idx="135">
                  <c:v>5155.0543554665846</c:v>
                </c:pt>
                <c:pt idx="136">
                  <c:v>5388.8054482809939</c:v>
                </c:pt>
                <c:pt idx="137">
                  <c:v>5620.7829616099416</c:v>
                </c:pt>
                <c:pt idx="138">
                  <c:v>5850.7842966522931</c:v>
                </c:pt>
                <c:pt idx="139">
                  <c:v>6078.6077782539178</c:v>
                </c:pt>
                <c:pt idx="140">
                  <c:v>6304.052876691926</c:v>
                </c:pt>
                <c:pt idx="141">
                  <c:v>6526.9204285226897</c:v>
                </c:pt>
                <c:pt idx="142">
                  <c:v>6747.0128562317514</c:v>
                </c:pt>
                <c:pt idx="143">
                  <c:v>6964.1343864250239</c:v>
                </c:pt>
                <c:pt idx="144">
                  <c:v>7178.0912663022773</c:v>
                </c:pt>
                <c:pt idx="145">
                  <c:v>7388.6919781559291</c:v>
                </c:pt>
                <c:pt idx="146">
                  <c:v>7595.747451640339</c:v>
                </c:pt>
                <c:pt idx="147">
                  <c:v>7799.0712735594389</c:v>
                </c:pt>
                <c:pt idx="148">
                  <c:v>7998.4798949233291</c:v>
                </c:pt>
                <c:pt idx="149">
                  <c:v>8193.792835027718</c:v>
                </c:pt>
                <c:pt idx="150">
                  <c:v>8384.8328823135071</c:v>
                </c:pt>
                <c:pt idx="151">
                  <c:v>8571.4262917676006</c:v>
                </c:pt>
                <c:pt idx="152">
                  <c:v>8753.4029786300816</c:v>
                </c:pt>
                <c:pt idx="153">
                  <c:v>8930.5967081772051</c:v>
                </c:pt>
                <c:pt idx="154">
                  <c:v>9102.8452813543317</c:v>
                </c:pt>
                <c:pt idx="155">
                  <c:v>9269.9907160377552</c:v>
                </c:pt>
                <c:pt idx="156">
                  <c:v>9431.8794237095899</c:v>
                </c:pt>
                <c:pt idx="157">
                  <c:v>9588.3623813352551</c:v>
                </c:pt>
                <c:pt idx="158">
                  <c:v>9739.295298238816</c:v>
                </c:pt>
                <c:pt idx="159">
                  <c:v>9884.5387777773267</c:v>
                </c:pt>
                <c:pt idx="160">
                  <c:v>10023.958473621526</c:v>
                </c:pt>
                <c:pt idx="161">
                  <c:v>10157.425240456556</c:v>
                </c:pt>
                <c:pt idx="162">
                  <c:v>10284.815278923146</c:v>
                </c:pt>
                <c:pt idx="163">
                  <c:v>10406.010274626336</c:v>
                </c:pt>
                <c:pt idx="164">
                  <c:v>10520.897531046079</c:v>
                </c:pt>
                <c:pt idx="165">
                  <c:v>10629.370096191149</c:v>
                </c:pt>
                <c:pt idx="166">
                  <c:v>10731.326882845329</c:v>
                </c:pt>
                <c:pt idx="167">
                  <c:v>10826.672782262422</c:v>
                </c:pt>
                <c:pt idx="168">
                  <c:v>10915.318771174443</c:v>
                </c:pt>
                <c:pt idx="169">
                  <c:v>10997.182011985356</c:v>
                </c:pt>
                <c:pt idx="170">
                  <c:v>11072.18594603075</c:v>
                </c:pt>
                <c:pt idx="171">
                  <c:v>11140.260379792202</c:v>
                </c:pt>
                <c:pt idx="172">
                  <c:v>11201.341563963444</c:v>
                </c:pt>
                <c:pt idx="173">
                  <c:v>11255.372265273932</c:v>
                </c:pt>
                <c:pt idx="174">
                  <c:v>11302.301830984154</c:v>
                </c:pt>
                <c:pt idx="175">
                  <c:v>11342.086245975604</c:v>
                </c:pt>
                <c:pt idx="176">
                  <c:v>11374.688182367383</c:v>
                </c:pt>
                <c:pt idx="177">
                  <c:v>11400.077041600089</c:v>
                </c:pt>
                <c:pt idx="178">
                  <c:v>11418.22898893686</c:v>
                </c:pt>
                <c:pt idx="179">
                  <c:v>11429.126980340292</c:v>
                </c:pt>
                <c:pt idx="180">
                  <c:v>11432.760781693205</c:v>
                </c:pt>
                <c:pt idx="181">
                  <c:v>11429.126980340292</c:v>
                </c:pt>
                <c:pt idx="182">
                  <c:v>11418.22898893686</c:v>
                </c:pt>
                <c:pt idx="183">
                  <c:v>11400.077041600089</c:v>
                </c:pt>
                <c:pt idx="184">
                  <c:v>11374.688182367383</c:v>
                </c:pt>
                <c:pt idx="185">
                  <c:v>11342.086245975604</c:v>
                </c:pt>
                <c:pt idx="186">
                  <c:v>11302.301830984154</c:v>
                </c:pt>
                <c:pt idx="187">
                  <c:v>11255.372265273932</c:v>
                </c:pt>
                <c:pt idx="188">
                  <c:v>11201.341563963444</c:v>
                </c:pt>
                <c:pt idx="189">
                  <c:v>11140.260379792202</c:v>
                </c:pt>
                <c:pt idx="190">
                  <c:v>11072.18594603075</c:v>
                </c:pt>
                <c:pt idx="191">
                  <c:v>10997.182011985356</c:v>
                </c:pt>
                <c:pt idx="192">
                  <c:v>10915.318771174443</c:v>
                </c:pt>
                <c:pt idx="193">
                  <c:v>10826.672782262422</c:v>
                </c:pt>
                <c:pt idx="194">
                  <c:v>10731.326882845329</c:v>
                </c:pt>
                <c:pt idx="195">
                  <c:v>10629.370096191149</c:v>
                </c:pt>
                <c:pt idx="196">
                  <c:v>10520.897531046079</c:v>
                </c:pt>
                <c:pt idx="197">
                  <c:v>10406.010274626336</c:v>
                </c:pt>
                <c:pt idx="198">
                  <c:v>10284.815278923146</c:v>
                </c:pt>
                <c:pt idx="199">
                  <c:v>10157.425240456556</c:v>
                </c:pt>
                <c:pt idx="200">
                  <c:v>10023.958473621526</c:v>
                </c:pt>
                <c:pt idx="201">
                  <c:v>9884.5387777773267</c:v>
                </c:pt>
                <c:pt idx="202">
                  <c:v>9739.295298238816</c:v>
                </c:pt>
                <c:pt idx="203">
                  <c:v>9588.3623813352551</c:v>
                </c:pt>
                <c:pt idx="204">
                  <c:v>9431.8794237095899</c:v>
                </c:pt>
                <c:pt idx="205">
                  <c:v>9269.9907160377552</c:v>
                </c:pt>
                <c:pt idx="206">
                  <c:v>9102.8452813543317</c:v>
                </c:pt>
                <c:pt idx="207">
                  <c:v>8930.5967081772051</c:v>
                </c:pt>
                <c:pt idx="208">
                  <c:v>8753.4029786300816</c:v>
                </c:pt>
                <c:pt idx="209">
                  <c:v>8571.4262917676006</c:v>
                </c:pt>
                <c:pt idx="210">
                  <c:v>8384.8328823135071</c:v>
                </c:pt>
                <c:pt idx="211">
                  <c:v>8193.792835027718</c:v>
                </c:pt>
                <c:pt idx="212">
                  <c:v>7998.4798949233291</c:v>
                </c:pt>
                <c:pt idx="213">
                  <c:v>7799.0712735594389</c:v>
                </c:pt>
                <c:pt idx="214">
                  <c:v>7595.747451640339</c:v>
                </c:pt>
                <c:pt idx="215">
                  <c:v>7388.6919781559291</c:v>
                </c:pt>
                <c:pt idx="216">
                  <c:v>7178.0912663022773</c:v>
                </c:pt>
                <c:pt idx="217">
                  <c:v>6964.1343864250239</c:v>
                </c:pt>
                <c:pt idx="218">
                  <c:v>6747.0128562317514</c:v>
                </c:pt>
                <c:pt idx="219">
                  <c:v>6526.9204285226897</c:v>
                </c:pt>
                <c:pt idx="220">
                  <c:v>6304.052876691926</c:v>
                </c:pt>
                <c:pt idx="221">
                  <c:v>6078.6077782539178</c:v>
                </c:pt>
                <c:pt idx="222">
                  <c:v>5850.7842966522931</c:v>
                </c:pt>
                <c:pt idx="223">
                  <c:v>5620.7829616099416</c:v>
                </c:pt>
                <c:pt idx="224">
                  <c:v>5388.8054482809939</c:v>
                </c:pt>
                <c:pt idx="225">
                  <c:v>5155.0543554665846</c:v>
                </c:pt>
                <c:pt idx="226">
                  <c:v>4919.732983157367</c:v>
                </c:pt>
                <c:pt idx="227">
                  <c:v>4683.0451096663392</c:v>
                </c:pt>
                <c:pt idx="228">
                  <c:v>4445.1947686159765</c:v>
                </c:pt>
                <c:pt idx="229">
                  <c:v>4206.3860260436695</c:v>
                </c:pt>
                <c:pt idx="230">
                  <c:v>3966.8227578892179</c:v>
                </c:pt>
                <c:pt idx="231">
                  <c:v>3726.7084281275115</c:v>
                </c:pt>
                <c:pt idx="232">
                  <c:v>3486.2458678086359</c:v>
                </c:pt>
                <c:pt idx="233">
                  <c:v>3245.6370552664066</c:v>
                </c:pt>
                <c:pt idx="234">
                  <c:v>3005.082897754779</c:v>
                </c:pt>
                <c:pt idx="235">
                  <c:v>2764.7830147697591</c:v>
                </c:pt>
                <c:pt idx="236">
                  <c:v>2524.9355233122119</c:v>
                </c:pt>
                <c:pt idx="237">
                  <c:v>2285.7368253445484</c:v>
                </c:pt>
                <c:pt idx="238">
                  <c:v>2047.3813976914389</c:v>
                </c:pt>
                <c:pt idx="239">
                  <c:v>1810.0615846316578</c:v>
                </c:pt>
                <c:pt idx="240">
                  <c:v>1573.9673934247367</c:v>
                </c:pt>
                <c:pt idx="241">
                  <c:v>1339.2862930124522</c:v>
                </c:pt>
                <c:pt idx="242">
                  <c:v>1106.2030161312287</c:v>
                </c:pt>
                <c:pt idx="243">
                  <c:v>874.89936506721062</c:v>
                </c:pt>
                <c:pt idx="244">
                  <c:v>645.55402128130697</c:v>
                </c:pt>
                <c:pt idx="245">
                  <c:v>418.3423591266577</c:v>
                </c:pt>
                <c:pt idx="246">
                  <c:v>193.43626387591226</c:v>
                </c:pt>
                <c:pt idx="247">
                  <c:v>-28.996045729629408</c:v>
                </c:pt>
                <c:pt idx="248">
                  <c:v>-248.79019020255188</c:v>
                </c:pt>
                <c:pt idx="249">
                  <c:v>-465.78579710291922</c:v>
                </c:pt>
                <c:pt idx="250">
                  <c:v>-679.82666370839536</c:v>
                </c:pt>
                <c:pt idx="251">
                  <c:v>-890.76091437264404</c:v>
                </c:pt>
                <c:pt idx="252">
                  <c:v>-1098.4411523903691</c:v>
                </c:pt>
                <c:pt idx="253">
                  <c:v>-1302.7246061940407</c:v>
                </c:pt>
                <c:pt idx="254">
                  <c:v>-1503.4732697143781</c:v>
                </c:pt>
                <c:pt idx="255">
                  <c:v>-1700.5540367437941</c:v>
                </c:pt>
                <c:pt idx="256">
                  <c:v>-1893.8388291494114</c:v>
                </c:pt>
                <c:pt idx="257">
                  <c:v>-2083.2047187897638</c:v>
                </c:pt>
                <c:pt idx="258">
                  <c:v>-2268.5340429970574</c:v>
                </c:pt>
                <c:pt idx="259">
                  <c:v>-2449.7145134947314</c:v>
                </c:pt>
                <c:pt idx="260">
                  <c:v>-2626.6393186281025</c:v>
                </c:pt>
                <c:pt idx="261">
                  <c:v>-2799.2072187940857</c:v>
                </c:pt>
                <c:pt idx="262">
                  <c:v>-2967.3226349642946</c:v>
                </c:pt>
                <c:pt idx="263">
                  <c:v>-3130.8957302042586</c:v>
                </c:pt>
                <c:pt idx="264">
                  <c:v>-3289.8424841001065</c:v>
                </c:pt>
                <c:pt idx="265">
                  <c:v>-3444.0847600126817</c:v>
                </c:pt>
                <c:pt idx="266">
                  <c:v>-3593.5503650878672</c:v>
                </c:pt>
                <c:pt idx="267">
                  <c:v>-3738.1731029606976</c:v>
                </c:pt>
                <c:pt idx="268">
                  <c:v>-3877.8928190998331</c:v>
                </c:pt>
                <c:pt idx="269">
                  <c:v>-4012.6554387478377</c:v>
                </c:pt>
                <c:pt idx="270">
                  <c:v>-4142.4129974218658</c:v>
                </c:pt>
                <c:pt idx="271">
                  <c:v>-4267.1236639483441</c:v>
                </c:pt>
                <c:pt idx="272">
                  <c:v>-4386.7517560143588</c:v>
                </c:pt>
                <c:pt idx="273">
                  <c:v>-4501.2677482276331</c:v>
                </c:pt>
                <c:pt idx="274">
                  <c:v>-4610.6482726859967</c:v>
                </c:pt>
                <c:pt idx="275">
                  <c:v>-4714.8761120665067</c:v>
                </c:pt>
                <c:pt idx="276">
                  <c:v>-4813.9401852533565</c:v>
                </c:pt>
                <c:pt idx="277">
                  <c:v>-4907.835525532897</c:v>
                </c:pt>
                <c:pt idx="278">
                  <c:v>-4996.5632513930623</c:v>
                </c:pt>
                <c:pt idx="279">
                  <c:v>-5080.130529973525</c:v>
                </c:pt>
                <c:pt idx="280">
                  <c:v>-5158.5505332218263</c:v>
                </c:pt>
                <c:pt idx="281">
                  <c:v>-5231.8423868196005</c:v>
                </c:pt>
                <c:pt idx="282">
                  <c:v>-5300.0311119517764</c:v>
                </c:pt>
                <c:pt idx="283">
                  <c:v>-5363.1475600003587</c:v>
                </c:pt>
                <c:pt idx="284">
                  <c:v>-5421.2283402529301</c:v>
                </c:pt>
                <c:pt idx="285">
                  <c:v>-5474.3157407245653</c:v>
                </c:pt>
                <c:pt idx="286">
                  <c:v>-5522.4576422001182</c:v>
                </c:pt>
                <c:pt idx="287">
                  <c:v>-5565.7074256121159</c:v>
                </c:pt>
                <c:pt idx="288">
                  <c:v>-5604.1238728775425</c:v>
                </c:pt>
                <c:pt idx="289">
                  <c:v>-5637.7710613247255</c:v>
                </c:pt>
                <c:pt idx="290">
                  <c:v>-5666.7182518493055</c:v>
                </c:pt>
                <c:pt idx="291">
                  <c:v>-5691.0397709458057</c:v>
                </c:pt>
                <c:pt idx="292">
                  <c:v>-5710.8148867688069</c:v>
                </c:pt>
                <c:pt idx="293">
                  <c:v>-5726.127679384861</c:v>
                </c:pt>
                <c:pt idx="294">
                  <c:v>-5737.0669053833308</c:v>
                </c:pt>
                <c:pt idx="295">
                  <c:v>-5743.7258570211661</c:v>
                </c:pt>
                <c:pt idx="296">
                  <c:v>-5746.2022160831648</c:v>
                </c:pt>
                <c:pt idx="297">
                  <c:v>-5744.5979026456735</c:v>
                </c:pt>
                <c:pt idx="298">
                  <c:v>-5739.0189189378134</c:v>
                </c:pt>
                <c:pt idx="299">
                  <c:v>-5729.5751885001728</c:v>
                </c:pt>
                <c:pt idx="300">
                  <c:v>-5716.3803908466025</c:v>
                </c:pt>
                <c:pt idx="301">
                  <c:v>-5699.5517918401192</c:v>
                </c:pt>
                <c:pt idx="302">
                  <c:v>-5679.2100699990469</c:v>
                </c:pt>
                <c:pt idx="303">
                  <c:v>-5655.4791389544152</c:v>
                </c:pt>
                <c:pt idx="304">
                  <c:v>-5628.4859662842182</c:v>
                </c:pt>
                <c:pt idx="305">
                  <c:v>-5598.3603889544383</c:v>
                </c:pt>
                <c:pt idx="306">
                  <c:v>-5565.2349256008229</c:v>
                </c:pt>
                <c:pt idx="307">
                  <c:v>-5529.2445858890715</c:v>
                </c:pt>
                <c:pt idx="308">
                  <c:v>-5490.5266771946353</c:v>
                </c:pt>
                <c:pt idx="309">
                  <c:v>-5449.2206088463972</c:v>
                </c:pt>
                <c:pt idx="310">
                  <c:v>-5405.467694181445</c:v>
                </c:pt>
                <c:pt idx="311">
                  <c:v>-5359.4109506606319</c:v>
                </c:pt>
                <c:pt idx="312">
                  <c:v>-5311.1948982968997</c:v>
                </c:pt>
                <c:pt idx="313">
                  <c:v>-5260.9653566503039</c:v>
                </c:pt>
                <c:pt idx="314">
                  <c:v>-5208.8692406452101</c:v>
                </c:pt>
                <c:pt idx="315">
                  <c:v>-5155.0543554665846</c:v>
                </c:pt>
                <c:pt idx="316">
                  <c:v>-5099.669190793149</c:v>
                </c:pt>
                <c:pt idx="317">
                  <c:v>-5042.8627146259787</c:v>
                </c:pt>
                <c:pt idx="318">
                  <c:v>-4984.7841669713689</c:v>
                </c:pt>
                <c:pt idx="319">
                  <c:v>-4925.5828536369563</c:v>
                </c:pt>
                <c:pt idx="320">
                  <c:v>-4865.4079403996993</c:v>
                </c:pt>
                <c:pt idx="321">
                  <c:v>-4804.4082478038026</c:v>
                </c:pt>
                <c:pt idx="322">
                  <c:v>-4742.7320468457538</c:v>
                </c:pt>
                <c:pt idx="323">
                  <c:v>-4680.5268558023572</c:v>
                </c:pt>
                <c:pt idx="324">
                  <c:v>-4617.9392384562325</c:v>
                </c:pt>
                <c:pt idx="325">
                  <c:v>-4555.1146039712476</c:v>
                </c:pt>
                <c:pt idx="326">
                  <c:v>-4492.1970086683332</c:v>
                </c:pt>
                <c:pt idx="327">
                  <c:v>-4429.3289599495729</c:v>
                </c:pt>
                <c:pt idx="328">
                  <c:v>-4366.6512226157229</c:v>
                </c:pt>
                <c:pt idx="329">
                  <c:v>-4304.3026278192583</c:v>
                </c:pt>
                <c:pt idx="330">
                  <c:v>-4242.4198848916385</c:v>
                </c:pt>
                <c:pt idx="331">
                  <c:v>-4181.1373962798798</c:v>
                </c:pt>
                <c:pt idx="332">
                  <c:v>-4120.5870758234951</c:v>
                </c:pt>
                <c:pt idx="333">
                  <c:v>-4060.8981705987417</c:v>
                </c:pt>
                <c:pt idx="334">
                  <c:v>-4002.1970865524722</c:v>
                </c:pt>
                <c:pt idx="335">
                  <c:v>-3944.6072181432455</c:v>
                </c:pt>
                <c:pt idx="336">
                  <c:v>-3888.2487822021722</c:v>
                </c:pt>
                <c:pt idx="337">
                  <c:v>-3833.2386562207666</c:v>
                </c:pt>
                <c:pt idx="338">
                  <c:v>-3779.6902212674577</c:v>
                </c:pt>
                <c:pt idx="339">
                  <c:v>-3727.7132097286021</c:v>
                </c:pt>
                <c:pt idx="340">
                  <c:v>-3677.4135580638231</c:v>
                </c:pt>
                <c:pt idx="341">
                  <c:v>-3628.8932647591851</c:v>
                </c:pt>
                <c:pt idx="342">
                  <c:v>-3582.2502536552342</c:v>
                </c:pt>
                <c:pt idx="343">
                  <c:v>-3537.5782428201783</c:v>
                </c:pt>
                <c:pt idx="344">
                  <c:v>-3494.9666191315828</c:v>
                </c:pt>
                <c:pt idx="345">
                  <c:v>-3454.5003187227908</c:v>
                </c:pt>
                <c:pt idx="346">
                  <c:v>-3416.2597134429893</c:v>
                </c:pt>
                <c:pt idx="347">
                  <c:v>-3380.3205034722982</c:v>
                </c:pt>
                <c:pt idx="348">
                  <c:v>-3346.7536162256069</c:v>
                </c:pt>
                <c:pt idx="349">
                  <c:v>-3315.625111671025</c:v>
                </c:pt>
                <c:pt idx="350">
                  <c:v>-3286.9960941808199</c:v>
                </c:pt>
                <c:pt idx="351">
                  <c:v>-3260.9226310245904</c:v>
                </c:pt>
                <c:pt idx="352">
                  <c:v>-3237.4556776060849</c:v>
                </c:pt>
                <c:pt idx="353">
                  <c:v>-3216.641009536776</c:v>
                </c:pt>
                <c:pt idx="354">
                  <c:v>-3198.5191616306906</c:v>
                </c:pt>
                <c:pt idx="355">
                  <c:v>-3183.1253738964169</c:v>
                </c:pt>
                <c:pt idx="356">
                  <c:v>-3170.489544593519</c:v>
                </c:pt>
                <c:pt idx="357">
                  <c:v>-3160.636190411758</c:v>
                </c:pt>
                <c:pt idx="358">
                  <c:v>-3153.5844138226676</c:v>
                </c:pt>
                <c:pt idx="359">
                  <c:v>-3149.3478776441093</c:v>
                </c:pt>
                <c:pt idx="360">
                  <c:v>-3147.9347868494701</c:v>
                </c:pt>
              </c:numCache>
            </c:numRef>
          </c:yVal>
          <c:smooth val="0"/>
          <c:extLst>
            <c:ext xmlns:c16="http://schemas.microsoft.com/office/drawing/2014/chart" uri="{C3380CC4-5D6E-409C-BE32-E72D297353CC}">
              <c16:uniqueId val="{00000001-44D5-46E3-B065-E90532DAEBE4}"/>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0"/>
              <a:t>Cylinder Volume (CC)</a:t>
            </a:r>
          </a:p>
        </c:rich>
      </c:tx>
      <c:overlay val="0"/>
    </c:title>
    <c:autoTitleDeleted val="0"/>
    <c:plotArea>
      <c:layout/>
      <c:scatterChart>
        <c:scatterStyle val="smoothMarker"/>
        <c:varyColors val="0"/>
        <c:ser>
          <c:idx val="0"/>
          <c:order val="0"/>
          <c:tx>
            <c:strRef>
              <c:f>[1]Calculations!$N$1</c:f>
              <c:strCache>
                <c:ptCount val="1"/>
                <c:pt idx="0">
                  <c:v>Volume (CC)</c:v>
                </c:pt>
              </c:strCache>
            </c:strRef>
          </c:tx>
          <c:marker>
            <c:symbol val="none"/>
          </c:marker>
          <c:xVal>
            <c:numRef>
              <c:f>[1]Calculations!$H$2:$H$366</c:f>
              <c:numCache>
                <c:formatCode>General</c:formatCode>
                <c:ptCount val="365"/>
                <c:pt idx="1">
                  <c:v>-180</c:v>
                </c:pt>
                <c:pt idx="2">
                  <c:v>-179</c:v>
                </c:pt>
                <c:pt idx="3">
                  <c:v>-178</c:v>
                </c:pt>
                <c:pt idx="4">
                  <c:v>-177</c:v>
                </c:pt>
                <c:pt idx="5">
                  <c:v>-176</c:v>
                </c:pt>
                <c:pt idx="6">
                  <c:v>-175</c:v>
                </c:pt>
                <c:pt idx="7">
                  <c:v>-174</c:v>
                </c:pt>
                <c:pt idx="8">
                  <c:v>-173</c:v>
                </c:pt>
                <c:pt idx="9">
                  <c:v>-172</c:v>
                </c:pt>
                <c:pt idx="10">
                  <c:v>-171</c:v>
                </c:pt>
                <c:pt idx="11">
                  <c:v>-170</c:v>
                </c:pt>
                <c:pt idx="12">
                  <c:v>-169</c:v>
                </c:pt>
                <c:pt idx="13">
                  <c:v>-168</c:v>
                </c:pt>
                <c:pt idx="14">
                  <c:v>-167</c:v>
                </c:pt>
                <c:pt idx="15">
                  <c:v>-166</c:v>
                </c:pt>
                <c:pt idx="16">
                  <c:v>-165</c:v>
                </c:pt>
                <c:pt idx="17">
                  <c:v>-164</c:v>
                </c:pt>
                <c:pt idx="18">
                  <c:v>-163</c:v>
                </c:pt>
                <c:pt idx="19">
                  <c:v>-162</c:v>
                </c:pt>
                <c:pt idx="20">
                  <c:v>-161</c:v>
                </c:pt>
                <c:pt idx="21">
                  <c:v>-160</c:v>
                </c:pt>
                <c:pt idx="22">
                  <c:v>-159</c:v>
                </c:pt>
                <c:pt idx="23">
                  <c:v>-158</c:v>
                </c:pt>
                <c:pt idx="24">
                  <c:v>-157</c:v>
                </c:pt>
                <c:pt idx="25">
                  <c:v>-156</c:v>
                </c:pt>
                <c:pt idx="26">
                  <c:v>-155</c:v>
                </c:pt>
                <c:pt idx="27">
                  <c:v>-154</c:v>
                </c:pt>
                <c:pt idx="28">
                  <c:v>-153</c:v>
                </c:pt>
                <c:pt idx="29">
                  <c:v>-152</c:v>
                </c:pt>
                <c:pt idx="30">
                  <c:v>-151</c:v>
                </c:pt>
                <c:pt idx="31">
                  <c:v>-150</c:v>
                </c:pt>
                <c:pt idx="32">
                  <c:v>-149</c:v>
                </c:pt>
                <c:pt idx="33">
                  <c:v>-148</c:v>
                </c:pt>
                <c:pt idx="34">
                  <c:v>-147</c:v>
                </c:pt>
                <c:pt idx="35">
                  <c:v>-146</c:v>
                </c:pt>
                <c:pt idx="36">
                  <c:v>-145</c:v>
                </c:pt>
                <c:pt idx="37">
                  <c:v>-144</c:v>
                </c:pt>
                <c:pt idx="38">
                  <c:v>-143</c:v>
                </c:pt>
                <c:pt idx="39">
                  <c:v>-142</c:v>
                </c:pt>
                <c:pt idx="40">
                  <c:v>-141</c:v>
                </c:pt>
                <c:pt idx="41">
                  <c:v>-140</c:v>
                </c:pt>
                <c:pt idx="42">
                  <c:v>-139</c:v>
                </c:pt>
                <c:pt idx="43">
                  <c:v>-138</c:v>
                </c:pt>
                <c:pt idx="44">
                  <c:v>-137</c:v>
                </c:pt>
                <c:pt idx="45">
                  <c:v>-136</c:v>
                </c:pt>
                <c:pt idx="46">
                  <c:v>-135</c:v>
                </c:pt>
                <c:pt idx="47">
                  <c:v>-134</c:v>
                </c:pt>
                <c:pt idx="48">
                  <c:v>-133</c:v>
                </c:pt>
                <c:pt idx="49">
                  <c:v>-132</c:v>
                </c:pt>
                <c:pt idx="50">
                  <c:v>-131</c:v>
                </c:pt>
                <c:pt idx="51">
                  <c:v>-130</c:v>
                </c:pt>
                <c:pt idx="52">
                  <c:v>-129</c:v>
                </c:pt>
                <c:pt idx="53">
                  <c:v>-128</c:v>
                </c:pt>
                <c:pt idx="54">
                  <c:v>-127</c:v>
                </c:pt>
                <c:pt idx="55">
                  <c:v>-126</c:v>
                </c:pt>
                <c:pt idx="56">
                  <c:v>-125</c:v>
                </c:pt>
                <c:pt idx="57">
                  <c:v>-124</c:v>
                </c:pt>
                <c:pt idx="58">
                  <c:v>-123</c:v>
                </c:pt>
                <c:pt idx="59">
                  <c:v>-122</c:v>
                </c:pt>
                <c:pt idx="60">
                  <c:v>-121</c:v>
                </c:pt>
                <c:pt idx="61">
                  <c:v>-120</c:v>
                </c:pt>
                <c:pt idx="62">
                  <c:v>-119</c:v>
                </c:pt>
                <c:pt idx="63">
                  <c:v>-118</c:v>
                </c:pt>
                <c:pt idx="64">
                  <c:v>-117</c:v>
                </c:pt>
                <c:pt idx="65">
                  <c:v>-116</c:v>
                </c:pt>
                <c:pt idx="66">
                  <c:v>-115</c:v>
                </c:pt>
                <c:pt idx="67">
                  <c:v>-114</c:v>
                </c:pt>
                <c:pt idx="68">
                  <c:v>-113</c:v>
                </c:pt>
                <c:pt idx="69">
                  <c:v>-112</c:v>
                </c:pt>
                <c:pt idx="70">
                  <c:v>-111</c:v>
                </c:pt>
                <c:pt idx="71">
                  <c:v>-110</c:v>
                </c:pt>
                <c:pt idx="72">
                  <c:v>-109</c:v>
                </c:pt>
                <c:pt idx="73">
                  <c:v>-108</c:v>
                </c:pt>
                <c:pt idx="74">
                  <c:v>-107</c:v>
                </c:pt>
                <c:pt idx="75">
                  <c:v>-106</c:v>
                </c:pt>
                <c:pt idx="76">
                  <c:v>-105</c:v>
                </c:pt>
                <c:pt idx="77">
                  <c:v>-104</c:v>
                </c:pt>
                <c:pt idx="78">
                  <c:v>-103</c:v>
                </c:pt>
                <c:pt idx="79">
                  <c:v>-102</c:v>
                </c:pt>
                <c:pt idx="80">
                  <c:v>-101</c:v>
                </c:pt>
                <c:pt idx="81">
                  <c:v>-100</c:v>
                </c:pt>
                <c:pt idx="82">
                  <c:v>-99</c:v>
                </c:pt>
                <c:pt idx="83">
                  <c:v>-98</c:v>
                </c:pt>
                <c:pt idx="84">
                  <c:v>-97</c:v>
                </c:pt>
                <c:pt idx="85">
                  <c:v>-96</c:v>
                </c:pt>
                <c:pt idx="86">
                  <c:v>-95</c:v>
                </c:pt>
                <c:pt idx="87">
                  <c:v>-94</c:v>
                </c:pt>
                <c:pt idx="88">
                  <c:v>-93</c:v>
                </c:pt>
                <c:pt idx="89">
                  <c:v>-92</c:v>
                </c:pt>
                <c:pt idx="90">
                  <c:v>-91</c:v>
                </c:pt>
                <c:pt idx="91">
                  <c:v>-90</c:v>
                </c:pt>
                <c:pt idx="92">
                  <c:v>-89</c:v>
                </c:pt>
                <c:pt idx="93">
                  <c:v>-88</c:v>
                </c:pt>
                <c:pt idx="94">
                  <c:v>-87</c:v>
                </c:pt>
                <c:pt idx="95">
                  <c:v>-86</c:v>
                </c:pt>
                <c:pt idx="96">
                  <c:v>-85</c:v>
                </c:pt>
                <c:pt idx="97">
                  <c:v>-84</c:v>
                </c:pt>
                <c:pt idx="98">
                  <c:v>-83</c:v>
                </c:pt>
                <c:pt idx="99">
                  <c:v>-82</c:v>
                </c:pt>
                <c:pt idx="100">
                  <c:v>-81</c:v>
                </c:pt>
                <c:pt idx="101">
                  <c:v>-80</c:v>
                </c:pt>
                <c:pt idx="102">
                  <c:v>-79</c:v>
                </c:pt>
                <c:pt idx="103">
                  <c:v>-78</c:v>
                </c:pt>
                <c:pt idx="104">
                  <c:v>-77</c:v>
                </c:pt>
                <c:pt idx="105">
                  <c:v>-76</c:v>
                </c:pt>
                <c:pt idx="106">
                  <c:v>-75</c:v>
                </c:pt>
                <c:pt idx="107">
                  <c:v>-74</c:v>
                </c:pt>
                <c:pt idx="108">
                  <c:v>-73</c:v>
                </c:pt>
                <c:pt idx="109">
                  <c:v>-72</c:v>
                </c:pt>
                <c:pt idx="110">
                  <c:v>-71</c:v>
                </c:pt>
                <c:pt idx="111">
                  <c:v>-70</c:v>
                </c:pt>
                <c:pt idx="112">
                  <c:v>-69</c:v>
                </c:pt>
                <c:pt idx="113">
                  <c:v>-68</c:v>
                </c:pt>
                <c:pt idx="114">
                  <c:v>-67</c:v>
                </c:pt>
                <c:pt idx="115">
                  <c:v>-66</c:v>
                </c:pt>
                <c:pt idx="116">
                  <c:v>-65</c:v>
                </c:pt>
                <c:pt idx="117">
                  <c:v>-64</c:v>
                </c:pt>
                <c:pt idx="118">
                  <c:v>-63</c:v>
                </c:pt>
                <c:pt idx="119">
                  <c:v>-62</c:v>
                </c:pt>
                <c:pt idx="120">
                  <c:v>-61</c:v>
                </c:pt>
                <c:pt idx="121">
                  <c:v>-60</c:v>
                </c:pt>
                <c:pt idx="122">
                  <c:v>-59</c:v>
                </c:pt>
                <c:pt idx="123">
                  <c:v>-58</c:v>
                </c:pt>
                <c:pt idx="124">
                  <c:v>-57</c:v>
                </c:pt>
                <c:pt idx="125">
                  <c:v>-56</c:v>
                </c:pt>
                <c:pt idx="126">
                  <c:v>-55</c:v>
                </c:pt>
                <c:pt idx="127">
                  <c:v>-54</c:v>
                </c:pt>
                <c:pt idx="128">
                  <c:v>-53</c:v>
                </c:pt>
                <c:pt idx="129">
                  <c:v>-52</c:v>
                </c:pt>
                <c:pt idx="130">
                  <c:v>-51</c:v>
                </c:pt>
                <c:pt idx="131">
                  <c:v>-50</c:v>
                </c:pt>
                <c:pt idx="132">
                  <c:v>-49</c:v>
                </c:pt>
                <c:pt idx="133">
                  <c:v>-48</c:v>
                </c:pt>
                <c:pt idx="134">
                  <c:v>-47</c:v>
                </c:pt>
                <c:pt idx="135">
                  <c:v>-46</c:v>
                </c:pt>
                <c:pt idx="136">
                  <c:v>-45</c:v>
                </c:pt>
                <c:pt idx="137">
                  <c:v>-44</c:v>
                </c:pt>
                <c:pt idx="138">
                  <c:v>-43</c:v>
                </c:pt>
                <c:pt idx="139">
                  <c:v>-42</c:v>
                </c:pt>
                <c:pt idx="140">
                  <c:v>-41</c:v>
                </c:pt>
                <c:pt idx="141">
                  <c:v>-40</c:v>
                </c:pt>
                <c:pt idx="142">
                  <c:v>-39</c:v>
                </c:pt>
                <c:pt idx="143">
                  <c:v>-38</c:v>
                </c:pt>
                <c:pt idx="144">
                  <c:v>-37</c:v>
                </c:pt>
                <c:pt idx="145">
                  <c:v>-36</c:v>
                </c:pt>
                <c:pt idx="146">
                  <c:v>-35</c:v>
                </c:pt>
                <c:pt idx="147">
                  <c:v>-34</c:v>
                </c:pt>
                <c:pt idx="148">
                  <c:v>-33</c:v>
                </c:pt>
                <c:pt idx="149">
                  <c:v>-32</c:v>
                </c:pt>
                <c:pt idx="150">
                  <c:v>-31</c:v>
                </c:pt>
                <c:pt idx="151">
                  <c:v>-30</c:v>
                </c:pt>
                <c:pt idx="152">
                  <c:v>-29</c:v>
                </c:pt>
                <c:pt idx="153">
                  <c:v>-28</c:v>
                </c:pt>
                <c:pt idx="154">
                  <c:v>-27</c:v>
                </c:pt>
                <c:pt idx="155">
                  <c:v>-26</c:v>
                </c:pt>
                <c:pt idx="156">
                  <c:v>-25</c:v>
                </c:pt>
                <c:pt idx="157">
                  <c:v>-24</c:v>
                </c:pt>
                <c:pt idx="158">
                  <c:v>-23</c:v>
                </c:pt>
                <c:pt idx="159">
                  <c:v>-22</c:v>
                </c:pt>
                <c:pt idx="160">
                  <c:v>-21</c:v>
                </c:pt>
                <c:pt idx="161">
                  <c:v>-20</c:v>
                </c:pt>
                <c:pt idx="162">
                  <c:v>-19</c:v>
                </c:pt>
                <c:pt idx="163">
                  <c:v>-18</c:v>
                </c:pt>
                <c:pt idx="164">
                  <c:v>-17</c:v>
                </c:pt>
                <c:pt idx="165">
                  <c:v>-16</c:v>
                </c:pt>
                <c:pt idx="166">
                  <c:v>-15</c:v>
                </c:pt>
                <c:pt idx="167">
                  <c:v>-14</c:v>
                </c:pt>
                <c:pt idx="168">
                  <c:v>-13</c:v>
                </c:pt>
                <c:pt idx="169">
                  <c:v>-12</c:v>
                </c:pt>
                <c:pt idx="170">
                  <c:v>-11</c:v>
                </c:pt>
                <c:pt idx="171">
                  <c:v>-10</c:v>
                </c:pt>
                <c:pt idx="172">
                  <c:v>-9</c:v>
                </c:pt>
                <c:pt idx="173">
                  <c:v>-8</c:v>
                </c:pt>
                <c:pt idx="174">
                  <c:v>-7</c:v>
                </c:pt>
                <c:pt idx="175">
                  <c:v>-6</c:v>
                </c:pt>
                <c:pt idx="176">
                  <c:v>-5</c:v>
                </c:pt>
                <c:pt idx="177">
                  <c:v>-4</c:v>
                </c:pt>
                <c:pt idx="178">
                  <c:v>-3</c:v>
                </c:pt>
                <c:pt idx="179">
                  <c:v>-2</c:v>
                </c:pt>
                <c:pt idx="180">
                  <c:v>-1</c:v>
                </c:pt>
                <c:pt idx="181">
                  <c:v>0</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pt idx="196">
                  <c:v>15</c:v>
                </c:pt>
                <c:pt idx="197">
                  <c:v>16</c:v>
                </c:pt>
                <c:pt idx="198">
                  <c:v>17</c:v>
                </c:pt>
                <c:pt idx="199">
                  <c:v>18</c:v>
                </c:pt>
                <c:pt idx="200">
                  <c:v>19</c:v>
                </c:pt>
                <c:pt idx="201">
                  <c:v>20</c:v>
                </c:pt>
                <c:pt idx="202">
                  <c:v>21</c:v>
                </c:pt>
                <c:pt idx="203">
                  <c:v>22</c:v>
                </c:pt>
                <c:pt idx="204">
                  <c:v>23</c:v>
                </c:pt>
                <c:pt idx="205">
                  <c:v>24</c:v>
                </c:pt>
                <c:pt idx="206">
                  <c:v>25</c:v>
                </c:pt>
                <c:pt idx="207">
                  <c:v>26</c:v>
                </c:pt>
                <c:pt idx="208">
                  <c:v>27</c:v>
                </c:pt>
                <c:pt idx="209">
                  <c:v>28</c:v>
                </c:pt>
                <c:pt idx="210">
                  <c:v>29</c:v>
                </c:pt>
                <c:pt idx="211">
                  <c:v>30</c:v>
                </c:pt>
                <c:pt idx="212">
                  <c:v>31</c:v>
                </c:pt>
                <c:pt idx="213">
                  <c:v>32</c:v>
                </c:pt>
                <c:pt idx="214">
                  <c:v>33</c:v>
                </c:pt>
                <c:pt idx="215">
                  <c:v>34</c:v>
                </c:pt>
                <c:pt idx="216">
                  <c:v>35</c:v>
                </c:pt>
                <c:pt idx="217">
                  <c:v>36</c:v>
                </c:pt>
                <c:pt idx="218">
                  <c:v>37</c:v>
                </c:pt>
                <c:pt idx="219">
                  <c:v>38</c:v>
                </c:pt>
                <c:pt idx="220">
                  <c:v>39</c:v>
                </c:pt>
                <c:pt idx="221">
                  <c:v>40</c:v>
                </c:pt>
                <c:pt idx="222">
                  <c:v>41</c:v>
                </c:pt>
                <c:pt idx="223">
                  <c:v>42</c:v>
                </c:pt>
                <c:pt idx="224">
                  <c:v>43</c:v>
                </c:pt>
                <c:pt idx="225">
                  <c:v>44</c:v>
                </c:pt>
                <c:pt idx="226">
                  <c:v>45</c:v>
                </c:pt>
                <c:pt idx="227">
                  <c:v>46</c:v>
                </c:pt>
                <c:pt idx="228">
                  <c:v>47</c:v>
                </c:pt>
                <c:pt idx="229">
                  <c:v>48</c:v>
                </c:pt>
                <c:pt idx="230">
                  <c:v>49</c:v>
                </c:pt>
                <c:pt idx="231">
                  <c:v>50</c:v>
                </c:pt>
                <c:pt idx="232">
                  <c:v>51</c:v>
                </c:pt>
                <c:pt idx="233">
                  <c:v>52</c:v>
                </c:pt>
                <c:pt idx="234">
                  <c:v>53</c:v>
                </c:pt>
                <c:pt idx="235">
                  <c:v>54</c:v>
                </c:pt>
                <c:pt idx="236">
                  <c:v>55</c:v>
                </c:pt>
                <c:pt idx="237">
                  <c:v>56</c:v>
                </c:pt>
                <c:pt idx="238">
                  <c:v>57</c:v>
                </c:pt>
                <c:pt idx="239">
                  <c:v>58</c:v>
                </c:pt>
                <c:pt idx="240">
                  <c:v>59</c:v>
                </c:pt>
                <c:pt idx="241">
                  <c:v>60</c:v>
                </c:pt>
                <c:pt idx="242">
                  <c:v>61</c:v>
                </c:pt>
                <c:pt idx="243">
                  <c:v>62</c:v>
                </c:pt>
                <c:pt idx="244">
                  <c:v>63</c:v>
                </c:pt>
                <c:pt idx="245">
                  <c:v>64</c:v>
                </c:pt>
                <c:pt idx="246">
                  <c:v>65</c:v>
                </c:pt>
                <c:pt idx="247">
                  <c:v>66</c:v>
                </c:pt>
                <c:pt idx="248">
                  <c:v>67</c:v>
                </c:pt>
                <c:pt idx="249">
                  <c:v>68</c:v>
                </c:pt>
                <c:pt idx="250">
                  <c:v>69</c:v>
                </c:pt>
                <c:pt idx="251">
                  <c:v>70</c:v>
                </c:pt>
                <c:pt idx="252">
                  <c:v>71</c:v>
                </c:pt>
                <c:pt idx="253">
                  <c:v>72</c:v>
                </c:pt>
                <c:pt idx="254">
                  <c:v>73</c:v>
                </c:pt>
                <c:pt idx="255">
                  <c:v>74</c:v>
                </c:pt>
                <c:pt idx="256">
                  <c:v>75</c:v>
                </c:pt>
                <c:pt idx="257">
                  <c:v>76</c:v>
                </c:pt>
                <c:pt idx="258">
                  <c:v>77</c:v>
                </c:pt>
                <c:pt idx="259">
                  <c:v>78</c:v>
                </c:pt>
                <c:pt idx="260">
                  <c:v>79</c:v>
                </c:pt>
                <c:pt idx="261">
                  <c:v>80</c:v>
                </c:pt>
                <c:pt idx="262">
                  <c:v>81</c:v>
                </c:pt>
                <c:pt idx="263">
                  <c:v>82</c:v>
                </c:pt>
                <c:pt idx="264">
                  <c:v>83</c:v>
                </c:pt>
                <c:pt idx="265">
                  <c:v>84</c:v>
                </c:pt>
                <c:pt idx="266">
                  <c:v>85</c:v>
                </c:pt>
                <c:pt idx="267">
                  <c:v>86</c:v>
                </c:pt>
                <c:pt idx="268">
                  <c:v>87</c:v>
                </c:pt>
                <c:pt idx="269">
                  <c:v>88</c:v>
                </c:pt>
                <c:pt idx="270">
                  <c:v>89</c:v>
                </c:pt>
                <c:pt idx="271">
                  <c:v>90</c:v>
                </c:pt>
                <c:pt idx="272">
                  <c:v>91</c:v>
                </c:pt>
                <c:pt idx="273">
                  <c:v>92</c:v>
                </c:pt>
                <c:pt idx="274">
                  <c:v>93</c:v>
                </c:pt>
                <c:pt idx="275">
                  <c:v>94</c:v>
                </c:pt>
                <c:pt idx="276">
                  <c:v>95</c:v>
                </c:pt>
                <c:pt idx="277">
                  <c:v>96</c:v>
                </c:pt>
                <c:pt idx="278">
                  <c:v>97</c:v>
                </c:pt>
                <c:pt idx="279">
                  <c:v>98</c:v>
                </c:pt>
                <c:pt idx="280">
                  <c:v>99</c:v>
                </c:pt>
                <c:pt idx="281">
                  <c:v>100</c:v>
                </c:pt>
                <c:pt idx="282">
                  <c:v>101</c:v>
                </c:pt>
                <c:pt idx="283">
                  <c:v>102</c:v>
                </c:pt>
                <c:pt idx="284">
                  <c:v>103</c:v>
                </c:pt>
                <c:pt idx="285">
                  <c:v>104</c:v>
                </c:pt>
                <c:pt idx="286">
                  <c:v>105</c:v>
                </c:pt>
                <c:pt idx="287">
                  <c:v>106</c:v>
                </c:pt>
                <c:pt idx="288">
                  <c:v>107</c:v>
                </c:pt>
                <c:pt idx="289">
                  <c:v>108</c:v>
                </c:pt>
                <c:pt idx="290">
                  <c:v>109</c:v>
                </c:pt>
                <c:pt idx="291">
                  <c:v>110</c:v>
                </c:pt>
                <c:pt idx="292">
                  <c:v>111</c:v>
                </c:pt>
                <c:pt idx="293">
                  <c:v>112</c:v>
                </c:pt>
                <c:pt idx="294">
                  <c:v>113</c:v>
                </c:pt>
                <c:pt idx="295">
                  <c:v>114</c:v>
                </c:pt>
                <c:pt idx="296">
                  <c:v>115</c:v>
                </c:pt>
                <c:pt idx="297">
                  <c:v>116</c:v>
                </c:pt>
                <c:pt idx="298">
                  <c:v>117</c:v>
                </c:pt>
                <c:pt idx="299">
                  <c:v>118</c:v>
                </c:pt>
                <c:pt idx="300">
                  <c:v>119</c:v>
                </c:pt>
                <c:pt idx="301">
                  <c:v>120</c:v>
                </c:pt>
                <c:pt idx="302">
                  <c:v>121</c:v>
                </c:pt>
                <c:pt idx="303">
                  <c:v>122</c:v>
                </c:pt>
                <c:pt idx="304">
                  <c:v>123</c:v>
                </c:pt>
                <c:pt idx="305">
                  <c:v>124</c:v>
                </c:pt>
                <c:pt idx="306">
                  <c:v>125</c:v>
                </c:pt>
                <c:pt idx="307">
                  <c:v>126</c:v>
                </c:pt>
                <c:pt idx="308">
                  <c:v>127</c:v>
                </c:pt>
                <c:pt idx="309">
                  <c:v>128</c:v>
                </c:pt>
                <c:pt idx="310">
                  <c:v>129</c:v>
                </c:pt>
                <c:pt idx="311">
                  <c:v>130</c:v>
                </c:pt>
                <c:pt idx="312">
                  <c:v>131</c:v>
                </c:pt>
                <c:pt idx="313">
                  <c:v>132</c:v>
                </c:pt>
                <c:pt idx="314">
                  <c:v>133</c:v>
                </c:pt>
                <c:pt idx="315">
                  <c:v>134</c:v>
                </c:pt>
                <c:pt idx="316">
                  <c:v>135</c:v>
                </c:pt>
                <c:pt idx="317">
                  <c:v>136</c:v>
                </c:pt>
                <c:pt idx="318">
                  <c:v>137</c:v>
                </c:pt>
                <c:pt idx="319">
                  <c:v>138</c:v>
                </c:pt>
                <c:pt idx="320">
                  <c:v>139</c:v>
                </c:pt>
                <c:pt idx="321">
                  <c:v>140</c:v>
                </c:pt>
                <c:pt idx="322">
                  <c:v>141</c:v>
                </c:pt>
                <c:pt idx="323">
                  <c:v>142</c:v>
                </c:pt>
                <c:pt idx="324">
                  <c:v>143</c:v>
                </c:pt>
                <c:pt idx="325">
                  <c:v>144</c:v>
                </c:pt>
                <c:pt idx="326">
                  <c:v>145</c:v>
                </c:pt>
                <c:pt idx="327">
                  <c:v>146</c:v>
                </c:pt>
                <c:pt idx="328">
                  <c:v>147</c:v>
                </c:pt>
                <c:pt idx="329">
                  <c:v>148</c:v>
                </c:pt>
                <c:pt idx="330">
                  <c:v>149</c:v>
                </c:pt>
                <c:pt idx="331">
                  <c:v>150</c:v>
                </c:pt>
                <c:pt idx="332">
                  <c:v>151</c:v>
                </c:pt>
                <c:pt idx="333">
                  <c:v>152</c:v>
                </c:pt>
                <c:pt idx="334">
                  <c:v>153</c:v>
                </c:pt>
                <c:pt idx="335">
                  <c:v>154</c:v>
                </c:pt>
                <c:pt idx="336">
                  <c:v>155</c:v>
                </c:pt>
                <c:pt idx="337">
                  <c:v>156</c:v>
                </c:pt>
                <c:pt idx="338">
                  <c:v>157</c:v>
                </c:pt>
                <c:pt idx="339">
                  <c:v>158</c:v>
                </c:pt>
                <c:pt idx="340">
                  <c:v>159</c:v>
                </c:pt>
                <c:pt idx="341">
                  <c:v>160</c:v>
                </c:pt>
                <c:pt idx="342">
                  <c:v>161</c:v>
                </c:pt>
                <c:pt idx="343">
                  <c:v>162</c:v>
                </c:pt>
                <c:pt idx="344">
                  <c:v>163</c:v>
                </c:pt>
                <c:pt idx="345">
                  <c:v>164</c:v>
                </c:pt>
                <c:pt idx="346">
                  <c:v>165</c:v>
                </c:pt>
                <c:pt idx="347">
                  <c:v>166</c:v>
                </c:pt>
                <c:pt idx="348">
                  <c:v>167</c:v>
                </c:pt>
                <c:pt idx="349">
                  <c:v>168</c:v>
                </c:pt>
                <c:pt idx="350">
                  <c:v>169</c:v>
                </c:pt>
                <c:pt idx="351">
                  <c:v>170</c:v>
                </c:pt>
                <c:pt idx="352">
                  <c:v>171</c:v>
                </c:pt>
                <c:pt idx="353">
                  <c:v>172</c:v>
                </c:pt>
                <c:pt idx="354">
                  <c:v>173</c:v>
                </c:pt>
                <c:pt idx="355">
                  <c:v>174</c:v>
                </c:pt>
                <c:pt idx="356">
                  <c:v>175</c:v>
                </c:pt>
                <c:pt idx="357">
                  <c:v>176</c:v>
                </c:pt>
                <c:pt idx="358">
                  <c:v>177</c:v>
                </c:pt>
                <c:pt idx="359">
                  <c:v>178</c:v>
                </c:pt>
                <c:pt idx="360">
                  <c:v>179</c:v>
                </c:pt>
                <c:pt idx="361">
                  <c:v>180</c:v>
                </c:pt>
              </c:numCache>
            </c:numRef>
          </c:xVal>
          <c:yVal>
            <c:numRef>
              <c:f>[1]Calculations!$N$2:$N$366</c:f>
              <c:numCache>
                <c:formatCode>0.000</c:formatCode>
                <c:ptCount val="365"/>
                <c:pt idx="1">
                  <c:v>2033.0255605689258</c:v>
                </c:pt>
                <c:pt idx="2">
                  <c:v>2032.9167134054865</c:v>
                </c:pt>
                <c:pt idx="3">
                  <c:v>2032.5901687887997</c:v>
                </c:pt>
                <c:pt idx="4">
                  <c:v>2032.0459173715617</c:v>
                </c:pt>
                <c:pt idx="5">
                  <c:v>2031.2839436808933</c:v>
                </c:pt>
                <c:pt idx="6">
                  <c:v>2030.3042262773217</c:v>
                </c:pt>
                <c:pt idx="7">
                  <c:v>2029.106737977386</c:v>
                </c:pt>
                <c:pt idx="8">
                  <c:v>2027.691446139921</c:v>
                </c:pt>
                <c:pt idx="9">
                  <c:v>2026.0583130160685</c:v>
                </c:pt>
                <c:pt idx="10">
                  <c:v>2024.2072961630813</c:v>
                </c:pt>
                <c:pt idx="11">
                  <c:v>2022.1383489219754</c:v>
                </c:pt>
                <c:pt idx="12">
                  <c:v>2019.8514209591233</c:v>
                </c:pt>
                <c:pt idx="13">
                  <c:v>2017.3464588718336</c:v>
                </c:pt>
                <c:pt idx="14">
                  <c:v>2014.6234068580138</c:v>
                </c:pt>
                <c:pt idx="15">
                  <c:v>2011.6822074499705</c:v>
                </c:pt>
                <c:pt idx="16">
                  <c:v>2008.522802312413</c:v>
                </c:pt>
                <c:pt idx="17">
                  <c:v>2005.145133104694</c:v>
                </c:pt>
                <c:pt idx="18">
                  <c:v>2001.5491424073418</c:v>
                </c:pt>
                <c:pt idx="19">
                  <c:v>1997.7347747128674</c:v>
                </c:pt>
                <c:pt idx="20">
                  <c:v>1993.7019774808473</c:v>
                </c:pt>
                <c:pt idx="21">
                  <c:v>1989.4507022572373</c:v>
                </c:pt>
                <c:pt idx="22">
                  <c:v>1984.9809058578139</c:v>
                </c:pt>
                <c:pt idx="23">
                  <c:v>1980.2925516156433</c:v>
                </c:pt>
                <c:pt idx="24">
                  <c:v>1975.3856106923758</c:v>
                </c:pt>
                <c:pt idx="25">
                  <c:v>1970.2600634531702</c:v>
                </c:pt>
                <c:pt idx="26">
                  <c:v>1964.9159009049274</c:v>
                </c:pt>
                <c:pt idx="27">
                  <c:v>1959.3531261974911</c:v>
                </c:pt>
                <c:pt idx="28">
                  <c:v>1953.5717561873835</c:v>
                </c:pt>
                <c:pt idx="29">
                  <c:v>1947.5718230635625</c:v>
                </c:pt>
                <c:pt idx="30">
                  <c:v>1941.3533760345881</c:v>
                </c:pt>
                <c:pt idx="31">
                  <c:v>1934.9164830765146</c:v>
                </c:pt>
                <c:pt idx="32">
                  <c:v>1928.2612327406953</c:v>
                </c:pt>
                <c:pt idx="33">
                  <c:v>1921.3877360205879</c:v>
                </c:pt>
                <c:pt idx="34">
                  <c:v>1914.2961282765336</c:v>
                </c:pt>
                <c:pt idx="35">
                  <c:v>1906.9865712173487</c:v>
                </c:pt>
                <c:pt idx="36">
                  <c:v>1899.4592549374368</c:v>
                </c:pt>
                <c:pt idx="37">
                  <c:v>1891.7144000079936</c:v>
                </c:pt>
                <c:pt idx="38">
                  <c:v>1883.7522596207245</c:v>
                </c:pt>
                <c:pt idx="39">
                  <c:v>1875.5731217823322</c:v>
                </c:pt>
                <c:pt idx="40">
                  <c:v>1867.177311557901</c:v>
                </c:pt>
                <c:pt idx="41">
                  <c:v>1858.5651933610884</c:v>
                </c:pt>
                <c:pt idx="42">
                  <c:v>1849.7371732889158</c:v>
                </c:pt>
                <c:pt idx="43">
                  <c:v>1840.6937014987125</c:v>
                </c:pt>
                <c:pt idx="44">
                  <c:v>1831.4352746246511</c:v>
                </c:pt>
                <c:pt idx="45">
                  <c:v>1821.9624382310535</c:v>
                </c:pt>
                <c:pt idx="46">
                  <c:v>1812.2757892995103</c:v>
                </c:pt>
                <c:pt idx="47">
                  <c:v>1802.3759787466242</c:v>
                </c:pt>
                <c:pt idx="48">
                  <c:v>1792.2637139690148</c:v>
                </c:pt>
                <c:pt idx="49">
                  <c:v>1781.9397614120019</c:v>
                </c:pt>
                <c:pt idx="50">
                  <c:v>1771.4049491582048</c:v>
                </c:pt>
                <c:pt idx="51">
                  <c:v>1760.6601695320633</c:v>
                </c:pt>
                <c:pt idx="52">
                  <c:v>1749.7063817161263</c:v>
                </c:pt>
                <c:pt idx="53">
                  <c:v>1738.5446143747222</c:v>
                </c:pt>
                <c:pt idx="54">
                  <c:v>1727.1759682804445</c:v>
                </c:pt>
                <c:pt idx="55">
                  <c:v>1715.6016189386953</c:v>
                </c:pt>
                <c:pt idx="56">
                  <c:v>1703.8228192053459</c:v>
                </c:pt>
                <c:pt idx="57">
                  <c:v>1691.8409018923783</c:v>
                </c:pt>
                <c:pt idx="58">
                  <c:v>1679.6572823562235</c:v>
                </c:pt>
                <c:pt idx="59">
                  <c:v>1667.2734610633408</c:v>
                </c:pt>
                <c:pt idx="60">
                  <c:v>1654.6910261274097</c:v>
                </c:pt>
                <c:pt idx="61">
                  <c:v>1641.9116558123965</c:v>
                </c:pt>
                <c:pt idx="62">
                  <c:v>1628.9371209956155</c:v>
                </c:pt>
                <c:pt idx="63">
                  <c:v>1615.7692875847754</c:v>
                </c:pt>
                <c:pt idx="64">
                  <c:v>1602.4101188829165</c:v>
                </c:pt>
                <c:pt idx="65">
                  <c:v>1588.8616778950766</c:v>
                </c:pt>
                <c:pt idx="66">
                  <c:v>1575.1261295704001</c:v>
                </c:pt>
                <c:pt idx="67">
                  <c:v>1561.2057429734289</c:v>
                </c:pt>
                <c:pt idx="68">
                  <c:v>1547.102893378225</c:v>
                </c:pt>
                <c:pt idx="69">
                  <c:v>1532.8200642789991</c:v>
                </c:pt>
                <c:pt idx="70">
                  <c:v>1518.3598493109143</c:v>
                </c:pt>
                <c:pt idx="71">
                  <c:v>1503.7249540747789</c:v>
                </c:pt>
                <c:pt idx="72">
                  <c:v>1488.9181978593836</c:v>
                </c:pt>
                <c:pt idx="73">
                  <c:v>1473.9425152553429</c:v>
                </c:pt>
                <c:pt idx="74">
                  <c:v>1458.8009576543645</c:v>
                </c:pt>
                <c:pt idx="75">
                  <c:v>1443.4966946280372</c:v>
                </c:pt>
                <c:pt idx="76">
                  <c:v>1428.033015180343</c:v>
                </c:pt>
                <c:pt idx="77">
                  <c:v>1412.4133288682988</c:v>
                </c:pt>
                <c:pt idx="78">
                  <c:v>1396.6411667853095</c:v>
                </c:pt>
                <c:pt idx="79">
                  <c:v>1380.7201824020535</c:v>
                </c:pt>
                <c:pt idx="80">
                  <c:v>1364.65415225994</c:v>
                </c:pt>
                <c:pt idx="81">
                  <c:v>1348.4469765124768</c:v>
                </c:pt>
                <c:pt idx="82">
                  <c:v>1332.102679310143</c:v>
                </c:pt>
                <c:pt idx="83">
                  <c:v>1315.6254090246782</c:v>
                </c:pt>
                <c:pt idx="84">
                  <c:v>1299.0194383090461</c:v>
                </c:pt>
                <c:pt idx="85">
                  <c:v>1282.2891639896388</c:v>
                </c:pt>
                <c:pt idx="86">
                  <c:v>1265.4391067876952</c:v>
                </c:pt>
                <c:pt idx="87">
                  <c:v>1248.4739108672404</c:v>
                </c:pt>
                <c:pt idx="88">
                  <c:v>1231.3983432072769</c:v>
                </c:pt>
                <c:pt idx="89">
                  <c:v>1214.217292796365</c:v>
                </c:pt>
                <c:pt idx="90">
                  <c:v>1196.9357696481081</c:v>
                </c:pt>
                <c:pt idx="91">
                  <c:v>1179.5589036365357</c:v>
                </c:pt>
                <c:pt idx="92">
                  <c:v>1162.0919431507627</c:v>
                </c:pt>
                <c:pt idx="93">
                  <c:v>1144.5402535687649</c:v>
                </c:pt>
                <c:pt idx="94">
                  <c:v>1126.9093155505473</c:v>
                </c:pt>
                <c:pt idx="95">
                  <c:v>1109.2047231514139</c:v>
                </c:pt>
                <c:pt idx="96">
                  <c:v>1091.4321817564814</c:v>
                </c:pt>
                <c:pt idx="97">
                  <c:v>1073.5975058380443</c:v>
                </c:pt>
                <c:pt idx="98">
                  <c:v>1055.7066165377846</c:v>
                </c:pt>
                <c:pt idx="99">
                  <c:v>1037.765539076287</c:v>
                </c:pt>
                <c:pt idx="100">
                  <c:v>1019.7803999926967</c:v>
                </c:pt>
                <c:pt idx="101">
                  <c:v>1001.7574242177899</c:v>
                </c:pt>
                <c:pt idx="102">
                  <c:v>983.70293198409729</c:v>
                </c:pt>
                <c:pt idx="103">
                  <c:v>965.62333557710974</c:v>
                </c:pt>
                <c:pt idx="104">
                  <c:v>947.52513593194033</c:v>
                </c:pt>
                <c:pt idx="105">
                  <c:v>929.41491908018668</c:v>
                </c:pt>
                <c:pt idx="106">
                  <c:v>911.29935245202057</c:v>
                </c:pt>
                <c:pt idx="107">
                  <c:v>893.18518103888243</c:v>
                </c:pt>
                <c:pt idx="108">
                  <c:v>875.07922342240454</c:v>
                </c:pt>
                <c:pt idx="109">
                  <c:v>856.98836767546345</c:v>
                </c:pt>
                <c:pt idx="110">
                  <c:v>838.91956714150706</c:v>
                </c:pt>
                <c:pt idx="111">
                  <c:v>820.87983609850016</c:v>
                </c:pt>
                <c:pt idx="112">
                  <c:v>802.87624531403821</c:v>
                </c:pt>
                <c:pt idx="113">
                  <c:v>784.91591749834811</c:v>
                </c:pt>
                <c:pt idx="114">
                  <c:v>767.00602266201804</c:v>
                </c:pt>
                <c:pt idx="115">
                  <c:v>749.15377338545522</c:v>
                </c:pt>
                <c:pt idx="116">
                  <c:v>731.36642000711959</c:v>
                </c:pt>
                <c:pt idx="117">
                  <c:v>713.65124573770686</c:v>
                </c:pt>
                <c:pt idx="118">
                  <c:v>696.01556170744607</c:v>
                </c:pt>
                <c:pt idx="119">
                  <c:v>678.46670195375987</c:v>
                </c:pt>
                <c:pt idx="120">
                  <c:v>661.01201835649465</c:v>
                </c:pt>
                <c:pt idx="121">
                  <c:v>643.65887552793367</c:v>
                </c:pt>
                <c:pt idx="122">
                  <c:v>626.41464566477111</c:v>
                </c:pt>
                <c:pt idx="123">
                  <c:v>609.28670336915366</c:v>
                </c:pt>
                <c:pt idx="124">
                  <c:v>592.28242044582828</c:v>
                </c:pt>
                <c:pt idx="125">
                  <c:v>575.40916068235015</c:v>
                </c:pt>
                <c:pt idx="126">
                  <c:v>558.67427461917384</c:v>
                </c:pt>
                <c:pt idx="127">
                  <c:v>542.08509431636446</c:v>
                </c:pt>
                <c:pt idx="128">
                  <c:v>525.64892812346261</c:v>
                </c:pt>
                <c:pt idx="129">
                  <c:v>509.37305545897681</c:v>
                </c:pt>
                <c:pt idx="130">
                  <c:v>493.26472160571507</c:v>
                </c:pt>
                <c:pt idx="131">
                  <c:v>477.33113252807925</c:v>
                </c:pt>
                <c:pt idx="132">
                  <c:v>461.57944971720713</c:v>
                </c:pt>
                <c:pt idx="133">
                  <c:v>446.0167850696846</c:v>
                </c:pt>
                <c:pt idx="134">
                  <c:v>430.65019580534812</c:v>
                </c:pt>
                <c:pt idx="135">
                  <c:v>415.48667942948754</c:v>
                </c:pt>
                <c:pt idx="136">
                  <c:v>400.53316874457363</c:v>
                </c:pt>
                <c:pt idx="137">
                  <c:v>385.79652691639581</c:v>
                </c:pt>
                <c:pt idx="138">
                  <c:v>371.28354259930978</c:v>
                </c:pt>
                <c:pt idx="139">
                  <c:v>357.00092512507103</c:v>
                </c:pt>
                <c:pt idx="140">
                  <c:v>342.9552997595116</c:v>
                </c:pt>
                <c:pt idx="141">
                  <c:v>329.15320303112281</c:v>
                </c:pt>
                <c:pt idx="142">
                  <c:v>315.60107813537468</c:v>
                </c:pt>
                <c:pt idx="143">
                  <c:v>302.30527041840247</c:v>
                </c:pt>
                <c:pt idx="144">
                  <c:v>289.27202294350411</c:v>
                </c:pt>
                <c:pt idx="145">
                  <c:v>276.50747214365163</c:v>
                </c:pt>
                <c:pt idx="146">
                  <c:v>264.01764356306143</c:v>
                </c:pt>
                <c:pt idx="147">
                  <c:v>251.80844769064376</c:v>
                </c:pt>
                <c:pt idx="148">
                  <c:v>239.88567588799509</c:v>
                </c:pt>
                <c:pt idx="149">
                  <c:v>228.25499641439191</c:v>
                </c:pt>
                <c:pt idx="150">
                  <c:v>216.92195055107166</c:v>
                </c:pt>
                <c:pt idx="151">
                  <c:v>205.89194882693315</c:v>
                </c:pt>
                <c:pt idx="152">
                  <c:v>195.17026734761896</c:v>
                </c:pt>
                <c:pt idx="153">
                  <c:v>184.76204422976636</c:v>
                </c:pt>
                <c:pt idx="154">
                  <c:v>174.67227614211598</c:v>
                </c:pt>
                <c:pt idx="155">
                  <c:v>164.9058149549594</c:v>
                </c:pt>
                <c:pt idx="156">
                  <c:v>155.46736449933772</c:v>
                </c:pt>
                <c:pt idx="157">
                  <c:v>146.36147743723345</c:v>
                </c:pt>
                <c:pt idx="158">
                  <c:v>137.59255224389403</c:v>
                </c:pt>
                <c:pt idx="159">
                  <c:v>129.16483030332179</c:v>
                </c:pt>
                <c:pt idx="160">
                  <c:v>121.08239311784155</c:v>
                </c:pt>
                <c:pt idx="161">
                  <c:v>113.34915963258408</c:v>
                </c:pt>
                <c:pt idx="162">
                  <c:v>105.96888367560075</c:v>
                </c:pt>
                <c:pt idx="163">
                  <c:v>98.945151514281434</c:v>
                </c:pt>
                <c:pt idx="164">
                  <c:v>92.281379528632044</c:v>
                </c:pt>
                <c:pt idx="165">
                  <c:v>85.980812001924846</c:v>
                </c:pt>
                <c:pt idx="166">
                  <c:v>80.046519029153274</c:v>
                </c:pt>
                <c:pt idx="167">
                  <c:v>74.481394543679613</c:v>
                </c:pt>
                <c:pt idx="168">
                  <c:v>69.288154462387141</c:v>
                </c:pt>
                <c:pt idx="169">
                  <c:v>64.469334949637073</c:v>
                </c:pt>
                <c:pt idx="170">
                  <c:v>60.027290800249403</c:v>
                </c:pt>
                <c:pt idx="171">
                  <c:v>55.964193941712693</c:v>
                </c:pt>
                <c:pt idx="172">
                  <c:v>52.282032055793394</c:v>
                </c:pt>
                <c:pt idx="173">
                  <c:v>48.9826073196717</c:v>
                </c:pt>
                <c:pt idx="174">
                  <c:v>46.067535266733046</c:v>
                </c:pt>
                <c:pt idx="175">
                  <c:v>43.538243767081468</c:v>
                </c:pt>
                <c:pt idx="176">
                  <c:v>41.395972127869776</c:v>
                </c:pt>
                <c:pt idx="177">
                  <c:v>39.641770313494881</c:v>
                </c:pt>
                <c:pt idx="178">
                  <c:v>38.276498285696029</c:v>
                </c:pt>
                <c:pt idx="179">
                  <c:v>37.300825463597462</c:v>
                </c:pt>
                <c:pt idx="180">
                  <c:v>36.715230303726955</c:v>
                </c:pt>
                <c:pt idx="181">
                  <c:v>36.520000000000003</c:v>
                </c:pt>
                <c:pt idx="182">
                  <c:v>36.715230303726955</c:v>
                </c:pt>
                <c:pt idx="183">
                  <c:v>37.300825463597462</c:v>
                </c:pt>
                <c:pt idx="184">
                  <c:v>38.276498285696029</c:v>
                </c:pt>
                <c:pt idx="185">
                  <c:v>39.641770313494881</c:v>
                </c:pt>
                <c:pt idx="186">
                  <c:v>41.395972127869776</c:v>
                </c:pt>
                <c:pt idx="187">
                  <c:v>43.538243767081468</c:v>
                </c:pt>
                <c:pt idx="188">
                  <c:v>46.067535266733046</c:v>
                </c:pt>
                <c:pt idx="189">
                  <c:v>48.9826073196717</c:v>
                </c:pt>
                <c:pt idx="190">
                  <c:v>52.282032055793394</c:v>
                </c:pt>
                <c:pt idx="191">
                  <c:v>55.964193941712693</c:v>
                </c:pt>
                <c:pt idx="192">
                  <c:v>60.027290800249403</c:v>
                </c:pt>
                <c:pt idx="193">
                  <c:v>64.469334949637073</c:v>
                </c:pt>
                <c:pt idx="194">
                  <c:v>69.288154462387141</c:v>
                </c:pt>
                <c:pt idx="195">
                  <c:v>74.481394543679613</c:v>
                </c:pt>
                <c:pt idx="196">
                  <c:v>80.046519029153274</c:v>
                </c:pt>
                <c:pt idx="197">
                  <c:v>85.980812001924846</c:v>
                </c:pt>
                <c:pt idx="198">
                  <c:v>92.281379528632044</c:v>
                </c:pt>
                <c:pt idx="199">
                  <c:v>98.945151514281434</c:v>
                </c:pt>
                <c:pt idx="200">
                  <c:v>105.96888367560075</c:v>
                </c:pt>
                <c:pt idx="201">
                  <c:v>113.34915963258408</c:v>
                </c:pt>
                <c:pt idx="202">
                  <c:v>121.08239311784155</c:v>
                </c:pt>
                <c:pt idx="203">
                  <c:v>129.16483030332179</c:v>
                </c:pt>
                <c:pt idx="204">
                  <c:v>137.59255224389403</c:v>
                </c:pt>
                <c:pt idx="205">
                  <c:v>146.36147743723345</c:v>
                </c:pt>
                <c:pt idx="206">
                  <c:v>155.46736449933772</c:v>
                </c:pt>
                <c:pt idx="207">
                  <c:v>164.9058149549594</c:v>
                </c:pt>
                <c:pt idx="208">
                  <c:v>174.67227614211598</c:v>
                </c:pt>
                <c:pt idx="209">
                  <c:v>184.76204422976636</c:v>
                </c:pt>
                <c:pt idx="210">
                  <c:v>195.17026734761896</c:v>
                </c:pt>
                <c:pt idx="211">
                  <c:v>205.89194882693315</c:v>
                </c:pt>
                <c:pt idx="212">
                  <c:v>216.92195055107166</c:v>
                </c:pt>
                <c:pt idx="213">
                  <c:v>228.25499641439191</c:v>
                </c:pt>
                <c:pt idx="214">
                  <c:v>239.88567588799509</c:v>
                </c:pt>
                <c:pt idx="215">
                  <c:v>251.80844769064376</c:v>
                </c:pt>
                <c:pt idx="216">
                  <c:v>264.01764356306143</c:v>
                </c:pt>
                <c:pt idx="217">
                  <c:v>276.50747214365163</c:v>
                </c:pt>
                <c:pt idx="218">
                  <c:v>289.27202294350411</c:v>
                </c:pt>
                <c:pt idx="219">
                  <c:v>302.30527041840247</c:v>
                </c:pt>
                <c:pt idx="220">
                  <c:v>315.60107813537468</c:v>
                </c:pt>
                <c:pt idx="221">
                  <c:v>329.15320303112281</c:v>
                </c:pt>
                <c:pt idx="222">
                  <c:v>342.9552997595116</c:v>
                </c:pt>
                <c:pt idx="223">
                  <c:v>357.00092512507103</c:v>
                </c:pt>
                <c:pt idx="224">
                  <c:v>371.28354259930978</c:v>
                </c:pt>
                <c:pt idx="225">
                  <c:v>385.79652691639581</c:v>
                </c:pt>
                <c:pt idx="226">
                  <c:v>400.53316874457363</c:v>
                </c:pt>
                <c:pt idx="227">
                  <c:v>415.48667942948754</c:v>
                </c:pt>
                <c:pt idx="228">
                  <c:v>430.65019580534812</c:v>
                </c:pt>
                <c:pt idx="229">
                  <c:v>446.0167850696846</c:v>
                </c:pt>
                <c:pt idx="230">
                  <c:v>461.57944971720713</c:v>
                </c:pt>
                <c:pt idx="231">
                  <c:v>477.33113252807925</c:v>
                </c:pt>
                <c:pt idx="232">
                  <c:v>493.26472160571507</c:v>
                </c:pt>
                <c:pt idx="233">
                  <c:v>509.37305545897681</c:v>
                </c:pt>
                <c:pt idx="234">
                  <c:v>525.64892812346261</c:v>
                </c:pt>
                <c:pt idx="235">
                  <c:v>542.08509431636446</c:v>
                </c:pt>
                <c:pt idx="236">
                  <c:v>558.67427461917384</c:v>
                </c:pt>
                <c:pt idx="237">
                  <c:v>575.40916068235015</c:v>
                </c:pt>
                <c:pt idx="238">
                  <c:v>592.28242044582828</c:v>
                </c:pt>
                <c:pt idx="239">
                  <c:v>609.28670336915366</c:v>
                </c:pt>
                <c:pt idx="240">
                  <c:v>626.41464566477111</c:v>
                </c:pt>
                <c:pt idx="241">
                  <c:v>643.65887552793367</c:v>
                </c:pt>
                <c:pt idx="242">
                  <c:v>661.01201835649465</c:v>
                </c:pt>
                <c:pt idx="243">
                  <c:v>678.46670195375987</c:v>
                </c:pt>
                <c:pt idx="244">
                  <c:v>696.01556170744607</c:v>
                </c:pt>
                <c:pt idx="245">
                  <c:v>713.65124573770686</c:v>
                </c:pt>
                <c:pt idx="246">
                  <c:v>731.36642000711959</c:v>
                </c:pt>
                <c:pt idx="247">
                  <c:v>749.15377338545522</c:v>
                </c:pt>
                <c:pt idx="248">
                  <c:v>767.00602266201804</c:v>
                </c:pt>
                <c:pt idx="249">
                  <c:v>784.91591749834811</c:v>
                </c:pt>
                <c:pt idx="250">
                  <c:v>802.87624531403821</c:v>
                </c:pt>
                <c:pt idx="251">
                  <c:v>820.87983609850016</c:v>
                </c:pt>
                <c:pt idx="252">
                  <c:v>838.91956714150706</c:v>
                </c:pt>
                <c:pt idx="253">
                  <c:v>856.98836767546345</c:v>
                </c:pt>
                <c:pt idx="254">
                  <c:v>875.07922342240454</c:v>
                </c:pt>
                <c:pt idx="255">
                  <c:v>893.18518103888243</c:v>
                </c:pt>
                <c:pt idx="256">
                  <c:v>911.29935245202057</c:v>
                </c:pt>
                <c:pt idx="257">
                  <c:v>929.41491908018668</c:v>
                </c:pt>
                <c:pt idx="258">
                  <c:v>947.52513593194033</c:v>
                </c:pt>
                <c:pt idx="259">
                  <c:v>965.62333557710974</c:v>
                </c:pt>
                <c:pt idx="260">
                  <c:v>983.70293198409729</c:v>
                </c:pt>
                <c:pt idx="261">
                  <c:v>1001.7574242177899</c:v>
                </c:pt>
                <c:pt idx="262">
                  <c:v>1019.7803999926967</c:v>
                </c:pt>
                <c:pt idx="263">
                  <c:v>1037.765539076287</c:v>
                </c:pt>
                <c:pt idx="264">
                  <c:v>1055.7066165377846</c:v>
                </c:pt>
                <c:pt idx="265">
                  <c:v>1073.5975058380443</c:v>
                </c:pt>
                <c:pt idx="266">
                  <c:v>1091.4321817564814</c:v>
                </c:pt>
                <c:pt idx="267">
                  <c:v>1109.2047231514139</c:v>
                </c:pt>
                <c:pt idx="268">
                  <c:v>1126.9093155505473</c:v>
                </c:pt>
                <c:pt idx="269">
                  <c:v>1144.5402535687649</c:v>
                </c:pt>
                <c:pt idx="270">
                  <c:v>1162.0919431507627</c:v>
                </c:pt>
                <c:pt idx="271">
                  <c:v>1179.5589036365357</c:v>
                </c:pt>
                <c:pt idx="272">
                  <c:v>1196.9357696481081</c:v>
                </c:pt>
                <c:pt idx="273">
                  <c:v>1214.217292796365</c:v>
                </c:pt>
                <c:pt idx="274">
                  <c:v>1231.3983432072769</c:v>
                </c:pt>
                <c:pt idx="275">
                  <c:v>1248.4739108672404</c:v>
                </c:pt>
                <c:pt idx="276">
                  <c:v>1265.4391067876952</c:v>
                </c:pt>
                <c:pt idx="277">
                  <c:v>1282.2891639896388</c:v>
                </c:pt>
                <c:pt idx="278">
                  <c:v>1299.0194383090461</c:v>
                </c:pt>
                <c:pt idx="279">
                  <c:v>1315.6254090246782</c:v>
                </c:pt>
                <c:pt idx="280">
                  <c:v>1332.102679310143</c:v>
                </c:pt>
                <c:pt idx="281">
                  <c:v>1348.4469765124768</c:v>
                </c:pt>
                <c:pt idx="282">
                  <c:v>1364.65415225994</c:v>
                </c:pt>
                <c:pt idx="283">
                  <c:v>1380.7201824020535</c:v>
                </c:pt>
                <c:pt idx="284">
                  <c:v>1396.6411667853095</c:v>
                </c:pt>
                <c:pt idx="285">
                  <c:v>1412.4133288682988</c:v>
                </c:pt>
                <c:pt idx="286">
                  <c:v>1428.033015180343</c:v>
                </c:pt>
                <c:pt idx="287">
                  <c:v>1443.4966946280372</c:v>
                </c:pt>
                <c:pt idx="288">
                  <c:v>1458.8009576543645</c:v>
                </c:pt>
                <c:pt idx="289">
                  <c:v>1473.9425152553429</c:v>
                </c:pt>
                <c:pt idx="290">
                  <c:v>1488.9181978593836</c:v>
                </c:pt>
                <c:pt idx="291">
                  <c:v>1503.7249540747789</c:v>
                </c:pt>
                <c:pt idx="292">
                  <c:v>1518.3598493109143</c:v>
                </c:pt>
                <c:pt idx="293">
                  <c:v>1532.8200642789991</c:v>
                </c:pt>
                <c:pt idx="294">
                  <c:v>1547.102893378225</c:v>
                </c:pt>
                <c:pt idx="295">
                  <c:v>1561.2057429734289</c:v>
                </c:pt>
                <c:pt idx="296">
                  <c:v>1575.1261295704001</c:v>
                </c:pt>
                <c:pt idx="297">
                  <c:v>1588.8616778950766</c:v>
                </c:pt>
                <c:pt idx="298">
                  <c:v>1602.4101188829165</c:v>
                </c:pt>
                <c:pt idx="299">
                  <c:v>1615.7692875847754</c:v>
                </c:pt>
                <c:pt idx="300">
                  <c:v>1628.9371209956155</c:v>
                </c:pt>
                <c:pt idx="301">
                  <c:v>1641.9116558123965</c:v>
                </c:pt>
                <c:pt idx="302">
                  <c:v>1654.6910261274097</c:v>
                </c:pt>
                <c:pt idx="303">
                  <c:v>1667.2734610633408</c:v>
                </c:pt>
                <c:pt idx="304">
                  <c:v>1679.6572823562235</c:v>
                </c:pt>
                <c:pt idx="305">
                  <c:v>1691.8409018923783</c:v>
                </c:pt>
                <c:pt idx="306">
                  <c:v>1703.8228192053459</c:v>
                </c:pt>
                <c:pt idx="307">
                  <c:v>1715.6016189386953</c:v>
                </c:pt>
                <c:pt idx="308">
                  <c:v>1727.1759682804445</c:v>
                </c:pt>
                <c:pt idx="309">
                  <c:v>1738.5446143747222</c:v>
                </c:pt>
                <c:pt idx="310">
                  <c:v>1749.7063817161263</c:v>
                </c:pt>
                <c:pt idx="311">
                  <c:v>1760.6601695320633</c:v>
                </c:pt>
                <c:pt idx="312">
                  <c:v>1771.4049491582048</c:v>
                </c:pt>
                <c:pt idx="313">
                  <c:v>1781.9397614120019</c:v>
                </c:pt>
                <c:pt idx="314">
                  <c:v>1792.2637139690148</c:v>
                </c:pt>
                <c:pt idx="315">
                  <c:v>1802.3759787466242</c:v>
                </c:pt>
                <c:pt idx="316">
                  <c:v>1812.2757892995103</c:v>
                </c:pt>
                <c:pt idx="317">
                  <c:v>1821.9624382310535</c:v>
                </c:pt>
                <c:pt idx="318">
                  <c:v>1831.4352746246511</c:v>
                </c:pt>
                <c:pt idx="319">
                  <c:v>1840.6937014987125</c:v>
                </c:pt>
                <c:pt idx="320">
                  <c:v>1849.7371732889158</c:v>
                </c:pt>
                <c:pt idx="321">
                  <c:v>1858.5651933610884</c:v>
                </c:pt>
                <c:pt idx="322">
                  <c:v>1867.177311557901</c:v>
                </c:pt>
                <c:pt idx="323">
                  <c:v>1875.5731217823322</c:v>
                </c:pt>
                <c:pt idx="324">
                  <c:v>1883.7522596207245</c:v>
                </c:pt>
                <c:pt idx="325">
                  <c:v>1891.7144000079936</c:v>
                </c:pt>
                <c:pt idx="326">
                  <c:v>1899.4592549374368</c:v>
                </c:pt>
                <c:pt idx="327">
                  <c:v>1906.9865712173487</c:v>
                </c:pt>
                <c:pt idx="328">
                  <c:v>1914.2961282765336</c:v>
                </c:pt>
                <c:pt idx="329">
                  <c:v>1921.3877360205879</c:v>
                </c:pt>
                <c:pt idx="330">
                  <c:v>1928.2612327406953</c:v>
                </c:pt>
                <c:pt idx="331">
                  <c:v>1934.9164830765146</c:v>
                </c:pt>
                <c:pt idx="332">
                  <c:v>1941.3533760345881</c:v>
                </c:pt>
                <c:pt idx="333">
                  <c:v>1947.5718230635625</c:v>
                </c:pt>
                <c:pt idx="334">
                  <c:v>1953.5717561873835</c:v>
                </c:pt>
                <c:pt idx="335">
                  <c:v>1959.3531261974911</c:v>
                </c:pt>
                <c:pt idx="336">
                  <c:v>1964.9159009049274</c:v>
                </c:pt>
                <c:pt idx="337">
                  <c:v>1970.2600634531702</c:v>
                </c:pt>
                <c:pt idx="338">
                  <c:v>1975.3856106923758</c:v>
                </c:pt>
                <c:pt idx="339">
                  <c:v>1980.2925516156433</c:v>
                </c:pt>
                <c:pt idx="340">
                  <c:v>1984.9809058578139</c:v>
                </c:pt>
                <c:pt idx="341">
                  <c:v>1989.4507022572373</c:v>
                </c:pt>
                <c:pt idx="342">
                  <c:v>1993.7019774808473</c:v>
                </c:pt>
                <c:pt idx="343">
                  <c:v>1997.7347747128674</c:v>
                </c:pt>
                <c:pt idx="344">
                  <c:v>2001.5491424073418</c:v>
                </c:pt>
                <c:pt idx="345">
                  <c:v>2005.145133104694</c:v>
                </c:pt>
                <c:pt idx="346">
                  <c:v>2008.522802312413</c:v>
                </c:pt>
                <c:pt idx="347">
                  <c:v>2011.6822074499705</c:v>
                </c:pt>
                <c:pt idx="348">
                  <c:v>2014.6234068580138</c:v>
                </c:pt>
                <c:pt idx="349">
                  <c:v>2017.3464588718336</c:v>
                </c:pt>
                <c:pt idx="350">
                  <c:v>2019.8514209591233</c:v>
                </c:pt>
                <c:pt idx="351">
                  <c:v>2022.1383489219754</c:v>
                </c:pt>
                <c:pt idx="352">
                  <c:v>2024.2072961630813</c:v>
                </c:pt>
                <c:pt idx="353">
                  <c:v>2026.0583130160685</c:v>
                </c:pt>
                <c:pt idx="354">
                  <c:v>2027.691446139921</c:v>
                </c:pt>
                <c:pt idx="355">
                  <c:v>2029.106737977386</c:v>
                </c:pt>
                <c:pt idx="356">
                  <c:v>2030.3042262773217</c:v>
                </c:pt>
                <c:pt idx="357">
                  <c:v>2031.2839436808933</c:v>
                </c:pt>
                <c:pt idx="358">
                  <c:v>2032.0459173715617</c:v>
                </c:pt>
                <c:pt idx="359">
                  <c:v>2032.5901687887997</c:v>
                </c:pt>
                <c:pt idx="360">
                  <c:v>2032.9167134054865</c:v>
                </c:pt>
                <c:pt idx="361">
                  <c:v>2033.0255605689258</c:v>
                </c:pt>
              </c:numCache>
            </c:numRef>
          </c:yVal>
          <c:smooth val="1"/>
          <c:extLst>
            <c:ext xmlns:c16="http://schemas.microsoft.com/office/drawing/2014/chart" uri="{C3380CC4-5D6E-409C-BE32-E72D297353CC}">
              <c16:uniqueId val="{00000000-A2F4-447E-8285-7A426695C471}"/>
            </c:ext>
          </c:extLst>
        </c:ser>
        <c:dLbls>
          <c:showLegendKey val="0"/>
          <c:showVal val="0"/>
          <c:showCatName val="0"/>
          <c:showSerName val="0"/>
          <c:showPercent val="0"/>
          <c:showBubbleSize val="0"/>
        </c:dLbls>
        <c:axId val="127091264"/>
        <c:axId val="127091840"/>
      </c:scatterChart>
      <c:valAx>
        <c:axId val="127091264"/>
        <c:scaling>
          <c:orientation val="minMax"/>
        </c:scaling>
        <c:delete val="0"/>
        <c:axPos val="b"/>
        <c:title>
          <c:tx>
            <c:rich>
              <a:bodyPr/>
              <a:lstStyle/>
              <a:p>
                <a:pPr>
                  <a:defRPr/>
                </a:pPr>
                <a:r>
                  <a:rPr lang="en-GB"/>
                  <a:t>Crank Angle</a:t>
                </a:r>
              </a:p>
            </c:rich>
          </c:tx>
          <c:overlay val="0"/>
        </c:title>
        <c:numFmt formatCode="General" sourceLinked="1"/>
        <c:majorTickMark val="out"/>
        <c:minorTickMark val="none"/>
        <c:tickLblPos val="nextTo"/>
        <c:crossAx val="127091840"/>
        <c:crosses val="autoZero"/>
        <c:crossBetween val="midCat"/>
      </c:valAx>
      <c:valAx>
        <c:axId val="127091840"/>
        <c:scaling>
          <c:orientation val="minMax"/>
        </c:scaling>
        <c:delete val="0"/>
        <c:axPos val="l"/>
        <c:majorGridlines/>
        <c:title>
          <c:tx>
            <c:rich>
              <a:bodyPr/>
              <a:lstStyle/>
              <a:p>
                <a:pPr>
                  <a:defRPr/>
                </a:pPr>
                <a:r>
                  <a:rPr lang="en-GB"/>
                  <a:t>Cylinder</a:t>
                </a:r>
                <a:r>
                  <a:rPr lang="en-GB" baseline="0"/>
                  <a:t> Volume</a:t>
                </a:r>
                <a:endParaRPr lang="en-GB"/>
              </a:p>
            </c:rich>
          </c:tx>
          <c:overlay val="0"/>
        </c:title>
        <c:numFmt formatCode="General" sourceLinked="1"/>
        <c:majorTickMark val="out"/>
        <c:minorTickMark val="none"/>
        <c:tickLblPos val="nextTo"/>
        <c:crossAx val="127091264"/>
        <c:crosses val="autoZero"/>
        <c:crossBetween val="midCat"/>
      </c:valAx>
    </c:plotArea>
    <c:plotVisOnly val="1"/>
    <c:dispBlanksAs val="gap"/>
    <c:showDLblsOverMax val="0"/>
  </c:char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3092825896762905"/>
          <c:y val="0.18097222222222226"/>
          <c:w val="0.80446019247594047"/>
          <c:h val="0.62308654126567509"/>
        </c:manualLayout>
      </c:layout>
      <c:scatterChart>
        <c:scatterStyle val="lineMarker"/>
        <c:varyColors val="0"/>
        <c:ser>
          <c:idx val="0"/>
          <c:order val="0"/>
          <c:tx>
            <c:v>Exhaust</c:v>
          </c:tx>
          <c:spPr>
            <a:ln w="38100" cap="rnd">
              <a:solidFill>
                <a:schemeClr val="accent1"/>
              </a:solidFill>
              <a:round/>
            </a:ln>
            <a:effectLst/>
          </c:spPr>
          <c:marker>
            <c:symbol val="circle"/>
            <c:size val="5"/>
            <c:spPr>
              <a:noFill/>
              <a:ln w="9525">
                <a:noFill/>
              </a:ln>
              <a:effectLst/>
            </c:spPr>
          </c:marker>
          <c:xVal>
            <c:numRef>
              <c:f>'cam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data'!$B$6:$B$725</c:f>
              <c:numCache>
                <c:formatCode>General</c:formatCode>
                <c:ptCount val="7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pt idx="21">
                  <c:v>0.1</c:v>
                </c:pt>
                <c:pt idx="22">
                  <c:v>0.1</c:v>
                </c:pt>
                <c:pt idx="23">
                  <c:v>0.1</c:v>
                </c:pt>
                <c:pt idx="24">
                  <c:v>0.1</c:v>
                </c:pt>
                <c:pt idx="25">
                  <c:v>0.1</c:v>
                </c:pt>
                <c:pt idx="26">
                  <c:v>0.1</c:v>
                </c:pt>
                <c:pt idx="27">
                  <c:v>0.1</c:v>
                </c:pt>
                <c:pt idx="28">
                  <c:v>0.1</c:v>
                </c:pt>
                <c:pt idx="29">
                  <c:v>0.1</c:v>
                </c:pt>
                <c:pt idx="30">
                  <c:v>0.1</c:v>
                </c:pt>
                <c:pt idx="31">
                  <c:v>0.11</c:v>
                </c:pt>
                <c:pt idx="32">
                  <c:v>0.11</c:v>
                </c:pt>
                <c:pt idx="33">
                  <c:v>0.11</c:v>
                </c:pt>
                <c:pt idx="34">
                  <c:v>0.11</c:v>
                </c:pt>
                <c:pt idx="35">
                  <c:v>0.11</c:v>
                </c:pt>
                <c:pt idx="36">
                  <c:v>0.11</c:v>
                </c:pt>
                <c:pt idx="37">
                  <c:v>0.11</c:v>
                </c:pt>
                <c:pt idx="38">
                  <c:v>0.11</c:v>
                </c:pt>
                <c:pt idx="39">
                  <c:v>0.11</c:v>
                </c:pt>
                <c:pt idx="40">
                  <c:v>0.11</c:v>
                </c:pt>
                <c:pt idx="41">
                  <c:v>0.11</c:v>
                </c:pt>
                <c:pt idx="42">
                  <c:v>0.11</c:v>
                </c:pt>
                <c:pt idx="43">
                  <c:v>0.11</c:v>
                </c:pt>
                <c:pt idx="44">
                  <c:v>0.11</c:v>
                </c:pt>
                <c:pt idx="45">
                  <c:v>0.11</c:v>
                </c:pt>
                <c:pt idx="46">
                  <c:v>0.11</c:v>
                </c:pt>
                <c:pt idx="47">
                  <c:v>0.11</c:v>
                </c:pt>
                <c:pt idx="48">
                  <c:v>0.11</c:v>
                </c:pt>
                <c:pt idx="49">
                  <c:v>0.11</c:v>
                </c:pt>
                <c:pt idx="50">
                  <c:v>0.11</c:v>
                </c:pt>
                <c:pt idx="51">
                  <c:v>0.11</c:v>
                </c:pt>
                <c:pt idx="52">
                  <c:v>0.11</c:v>
                </c:pt>
                <c:pt idx="53">
                  <c:v>0.11</c:v>
                </c:pt>
                <c:pt idx="54">
                  <c:v>0.11</c:v>
                </c:pt>
                <c:pt idx="55">
                  <c:v>0.11</c:v>
                </c:pt>
                <c:pt idx="56">
                  <c:v>0.11</c:v>
                </c:pt>
                <c:pt idx="57">
                  <c:v>0.11</c:v>
                </c:pt>
                <c:pt idx="58">
                  <c:v>0.11</c:v>
                </c:pt>
                <c:pt idx="59">
                  <c:v>0.11</c:v>
                </c:pt>
                <c:pt idx="60">
                  <c:v>0.11</c:v>
                </c:pt>
                <c:pt idx="61">
                  <c:v>0.11</c:v>
                </c:pt>
                <c:pt idx="62">
                  <c:v>0.11</c:v>
                </c:pt>
                <c:pt idx="63">
                  <c:v>0.11</c:v>
                </c:pt>
                <c:pt idx="64">
                  <c:v>0.11</c:v>
                </c:pt>
                <c:pt idx="65">
                  <c:v>0.11</c:v>
                </c:pt>
                <c:pt idx="66">
                  <c:v>0.11</c:v>
                </c:pt>
                <c:pt idx="67">
                  <c:v>0.11</c:v>
                </c:pt>
                <c:pt idx="68">
                  <c:v>0.11</c:v>
                </c:pt>
                <c:pt idx="69">
                  <c:v>0.11</c:v>
                </c:pt>
                <c:pt idx="70">
                  <c:v>0.11</c:v>
                </c:pt>
                <c:pt idx="71">
                  <c:v>0.11</c:v>
                </c:pt>
                <c:pt idx="72">
                  <c:v>0.11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0.12</c:v>
                </c:pt>
                <c:pt idx="96">
                  <c:v>0.12</c:v>
                </c:pt>
                <c:pt idx="97">
                  <c:v>0.13</c:v>
                </c:pt>
                <c:pt idx="98">
                  <c:v>0.13</c:v>
                </c:pt>
                <c:pt idx="99">
                  <c:v>0.13</c:v>
                </c:pt>
                <c:pt idx="100">
                  <c:v>0.14000000000000001</c:v>
                </c:pt>
                <c:pt idx="101">
                  <c:v>0.14000000000000001</c:v>
                </c:pt>
                <c:pt idx="102">
                  <c:v>0.15</c:v>
                </c:pt>
                <c:pt idx="103">
                  <c:v>0.15</c:v>
                </c:pt>
                <c:pt idx="104">
                  <c:v>0.16</c:v>
                </c:pt>
                <c:pt idx="105">
                  <c:v>0.17</c:v>
                </c:pt>
                <c:pt idx="106">
                  <c:v>0.18</c:v>
                </c:pt>
                <c:pt idx="107">
                  <c:v>0.19</c:v>
                </c:pt>
                <c:pt idx="108">
                  <c:v>0.2</c:v>
                </c:pt>
                <c:pt idx="109">
                  <c:v>0.21</c:v>
                </c:pt>
                <c:pt idx="110">
                  <c:v>0.22</c:v>
                </c:pt>
                <c:pt idx="111">
                  <c:v>0.22</c:v>
                </c:pt>
                <c:pt idx="112">
                  <c:v>0.23</c:v>
                </c:pt>
                <c:pt idx="113">
                  <c:v>0.24</c:v>
                </c:pt>
                <c:pt idx="114">
                  <c:v>0.25</c:v>
                </c:pt>
                <c:pt idx="115">
                  <c:v>0.26</c:v>
                </c:pt>
                <c:pt idx="116">
                  <c:v>0.27</c:v>
                </c:pt>
                <c:pt idx="117">
                  <c:v>0.28000000000000003</c:v>
                </c:pt>
                <c:pt idx="118">
                  <c:v>0.28999999999999998</c:v>
                </c:pt>
                <c:pt idx="119">
                  <c:v>0.28999999999999998</c:v>
                </c:pt>
                <c:pt idx="120">
                  <c:v>0.3</c:v>
                </c:pt>
                <c:pt idx="121">
                  <c:v>0.31</c:v>
                </c:pt>
                <c:pt idx="122">
                  <c:v>0.32</c:v>
                </c:pt>
                <c:pt idx="123">
                  <c:v>0.33</c:v>
                </c:pt>
                <c:pt idx="124">
                  <c:v>0.34</c:v>
                </c:pt>
                <c:pt idx="125">
                  <c:v>0.35</c:v>
                </c:pt>
                <c:pt idx="126">
                  <c:v>0.36</c:v>
                </c:pt>
                <c:pt idx="127">
                  <c:v>0.37</c:v>
                </c:pt>
                <c:pt idx="128">
                  <c:v>0.38</c:v>
                </c:pt>
                <c:pt idx="129">
                  <c:v>0.39</c:v>
                </c:pt>
                <c:pt idx="130">
                  <c:v>0.4</c:v>
                </c:pt>
                <c:pt idx="131">
                  <c:v>0.4</c:v>
                </c:pt>
                <c:pt idx="132">
                  <c:v>0.41</c:v>
                </c:pt>
                <c:pt idx="133">
                  <c:v>0.42</c:v>
                </c:pt>
                <c:pt idx="134">
                  <c:v>0.43</c:v>
                </c:pt>
                <c:pt idx="135">
                  <c:v>0.44</c:v>
                </c:pt>
                <c:pt idx="136">
                  <c:v>0.45</c:v>
                </c:pt>
                <c:pt idx="137">
                  <c:v>0.46</c:v>
                </c:pt>
                <c:pt idx="138">
                  <c:v>0.47</c:v>
                </c:pt>
                <c:pt idx="139">
                  <c:v>0.48</c:v>
                </c:pt>
                <c:pt idx="140">
                  <c:v>0.49</c:v>
                </c:pt>
                <c:pt idx="141">
                  <c:v>0.5</c:v>
                </c:pt>
                <c:pt idx="142">
                  <c:v>0.51</c:v>
                </c:pt>
                <c:pt idx="143">
                  <c:v>0.52</c:v>
                </c:pt>
                <c:pt idx="144">
                  <c:v>0.53</c:v>
                </c:pt>
                <c:pt idx="145">
                  <c:v>0.54</c:v>
                </c:pt>
                <c:pt idx="146">
                  <c:v>0.56000000000000005</c:v>
                </c:pt>
                <c:pt idx="147">
                  <c:v>0.56999999999999995</c:v>
                </c:pt>
                <c:pt idx="148">
                  <c:v>0.59</c:v>
                </c:pt>
                <c:pt idx="149">
                  <c:v>0.61</c:v>
                </c:pt>
                <c:pt idx="150">
                  <c:v>0.63</c:v>
                </c:pt>
                <c:pt idx="151">
                  <c:v>0.65</c:v>
                </c:pt>
                <c:pt idx="152">
                  <c:v>0.67</c:v>
                </c:pt>
                <c:pt idx="153">
                  <c:v>0.69</c:v>
                </c:pt>
                <c:pt idx="154">
                  <c:v>0.71</c:v>
                </c:pt>
                <c:pt idx="155">
                  <c:v>0.74</c:v>
                </c:pt>
                <c:pt idx="156">
                  <c:v>0.77</c:v>
                </c:pt>
                <c:pt idx="157">
                  <c:v>0.79</c:v>
                </c:pt>
                <c:pt idx="158">
                  <c:v>0.82</c:v>
                </c:pt>
                <c:pt idx="159">
                  <c:v>0.85</c:v>
                </c:pt>
                <c:pt idx="160">
                  <c:v>0.89</c:v>
                </c:pt>
                <c:pt idx="161">
                  <c:v>0.92</c:v>
                </c:pt>
                <c:pt idx="162">
                  <c:v>0.96</c:v>
                </c:pt>
                <c:pt idx="163">
                  <c:v>1</c:v>
                </c:pt>
                <c:pt idx="164">
                  <c:v>1.04</c:v>
                </c:pt>
                <c:pt idx="165">
                  <c:v>1.07</c:v>
                </c:pt>
                <c:pt idx="166">
                  <c:v>1.1100000000000001</c:v>
                </c:pt>
                <c:pt idx="167">
                  <c:v>1.1499999999999999</c:v>
                </c:pt>
                <c:pt idx="168">
                  <c:v>1.2</c:v>
                </c:pt>
                <c:pt idx="169">
                  <c:v>1.24</c:v>
                </c:pt>
                <c:pt idx="170">
                  <c:v>1.29</c:v>
                </c:pt>
                <c:pt idx="171">
                  <c:v>1.33</c:v>
                </c:pt>
                <c:pt idx="172">
                  <c:v>1.38</c:v>
                </c:pt>
                <c:pt idx="173">
                  <c:v>1.43</c:v>
                </c:pt>
                <c:pt idx="174">
                  <c:v>1.48</c:v>
                </c:pt>
                <c:pt idx="175">
                  <c:v>1.52</c:v>
                </c:pt>
                <c:pt idx="176">
                  <c:v>1.56</c:v>
                </c:pt>
                <c:pt idx="177">
                  <c:v>1.62</c:v>
                </c:pt>
                <c:pt idx="178">
                  <c:v>1.69</c:v>
                </c:pt>
                <c:pt idx="179">
                  <c:v>1.75</c:v>
                </c:pt>
                <c:pt idx="180">
                  <c:v>1.81</c:v>
                </c:pt>
                <c:pt idx="181">
                  <c:v>1.87</c:v>
                </c:pt>
                <c:pt idx="182">
                  <c:v>1.93</c:v>
                </c:pt>
                <c:pt idx="183">
                  <c:v>1.99</c:v>
                </c:pt>
                <c:pt idx="184">
                  <c:v>2.06</c:v>
                </c:pt>
                <c:pt idx="185">
                  <c:v>2.13</c:v>
                </c:pt>
                <c:pt idx="186">
                  <c:v>2.2000000000000002</c:v>
                </c:pt>
                <c:pt idx="187">
                  <c:v>2.27</c:v>
                </c:pt>
                <c:pt idx="188">
                  <c:v>2.34</c:v>
                </c:pt>
                <c:pt idx="189">
                  <c:v>2.41</c:v>
                </c:pt>
                <c:pt idx="190">
                  <c:v>2.4900000000000002</c:v>
                </c:pt>
                <c:pt idx="191">
                  <c:v>2.56</c:v>
                </c:pt>
                <c:pt idx="192">
                  <c:v>2.63</c:v>
                </c:pt>
                <c:pt idx="193">
                  <c:v>2.66</c:v>
                </c:pt>
                <c:pt idx="194">
                  <c:v>2.7</c:v>
                </c:pt>
                <c:pt idx="195">
                  <c:v>2.82</c:v>
                </c:pt>
                <c:pt idx="196">
                  <c:v>2.94</c:v>
                </c:pt>
                <c:pt idx="197">
                  <c:v>3.04</c:v>
                </c:pt>
                <c:pt idx="198">
                  <c:v>3.15</c:v>
                </c:pt>
                <c:pt idx="199">
                  <c:v>3.22</c:v>
                </c:pt>
                <c:pt idx="200">
                  <c:v>3.3</c:v>
                </c:pt>
                <c:pt idx="201">
                  <c:v>3.4</c:v>
                </c:pt>
                <c:pt idx="202">
                  <c:v>3.51</c:v>
                </c:pt>
                <c:pt idx="203">
                  <c:v>3.6</c:v>
                </c:pt>
                <c:pt idx="204">
                  <c:v>3.69</c:v>
                </c:pt>
                <c:pt idx="205">
                  <c:v>3.79</c:v>
                </c:pt>
                <c:pt idx="206">
                  <c:v>3.89</c:v>
                </c:pt>
                <c:pt idx="207">
                  <c:v>4</c:v>
                </c:pt>
                <c:pt idx="208">
                  <c:v>4.12</c:v>
                </c:pt>
                <c:pt idx="209">
                  <c:v>4.22</c:v>
                </c:pt>
                <c:pt idx="210">
                  <c:v>4.32</c:v>
                </c:pt>
                <c:pt idx="211">
                  <c:v>4.4400000000000004</c:v>
                </c:pt>
                <c:pt idx="212">
                  <c:v>4.5599999999999996</c:v>
                </c:pt>
                <c:pt idx="213">
                  <c:v>4.6500000000000004</c:v>
                </c:pt>
                <c:pt idx="214">
                  <c:v>4.75</c:v>
                </c:pt>
                <c:pt idx="215">
                  <c:v>4.9000000000000004</c:v>
                </c:pt>
                <c:pt idx="216">
                  <c:v>5.0599999999999996</c:v>
                </c:pt>
                <c:pt idx="217">
                  <c:v>5.16</c:v>
                </c:pt>
                <c:pt idx="218">
                  <c:v>5.27</c:v>
                </c:pt>
                <c:pt idx="219">
                  <c:v>5.4</c:v>
                </c:pt>
                <c:pt idx="220">
                  <c:v>5.53</c:v>
                </c:pt>
                <c:pt idx="221">
                  <c:v>5.66</c:v>
                </c:pt>
                <c:pt idx="222">
                  <c:v>5.79</c:v>
                </c:pt>
                <c:pt idx="223">
                  <c:v>5.96</c:v>
                </c:pt>
                <c:pt idx="224">
                  <c:v>6.12</c:v>
                </c:pt>
                <c:pt idx="225">
                  <c:v>6.25</c:v>
                </c:pt>
                <c:pt idx="226">
                  <c:v>6.38</c:v>
                </c:pt>
                <c:pt idx="227">
                  <c:v>6.49</c:v>
                </c:pt>
                <c:pt idx="228">
                  <c:v>6.59</c:v>
                </c:pt>
                <c:pt idx="229">
                  <c:v>6.74</c:v>
                </c:pt>
                <c:pt idx="230">
                  <c:v>6.89</c:v>
                </c:pt>
                <c:pt idx="231">
                  <c:v>7.03</c:v>
                </c:pt>
                <c:pt idx="232">
                  <c:v>7.16</c:v>
                </c:pt>
                <c:pt idx="233">
                  <c:v>7.29</c:v>
                </c:pt>
                <c:pt idx="234">
                  <c:v>7.41</c:v>
                </c:pt>
                <c:pt idx="235">
                  <c:v>7.52</c:v>
                </c:pt>
                <c:pt idx="236">
                  <c:v>7.63</c:v>
                </c:pt>
                <c:pt idx="237">
                  <c:v>7.74</c:v>
                </c:pt>
                <c:pt idx="238">
                  <c:v>7.84</c:v>
                </c:pt>
                <c:pt idx="239">
                  <c:v>7.93</c:v>
                </c:pt>
                <c:pt idx="240">
                  <c:v>8.02</c:v>
                </c:pt>
                <c:pt idx="241">
                  <c:v>8.06</c:v>
                </c:pt>
                <c:pt idx="242">
                  <c:v>8.11</c:v>
                </c:pt>
                <c:pt idx="243">
                  <c:v>8.14</c:v>
                </c:pt>
                <c:pt idx="244">
                  <c:v>8.17</c:v>
                </c:pt>
                <c:pt idx="245">
                  <c:v>8.18</c:v>
                </c:pt>
                <c:pt idx="246">
                  <c:v>8.19</c:v>
                </c:pt>
                <c:pt idx="247">
                  <c:v>8.18</c:v>
                </c:pt>
                <c:pt idx="248">
                  <c:v>8.16</c:v>
                </c:pt>
                <c:pt idx="249">
                  <c:v>8.1300000000000008</c:v>
                </c:pt>
                <c:pt idx="250">
                  <c:v>8.09</c:v>
                </c:pt>
                <c:pt idx="251">
                  <c:v>8.02</c:v>
                </c:pt>
                <c:pt idx="252">
                  <c:v>7.94</c:v>
                </c:pt>
                <c:pt idx="253">
                  <c:v>7.76</c:v>
                </c:pt>
                <c:pt idx="254">
                  <c:v>7.58</c:v>
                </c:pt>
                <c:pt idx="255">
                  <c:v>7.47</c:v>
                </c:pt>
                <c:pt idx="256">
                  <c:v>7.37</c:v>
                </c:pt>
                <c:pt idx="257">
                  <c:v>7.22</c:v>
                </c:pt>
                <c:pt idx="258">
                  <c:v>7.08</c:v>
                </c:pt>
                <c:pt idx="259">
                  <c:v>6.92</c:v>
                </c:pt>
                <c:pt idx="260">
                  <c:v>6.76</c:v>
                </c:pt>
                <c:pt idx="261">
                  <c:v>6.65</c:v>
                </c:pt>
                <c:pt idx="262">
                  <c:v>6.54</c:v>
                </c:pt>
                <c:pt idx="263">
                  <c:v>6.39</c:v>
                </c:pt>
                <c:pt idx="264">
                  <c:v>6.24</c:v>
                </c:pt>
                <c:pt idx="265">
                  <c:v>6.11</c:v>
                </c:pt>
                <c:pt idx="266">
                  <c:v>5.98</c:v>
                </c:pt>
                <c:pt idx="267">
                  <c:v>5.84</c:v>
                </c:pt>
                <c:pt idx="268">
                  <c:v>5.7</c:v>
                </c:pt>
                <c:pt idx="269">
                  <c:v>5.56</c:v>
                </c:pt>
                <c:pt idx="270">
                  <c:v>5.42</c:v>
                </c:pt>
                <c:pt idx="271">
                  <c:v>5.28</c:v>
                </c:pt>
                <c:pt idx="272">
                  <c:v>5.14</c:v>
                </c:pt>
                <c:pt idx="273">
                  <c:v>4.99</c:v>
                </c:pt>
                <c:pt idx="274">
                  <c:v>4.84</c:v>
                </c:pt>
                <c:pt idx="275">
                  <c:v>4.7300000000000004</c:v>
                </c:pt>
                <c:pt idx="276">
                  <c:v>4.62</c:v>
                </c:pt>
                <c:pt idx="277">
                  <c:v>4.49</c:v>
                </c:pt>
                <c:pt idx="278">
                  <c:v>4.3600000000000003</c:v>
                </c:pt>
                <c:pt idx="279">
                  <c:v>4.2300000000000004</c:v>
                </c:pt>
                <c:pt idx="280">
                  <c:v>4.1100000000000003</c:v>
                </c:pt>
                <c:pt idx="281">
                  <c:v>4.01</c:v>
                </c:pt>
                <c:pt idx="282">
                  <c:v>3.92</c:v>
                </c:pt>
                <c:pt idx="283">
                  <c:v>3.8</c:v>
                </c:pt>
                <c:pt idx="284">
                  <c:v>3.69</c:v>
                </c:pt>
                <c:pt idx="285">
                  <c:v>3.58</c:v>
                </c:pt>
                <c:pt idx="286">
                  <c:v>3.48</c:v>
                </c:pt>
                <c:pt idx="287">
                  <c:v>3.4</c:v>
                </c:pt>
                <c:pt idx="288">
                  <c:v>3.32</c:v>
                </c:pt>
                <c:pt idx="289">
                  <c:v>3.21</c:v>
                </c:pt>
                <c:pt idx="290">
                  <c:v>3.11</c:v>
                </c:pt>
                <c:pt idx="291">
                  <c:v>3.02</c:v>
                </c:pt>
                <c:pt idx="292">
                  <c:v>2.93</c:v>
                </c:pt>
                <c:pt idx="293">
                  <c:v>2.85</c:v>
                </c:pt>
                <c:pt idx="294">
                  <c:v>2.77</c:v>
                </c:pt>
                <c:pt idx="295">
                  <c:v>2.69</c:v>
                </c:pt>
                <c:pt idx="296">
                  <c:v>2.61</c:v>
                </c:pt>
                <c:pt idx="297">
                  <c:v>2.52</c:v>
                </c:pt>
                <c:pt idx="298">
                  <c:v>2.44</c:v>
                </c:pt>
                <c:pt idx="299">
                  <c:v>2.37</c:v>
                </c:pt>
                <c:pt idx="300">
                  <c:v>2.2999999999999998</c:v>
                </c:pt>
                <c:pt idx="301">
                  <c:v>2.23</c:v>
                </c:pt>
                <c:pt idx="302">
                  <c:v>2.16</c:v>
                </c:pt>
                <c:pt idx="303">
                  <c:v>2.09</c:v>
                </c:pt>
                <c:pt idx="304">
                  <c:v>2.02</c:v>
                </c:pt>
                <c:pt idx="305">
                  <c:v>1.96</c:v>
                </c:pt>
                <c:pt idx="306">
                  <c:v>1.9</c:v>
                </c:pt>
                <c:pt idx="307">
                  <c:v>1.84</c:v>
                </c:pt>
                <c:pt idx="308">
                  <c:v>1.79</c:v>
                </c:pt>
                <c:pt idx="309">
                  <c:v>1.72</c:v>
                </c:pt>
                <c:pt idx="310">
                  <c:v>1.66</c:v>
                </c:pt>
                <c:pt idx="311">
                  <c:v>1.6</c:v>
                </c:pt>
                <c:pt idx="312">
                  <c:v>1.55</c:v>
                </c:pt>
                <c:pt idx="313">
                  <c:v>1.5</c:v>
                </c:pt>
                <c:pt idx="314">
                  <c:v>1.45</c:v>
                </c:pt>
                <c:pt idx="315">
                  <c:v>1.41</c:v>
                </c:pt>
                <c:pt idx="316">
                  <c:v>1.37</c:v>
                </c:pt>
                <c:pt idx="317">
                  <c:v>1.32</c:v>
                </c:pt>
                <c:pt idx="318">
                  <c:v>1.28</c:v>
                </c:pt>
                <c:pt idx="319">
                  <c:v>1.23</c:v>
                </c:pt>
                <c:pt idx="320">
                  <c:v>1.19</c:v>
                </c:pt>
                <c:pt idx="321">
                  <c:v>1.1399999999999999</c:v>
                </c:pt>
                <c:pt idx="322">
                  <c:v>1.1000000000000001</c:v>
                </c:pt>
                <c:pt idx="323">
                  <c:v>1.06</c:v>
                </c:pt>
                <c:pt idx="324">
                  <c:v>1.02</c:v>
                </c:pt>
                <c:pt idx="325">
                  <c:v>0.99</c:v>
                </c:pt>
                <c:pt idx="326">
                  <c:v>0.97</c:v>
                </c:pt>
                <c:pt idx="327">
                  <c:v>0.93</c:v>
                </c:pt>
                <c:pt idx="328">
                  <c:v>0.9</c:v>
                </c:pt>
                <c:pt idx="329">
                  <c:v>0.87</c:v>
                </c:pt>
                <c:pt idx="330">
                  <c:v>0.84</c:v>
                </c:pt>
                <c:pt idx="331">
                  <c:v>0.82</c:v>
                </c:pt>
                <c:pt idx="332">
                  <c:v>0.8</c:v>
                </c:pt>
                <c:pt idx="333">
                  <c:v>0.77</c:v>
                </c:pt>
                <c:pt idx="334">
                  <c:v>0.75</c:v>
                </c:pt>
                <c:pt idx="335">
                  <c:v>0.72</c:v>
                </c:pt>
                <c:pt idx="336">
                  <c:v>0.7</c:v>
                </c:pt>
                <c:pt idx="337">
                  <c:v>0.69</c:v>
                </c:pt>
                <c:pt idx="338">
                  <c:v>0.68</c:v>
                </c:pt>
                <c:pt idx="339">
                  <c:v>0.66</c:v>
                </c:pt>
                <c:pt idx="340">
                  <c:v>0.65</c:v>
                </c:pt>
                <c:pt idx="341">
                  <c:v>0.63</c:v>
                </c:pt>
                <c:pt idx="342">
                  <c:v>0.62</c:v>
                </c:pt>
                <c:pt idx="343">
                  <c:v>0.6</c:v>
                </c:pt>
                <c:pt idx="344">
                  <c:v>0.59</c:v>
                </c:pt>
                <c:pt idx="345">
                  <c:v>0.57999999999999996</c:v>
                </c:pt>
                <c:pt idx="346">
                  <c:v>0.57999999999999996</c:v>
                </c:pt>
                <c:pt idx="347">
                  <c:v>0.56000000000000005</c:v>
                </c:pt>
                <c:pt idx="348">
                  <c:v>0.55000000000000004</c:v>
                </c:pt>
                <c:pt idx="349">
                  <c:v>0.54</c:v>
                </c:pt>
                <c:pt idx="350">
                  <c:v>0.53</c:v>
                </c:pt>
                <c:pt idx="351">
                  <c:v>0.52</c:v>
                </c:pt>
                <c:pt idx="352">
                  <c:v>0.51</c:v>
                </c:pt>
                <c:pt idx="353">
                  <c:v>0.5</c:v>
                </c:pt>
                <c:pt idx="354">
                  <c:v>0.5</c:v>
                </c:pt>
                <c:pt idx="355">
                  <c:v>0.49</c:v>
                </c:pt>
                <c:pt idx="356">
                  <c:v>0.48</c:v>
                </c:pt>
                <c:pt idx="357">
                  <c:v>0.47</c:v>
                </c:pt>
                <c:pt idx="358">
                  <c:v>0.46</c:v>
                </c:pt>
                <c:pt idx="359">
                  <c:v>0.45</c:v>
                </c:pt>
                <c:pt idx="360">
                  <c:v>0.44</c:v>
                </c:pt>
                <c:pt idx="361">
                  <c:v>0.43</c:v>
                </c:pt>
                <c:pt idx="362">
                  <c:v>0.42</c:v>
                </c:pt>
                <c:pt idx="363">
                  <c:v>0.41</c:v>
                </c:pt>
                <c:pt idx="364">
                  <c:v>0.4</c:v>
                </c:pt>
                <c:pt idx="365">
                  <c:v>0.39</c:v>
                </c:pt>
                <c:pt idx="366">
                  <c:v>0.38</c:v>
                </c:pt>
                <c:pt idx="367">
                  <c:v>0.37</c:v>
                </c:pt>
                <c:pt idx="368">
                  <c:v>0.36</c:v>
                </c:pt>
                <c:pt idx="369">
                  <c:v>0.35</c:v>
                </c:pt>
                <c:pt idx="370">
                  <c:v>0.34</c:v>
                </c:pt>
                <c:pt idx="371">
                  <c:v>0.33</c:v>
                </c:pt>
                <c:pt idx="372">
                  <c:v>0.32</c:v>
                </c:pt>
                <c:pt idx="373">
                  <c:v>0.31</c:v>
                </c:pt>
                <c:pt idx="374">
                  <c:v>0.3</c:v>
                </c:pt>
                <c:pt idx="375">
                  <c:v>0.28999999999999998</c:v>
                </c:pt>
                <c:pt idx="376">
                  <c:v>0.28000000000000003</c:v>
                </c:pt>
                <c:pt idx="377">
                  <c:v>0.27</c:v>
                </c:pt>
                <c:pt idx="378">
                  <c:v>0.26</c:v>
                </c:pt>
                <c:pt idx="379">
                  <c:v>0.25</c:v>
                </c:pt>
                <c:pt idx="380">
                  <c:v>0.24</c:v>
                </c:pt>
                <c:pt idx="381">
                  <c:v>0.23</c:v>
                </c:pt>
                <c:pt idx="382">
                  <c:v>0.22</c:v>
                </c:pt>
                <c:pt idx="383">
                  <c:v>0.21</c:v>
                </c:pt>
                <c:pt idx="384">
                  <c:v>0.2</c:v>
                </c:pt>
                <c:pt idx="385">
                  <c:v>0.19</c:v>
                </c:pt>
                <c:pt idx="386">
                  <c:v>0.19</c:v>
                </c:pt>
                <c:pt idx="387">
                  <c:v>0.18</c:v>
                </c:pt>
                <c:pt idx="388">
                  <c:v>0.17</c:v>
                </c:pt>
                <c:pt idx="389">
                  <c:v>0.16</c:v>
                </c:pt>
                <c:pt idx="390">
                  <c:v>0.15</c:v>
                </c:pt>
                <c:pt idx="391">
                  <c:v>0.14000000000000001</c:v>
                </c:pt>
                <c:pt idx="392">
                  <c:v>0.13</c:v>
                </c:pt>
                <c:pt idx="393">
                  <c:v>0.12</c:v>
                </c:pt>
                <c:pt idx="394">
                  <c:v>0.11</c:v>
                </c:pt>
                <c:pt idx="395">
                  <c:v>0.11</c:v>
                </c:pt>
                <c:pt idx="396">
                  <c:v>0.1</c:v>
                </c:pt>
                <c:pt idx="397">
                  <c:v>0.1</c:v>
                </c:pt>
                <c:pt idx="398">
                  <c:v>0.09</c:v>
                </c:pt>
                <c:pt idx="399">
                  <c:v>0.09</c:v>
                </c:pt>
                <c:pt idx="400">
                  <c:v>0.08</c:v>
                </c:pt>
                <c:pt idx="401">
                  <c:v>0.08</c:v>
                </c:pt>
                <c:pt idx="402">
                  <c:v>7.0000000000000007E-2</c:v>
                </c:pt>
                <c:pt idx="403">
                  <c:v>7.0000000000000007E-2</c:v>
                </c:pt>
                <c:pt idx="404">
                  <c:v>7.0000000000000007E-2</c:v>
                </c:pt>
                <c:pt idx="405">
                  <c:v>7.0000000000000007E-2</c:v>
                </c:pt>
                <c:pt idx="406">
                  <c:v>7.0000000000000007E-2</c:v>
                </c:pt>
                <c:pt idx="407">
                  <c:v>7.0000000000000007E-2</c:v>
                </c:pt>
                <c:pt idx="408">
                  <c:v>0.06</c:v>
                </c:pt>
                <c:pt idx="409">
                  <c:v>0.06</c:v>
                </c:pt>
                <c:pt idx="410">
                  <c:v>0.06</c:v>
                </c:pt>
                <c:pt idx="411">
                  <c:v>0.06</c:v>
                </c:pt>
                <c:pt idx="412">
                  <c:v>0.06</c:v>
                </c:pt>
                <c:pt idx="413">
                  <c:v>0.06</c:v>
                </c:pt>
                <c:pt idx="414">
                  <c:v>0.06</c:v>
                </c:pt>
                <c:pt idx="415">
                  <c:v>0.06</c:v>
                </c:pt>
                <c:pt idx="416">
                  <c:v>0.06</c:v>
                </c:pt>
                <c:pt idx="417">
                  <c:v>0.06</c:v>
                </c:pt>
                <c:pt idx="418">
                  <c:v>0.05</c:v>
                </c:pt>
                <c:pt idx="419">
                  <c:v>0.05</c:v>
                </c:pt>
                <c:pt idx="420">
                  <c:v>0.05</c:v>
                </c:pt>
                <c:pt idx="421">
                  <c:v>0.05</c:v>
                </c:pt>
                <c:pt idx="422">
                  <c:v>0.05</c:v>
                </c:pt>
                <c:pt idx="423">
                  <c:v>0.05</c:v>
                </c:pt>
                <c:pt idx="424">
                  <c:v>0.05</c:v>
                </c:pt>
                <c:pt idx="425">
                  <c:v>0.05</c:v>
                </c:pt>
                <c:pt idx="426">
                  <c:v>0.05</c:v>
                </c:pt>
                <c:pt idx="427">
                  <c:v>0.05</c:v>
                </c:pt>
                <c:pt idx="428">
                  <c:v>0.04</c:v>
                </c:pt>
                <c:pt idx="429">
                  <c:v>0.04</c:v>
                </c:pt>
                <c:pt idx="430">
                  <c:v>0.04</c:v>
                </c:pt>
                <c:pt idx="431">
                  <c:v>0.04</c:v>
                </c:pt>
                <c:pt idx="432">
                  <c:v>0.04</c:v>
                </c:pt>
                <c:pt idx="433">
                  <c:v>0.04</c:v>
                </c:pt>
                <c:pt idx="434">
                  <c:v>0.04</c:v>
                </c:pt>
                <c:pt idx="435">
                  <c:v>0.04</c:v>
                </c:pt>
                <c:pt idx="436">
                  <c:v>0.04</c:v>
                </c:pt>
                <c:pt idx="437">
                  <c:v>0.04</c:v>
                </c:pt>
                <c:pt idx="438">
                  <c:v>0.04</c:v>
                </c:pt>
                <c:pt idx="439">
                  <c:v>0.04</c:v>
                </c:pt>
                <c:pt idx="440">
                  <c:v>0.03</c:v>
                </c:pt>
                <c:pt idx="441">
                  <c:v>0.03</c:v>
                </c:pt>
                <c:pt idx="442">
                  <c:v>0.03</c:v>
                </c:pt>
                <c:pt idx="443">
                  <c:v>0.03</c:v>
                </c:pt>
                <c:pt idx="444">
                  <c:v>0.03</c:v>
                </c:pt>
                <c:pt idx="445">
                  <c:v>0.03</c:v>
                </c:pt>
                <c:pt idx="446">
                  <c:v>0.03</c:v>
                </c:pt>
                <c:pt idx="447">
                  <c:v>0.03</c:v>
                </c:pt>
                <c:pt idx="448">
                  <c:v>0.03</c:v>
                </c:pt>
                <c:pt idx="449">
                  <c:v>0.03</c:v>
                </c:pt>
                <c:pt idx="450">
                  <c:v>0.03</c:v>
                </c:pt>
                <c:pt idx="451">
                  <c:v>0.03</c:v>
                </c:pt>
                <c:pt idx="452">
                  <c:v>0.02</c:v>
                </c:pt>
                <c:pt idx="453">
                  <c:v>0.02</c:v>
                </c:pt>
                <c:pt idx="454">
                  <c:v>0.02</c:v>
                </c:pt>
                <c:pt idx="455">
                  <c:v>0.02</c:v>
                </c:pt>
                <c:pt idx="456">
                  <c:v>0.02</c:v>
                </c:pt>
                <c:pt idx="457">
                  <c:v>0.02</c:v>
                </c:pt>
                <c:pt idx="458">
                  <c:v>0.02</c:v>
                </c:pt>
                <c:pt idx="459">
                  <c:v>0.02</c:v>
                </c:pt>
                <c:pt idx="460">
                  <c:v>0.02</c:v>
                </c:pt>
                <c:pt idx="461">
                  <c:v>0.02</c:v>
                </c:pt>
                <c:pt idx="462">
                  <c:v>0.01</c:v>
                </c:pt>
                <c:pt idx="463">
                  <c:v>0.01</c:v>
                </c:pt>
                <c:pt idx="464">
                  <c:v>0.01</c:v>
                </c:pt>
                <c:pt idx="465">
                  <c:v>0.01</c:v>
                </c:pt>
                <c:pt idx="466">
                  <c:v>0.01</c:v>
                </c:pt>
                <c:pt idx="467">
                  <c:v>0.01</c:v>
                </c:pt>
                <c:pt idx="468">
                  <c:v>0.01</c:v>
                </c:pt>
                <c:pt idx="469">
                  <c:v>0.01</c:v>
                </c:pt>
                <c:pt idx="470">
                  <c:v>0.01</c:v>
                </c:pt>
                <c:pt idx="471">
                  <c:v>0.01</c:v>
                </c:pt>
                <c:pt idx="472">
                  <c:v>0.01</c:v>
                </c:pt>
                <c:pt idx="473">
                  <c:v>0.01</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0.01</c:v>
                </c:pt>
                <c:pt idx="605">
                  <c:v>0.01</c:v>
                </c:pt>
                <c:pt idx="606">
                  <c:v>0.01</c:v>
                </c:pt>
                <c:pt idx="607">
                  <c:v>0.01</c:v>
                </c:pt>
                <c:pt idx="608">
                  <c:v>0.01</c:v>
                </c:pt>
                <c:pt idx="609">
                  <c:v>0.01</c:v>
                </c:pt>
                <c:pt idx="610">
                  <c:v>0.01</c:v>
                </c:pt>
                <c:pt idx="611">
                  <c:v>0.01</c:v>
                </c:pt>
                <c:pt idx="612">
                  <c:v>0.01</c:v>
                </c:pt>
                <c:pt idx="613">
                  <c:v>0.01</c:v>
                </c:pt>
                <c:pt idx="614">
                  <c:v>0.01</c:v>
                </c:pt>
                <c:pt idx="615">
                  <c:v>0.01</c:v>
                </c:pt>
                <c:pt idx="616">
                  <c:v>0.02</c:v>
                </c:pt>
                <c:pt idx="617">
                  <c:v>0.02</c:v>
                </c:pt>
                <c:pt idx="618">
                  <c:v>0.02</c:v>
                </c:pt>
                <c:pt idx="619">
                  <c:v>0.02</c:v>
                </c:pt>
                <c:pt idx="620">
                  <c:v>0.02</c:v>
                </c:pt>
                <c:pt idx="621">
                  <c:v>0.02</c:v>
                </c:pt>
                <c:pt idx="622">
                  <c:v>0.02</c:v>
                </c:pt>
                <c:pt idx="623">
                  <c:v>0.02</c:v>
                </c:pt>
                <c:pt idx="624">
                  <c:v>0.02</c:v>
                </c:pt>
                <c:pt idx="625">
                  <c:v>0.02</c:v>
                </c:pt>
                <c:pt idx="626">
                  <c:v>0.02</c:v>
                </c:pt>
                <c:pt idx="627">
                  <c:v>0.02</c:v>
                </c:pt>
                <c:pt idx="628">
                  <c:v>0.03</c:v>
                </c:pt>
                <c:pt idx="629">
                  <c:v>0.03</c:v>
                </c:pt>
                <c:pt idx="630">
                  <c:v>0.03</c:v>
                </c:pt>
                <c:pt idx="631">
                  <c:v>0.03</c:v>
                </c:pt>
                <c:pt idx="632">
                  <c:v>0.03</c:v>
                </c:pt>
                <c:pt idx="633">
                  <c:v>0.03</c:v>
                </c:pt>
                <c:pt idx="634">
                  <c:v>0.03</c:v>
                </c:pt>
                <c:pt idx="635">
                  <c:v>0.03</c:v>
                </c:pt>
                <c:pt idx="636">
                  <c:v>0.03</c:v>
                </c:pt>
                <c:pt idx="637">
                  <c:v>0.03</c:v>
                </c:pt>
                <c:pt idx="638">
                  <c:v>0.03</c:v>
                </c:pt>
                <c:pt idx="639">
                  <c:v>0.03</c:v>
                </c:pt>
                <c:pt idx="640">
                  <c:v>0.04</c:v>
                </c:pt>
                <c:pt idx="641">
                  <c:v>0.04</c:v>
                </c:pt>
                <c:pt idx="642">
                  <c:v>0.04</c:v>
                </c:pt>
                <c:pt idx="643">
                  <c:v>0.04</c:v>
                </c:pt>
                <c:pt idx="644">
                  <c:v>0.04</c:v>
                </c:pt>
                <c:pt idx="645">
                  <c:v>0.04</c:v>
                </c:pt>
                <c:pt idx="646">
                  <c:v>0.04</c:v>
                </c:pt>
                <c:pt idx="647">
                  <c:v>0.04</c:v>
                </c:pt>
                <c:pt idx="648">
                  <c:v>0.04</c:v>
                </c:pt>
                <c:pt idx="649">
                  <c:v>0.04</c:v>
                </c:pt>
                <c:pt idx="650">
                  <c:v>0.04</c:v>
                </c:pt>
                <c:pt idx="651">
                  <c:v>0.04</c:v>
                </c:pt>
                <c:pt idx="652">
                  <c:v>0.05</c:v>
                </c:pt>
                <c:pt idx="653">
                  <c:v>0.05</c:v>
                </c:pt>
                <c:pt idx="654">
                  <c:v>0.05</c:v>
                </c:pt>
                <c:pt idx="655">
                  <c:v>0.05</c:v>
                </c:pt>
                <c:pt idx="656">
                  <c:v>0.05</c:v>
                </c:pt>
                <c:pt idx="657">
                  <c:v>0.05</c:v>
                </c:pt>
                <c:pt idx="658">
                  <c:v>0.05</c:v>
                </c:pt>
                <c:pt idx="659">
                  <c:v>0.05</c:v>
                </c:pt>
                <c:pt idx="660">
                  <c:v>0.05</c:v>
                </c:pt>
                <c:pt idx="661">
                  <c:v>0.05</c:v>
                </c:pt>
                <c:pt idx="662">
                  <c:v>0.05</c:v>
                </c:pt>
                <c:pt idx="663">
                  <c:v>0.05</c:v>
                </c:pt>
                <c:pt idx="664">
                  <c:v>0.06</c:v>
                </c:pt>
                <c:pt idx="665">
                  <c:v>0.06</c:v>
                </c:pt>
                <c:pt idx="666">
                  <c:v>0.06</c:v>
                </c:pt>
                <c:pt idx="667">
                  <c:v>0.06</c:v>
                </c:pt>
                <c:pt idx="668">
                  <c:v>0.06</c:v>
                </c:pt>
                <c:pt idx="669">
                  <c:v>0.06</c:v>
                </c:pt>
                <c:pt idx="670">
                  <c:v>0.06</c:v>
                </c:pt>
                <c:pt idx="671">
                  <c:v>0.06</c:v>
                </c:pt>
                <c:pt idx="672">
                  <c:v>0.06</c:v>
                </c:pt>
                <c:pt idx="673">
                  <c:v>0.06</c:v>
                </c:pt>
                <c:pt idx="674">
                  <c:v>0.06</c:v>
                </c:pt>
                <c:pt idx="675">
                  <c:v>0.06</c:v>
                </c:pt>
                <c:pt idx="676">
                  <c:v>7.0000000000000007E-2</c:v>
                </c:pt>
                <c:pt idx="677">
                  <c:v>7.0000000000000007E-2</c:v>
                </c:pt>
                <c:pt idx="678">
                  <c:v>7.0000000000000007E-2</c:v>
                </c:pt>
                <c:pt idx="679">
                  <c:v>7.0000000000000007E-2</c:v>
                </c:pt>
                <c:pt idx="680">
                  <c:v>7.0000000000000007E-2</c:v>
                </c:pt>
                <c:pt idx="681">
                  <c:v>7.0000000000000007E-2</c:v>
                </c:pt>
                <c:pt idx="682">
                  <c:v>7.0000000000000007E-2</c:v>
                </c:pt>
                <c:pt idx="683">
                  <c:v>7.0000000000000007E-2</c:v>
                </c:pt>
                <c:pt idx="684">
                  <c:v>7.0000000000000007E-2</c:v>
                </c:pt>
                <c:pt idx="685">
                  <c:v>7.0000000000000007E-2</c:v>
                </c:pt>
                <c:pt idx="686">
                  <c:v>7.0000000000000007E-2</c:v>
                </c:pt>
                <c:pt idx="687">
                  <c:v>7.0000000000000007E-2</c:v>
                </c:pt>
                <c:pt idx="688">
                  <c:v>0.08</c:v>
                </c:pt>
                <c:pt idx="689">
                  <c:v>0.08</c:v>
                </c:pt>
                <c:pt idx="690">
                  <c:v>0.08</c:v>
                </c:pt>
                <c:pt idx="691">
                  <c:v>0.08</c:v>
                </c:pt>
                <c:pt idx="692">
                  <c:v>0.08</c:v>
                </c:pt>
                <c:pt idx="693">
                  <c:v>0.08</c:v>
                </c:pt>
                <c:pt idx="694">
                  <c:v>0.08</c:v>
                </c:pt>
                <c:pt idx="695">
                  <c:v>0.08</c:v>
                </c:pt>
                <c:pt idx="696">
                  <c:v>0.08</c:v>
                </c:pt>
                <c:pt idx="697">
                  <c:v>0.08</c:v>
                </c:pt>
                <c:pt idx="698">
                  <c:v>0.08</c:v>
                </c:pt>
                <c:pt idx="699">
                  <c:v>0.08</c:v>
                </c:pt>
                <c:pt idx="700">
                  <c:v>0.08</c:v>
                </c:pt>
                <c:pt idx="701">
                  <c:v>0.08</c:v>
                </c:pt>
                <c:pt idx="702">
                  <c:v>0.08</c:v>
                </c:pt>
                <c:pt idx="703">
                  <c:v>0.08</c:v>
                </c:pt>
                <c:pt idx="704">
                  <c:v>0.08</c:v>
                </c:pt>
                <c:pt idx="705">
                  <c:v>0.08</c:v>
                </c:pt>
                <c:pt idx="706">
                  <c:v>0.09</c:v>
                </c:pt>
                <c:pt idx="707">
                  <c:v>0.09</c:v>
                </c:pt>
                <c:pt idx="708">
                  <c:v>0.09</c:v>
                </c:pt>
                <c:pt idx="709">
                  <c:v>0.09</c:v>
                </c:pt>
                <c:pt idx="710">
                  <c:v>0.09</c:v>
                </c:pt>
                <c:pt idx="711">
                  <c:v>0.09</c:v>
                </c:pt>
                <c:pt idx="712">
                  <c:v>0.09</c:v>
                </c:pt>
                <c:pt idx="713">
                  <c:v>0.09</c:v>
                </c:pt>
                <c:pt idx="714">
                  <c:v>0.09</c:v>
                </c:pt>
                <c:pt idx="715">
                  <c:v>0.09</c:v>
                </c:pt>
                <c:pt idx="716">
                  <c:v>0.09</c:v>
                </c:pt>
                <c:pt idx="717">
                  <c:v>0.09</c:v>
                </c:pt>
                <c:pt idx="718">
                  <c:v>0.1</c:v>
                </c:pt>
                <c:pt idx="719">
                  <c:v>0.1</c:v>
                </c:pt>
              </c:numCache>
            </c:numRef>
          </c:yVal>
          <c:smooth val="0"/>
          <c:extLst>
            <c:ext xmlns:c16="http://schemas.microsoft.com/office/drawing/2014/chart" uri="{C3380CC4-5D6E-409C-BE32-E72D297353CC}">
              <c16:uniqueId val="{00000000-4E28-4727-95B6-CB732CAB3314}"/>
            </c:ext>
          </c:extLst>
        </c:ser>
        <c:ser>
          <c:idx val="1"/>
          <c:order val="1"/>
          <c:tx>
            <c:v>Intake</c:v>
          </c:tx>
          <c:spPr>
            <a:ln w="38100" cap="rnd">
              <a:solidFill>
                <a:schemeClr val="accent2"/>
              </a:solidFill>
              <a:round/>
            </a:ln>
            <a:effectLst/>
          </c:spPr>
          <c:marker>
            <c:symbol val="circle"/>
            <c:size val="5"/>
            <c:spPr>
              <a:noFill/>
              <a:ln w="9525">
                <a:noFill/>
              </a:ln>
              <a:effectLst/>
            </c:spPr>
          </c:marker>
          <c:xVal>
            <c:numRef>
              <c:f>'cam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data'!$C$7:$C$726</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0.01</c:v>
                </c:pt>
                <c:pt idx="140">
                  <c:v>0.01</c:v>
                </c:pt>
                <c:pt idx="141">
                  <c:v>0.01</c:v>
                </c:pt>
                <c:pt idx="142">
                  <c:v>0.01</c:v>
                </c:pt>
                <c:pt idx="143">
                  <c:v>0.01</c:v>
                </c:pt>
                <c:pt idx="144">
                  <c:v>0.01</c:v>
                </c:pt>
                <c:pt idx="145">
                  <c:v>0.01</c:v>
                </c:pt>
                <c:pt idx="146">
                  <c:v>0.01</c:v>
                </c:pt>
                <c:pt idx="147">
                  <c:v>0.01</c:v>
                </c:pt>
                <c:pt idx="148">
                  <c:v>0.01</c:v>
                </c:pt>
                <c:pt idx="149">
                  <c:v>0.01</c:v>
                </c:pt>
                <c:pt idx="150">
                  <c:v>0.01</c:v>
                </c:pt>
                <c:pt idx="151">
                  <c:v>0.01</c:v>
                </c:pt>
                <c:pt idx="152">
                  <c:v>0.01</c:v>
                </c:pt>
                <c:pt idx="153">
                  <c:v>0.01</c:v>
                </c:pt>
                <c:pt idx="154">
                  <c:v>0.01</c:v>
                </c:pt>
                <c:pt idx="155">
                  <c:v>0.01</c:v>
                </c:pt>
                <c:pt idx="156">
                  <c:v>0.01</c:v>
                </c:pt>
                <c:pt idx="157">
                  <c:v>0.01</c:v>
                </c:pt>
                <c:pt idx="158">
                  <c:v>0.01</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0.01</c:v>
                </c:pt>
                <c:pt idx="260">
                  <c:v>0.01</c:v>
                </c:pt>
                <c:pt idx="261">
                  <c:v>0.01</c:v>
                </c:pt>
                <c:pt idx="262">
                  <c:v>0.01</c:v>
                </c:pt>
                <c:pt idx="263">
                  <c:v>0.01</c:v>
                </c:pt>
                <c:pt idx="264">
                  <c:v>0.01</c:v>
                </c:pt>
                <c:pt idx="265">
                  <c:v>0.01</c:v>
                </c:pt>
                <c:pt idx="266">
                  <c:v>0.01</c:v>
                </c:pt>
                <c:pt idx="267">
                  <c:v>0.01</c:v>
                </c:pt>
                <c:pt idx="268">
                  <c:v>0.01</c:v>
                </c:pt>
                <c:pt idx="269">
                  <c:v>0.01</c:v>
                </c:pt>
                <c:pt idx="270">
                  <c:v>0.01</c:v>
                </c:pt>
                <c:pt idx="271">
                  <c:v>0.01</c:v>
                </c:pt>
                <c:pt idx="272">
                  <c:v>0.01</c:v>
                </c:pt>
                <c:pt idx="273">
                  <c:v>0.01</c:v>
                </c:pt>
                <c:pt idx="274">
                  <c:v>0.01</c:v>
                </c:pt>
                <c:pt idx="275">
                  <c:v>0.01</c:v>
                </c:pt>
                <c:pt idx="276">
                  <c:v>0.01</c:v>
                </c:pt>
                <c:pt idx="277">
                  <c:v>0.01</c:v>
                </c:pt>
                <c:pt idx="278">
                  <c:v>0.01</c:v>
                </c:pt>
                <c:pt idx="279">
                  <c:v>0.01</c:v>
                </c:pt>
                <c:pt idx="280">
                  <c:v>0.01</c:v>
                </c:pt>
                <c:pt idx="281">
                  <c:v>0.01</c:v>
                </c:pt>
                <c:pt idx="282">
                  <c:v>0.01</c:v>
                </c:pt>
                <c:pt idx="283">
                  <c:v>0.01</c:v>
                </c:pt>
                <c:pt idx="284">
                  <c:v>0.01</c:v>
                </c:pt>
                <c:pt idx="285">
                  <c:v>0.01</c:v>
                </c:pt>
                <c:pt idx="286">
                  <c:v>0.01</c:v>
                </c:pt>
                <c:pt idx="287">
                  <c:v>0.01</c:v>
                </c:pt>
                <c:pt idx="288">
                  <c:v>0.01</c:v>
                </c:pt>
                <c:pt idx="289">
                  <c:v>0.01</c:v>
                </c:pt>
                <c:pt idx="290">
                  <c:v>0.01</c:v>
                </c:pt>
                <c:pt idx="291">
                  <c:v>0.01</c:v>
                </c:pt>
                <c:pt idx="292">
                  <c:v>0.01</c:v>
                </c:pt>
                <c:pt idx="293">
                  <c:v>0.01</c:v>
                </c:pt>
                <c:pt idx="294">
                  <c:v>0.01</c:v>
                </c:pt>
                <c:pt idx="295">
                  <c:v>0.01</c:v>
                </c:pt>
                <c:pt idx="296">
                  <c:v>0.01</c:v>
                </c:pt>
                <c:pt idx="297">
                  <c:v>0.01</c:v>
                </c:pt>
                <c:pt idx="298">
                  <c:v>0.01</c:v>
                </c:pt>
                <c:pt idx="299">
                  <c:v>0.01</c:v>
                </c:pt>
                <c:pt idx="300">
                  <c:v>0.01</c:v>
                </c:pt>
                <c:pt idx="301">
                  <c:v>0.01</c:v>
                </c:pt>
                <c:pt idx="302">
                  <c:v>0.01</c:v>
                </c:pt>
                <c:pt idx="303">
                  <c:v>0.01</c:v>
                </c:pt>
                <c:pt idx="304">
                  <c:v>0.01</c:v>
                </c:pt>
                <c:pt idx="305">
                  <c:v>0.01</c:v>
                </c:pt>
                <c:pt idx="306">
                  <c:v>0.01</c:v>
                </c:pt>
                <c:pt idx="307">
                  <c:v>0.01</c:v>
                </c:pt>
                <c:pt idx="308">
                  <c:v>0.01</c:v>
                </c:pt>
                <c:pt idx="309">
                  <c:v>0.01</c:v>
                </c:pt>
                <c:pt idx="310">
                  <c:v>0.01</c:v>
                </c:pt>
                <c:pt idx="311">
                  <c:v>0.01</c:v>
                </c:pt>
                <c:pt idx="312">
                  <c:v>0.01</c:v>
                </c:pt>
                <c:pt idx="313">
                  <c:v>0.01</c:v>
                </c:pt>
                <c:pt idx="314">
                  <c:v>0.01</c:v>
                </c:pt>
                <c:pt idx="315">
                  <c:v>0.01</c:v>
                </c:pt>
                <c:pt idx="316">
                  <c:v>0.01</c:v>
                </c:pt>
                <c:pt idx="317">
                  <c:v>0.01</c:v>
                </c:pt>
                <c:pt idx="318">
                  <c:v>0.01</c:v>
                </c:pt>
                <c:pt idx="319">
                  <c:v>0.01</c:v>
                </c:pt>
                <c:pt idx="320">
                  <c:v>0.01</c:v>
                </c:pt>
                <c:pt idx="321">
                  <c:v>0.01</c:v>
                </c:pt>
                <c:pt idx="322">
                  <c:v>0.01</c:v>
                </c:pt>
                <c:pt idx="323">
                  <c:v>0.01</c:v>
                </c:pt>
                <c:pt idx="324">
                  <c:v>0.01</c:v>
                </c:pt>
                <c:pt idx="325">
                  <c:v>0.02</c:v>
                </c:pt>
                <c:pt idx="326">
                  <c:v>0.02</c:v>
                </c:pt>
                <c:pt idx="327">
                  <c:v>0.03</c:v>
                </c:pt>
                <c:pt idx="328">
                  <c:v>0.03</c:v>
                </c:pt>
                <c:pt idx="329">
                  <c:v>0.04</c:v>
                </c:pt>
                <c:pt idx="330">
                  <c:v>0.04</c:v>
                </c:pt>
                <c:pt idx="331">
                  <c:v>0.05</c:v>
                </c:pt>
                <c:pt idx="332">
                  <c:v>0.06</c:v>
                </c:pt>
                <c:pt idx="333">
                  <c:v>7.0000000000000007E-2</c:v>
                </c:pt>
                <c:pt idx="334">
                  <c:v>0.08</c:v>
                </c:pt>
                <c:pt idx="335">
                  <c:v>0.09</c:v>
                </c:pt>
                <c:pt idx="336">
                  <c:v>0.09</c:v>
                </c:pt>
                <c:pt idx="337">
                  <c:v>0.1</c:v>
                </c:pt>
                <c:pt idx="338">
                  <c:v>0.11</c:v>
                </c:pt>
                <c:pt idx="339">
                  <c:v>0.12</c:v>
                </c:pt>
                <c:pt idx="340">
                  <c:v>0.13</c:v>
                </c:pt>
                <c:pt idx="341">
                  <c:v>0.14000000000000001</c:v>
                </c:pt>
                <c:pt idx="342">
                  <c:v>0.14000000000000001</c:v>
                </c:pt>
                <c:pt idx="343">
                  <c:v>0.15</c:v>
                </c:pt>
                <c:pt idx="344">
                  <c:v>0.16</c:v>
                </c:pt>
                <c:pt idx="345">
                  <c:v>0.17</c:v>
                </c:pt>
                <c:pt idx="346">
                  <c:v>0.18</c:v>
                </c:pt>
                <c:pt idx="347">
                  <c:v>0.19</c:v>
                </c:pt>
                <c:pt idx="348">
                  <c:v>0.19</c:v>
                </c:pt>
                <c:pt idx="349">
                  <c:v>0.2</c:v>
                </c:pt>
                <c:pt idx="350">
                  <c:v>0.21</c:v>
                </c:pt>
                <c:pt idx="351">
                  <c:v>0.22</c:v>
                </c:pt>
                <c:pt idx="352">
                  <c:v>0.23</c:v>
                </c:pt>
                <c:pt idx="353">
                  <c:v>0.24</c:v>
                </c:pt>
                <c:pt idx="354">
                  <c:v>0.25</c:v>
                </c:pt>
                <c:pt idx="355">
                  <c:v>0.26</c:v>
                </c:pt>
                <c:pt idx="356">
                  <c:v>0.26</c:v>
                </c:pt>
                <c:pt idx="357">
                  <c:v>0.27</c:v>
                </c:pt>
                <c:pt idx="358">
                  <c:v>0.28000000000000003</c:v>
                </c:pt>
                <c:pt idx="359">
                  <c:v>0.28999999999999998</c:v>
                </c:pt>
                <c:pt idx="360">
                  <c:v>0.28999999999999998</c:v>
                </c:pt>
                <c:pt idx="361">
                  <c:v>0.3</c:v>
                </c:pt>
                <c:pt idx="362">
                  <c:v>0.31</c:v>
                </c:pt>
                <c:pt idx="363">
                  <c:v>0.32</c:v>
                </c:pt>
                <c:pt idx="364">
                  <c:v>0.33</c:v>
                </c:pt>
                <c:pt idx="365">
                  <c:v>0.34</c:v>
                </c:pt>
                <c:pt idx="366">
                  <c:v>0.35</c:v>
                </c:pt>
                <c:pt idx="367">
                  <c:v>0.36</c:v>
                </c:pt>
                <c:pt idx="368">
                  <c:v>0.37</c:v>
                </c:pt>
                <c:pt idx="369">
                  <c:v>0.38</c:v>
                </c:pt>
                <c:pt idx="370">
                  <c:v>0.39</c:v>
                </c:pt>
                <c:pt idx="371">
                  <c:v>0.4</c:v>
                </c:pt>
                <c:pt idx="372">
                  <c:v>0.41</c:v>
                </c:pt>
                <c:pt idx="373">
                  <c:v>0.43</c:v>
                </c:pt>
                <c:pt idx="374">
                  <c:v>0.45</c:v>
                </c:pt>
                <c:pt idx="375">
                  <c:v>0.47</c:v>
                </c:pt>
                <c:pt idx="376">
                  <c:v>0.48</c:v>
                </c:pt>
                <c:pt idx="377">
                  <c:v>0.5</c:v>
                </c:pt>
                <c:pt idx="378">
                  <c:v>0.52</c:v>
                </c:pt>
                <c:pt idx="379">
                  <c:v>0.55000000000000004</c:v>
                </c:pt>
                <c:pt idx="380">
                  <c:v>0.56999999999999995</c:v>
                </c:pt>
                <c:pt idx="381">
                  <c:v>0.59</c:v>
                </c:pt>
                <c:pt idx="382">
                  <c:v>0.63</c:v>
                </c:pt>
                <c:pt idx="383">
                  <c:v>0.65</c:v>
                </c:pt>
                <c:pt idx="384">
                  <c:v>0.68</c:v>
                </c:pt>
                <c:pt idx="385">
                  <c:v>0.71</c:v>
                </c:pt>
                <c:pt idx="386">
                  <c:v>0.73</c:v>
                </c:pt>
                <c:pt idx="387">
                  <c:v>0.76</c:v>
                </c:pt>
                <c:pt idx="388">
                  <c:v>0.79</c:v>
                </c:pt>
                <c:pt idx="389">
                  <c:v>0.83</c:v>
                </c:pt>
                <c:pt idx="390">
                  <c:v>0.87</c:v>
                </c:pt>
                <c:pt idx="391">
                  <c:v>0.91</c:v>
                </c:pt>
                <c:pt idx="392">
                  <c:v>0.95</c:v>
                </c:pt>
                <c:pt idx="393">
                  <c:v>0.99</c:v>
                </c:pt>
                <c:pt idx="394">
                  <c:v>1.03</c:v>
                </c:pt>
                <c:pt idx="395">
                  <c:v>1.06</c:v>
                </c:pt>
                <c:pt idx="396">
                  <c:v>1.1000000000000001</c:v>
                </c:pt>
                <c:pt idx="397">
                  <c:v>1.1499999999999999</c:v>
                </c:pt>
                <c:pt idx="398">
                  <c:v>1.19</c:v>
                </c:pt>
                <c:pt idx="399">
                  <c:v>1.24</c:v>
                </c:pt>
                <c:pt idx="400">
                  <c:v>1.29</c:v>
                </c:pt>
                <c:pt idx="401">
                  <c:v>1.34</c:v>
                </c:pt>
                <c:pt idx="402">
                  <c:v>1.39</c:v>
                </c:pt>
                <c:pt idx="403">
                  <c:v>1.45</c:v>
                </c:pt>
                <c:pt idx="404">
                  <c:v>1.5</c:v>
                </c:pt>
                <c:pt idx="405">
                  <c:v>1.56</c:v>
                </c:pt>
                <c:pt idx="406">
                  <c:v>1.61</c:v>
                </c:pt>
                <c:pt idx="407">
                  <c:v>1.67</c:v>
                </c:pt>
                <c:pt idx="408">
                  <c:v>1.73</c:v>
                </c:pt>
                <c:pt idx="409">
                  <c:v>1.8</c:v>
                </c:pt>
                <c:pt idx="410">
                  <c:v>1.85</c:v>
                </c:pt>
                <c:pt idx="411">
                  <c:v>1.91</c:v>
                </c:pt>
                <c:pt idx="412">
                  <c:v>1.98</c:v>
                </c:pt>
                <c:pt idx="413">
                  <c:v>2.06</c:v>
                </c:pt>
                <c:pt idx="414">
                  <c:v>2.13</c:v>
                </c:pt>
                <c:pt idx="415">
                  <c:v>2.2000000000000002</c:v>
                </c:pt>
                <c:pt idx="416">
                  <c:v>2.2599999999999998</c:v>
                </c:pt>
                <c:pt idx="417">
                  <c:v>2.3199999999999998</c:v>
                </c:pt>
                <c:pt idx="418">
                  <c:v>2.41</c:v>
                </c:pt>
                <c:pt idx="419">
                  <c:v>2.5</c:v>
                </c:pt>
                <c:pt idx="420">
                  <c:v>2.58</c:v>
                </c:pt>
                <c:pt idx="421">
                  <c:v>2.67</c:v>
                </c:pt>
                <c:pt idx="422">
                  <c:v>2.74</c:v>
                </c:pt>
                <c:pt idx="423">
                  <c:v>2.81</c:v>
                </c:pt>
                <c:pt idx="424">
                  <c:v>2.9</c:v>
                </c:pt>
                <c:pt idx="425">
                  <c:v>3</c:v>
                </c:pt>
                <c:pt idx="426">
                  <c:v>3.09</c:v>
                </c:pt>
                <c:pt idx="427">
                  <c:v>3.19</c:v>
                </c:pt>
                <c:pt idx="428">
                  <c:v>3.28</c:v>
                </c:pt>
                <c:pt idx="429">
                  <c:v>3.38</c:v>
                </c:pt>
                <c:pt idx="430">
                  <c:v>3.47</c:v>
                </c:pt>
                <c:pt idx="431">
                  <c:v>3.56</c:v>
                </c:pt>
                <c:pt idx="432">
                  <c:v>3.66</c:v>
                </c:pt>
                <c:pt idx="433">
                  <c:v>3.77</c:v>
                </c:pt>
                <c:pt idx="434">
                  <c:v>3.89</c:v>
                </c:pt>
                <c:pt idx="435">
                  <c:v>4.0199999999999996</c:v>
                </c:pt>
                <c:pt idx="436">
                  <c:v>4.1100000000000003</c:v>
                </c:pt>
                <c:pt idx="437">
                  <c:v>4.21</c:v>
                </c:pt>
                <c:pt idx="438">
                  <c:v>4.3099999999999996</c:v>
                </c:pt>
                <c:pt idx="439">
                  <c:v>4.42</c:v>
                </c:pt>
                <c:pt idx="440">
                  <c:v>4.54</c:v>
                </c:pt>
                <c:pt idx="441">
                  <c:v>4.67</c:v>
                </c:pt>
                <c:pt idx="442">
                  <c:v>4.79</c:v>
                </c:pt>
                <c:pt idx="443">
                  <c:v>4.91</c:v>
                </c:pt>
                <c:pt idx="444">
                  <c:v>5.05</c:v>
                </c:pt>
                <c:pt idx="445">
                  <c:v>5.2</c:v>
                </c:pt>
                <c:pt idx="446">
                  <c:v>5.27</c:v>
                </c:pt>
                <c:pt idx="447">
                  <c:v>5.34</c:v>
                </c:pt>
                <c:pt idx="448">
                  <c:v>5.53</c:v>
                </c:pt>
                <c:pt idx="449">
                  <c:v>5.72</c:v>
                </c:pt>
                <c:pt idx="450">
                  <c:v>5.86</c:v>
                </c:pt>
                <c:pt idx="451">
                  <c:v>6</c:v>
                </c:pt>
                <c:pt idx="452">
                  <c:v>6.13</c:v>
                </c:pt>
                <c:pt idx="453">
                  <c:v>6.27</c:v>
                </c:pt>
                <c:pt idx="454">
                  <c:v>6.42</c:v>
                </c:pt>
                <c:pt idx="455">
                  <c:v>6.57</c:v>
                </c:pt>
                <c:pt idx="456">
                  <c:v>6.73</c:v>
                </c:pt>
                <c:pt idx="457">
                  <c:v>6.89</c:v>
                </c:pt>
                <c:pt idx="458">
                  <c:v>7.02</c:v>
                </c:pt>
                <c:pt idx="459">
                  <c:v>7.15</c:v>
                </c:pt>
                <c:pt idx="460">
                  <c:v>7.3</c:v>
                </c:pt>
                <c:pt idx="461">
                  <c:v>7.45</c:v>
                </c:pt>
                <c:pt idx="462">
                  <c:v>7.6</c:v>
                </c:pt>
                <c:pt idx="463">
                  <c:v>7.76</c:v>
                </c:pt>
                <c:pt idx="464">
                  <c:v>7.88</c:v>
                </c:pt>
                <c:pt idx="465">
                  <c:v>8.01</c:v>
                </c:pt>
                <c:pt idx="466">
                  <c:v>8.15</c:v>
                </c:pt>
                <c:pt idx="467">
                  <c:v>8.2899999999999991</c:v>
                </c:pt>
                <c:pt idx="468">
                  <c:v>8.41</c:v>
                </c:pt>
                <c:pt idx="469">
                  <c:v>8.5299999999999994</c:v>
                </c:pt>
                <c:pt idx="470">
                  <c:v>8.6199999999999992</c:v>
                </c:pt>
                <c:pt idx="471">
                  <c:v>8.7200000000000006</c:v>
                </c:pt>
                <c:pt idx="472">
                  <c:v>8.7899999999999991</c:v>
                </c:pt>
                <c:pt idx="473">
                  <c:v>8.8699999999999992</c:v>
                </c:pt>
                <c:pt idx="474">
                  <c:v>8.9</c:v>
                </c:pt>
                <c:pt idx="475">
                  <c:v>8.94</c:v>
                </c:pt>
                <c:pt idx="476">
                  <c:v>8.9700000000000006</c:v>
                </c:pt>
                <c:pt idx="477">
                  <c:v>8.99</c:v>
                </c:pt>
                <c:pt idx="478">
                  <c:v>8.99</c:v>
                </c:pt>
                <c:pt idx="479">
                  <c:v>9</c:v>
                </c:pt>
                <c:pt idx="480">
                  <c:v>8.98</c:v>
                </c:pt>
                <c:pt idx="481">
                  <c:v>8.9700000000000006</c:v>
                </c:pt>
                <c:pt idx="482">
                  <c:v>8.93</c:v>
                </c:pt>
                <c:pt idx="483">
                  <c:v>8.8800000000000008</c:v>
                </c:pt>
                <c:pt idx="484">
                  <c:v>8.8000000000000007</c:v>
                </c:pt>
                <c:pt idx="485">
                  <c:v>8.7200000000000006</c:v>
                </c:pt>
                <c:pt idx="486">
                  <c:v>8.61</c:v>
                </c:pt>
                <c:pt idx="487">
                  <c:v>8.49</c:v>
                </c:pt>
                <c:pt idx="488">
                  <c:v>8.3800000000000008</c:v>
                </c:pt>
                <c:pt idx="489">
                  <c:v>8.26</c:v>
                </c:pt>
                <c:pt idx="490">
                  <c:v>8.1199999999999992</c:v>
                </c:pt>
                <c:pt idx="491">
                  <c:v>7.98</c:v>
                </c:pt>
                <c:pt idx="492">
                  <c:v>7.84</c:v>
                </c:pt>
                <c:pt idx="493">
                  <c:v>7.69</c:v>
                </c:pt>
                <c:pt idx="494">
                  <c:v>7.53</c:v>
                </c:pt>
                <c:pt idx="495">
                  <c:v>7.36</c:v>
                </c:pt>
                <c:pt idx="496">
                  <c:v>7.21</c:v>
                </c:pt>
                <c:pt idx="497">
                  <c:v>7.06</c:v>
                </c:pt>
                <c:pt idx="498">
                  <c:v>6.9</c:v>
                </c:pt>
                <c:pt idx="499">
                  <c:v>6.74</c:v>
                </c:pt>
                <c:pt idx="500">
                  <c:v>6.6</c:v>
                </c:pt>
                <c:pt idx="501">
                  <c:v>6.45</c:v>
                </c:pt>
                <c:pt idx="502">
                  <c:v>6.28</c:v>
                </c:pt>
                <c:pt idx="503">
                  <c:v>6.11</c:v>
                </c:pt>
                <c:pt idx="504">
                  <c:v>5.98</c:v>
                </c:pt>
                <c:pt idx="505">
                  <c:v>5.85</c:v>
                </c:pt>
                <c:pt idx="506">
                  <c:v>5.68</c:v>
                </c:pt>
                <c:pt idx="507">
                  <c:v>5.5</c:v>
                </c:pt>
                <c:pt idx="508">
                  <c:v>5.35</c:v>
                </c:pt>
                <c:pt idx="509">
                  <c:v>5.2</c:v>
                </c:pt>
                <c:pt idx="510">
                  <c:v>5.0599999999999996</c:v>
                </c:pt>
                <c:pt idx="511">
                  <c:v>4.91</c:v>
                </c:pt>
                <c:pt idx="512">
                  <c:v>4.79</c:v>
                </c:pt>
                <c:pt idx="513">
                  <c:v>4.66</c:v>
                </c:pt>
                <c:pt idx="514">
                  <c:v>4.53</c:v>
                </c:pt>
                <c:pt idx="515">
                  <c:v>4.4000000000000004</c:v>
                </c:pt>
                <c:pt idx="516">
                  <c:v>4.28</c:v>
                </c:pt>
                <c:pt idx="517">
                  <c:v>4.1500000000000004</c:v>
                </c:pt>
                <c:pt idx="518">
                  <c:v>4.04</c:v>
                </c:pt>
                <c:pt idx="519">
                  <c:v>3.92</c:v>
                </c:pt>
                <c:pt idx="520">
                  <c:v>3.8</c:v>
                </c:pt>
                <c:pt idx="521">
                  <c:v>3.68</c:v>
                </c:pt>
                <c:pt idx="522">
                  <c:v>3.56</c:v>
                </c:pt>
                <c:pt idx="523">
                  <c:v>3.44</c:v>
                </c:pt>
                <c:pt idx="524">
                  <c:v>3.34</c:v>
                </c:pt>
                <c:pt idx="525">
                  <c:v>3.25</c:v>
                </c:pt>
                <c:pt idx="526">
                  <c:v>3.13</c:v>
                </c:pt>
                <c:pt idx="527">
                  <c:v>3.02</c:v>
                </c:pt>
                <c:pt idx="528">
                  <c:v>2.93</c:v>
                </c:pt>
                <c:pt idx="529">
                  <c:v>2.85</c:v>
                </c:pt>
                <c:pt idx="530">
                  <c:v>2.77</c:v>
                </c:pt>
                <c:pt idx="531">
                  <c:v>2.7</c:v>
                </c:pt>
                <c:pt idx="532">
                  <c:v>2.61</c:v>
                </c:pt>
                <c:pt idx="533">
                  <c:v>2.52</c:v>
                </c:pt>
                <c:pt idx="534">
                  <c:v>2.42</c:v>
                </c:pt>
                <c:pt idx="535">
                  <c:v>2.3199999999999998</c:v>
                </c:pt>
                <c:pt idx="536">
                  <c:v>2.25</c:v>
                </c:pt>
                <c:pt idx="537">
                  <c:v>2.1800000000000002</c:v>
                </c:pt>
                <c:pt idx="538">
                  <c:v>2.11</c:v>
                </c:pt>
                <c:pt idx="539">
                  <c:v>2.0499999999999998</c:v>
                </c:pt>
                <c:pt idx="540">
                  <c:v>1.97</c:v>
                </c:pt>
                <c:pt idx="541">
                  <c:v>1.89</c:v>
                </c:pt>
                <c:pt idx="542">
                  <c:v>1.82</c:v>
                </c:pt>
                <c:pt idx="543">
                  <c:v>1.75</c:v>
                </c:pt>
                <c:pt idx="544">
                  <c:v>1.68</c:v>
                </c:pt>
                <c:pt idx="545">
                  <c:v>1.62</c:v>
                </c:pt>
                <c:pt idx="546">
                  <c:v>1.55</c:v>
                </c:pt>
                <c:pt idx="547">
                  <c:v>1.49</c:v>
                </c:pt>
                <c:pt idx="548">
                  <c:v>1.43</c:v>
                </c:pt>
                <c:pt idx="549">
                  <c:v>1.38</c:v>
                </c:pt>
                <c:pt idx="550">
                  <c:v>1.32</c:v>
                </c:pt>
                <c:pt idx="551">
                  <c:v>1.26</c:v>
                </c:pt>
                <c:pt idx="552">
                  <c:v>1.21</c:v>
                </c:pt>
                <c:pt idx="553">
                  <c:v>1.1599999999999999</c:v>
                </c:pt>
                <c:pt idx="554">
                  <c:v>1.1100000000000001</c:v>
                </c:pt>
                <c:pt idx="555">
                  <c:v>1.06</c:v>
                </c:pt>
                <c:pt idx="556">
                  <c:v>1.01</c:v>
                </c:pt>
                <c:pt idx="557">
                  <c:v>0.97</c:v>
                </c:pt>
                <c:pt idx="558">
                  <c:v>0.92</c:v>
                </c:pt>
                <c:pt idx="559">
                  <c:v>0.88</c:v>
                </c:pt>
                <c:pt idx="560">
                  <c:v>0.84</c:v>
                </c:pt>
                <c:pt idx="561">
                  <c:v>0.8</c:v>
                </c:pt>
                <c:pt idx="562">
                  <c:v>0.77</c:v>
                </c:pt>
                <c:pt idx="563">
                  <c:v>0.74</c:v>
                </c:pt>
                <c:pt idx="564">
                  <c:v>0.7</c:v>
                </c:pt>
                <c:pt idx="565">
                  <c:v>0.67</c:v>
                </c:pt>
                <c:pt idx="566">
                  <c:v>0.63</c:v>
                </c:pt>
                <c:pt idx="567">
                  <c:v>0.6</c:v>
                </c:pt>
                <c:pt idx="568">
                  <c:v>0.56999999999999995</c:v>
                </c:pt>
                <c:pt idx="569">
                  <c:v>0.54</c:v>
                </c:pt>
                <c:pt idx="570">
                  <c:v>0.51</c:v>
                </c:pt>
                <c:pt idx="571">
                  <c:v>0.48</c:v>
                </c:pt>
                <c:pt idx="572">
                  <c:v>0.46</c:v>
                </c:pt>
                <c:pt idx="573">
                  <c:v>0.44</c:v>
                </c:pt>
                <c:pt idx="574">
                  <c:v>0.41</c:v>
                </c:pt>
                <c:pt idx="575">
                  <c:v>0.39</c:v>
                </c:pt>
                <c:pt idx="576">
                  <c:v>0.37</c:v>
                </c:pt>
                <c:pt idx="577">
                  <c:v>0.35</c:v>
                </c:pt>
                <c:pt idx="578">
                  <c:v>0.33</c:v>
                </c:pt>
                <c:pt idx="579">
                  <c:v>0.32</c:v>
                </c:pt>
                <c:pt idx="580">
                  <c:v>0.3</c:v>
                </c:pt>
                <c:pt idx="581">
                  <c:v>0.28999999999999998</c:v>
                </c:pt>
                <c:pt idx="582">
                  <c:v>0.27</c:v>
                </c:pt>
                <c:pt idx="583">
                  <c:v>0.26</c:v>
                </c:pt>
                <c:pt idx="584">
                  <c:v>0.25</c:v>
                </c:pt>
                <c:pt idx="585">
                  <c:v>0.24</c:v>
                </c:pt>
                <c:pt idx="586">
                  <c:v>0.22</c:v>
                </c:pt>
                <c:pt idx="587">
                  <c:v>0.21</c:v>
                </c:pt>
                <c:pt idx="588">
                  <c:v>0.2</c:v>
                </c:pt>
                <c:pt idx="589">
                  <c:v>0.2</c:v>
                </c:pt>
                <c:pt idx="590">
                  <c:v>0.19</c:v>
                </c:pt>
                <c:pt idx="591">
                  <c:v>0.18</c:v>
                </c:pt>
                <c:pt idx="592">
                  <c:v>0.17</c:v>
                </c:pt>
                <c:pt idx="593">
                  <c:v>0.16</c:v>
                </c:pt>
                <c:pt idx="594">
                  <c:v>0.15</c:v>
                </c:pt>
                <c:pt idx="595">
                  <c:v>0.14000000000000001</c:v>
                </c:pt>
                <c:pt idx="596">
                  <c:v>0.13</c:v>
                </c:pt>
                <c:pt idx="597">
                  <c:v>0.12</c:v>
                </c:pt>
                <c:pt idx="598">
                  <c:v>0.11</c:v>
                </c:pt>
                <c:pt idx="599">
                  <c:v>0.1</c:v>
                </c:pt>
                <c:pt idx="600">
                  <c:v>0.09</c:v>
                </c:pt>
                <c:pt idx="601">
                  <c:v>0.09</c:v>
                </c:pt>
                <c:pt idx="602">
                  <c:v>0.08</c:v>
                </c:pt>
                <c:pt idx="603">
                  <c:v>7.0000000000000007E-2</c:v>
                </c:pt>
                <c:pt idx="604">
                  <c:v>0.06</c:v>
                </c:pt>
                <c:pt idx="605">
                  <c:v>0.05</c:v>
                </c:pt>
                <c:pt idx="606">
                  <c:v>0.04</c:v>
                </c:pt>
                <c:pt idx="607">
                  <c:v>0.03</c:v>
                </c:pt>
                <c:pt idx="608">
                  <c:v>0.02</c:v>
                </c:pt>
                <c:pt idx="609">
                  <c:v>0.02</c:v>
                </c:pt>
                <c:pt idx="610">
                  <c:v>0.01</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0"/>
          <c:extLst>
            <c:ext xmlns:c16="http://schemas.microsoft.com/office/drawing/2014/chart" uri="{C3380CC4-5D6E-409C-BE32-E72D297353CC}">
              <c16:uniqueId val="{00000001-4E28-4727-95B6-CB732CAB3314}"/>
            </c:ext>
          </c:extLst>
        </c:ser>
        <c:dLbls>
          <c:showLegendKey val="0"/>
          <c:showVal val="0"/>
          <c:showCatName val="0"/>
          <c:showSerName val="0"/>
          <c:showPercent val="0"/>
          <c:showBubbleSize val="0"/>
        </c:dLbls>
        <c:axId val="1716574111"/>
        <c:axId val="1503544991"/>
      </c:scatterChart>
      <c:valAx>
        <c:axId val="1716574111"/>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3544991"/>
        <c:crosses val="autoZero"/>
        <c:crossBetween val="midCat"/>
      </c:valAx>
      <c:valAx>
        <c:axId val="15035449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6574111"/>
        <c:crosses val="autoZero"/>
        <c:crossBetween val="midCat"/>
      </c:valAx>
      <c:spPr>
        <a:noFill/>
        <a:ln>
          <a:noFill/>
        </a:ln>
        <a:effectLst/>
      </c:spPr>
    </c:plotArea>
    <c:legend>
      <c:legendPos val="r"/>
      <c:layout>
        <c:manualLayout>
          <c:xMode val="edge"/>
          <c:yMode val="edge"/>
          <c:x val="0.74605511811023617"/>
          <c:y val="0.17208260425780114"/>
          <c:w val="0.1622782152230971"/>
          <c:h val="0.1562510936132983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a:t>
            </a:r>
            <a:r>
              <a:rPr lang="en-GB" baseline="0"/>
              <a:t> and intake jerk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 jerk</c:v>
          </c:tx>
          <c:spPr>
            <a:ln w="19050" cap="rnd">
              <a:solidFill>
                <a:schemeClr val="accent1"/>
              </a:solidFill>
              <a:round/>
            </a:ln>
            <a:effectLst/>
          </c:spPr>
          <c:marker>
            <c:symbol val="none"/>
          </c:marker>
          <c:xVal>
            <c:numRef>
              <c:f>'cam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data'!$I$6:$I$726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120</c:v>
                </c:pt>
                <c:pt idx="138">
                  <c:v>-120</c:v>
                </c:pt>
                <c:pt idx="139">
                  <c:v>-120</c:v>
                </c:pt>
                <c:pt idx="140">
                  <c:v>120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-120</c:v>
                </c:pt>
                <c:pt idx="158">
                  <c:v>120</c:v>
                </c:pt>
                <c:pt idx="159">
                  <c:v>120</c:v>
                </c:pt>
                <c:pt idx="160">
                  <c:v>-120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120</c:v>
                </c:pt>
                <c:pt idx="258">
                  <c:v>-120</c:v>
                </c:pt>
                <c:pt idx="259">
                  <c:v>-120</c:v>
                </c:pt>
                <c:pt idx="260">
                  <c:v>120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120</c:v>
                </c:pt>
                <c:pt idx="324">
                  <c:v>-120</c:v>
                </c:pt>
                <c:pt idx="325">
                  <c:v>-2.0816681711721685E-14</c:v>
                </c:pt>
                <c:pt idx="326">
                  <c:v>2.0816681711721685E-14</c:v>
                </c:pt>
                <c:pt idx="327">
                  <c:v>4.163336342344337E-14</c:v>
                </c:pt>
                <c:pt idx="328">
                  <c:v>-4.163336342344337E-14</c:v>
                </c:pt>
                <c:pt idx="329">
                  <c:v>0</c:v>
                </c:pt>
                <c:pt idx="330">
                  <c:v>119.99999999999994</c:v>
                </c:pt>
                <c:pt idx="331">
                  <c:v>-119.99999999999986</c:v>
                </c:pt>
                <c:pt idx="332">
                  <c:v>-8.3266726846886741E-14</c:v>
                </c:pt>
                <c:pt idx="333">
                  <c:v>-1.6653345369377348E-13</c:v>
                </c:pt>
                <c:pt idx="334">
                  <c:v>-119.99999999999977</c:v>
                </c:pt>
                <c:pt idx="335">
                  <c:v>120.00000000000011</c:v>
                </c:pt>
                <c:pt idx="336">
                  <c:v>119.99999999999977</c:v>
                </c:pt>
                <c:pt idx="337">
                  <c:v>-120.00000000000011</c:v>
                </c:pt>
                <c:pt idx="338">
                  <c:v>3.3306690738754696E-13</c:v>
                </c:pt>
                <c:pt idx="339">
                  <c:v>0</c:v>
                </c:pt>
                <c:pt idx="340">
                  <c:v>-120.00000000000027</c:v>
                </c:pt>
                <c:pt idx="341">
                  <c:v>119.99999999999977</c:v>
                </c:pt>
                <c:pt idx="342">
                  <c:v>120.00000000000044</c:v>
                </c:pt>
                <c:pt idx="343">
                  <c:v>-119.99999999999977</c:v>
                </c:pt>
                <c:pt idx="344">
                  <c:v>-6.6613381477509392E-13</c:v>
                </c:pt>
                <c:pt idx="345">
                  <c:v>3.3306690738754696E-13</c:v>
                </c:pt>
                <c:pt idx="346">
                  <c:v>-119.99999999999977</c:v>
                </c:pt>
                <c:pt idx="347">
                  <c:v>119.99999999999977</c:v>
                </c:pt>
                <c:pt idx="348">
                  <c:v>119.99999999999977</c:v>
                </c:pt>
                <c:pt idx="349">
                  <c:v>-119.99999999999977</c:v>
                </c:pt>
                <c:pt idx="350">
                  <c:v>3.3306690738754696E-13</c:v>
                </c:pt>
                <c:pt idx="351">
                  <c:v>-6.6613381477509392E-13</c:v>
                </c:pt>
                <c:pt idx="352">
                  <c:v>3.3306690738754696E-13</c:v>
                </c:pt>
                <c:pt idx="353">
                  <c:v>3.3306690738754696E-13</c:v>
                </c:pt>
                <c:pt idx="354">
                  <c:v>-120.00000000000044</c:v>
                </c:pt>
                <c:pt idx="355">
                  <c:v>120.00000000000011</c:v>
                </c:pt>
                <c:pt idx="356">
                  <c:v>120.00000000000011</c:v>
                </c:pt>
                <c:pt idx="357">
                  <c:v>-120.00000000000077</c:v>
                </c:pt>
                <c:pt idx="358">
                  <c:v>-119.99999999999945</c:v>
                </c:pt>
                <c:pt idx="359">
                  <c:v>120.00000000000077</c:v>
                </c:pt>
                <c:pt idx="360">
                  <c:v>119.99999999999945</c:v>
                </c:pt>
                <c:pt idx="361">
                  <c:v>-120.00000000000011</c:v>
                </c:pt>
                <c:pt idx="362">
                  <c:v>0</c:v>
                </c:pt>
                <c:pt idx="363">
                  <c:v>0</c:v>
                </c:pt>
                <c:pt idx="364">
                  <c:v>-6.6613381477509392E-13</c:v>
                </c:pt>
                <c:pt idx="365">
                  <c:v>6.6613381477509392E-13</c:v>
                </c:pt>
                <c:pt idx="366">
                  <c:v>6.6613381477509392E-13</c:v>
                </c:pt>
                <c:pt idx="367">
                  <c:v>-6.6613381477509392E-13</c:v>
                </c:pt>
                <c:pt idx="368">
                  <c:v>0</c:v>
                </c:pt>
                <c:pt idx="369">
                  <c:v>0</c:v>
                </c:pt>
                <c:pt idx="370">
                  <c:v>-6.6613381477509392E-13</c:v>
                </c:pt>
                <c:pt idx="371">
                  <c:v>120.00000000000077</c:v>
                </c:pt>
                <c:pt idx="372">
                  <c:v>6.6613381477509392E-13</c:v>
                </c:pt>
                <c:pt idx="373">
                  <c:v>-120.00000000000144</c:v>
                </c:pt>
                <c:pt idx="374">
                  <c:v>-119.99999999999945</c:v>
                </c:pt>
                <c:pt idx="375">
                  <c:v>120.00000000000077</c:v>
                </c:pt>
                <c:pt idx="376">
                  <c:v>119.99999999999945</c:v>
                </c:pt>
                <c:pt idx="377">
                  <c:v>0</c:v>
                </c:pt>
                <c:pt idx="378">
                  <c:v>-120.00000000000144</c:v>
                </c:pt>
                <c:pt idx="379">
                  <c:v>-119.99999999999878</c:v>
                </c:pt>
                <c:pt idx="380">
                  <c:v>360.00000000000165</c:v>
                </c:pt>
                <c:pt idx="381">
                  <c:v>-240.00000000000153</c:v>
                </c:pt>
                <c:pt idx="382">
                  <c:v>-120.00000000000011</c:v>
                </c:pt>
                <c:pt idx="383">
                  <c:v>239.99999999999889</c:v>
                </c:pt>
                <c:pt idx="384">
                  <c:v>-239.99999999999889</c:v>
                </c:pt>
                <c:pt idx="385">
                  <c:v>120.00000000000144</c:v>
                </c:pt>
                <c:pt idx="386">
                  <c:v>119.99999999999878</c:v>
                </c:pt>
                <c:pt idx="387">
                  <c:v>-1.3322676295501878E-12</c:v>
                </c:pt>
                <c:pt idx="388">
                  <c:v>1.3322676295501878E-12</c:v>
                </c:pt>
                <c:pt idx="389">
                  <c:v>-119.99999999999878</c:v>
                </c:pt>
                <c:pt idx="390">
                  <c:v>-2.6645352591003757E-12</c:v>
                </c:pt>
                <c:pt idx="391">
                  <c:v>1.3322676295501878E-12</c:v>
                </c:pt>
                <c:pt idx="392">
                  <c:v>1.3322676295501878E-12</c:v>
                </c:pt>
                <c:pt idx="393">
                  <c:v>-120.00000000000144</c:v>
                </c:pt>
                <c:pt idx="394">
                  <c:v>120.00000000000011</c:v>
                </c:pt>
                <c:pt idx="395">
                  <c:v>239.99999999999756</c:v>
                </c:pt>
                <c:pt idx="396">
                  <c:v>-239.99999999999756</c:v>
                </c:pt>
                <c:pt idx="397">
                  <c:v>2.6645352591003757E-12</c:v>
                </c:pt>
                <c:pt idx="398">
                  <c:v>119.99999999999744</c:v>
                </c:pt>
                <c:pt idx="399">
                  <c:v>-120.00000000000011</c:v>
                </c:pt>
                <c:pt idx="400">
                  <c:v>-2.6645352591003757E-12</c:v>
                </c:pt>
                <c:pt idx="401">
                  <c:v>120.00000000000277</c:v>
                </c:pt>
                <c:pt idx="402">
                  <c:v>-119.99999999999744</c:v>
                </c:pt>
                <c:pt idx="403">
                  <c:v>-2.6645352591003757E-12</c:v>
                </c:pt>
                <c:pt idx="404">
                  <c:v>0</c:v>
                </c:pt>
                <c:pt idx="405">
                  <c:v>-2.6645352591003757E-12</c:v>
                </c:pt>
                <c:pt idx="406">
                  <c:v>120.00000000000277</c:v>
                </c:pt>
                <c:pt idx="407">
                  <c:v>2.6645352591003757E-12</c:v>
                </c:pt>
                <c:pt idx="408">
                  <c:v>-240.00000000000287</c:v>
                </c:pt>
                <c:pt idx="409">
                  <c:v>-2.6645352591003757E-12</c:v>
                </c:pt>
                <c:pt idx="410">
                  <c:v>360.00000000000296</c:v>
                </c:pt>
                <c:pt idx="411">
                  <c:v>2.6645352591003757E-12</c:v>
                </c:pt>
                <c:pt idx="412">
                  <c:v>-240.00000000000554</c:v>
                </c:pt>
                <c:pt idx="413">
                  <c:v>-119.99999999999477</c:v>
                </c:pt>
                <c:pt idx="414">
                  <c:v>-5.3290705182007514E-12</c:v>
                </c:pt>
                <c:pt idx="415">
                  <c:v>0</c:v>
                </c:pt>
                <c:pt idx="416">
                  <c:v>480.00000000001108</c:v>
                </c:pt>
                <c:pt idx="417">
                  <c:v>-1.0658141036401503E-11</c:v>
                </c:pt>
                <c:pt idx="418">
                  <c:v>-480.00000000000045</c:v>
                </c:pt>
                <c:pt idx="419">
                  <c:v>120.00000000000277</c:v>
                </c:pt>
                <c:pt idx="420">
                  <c:v>-119.99999999999744</c:v>
                </c:pt>
                <c:pt idx="421">
                  <c:v>-120.00000000000277</c:v>
                </c:pt>
                <c:pt idx="422">
                  <c:v>479.99999999999511</c:v>
                </c:pt>
                <c:pt idx="423">
                  <c:v>120.0000000000081</c:v>
                </c:pt>
                <c:pt idx="424">
                  <c:v>-360.00000000000296</c:v>
                </c:pt>
                <c:pt idx="425">
                  <c:v>0</c:v>
                </c:pt>
                <c:pt idx="426">
                  <c:v>0</c:v>
                </c:pt>
                <c:pt idx="427">
                  <c:v>0</c:v>
                </c:pt>
                <c:pt idx="428">
                  <c:v>5.3290705182007514E-12</c:v>
                </c:pt>
                <c:pt idx="429">
                  <c:v>-120.0000000000081</c:v>
                </c:pt>
                <c:pt idx="430">
                  <c:v>240.00000000000023</c:v>
                </c:pt>
                <c:pt idx="431">
                  <c:v>120.00000000000277</c:v>
                </c:pt>
                <c:pt idx="432">
                  <c:v>0</c:v>
                </c:pt>
                <c:pt idx="433">
                  <c:v>-5.3290705182007514E-12</c:v>
                </c:pt>
                <c:pt idx="434">
                  <c:v>-599.99999999998727</c:v>
                </c:pt>
                <c:pt idx="435">
                  <c:v>-5.3290705182007514E-12</c:v>
                </c:pt>
                <c:pt idx="436">
                  <c:v>479.99999999998442</c:v>
                </c:pt>
                <c:pt idx="437">
                  <c:v>2.1316282072803006E-11</c:v>
                </c:pt>
                <c:pt idx="438">
                  <c:v>119.99999999999744</c:v>
                </c:pt>
                <c:pt idx="439">
                  <c:v>-1.0658141036401503E-11</c:v>
                </c:pt>
                <c:pt idx="440">
                  <c:v>-239.99999999999488</c:v>
                </c:pt>
                <c:pt idx="441">
                  <c:v>-119.99999999999744</c:v>
                </c:pt>
                <c:pt idx="442">
                  <c:v>359.99999999999233</c:v>
                </c:pt>
                <c:pt idx="443">
                  <c:v>120.0000000000081</c:v>
                </c:pt>
                <c:pt idx="444">
                  <c:v>-1200.0000000000064</c:v>
                </c:pt>
                <c:pt idx="445">
                  <c:v>-119.99999999999744</c:v>
                </c:pt>
                <c:pt idx="446">
                  <c:v>2400.0000000000127</c:v>
                </c:pt>
                <c:pt idx="447">
                  <c:v>-2.1316282072803006E-11</c:v>
                </c:pt>
                <c:pt idx="448">
                  <c:v>-2039.9999999999884</c:v>
                </c:pt>
                <c:pt idx="449">
                  <c:v>0</c:v>
                </c:pt>
                <c:pt idx="450">
                  <c:v>479.99999999998977</c:v>
                </c:pt>
                <c:pt idx="451">
                  <c:v>120.0000000000081</c:v>
                </c:pt>
                <c:pt idx="452">
                  <c:v>240.00000000000554</c:v>
                </c:pt>
                <c:pt idx="453">
                  <c:v>-119.99999999999744</c:v>
                </c:pt>
                <c:pt idx="454">
                  <c:v>-1.0658141036401503E-11</c:v>
                </c:pt>
                <c:pt idx="455">
                  <c:v>-1.0658141036401503E-11</c:v>
                </c:pt>
                <c:pt idx="456">
                  <c:v>-479.99999999998977</c:v>
                </c:pt>
                <c:pt idx="457">
                  <c:v>2.1316282072803006E-11</c:v>
                </c:pt>
                <c:pt idx="458">
                  <c:v>599.99999999997658</c:v>
                </c:pt>
                <c:pt idx="459">
                  <c:v>0</c:v>
                </c:pt>
                <c:pt idx="460">
                  <c:v>-239.99999999999488</c:v>
                </c:pt>
                <c:pt idx="461">
                  <c:v>119.99999999999744</c:v>
                </c:pt>
                <c:pt idx="462">
                  <c:v>-479.99999999998977</c:v>
                </c:pt>
                <c:pt idx="463">
                  <c:v>-1.0658141036401503E-11</c:v>
                </c:pt>
                <c:pt idx="464">
                  <c:v>600.00000000000853</c:v>
                </c:pt>
                <c:pt idx="465">
                  <c:v>-120.00000000001876</c:v>
                </c:pt>
                <c:pt idx="466">
                  <c:v>-359.9999999999817</c:v>
                </c:pt>
                <c:pt idx="467">
                  <c:v>0</c:v>
                </c:pt>
                <c:pt idx="468">
                  <c:v>-120.00000000001876</c:v>
                </c:pt>
                <c:pt idx="469">
                  <c:v>120.00000000004007</c:v>
                </c:pt>
                <c:pt idx="470">
                  <c:v>-4.2632564145606011E-11</c:v>
                </c:pt>
                <c:pt idx="471">
                  <c:v>0</c:v>
                </c:pt>
                <c:pt idx="472">
                  <c:v>-239.99999999995225</c:v>
                </c:pt>
                <c:pt idx="473">
                  <c:v>-4.2632564145606011E-11</c:v>
                </c:pt>
                <c:pt idx="474">
                  <c:v>480.00000000001108</c:v>
                </c:pt>
                <c:pt idx="475">
                  <c:v>-239.99999999999488</c:v>
                </c:pt>
                <c:pt idx="476">
                  <c:v>-120.00000000001876</c:v>
                </c:pt>
                <c:pt idx="477">
                  <c:v>240.0000000000162</c:v>
                </c:pt>
                <c:pt idx="478">
                  <c:v>-119.99999999999744</c:v>
                </c:pt>
                <c:pt idx="479">
                  <c:v>0</c:v>
                </c:pt>
                <c:pt idx="480">
                  <c:v>-2.1316282072803006E-11</c:v>
                </c:pt>
                <c:pt idx="481">
                  <c:v>-239.99999999997357</c:v>
                </c:pt>
                <c:pt idx="482">
                  <c:v>0</c:v>
                </c:pt>
                <c:pt idx="483">
                  <c:v>119.99999999997613</c:v>
                </c:pt>
                <c:pt idx="484">
                  <c:v>0</c:v>
                </c:pt>
                <c:pt idx="485">
                  <c:v>-119.99999999997613</c:v>
                </c:pt>
                <c:pt idx="486">
                  <c:v>480.00000000001108</c:v>
                </c:pt>
                <c:pt idx="487">
                  <c:v>-4.2632564145606011E-11</c:v>
                </c:pt>
                <c:pt idx="488">
                  <c:v>-359.99999999999233</c:v>
                </c:pt>
                <c:pt idx="489">
                  <c:v>120.00000000004007</c:v>
                </c:pt>
                <c:pt idx="490">
                  <c:v>239.99999999997357</c:v>
                </c:pt>
                <c:pt idx="491">
                  <c:v>-120.0000000000081</c:v>
                </c:pt>
                <c:pt idx="492">
                  <c:v>-119.99999999998678</c:v>
                </c:pt>
                <c:pt idx="493">
                  <c:v>-1.0658141036401503E-11</c:v>
                </c:pt>
                <c:pt idx="494">
                  <c:v>360.00000000000296</c:v>
                </c:pt>
                <c:pt idx="495">
                  <c:v>119.99999999999744</c:v>
                </c:pt>
                <c:pt idx="496">
                  <c:v>-359.9999999999817</c:v>
                </c:pt>
                <c:pt idx="497">
                  <c:v>-1.0658141036401503E-11</c:v>
                </c:pt>
                <c:pt idx="498">
                  <c:v>359.9999999999817</c:v>
                </c:pt>
                <c:pt idx="499">
                  <c:v>-119.99999999997613</c:v>
                </c:pt>
                <c:pt idx="500">
                  <c:v>-480.00000000000045</c:v>
                </c:pt>
                <c:pt idx="501">
                  <c:v>119.99999999998678</c:v>
                </c:pt>
                <c:pt idx="502">
                  <c:v>720.00000000000591</c:v>
                </c:pt>
                <c:pt idx="503">
                  <c:v>-1.0658141036401503E-11</c:v>
                </c:pt>
                <c:pt idx="504">
                  <c:v>-959.99999999999022</c:v>
                </c:pt>
                <c:pt idx="505">
                  <c:v>-119.99999999998678</c:v>
                </c:pt>
                <c:pt idx="506">
                  <c:v>839.99999999998204</c:v>
                </c:pt>
                <c:pt idx="507">
                  <c:v>120.0000000000081</c:v>
                </c:pt>
                <c:pt idx="508">
                  <c:v>-240.00000000000554</c:v>
                </c:pt>
                <c:pt idx="509">
                  <c:v>-119.99999999999744</c:v>
                </c:pt>
                <c:pt idx="510">
                  <c:v>240.00000000000554</c:v>
                </c:pt>
                <c:pt idx="511">
                  <c:v>-1.0658141036401503E-11</c:v>
                </c:pt>
                <c:pt idx="512">
                  <c:v>-359.99999999999233</c:v>
                </c:pt>
                <c:pt idx="513">
                  <c:v>119.99999999999744</c:v>
                </c:pt>
                <c:pt idx="514">
                  <c:v>119.99999999999744</c:v>
                </c:pt>
                <c:pt idx="515">
                  <c:v>-119.99999999999744</c:v>
                </c:pt>
                <c:pt idx="516">
                  <c:v>119.99999999999744</c:v>
                </c:pt>
                <c:pt idx="517">
                  <c:v>0</c:v>
                </c:pt>
                <c:pt idx="518">
                  <c:v>-239.99999999999488</c:v>
                </c:pt>
                <c:pt idx="519">
                  <c:v>120.00000000000277</c:v>
                </c:pt>
                <c:pt idx="520">
                  <c:v>-5.3290705182007514E-12</c:v>
                </c:pt>
                <c:pt idx="521">
                  <c:v>-5.3290705182007514E-12</c:v>
                </c:pt>
                <c:pt idx="522">
                  <c:v>240.00000000000554</c:v>
                </c:pt>
                <c:pt idx="523">
                  <c:v>120.00000000000277</c:v>
                </c:pt>
                <c:pt idx="524">
                  <c:v>-600.00000000000318</c:v>
                </c:pt>
                <c:pt idx="525">
                  <c:v>0</c:v>
                </c:pt>
                <c:pt idx="526">
                  <c:v>600.00000000000318</c:v>
                </c:pt>
                <c:pt idx="527">
                  <c:v>-5.3290705182007514E-12</c:v>
                </c:pt>
                <c:pt idx="528">
                  <c:v>-240.00000000000023</c:v>
                </c:pt>
                <c:pt idx="529">
                  <c:v>5.3290705182007514E-12</c:v>
                </c:pt>
                <c:pt idx="530">
                  <c:v>-240.00000000000554</c:v>
                </c:pt>
                <c:pt idx="531">
                  <c:v>-119.99999999999744</c:v>
                </c:pt>
                <c:pt idx="532">
                  <c:v>120.00000000000277</c:v>
                </c:pt>
                <c:pt idx="533">
                  <c:v>-5.3290705182007514E-12</c:v>
                </c:pt>
                <c:pt idx="534">
                  <c:v>480.00000000000574</c:v>
                </c:pt>
                <c:pt idx="535">
                  <c:v>0</c:v>
                </c:pt>
                <c:pt idx="536">
                  <c:v>-360.0000000000083</c:v>
                </c:pt>
                <c:pt idx="537">
                  <c:v>120.00000000000277</c:v>
                </c:pt>
                <c:pt idx="538">
                  <c:v>-239.99999999999488</c:v>
                </c:pt>
                <c:pt idx="539">
                  <c:v>-120.00000000000277</c:v>
                </c:pt>
                <c:pt idx="540">
                  <c:v>360.00000000000296</c:v>
                </c:pt>
                <c:pt idx="541">
                  <c:v>-2.6645352591003757E-12</c:v>
                </c:pt>
                <c:pt idx="542">
                  <c:v>-120.00000000000277</c:v>
                </c:pt>
                <c:pt idx="543">
                  <c:v>120.00000000000543</c:v>
                </c:pt>
                <c:pt idx="544">
                  <c:v>-120.00000000000277</c:v>
                </c:pt>
                <c:pt idx="545">
                  <c:v>-2.6645352591003757E-12</c:v>
                </c:pt>
                <c:pt idx="546">
                  <c:v>120.00000000000277</c:v>
                </c:pt>
                <c:pt idx="547">
                  <c:v>0</c:v>
                </c:pt>
                <c:pt idx="548">
                  <c:v>-119.99999999999744</c:v>
                </c:pt>
                <c:pt idx="549">
                  <c:v>-120.00000000000277</c:v>
                </c:pt>
                <c:pt idx="550">
                  <c:v>239.99999999999756</c:v>
                </c:pt>
                <c:pt idx="551">
                  <c:v>2.6645352591003757E-12</c:v>
                </c:pt>
                <c:pt idx="552">
                  <c:v>-119.99999999999744</c:v>
                </c:pt>
                <c:pt idx="553">
                  <c:v>-2.6645352591003757E-12</c:v>
                </c:pt>
                <c:pt idx="554">
                  <c:v>-2.6645352591003757E-12</c:v>
                </c:pt>
                <c:pt idx="555">
                  <c:v>120.00000000000277</c:v>
                </c:pt>
                <c:pt idx="556">
                  <c:v>-120.00000000000011</c:v>
                </c:pt>
                <c:pt idx="557">
                  <c:v>-1.3322676295501878E-12</c:v>
                </c:pt>
                <c:pt idx="558">
                  <c:v>120.00000000000011</c:v>
                </c:pt>
                <c:pt idx="559">
                  <c:v>-119.99999999999744</c:v>
                </c:pt>
                <c:pt idx="560">
                  <c:v>119.99999999999878</c:v>
                </c:pt>
                <c:pt idx="561">
                  <c:v>-1.3322676295501878E-12</c:v>
                </c:pt>
                <c:pt idx="562">
                  <c:v>-239.99999999999889</c:v>
                </c:pt>
                <c:pt idx="563">
                  <c:v>120.00000000000144</c:v>
                </c:pt>
                <c:pt idx="564">
                  <c:v>-1.3322676295501878E-12</c:v>
                </c:pt>
                <c:pt idx="565">
                  <c:v>-1.3322676295501878E-12</c:v>
                </c:pt>
                <c:pt idx="566">
                  <c:v>120.00000000000144</c:v>
                </c:pt>
                <c:pt idx="567">
                  <c:v>-119.99999999999878</c:v>
                </c:pt>
                <c:pt idx="568">
                  <c:v>-1.3322676295501878E-12</c:v>
                </c:pt>
                <c:pt idx="569">
                  <c:v>-1.3322676295501878E-12</c:v>
                </c:pt>
                <c:pt idx="570">
                  <c:v>120.0000000000021</c:v>
                </c:pt>
                <c:pt idx="571">
                  <c:v>-6.6613381477509392E-13</c:v>
                </c:pt>
                <c:pt idx="572">
                  <c:v>-240.00000000000088</c:v>
                </c:pt>
                <c:pt idx="573">
                  <c:v>120.00000000000144</c:v>
                </c:pt>
                <c:pt idx="574">
                  <c:v>119.99999999999945</c:v>
                </c:pt>
                <c:pt idx="575">
                  <c:v>-120.00000000000077</c:v>
                </c:pt>
                <c:pt idx="576">
                  <c:v>1.3322676295501878E-12</c:v>
                </c:pt>
                <c:pt idx="577">
                  <c:v>119.99999999999945</c:v>
                </c:pt>
                <c:pt idx="578">
                  <c:v>-120.00000000000077</c:v>
                </c:pt>
                <c:pt idx="579">
                  <c:v>6.6613381477509392E-13</c:v>
                </c:pt>
                <c:pt idx="580">
                  <c:v>6.6613381477509392E-13</c:v>
                </c:pt>
                <c:pt idx="581">
                  <c:v>-6.6613381477509392E-13</c:v>
                </c:pt>
                <c:pt idx="582">
                  <c:v>119.99999999999945</c:v>
                </c:pt>
                <c:pt idx="583">
                  <c:v>-119.99999999999945</c:v>
                </c:pt>
                <c:pt idx="584">
                  <c:v>-120.00000000000011</c:v>
                </c:pt>
                <c:pt idx="585">
                  <c:v>119.99999999999977</c:v>
                </c:pt>
                <c:pt idx="586">
                  <c:v>120.00000000000044</c:v>
                </c:pt>
                <c:pt idx="587">
                  <c:v>0</c:v>
                </c:pt>
                <c:pt idx="588">
                  <c:v>-120.00000000000044</c:v>
                </c:pt>
                <c:pt idx="589">
                  <c:v>-119.99999999999977</c:v>
                </c:pt>
                <c:pt idx="590">
                  <c:v>120.00000000000044</c:v>
                </c:pt>
                <c:pt idx="591">
                  <c:v>-3.3306690738754696E-13</c:v>
                </c:pt>
                <c:pt idx="592">
                  <c:v>-3.3306690738754696E-13</c:v>
                </c:pt>
                <c:pt idx="593">
                  <c:v>6.6613381477509392E-13</c:v>
                </c:pt>
                <c:pt idx="594">
                  <c:v>-3.3306690738754696E-13</c:v>
                </c:pt>
                <c:pt idx="595">
                  <c:v>-3.3306690738754696E-13</c:v>
                </c:pt>
                <c:pt idx="596">
                  <c:v>3.3306690738754696E-13</c:v>
                </c:pt>
                <c:pt idx="597">
                  <c:v>0</c:v>
                </c:pt>
                <c:pt idx="598">
                  <c:v>-1.6653345369377348E-13</c:v>
                </c:pt>
                <c:pt idx="599">
                  <c:v>120.00000000000011</c:v>
                </c:pt>
                <c:pt idx="600">
                  <c:v>-119.99999999999977</c:v>
                </c:pt>
                <c:pt idx="601">
                  <c:v>-120.00000000000011</c:v>
                </c:pt>
                <c:pt idx="602">
                  <c:v>119.99999999999977</c:v>
                </c:pt>
                <c:pt idx="603">
                  <c:v>1.6653345369377348E-13</c:v>
                </c:pt>
                <c:pt idx="604">
                  <c:v>8.3266726846886741E-14</c:v>
                </c:pt>
                <c:pt idx="605">
                  <c:v>-1.6653345369377348E-13</c:v>
                </c:pt>
                <c:pt idx="606">
                  <c:v>1.6653345369377348E-13</c:v>
                </c:pt>
                <c:pt idx="607">
                  <c:v>119.99999999999999</c:v>
                </c:pt>
                <c:pt idx="608">
                  <c:v>-120.00000000000007</c:v>
                </c:pt>
                <c:pt idx="609">
                  <c:v>-119.99999999999999</c:v>
                </c:pt>
                <c:pt idx="610">
                  <c:v>239.99999999999997</c:v>
                </c:pt>
                <c:pt idx="611">
                  <c:v>0</c:v>
                </c:pt>
                <c:pt idx="612">
                  <c:v>-120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0-F1CF-4B57-970A-648D53FC537B}"/>
            </c:ext>
          </c:extLst>
        </c:ser>
        <c:ser>
          <c:idx val="1"/>
          <c:order val="1"/>
          <c:tx>
            <c:v>exhaust jerk</c:v>
          </c:tx>
          <c:spPr>
            <a:ln w="19050" cap="rnd">
              <a:solidFill>
                <a:schemeClr val="accent2"/>
              </a:solidFill>
              <a:round/>
            </a:ln>
            <a:effectLst/>
          </c:spPr>
          <c:marker>
            <c:symbol val="none"/>
          </c:marker>
          <c:xVal>
            <c:numRef>
              <c:f>'cam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data'!$H$6:$H$726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119.99999999999994</c:v>
                </c:pt>
                <c:pt idx="29">
                  <c:v>-119.99999999999994</c:v>
                </c:pt>
                <c:pt idx="30">
                  <c:v>-119.99999999999994</c:v>
                </c:pt>
                <c:pt idx="31">
                  <c:v>119.99999999999994</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119.99999999999994</c:v>
                </c:pt>
                <c:pt idx="93">
                  <c:v>-119.99999999999994</c:v>
                </c:pt>
                <c:pt idx="94">
                  <c:v>1.6653345369377348E-13</c:v>
                </c:pt>
                <c:pt idx="95">
                  <c:v>-1.6653345369377348E-13</c:v>
                </c:pt>
                <c:pt idx="96">
                  <c:v>-120.00000000000011</c:v>
                </c:pt>
                <c:pt idx="97">
                  <c:v>240.00000000000023</c:v>
                </c:pt>
                <c:pt idx="98">
                  <c:v>-120.00000000000011</c:v>
                </c:pt>
                <c:pt idx="99">
                  <c:v>-3.3306690738754696E-13</c:v>
                </c:pt>
                <c:pt idx="100">
                  <c:v>3.3306690738754696E-13</c:v>
                </c:pt>
                <c:pt idx="101">
                  <c:v>3.3306690738754696E-13</c:v>
                </c:pt>
                <c:pt idx="102">
                  <c:v>119.99999999999977</c:v>
                </c:pt>
                <c:pt idx="103">
                  <c:v>-120.00000000000044</c:v>
                </c:pt>
                <c:pt idx="104">
                  <c:v>3.3306690738754696E-13</c:v>
                </c:pt>
                <c:pt idx="105">
                  <c:v>3.3306690738754696E-13</c:v>
                </c:pt>
                <c:pt idx="106">
                  <c:v>-6.6613381477509392E-13</c:v>
                </c:pt>
                <c:pt idx="107">
                  <c:v>3.3306690738754696E-13</c:v>
                </c:pt>
                <c:pt idx="108">
                  <c:v>-119.99999999999977</c:v>
                </c:pt>
                <c:pt idx="109">
                  <c:v>119.99999999999977</c:v>
                </c:pt>
                <c:pt idx="110">
                  <c:v>119.99999999999977</c:v>
                </c:pt>
                <c:pt idx="111">
                  <c:v>-119.99999999999977</c:v>
                </c:pt>
                <c:pt idx="112">
                  <c:v>3.3306690738754696E-13</c:v>
                </c:pt>
                <c:pt idx="113">
                  <c:v>-3.3306690738754696E-13</c:v>
                </c:pt>
                <c:pt idx="114">
                  <c:v>0</c:v>
                </c:pt>
                <c:pt idx="115">
                  <c:v>-6.6613381477509392E-13</c:v>
                </c:pt>
                <c:pt idx="116">
                  <c:v>-119.99999999999945</c:v>
                </c:pt>
                <c:pt idx="117">
                  <c:v>120.00000000000077</c:v>
                </c:pt>
                <c:pt idx="118">
                  <c:v>119.99999999999945</c:v>
                </c:pt>
                <c:pt idx="119">
                  <c:v>-120.00000000000011</c:v>
                </c:pt>
                <c:pt idx="120">
                  <c:v>0</c:v>
                </c:pt>
                <c:pt idx="121">
                  <c:v>0</c:v>
                </c:pt>
                <c:pt idx="122">
                  <c:v>-6.6613381477509392E-13</c:v>
                </c:pt>
                <c:pt idx="123">
                  <c:v>6.6613381477509392E-13</c:v>
                </c:pt>
                <c:pt idx="124">
                  <c:v>6.6613381477509392E-13</c:v>
                </c:pt>
                <c:pt idx="125">
                  <c:v>-6.6613381477509392E-13</c:v>
                </c:pt>
                <c:pt idx="126">
                  <c:v>0</c:v>
                </c:pt>
                <c:pt idx="127">
                  <c:v>0</c:v>
                </c:pt>
                <c:pt idx="128">
                  <c:v>-120.00000000000011</c:v>
                </c:pt>
                <c:pt idx="129">
                  <c:v>119.99999999999945</c:v>
                </c:pt>
                <c:pt idx="130">
                  <c:v>120.00000000000077</c:v>
                </c:pt>
                <c:pt idx="131">
                  <c:v>-119.99999999999945</c:v>
                </c:pt>
                <c:pt idx="132">
                  <c:v>-6.6613381477509392E-13</c:v>
                </c:pt>
                <c:pt idx="133">
                  <c:v>0</c:v>
                </c:pt>
                <c:pt idx="134">
                  <c:v>0</c:v>
                </c:pt>
                <c:pt idx="135">
                  <c:v>-6.6613381477509392E-13</c:v>
                </c:pt>
                <c:pt idx="136">
                  <c:v>6.6613381477509392E-13</c:v>
                </c:pt>
                <c:pt idx="137">
                  <c:v>6.6613381477509392E-13</c:v>
                </c:pt>
                <c:pt idx="138">
                  <c:v>-6.6613381477509392E-13</c:v>
                </c:pt>
                <c:pt idx="139">
                  <c:v>0</c:v>
                </c:pt>
                <c:pt idx="140">
                  <c:v>0</c:v>
                </c:pt>
                <c:pt idx="141">
                  <c:v>0</c:v>
                </c:pt>
                <c:pt idx="142">
                  <c:v>0</c:v>
                </c:pt>
                <c:pt idx="143">
                  <c:v>120.00000000000011</c:v>
                </c:pt>
                <c:pt idx="144">
                  <c:v>-120.00000000000144</c:v>
                </c:pt>
                <c:pt idx="145">
                  <c:v>1.3322676295501878E-12</c:v>
                </c:pt>
                <c:pt idx="146">
                  <c:v>120.00000000000144</c:v>
                </c:pt>
                <c:pt idx="147">
                  <c:v>-120.00000000000144</c:v>
                </c:pt>
                <c:pt idx="148">
                  <c:v>0</c:v>
                </c:pt>
                <c:pt idx="149">
                  <c:v>0</c:v>
                </c:pt>
                <c:pt idx="150">
                  <c:v>-1.3322676295501878E-12</c:v>
                </c:pt>
                <c:pt idx="151">
                  <c:v>1.3322676295501878E-12</c:v>
                </c:pt>
                <c:pt idx="152">
                  <c:v>120.00000000000144</c:v>
                </c:pt>
                <c:pt idx="153">
                  <c:v>-1.3322676295501878E-12</c:v>
                </c:pt>
                <c:pt idx="154">
                  <c:v>-240.00000000000023</c:v>
                </c:pt>
                <c:pt idx="155">
                  <c:v>119.99999999999878</c:v>
                </c:pt>
                <c:pt idx="156">
                  <c:v>120.00000000000144</c:v>
                </c:pt>
                <c:pt idx="157">
                  <c:v>1.3322676295501878E-12</c:v>
                </c:pt>
                <c:pt idx="158">
                  <c:v>-120.00000000000144</c:v>
                </c:pt>
                <c:pt idx="159">
                  <c:v>-1.3322676295501878E-12</c:v>
                </c:pt>
                <c:pt idx="160">
                  <c:v>120.00000000000144</c:v>
                </c:pt>
                <c:pt idx="161">
                  <c:v>-119.99999999999878</c:v>
                </c:pt>
                <c:pt idx="162">
                  <c:v>-120.00000000000144</c:v>
                </c:pt>
                <c:pt idx="163">
                  <c:v>120.00000000000011</c:v>
                </c:pt>
                <c:pt idx="164">
                  <c:v>119.99999999999744</c:v>
                </c:pt>
                <c:pt idx="165">
                  <c:v>2.6645352591003757E-12</c:v>
                </c:pt>
                <c:pt idx="166">
                  <c:v>-119.99999999999744</c:v>
                </c:pt>
                <c:pt idx="167">
                  <c:v>-2.6645352591003757E-12</c:v>
                </c:pt>
                <c:pt idx="168">
                  <c:v>0</c:v>
                </c:pt>
                <c:pt idx="169">
                  <c:v>-2.6645352591003757E-12</c:v>
                </c:pt>
                <c:pt idx="170">
                  <c:v>120.00000000000277</c:v>
                </c:pt>
                <c:pt idx="171">
                  <c:v>-119.99999999999744</c:v>
                </c:pt>
                <c:pt idx="172">
                  <c:v>-120.00000000000277</c:v>
                </c:pt>
                <c:pt idx="173">
                  <c:v>0</c:v>
                </c:pt>
                <c:pt idx="174">
                  <c:v>360.00000000000034</c:v>
                </c:pt>
                <c:pt idx="175">
                  <c:v>119.99999999999744</c:v>
                </c:pt>
                <c:pt idx="176">
                  <c:v>-359.99999999999767</c:v>
                </c:pt>
                <c:pt idx="177">
                  <c:v>-119.99999999999744</c:v>
                </c:pt>
                <c:pt idx="178">
                  <c:v>119.99999999999744</c:v>
                </c:pt>
                <c:pt idx="179">
                  <c:v>-2.6645352591003757E-12</c:v>
                </c:pt>
                <c:pt idx="180">
                  <c:v>2.6645352591003757E-12</c:v>
                </c:pt>
                <c:pt idx="181">
                  <c:v>120.00000000000277</c:v>
                </c:pt>
                <c:pt idx="182">
                  <c:v>-5.3290705182007514E-12</c:v>
                </c:pt>
                <c:pt idx="183">
                  <c:v>-119.99999999999477</c:v>
                </c:pt>
                <c:pt idx="184">
                  <c:v>-2.6645352591003757E-12</c:v>
                </c:pt>
                <c:pt idx="185">
                  <c:v>-5.3290705182007514E-12</c:v>
                </c:pt>
                <c:pt idx="186">
                  <c:v>1.0658141036401503E-11</c:v>
                </c:pt>
                <c:pt idx="187">
                  <c:v>119.99999999999744</c:v>
                </c:pt>
                <c:pt idx="188">
                  <c:v>-120.0000000000081</c:v>
                </c:pt>
                <c:pt idx="189">
                  <c:v>-119.99999999999744</c:v>
                </c:pt>
                <c:pt idx="190">
                  <c:v>-359.99999999999233</c:v>
                </c:pt>
                <c:pt idx="191">
                  <c:v>119.99999999999744</c:v>
                </c:pt>
                <c:pt idx="192">
                  <c:v>1439.9999999999907</c:v>
                </c:pt>
                <c:pt idx="193">
                  <c:v>-119.99999999999211</c:v>
                </c:pt>
                <c:pt idx="194">
                  <c:v>-1199.9999999999957</c:v>
                </c:pt>
                <c:pt idx="195">
                  <c:v>119.99999999999211</c:v>
                </c:pt>
                <c:pt idx="196">
                  <c:v>-239.99999999999488</c:v>
                </c:pt>
                <c:pt idx="197">
                  <c:v>-5.3290705182007514E-12</c:v>
                </c:pt>
                <c:pt idx="198">
                  <c:v>720.00000000000068</c:v>
                </c:pt>
                <c:pt idx="199">
                  <c:v>5.3290705182007514E-12</c:v>
                </c:pt>
                <c:pt idx="200">
                  <c:v>-480.00000000000045</c:v>
                </c:pt>
                <c:pt idx="201">
                  <c:v>-120.00000000000277</c:v>
                </c:pt>
                <c:pt idx="202">
                  <c:v>359.99999999999767</c:v>
                </c:pt>
                <c:pt idx="203">
                  <c:v>5.3290705182007514E-12</c:v>
                </c:pt>
                <c:pt idx="204">
                  <c:v>-5.3290705182007514E-12</c:v>
                </c:pt>
                <c:pt idx="205">
                  <c:v>120.00000000000277</c:v>
                </c:pt>
                <c:pt idx="206">
                  <c:v>-360.00000000000296</c:v>
                </c:pt>
                <c:pt idx="207">
                  <c:v>-119.99999999999211</c:v>
                </c:pt>
                <c:pt idx="208">
                  <c:v>480.00000000000045</c:v>
                </c:pt>
                <c:pt idx="209">
                  <c:v>-2.1316282072803006E-11</c:v>
                </c:pt>
                <c:pt idx="210">
                  <c:v>-599.99999999997658</c:v>
                </c:pt>
                <c:pt idx="211">
                  <c:v>119.99999999999744</c:v>
                </c:pt>
                <c:pt idx="212">
                  <c:v>959.99999999999022</c:v>
                </c:pt>
                <c:pt idx="213">
                  <c:v>0</c:v>
                </c:pt>
                <c:pt idx="214">
                  <c:v>-1319.9999999999932</c:v>
                </c:pt>
                <c:pt idx="215">
                  <c:v>0</c:v>
                </c:pt>
                <c:pt idx="216">
                  <c:v>960.00000000000091</c:v>
                </c:pt>
                <c:pt idx="217">
                  <c:v>-119.99999999999744</c:v>
                </c:pt>
                <c:pt idx="218">
                  <c:v>-240.0000000000162</c:v>
                </c:pt>
                <c:pt idx="219">
                  <c:v>1.0658141036401503E-11</c:v>
                </c:pt>
                <c:pt idx="220">
                  <c:v>480.00000000000045</c:v>
                </c:pt>
                <c:pt idx="221">
                  <c:v>-119.99999999999744</c:v>
                </c:pt>
                <c:pt idx="222">
                  <c:v>-840.00000000000341</c:v>
                </c:pt>
                <c:pt idx="223">
                  <c:v>119.99999999999744</c:v>
                </c:pt>
                <c:pt idx="224">
                  <c:v>120.0000000000081</c:v>
                </c:pt>
                <c:pt idx="225">
                  <c:v>-120.0000000000081</c:v>
                </c:pt>
                <c:pt idx="226">
                  <c:v>840.00000000000341</c:v>
                </c:pt>
                <c:pt idx="227">
                  <c:v>119.99999999999744</c:v>
                </c:pt>
                <c:pt idx="228">
                  <c:v>-719.99999999999534</c:v>
                </c:pt>
                <c:pt idx="229">
                  <c:v>-119.99999999999744</c:v>
                </c:pt>
                <c:pt idx="230">
                  <c:v>119.99999999998678</c:v>
                </c:pt>
                <c:pt idx="231">
                  <c:v>1.0658141036401503E-11</c:v>
                </c:pt>
                <c:pt idx="232">
                  <c:v>-120.0000000000081</c:v>
                </c:pt>
                <c:pt idx="233">
                  <c:v>120.0000000000081</c:v>
                </c:pt>
                <c:pt idx="234">
                  <c:v>120.0000000000081</c:v>
                </c:pt>
                <c:pt idx="235">
                  <c:v>-120.00000000001876</c:v>
                </c:pt>
                <c:pt idx="236">
                  <c:v>-119.99999999999744</c:v>
                </c:pt>
                <c:pt idx="237">
                  <c:v>120.0000000000081</c:v>
                </c:pt>
                <c:pt idx="238">
                  <c:v>-479.99999999998977</c:v>
                </c:pt>
                <c:pt idx="239">
                  <c:v>119.99999999997613</c:v>
                </c:pt>
                <c:pt idx="240">
                  <c:v>360.00000000001364</c:v>
                </c:pt>
                <c:pt idx="241">
                  <c:v>-119.99999999999744</c:v>
                </c:pt>
                <c:pt idx="242">
                  <c:v>-2.1316282072803006E-11</c:v>
                </c:pt>
                <c:pt idx="243">
                  <c:v>2.1316282072803006E-11</c:v>
                </c:pt>
                <c:pt idx="244">
                  <c:v>0</c:v>
                </c:pt>
                <c:pt idx="245">
                  <c:v>-119.99999999999744</c:v>
                </c:pt>
                <c:pt idx="246">
                  <c:v>119.99999999999744</c:v>
                </c:pt>
                <c:pt idx="247">
                  <c:v>-2.1316282072803006E-11</c:v>
                </c:pt>
                <c:pt idx="248">
                  <c:v>-239.99999999999488</c:v>
                </c:pt>
                <c:pt idx="249">
                  <c:v>4.2632564145606011E-11</c:v>
                </c:pt>
                <c:pt idx="250">
                  <c:v>-840.00000000002478</c:v>
                </c:pt>
                <c:pt idx="251">
                  <c:v>119.99999999998678</c:v>
                </c:pt>
                <c:pt idx="252">
                  <c:v>2040.0000000000098</c:v>
                </c:pt>
                <c:pt idx="253">
                  <c:v>119.99999999999744</c:v>
                </c:pt>
                <c:pt idx="254">
                  <c:v>-1440.0000000000014</c:v>
                </c:pt>
                <c:pt idx="255">
                  <c:v>0</c:v>
                </c:pt>
                <c:pt idx="256">
                  <c:v>360.00000000000296</c:v>
                </c:pt>
                <c:pt idx="257">
                  <c:v>-120.0000000000081</c:v>
                </c:pt>
                <c:pt idx="258">
                  <c:v>840.0000000000141</c:v>
                </c:pt>
                <c:pt idx="259">
                  <c:v>-1.0658141036401503E-11</c:v>
                </c:pt>
                <c:pt idx="260">
                  <c:v>-1080.0000000000089</c:v>
                </c:pt>
                <c:pt idx="261">
                  <c:v>2.1316282072803006E-11</c:v>
                </c:pt>
                <c:pt idx="262">
                  <c:v>719.99999999999534</c:v>
                </c:pt>
                <c:pt idx="263">
                  <c:v>-1.0658141036401503E-11</c:v>
                </c:pt>
                <c:pt idx="264">
                  <c:v>-360.00000000000296</c:v>
                </c:pt>
                <c:pt idx="265">
                  <c:v>1.0658141036401503E-11</c:v>
                </c:pt>
                <c:pt idx="266">
                  <c:v>119.99999999999744</c:v>
                </c:pt>
                <c:pt idx="267">
                  <c:v>0</c:v>
                </c:pt>
                <c:pt idx="268">
                  <c:v>1.0658141036401503E-11</c:v>
                </c:pt>
                <c:pt idx="269">
                  <c:v>-2.1316282072803006E-11</c:v>
                </c:pt>
                <c:pt idx="270">
                  <c:v>-119.99999999998678</c:v>
                </c:pt>
                <c:pt idx="271">
                  <c:v>0</c:v>
                </c:pt>
                <c:pt idx="272">
                  <c:v>599.99999999999784</c:v>
                </c:pt>
                <c:pt idx="273">
                  <c:v>0</c:v>
                </c:pt>
                <c:pt idx="274">
                  <c:v>-720.00000000000591</c:v>
                </c:pt>
                <c:pt idx="275">
                  <c:v>1.0658141036401503E-11</c:v>
                </c:pt>
                <c:pt idx="276">
                  <c:v>239.99999999999488</c:v>
                </c:pt>
                <c:pt idx="277">
                  <c:v>119.99999999999744</c:v>
                </c:pt>
                <c:pt idx="278">
                  <c:v>239.99999999999488</c:v>
                </c:pt>
                <c:pt idx="279">
                  <c:v>1.0658141036401503E-11</c:v>
                </c:pt>
                <c:pt idx="280">
                  <c:v>-599.99999999999784</c:v>
                </c:pt>
                <c:pt idx="281">
                  <c:v>-5.3290705182007514E-12</c:v>
                </c:pt>
                <c:pt idx="282">
                  <c:v>360.00000000000296</c:v>
                </c:pt>
                <c:pt idx="283">
                  <c:v>-5.3290705182007514E-12</c:v>
                </c:pt>
                <c:pt idx="284">
                  <c:v>240.00000000000023</c:v>
                </c:pt>
                <c:pt idx="285">
                  <c:v>-119.99999999999744</c:v>
                </c:pt>
                <c:pt idx="286">
                  <c:v>-599.99999999999784</c:v>
                </c:pt>
                <c:pt idx="287">
                  <c:v>119.99999999999744</c:v>
                </c:pt>
                <c:pt idx="288">
                  <c:v>480.00000000000045</c:v>
                </c:pt>
                <c:pt idx="289">
                  <c:v>-119.99999999999744</c:v>
                </c:pt>
                <c:pt idx="290">
                  <c:v>-5.3290705182007514E-12</c:v>
                </c:pt>
                <c:pt idx="291">
                  <c:v>0</c:v>
                </c:pt>
                <c:pt idx="292">
                  <c:v>-119.99999999999744</c:v>
                </c:pt>
                <c:pt idx="293">
                  <c:v>0</c:v>
                </c:pt>
                <c:pt idx="294">
                  <c:v>-119.99999999999744</c:v>
                </c:pt>
                <c:pt idx="295">
                  <c:v>119.99999999999744</c:v>
                </c:pt>
                <c:pt idx="296">
                  <c:v>240.00000000000023</c:v>
                </c:pt>
                <c:pt idx="297">
                  <c:v>-120.00000000000277</c:v>
                </c:pt>
                <c:pt idx="298">
                  <c:v>-119.99999999999744</c:v>
                </c:pt>
                <c:pt idx="299">
                  <c:v>5.3290705182007514E-12</c:v>
                </c:pt>
                <c:pt idx="300">
                  <c:v>-1.0658141036401503E-11</c:v>
                </c:pt>
                <c:pt idx="301">
                  <c:v>5.3290705182007514E-12</c:v>
                </c:pt>
                <c:pt idx="302">
                  <c:v>120.00000000000277</c:v>
                </c:pt>
                <c:pt idx="303">
                  <c:v>-5.3290705182007514E-12</c:v>
                </c:pt>
                <c:pt idx="304">
                  <c:v>-119.99999999999477</c:v>
                </c:pt>
                <c:pt idx="305">
                  <c:v>119.99999999999744</c:v>
                </c:pt>
                <c:pt idx="306">
                  <c:v>-240.00000000000287</c:v>
                </c:pt>
                <c:pt idx="307">
                  <c:v>2.6645352591003757E-12</c:v>
                </c:pt>
                <c:pt idx="308">
                  <c:v>240.00000000000287</c:v>
                </c:pt>
                <c:pt idx="309">
                  <c:v>-2.6645352591003757E-12</c:v>
                </c:pt>
                <c:pt idx="310">
                  <c:v>-2.6645352591003757E-12</c:v>
                </c:pt>
                <c:pt idx="311">
                  <c:v>-119.99999999999744</c:v>
                </c:pt>
                <c:pt idx="312">
                  <c:v>120.00000000000011</c:v>
                </c:pt>
                <c:pt idx="313">
                  <c:v>2.6645352591003757E-12</c:v>
                </c:pt>
                <c:pt idx="314">
                  <c:v>-240.00000000000287</c:v>
                </c:pt>
                <c:pt idx="315">
                  <c:v>119.99999999999744</c:v>
                </c:pt>
                <c:pt idx="316">
                  <c:v>2.6645352591003757E-12</c:v>
                </c:pt>
                <c:pt idx="317">
                  <c:v>0</c:v>
                </c:pt>
                <c:pt idx="318">
                  <c:v>0</c:v>
                </c:pt>
                <c:pt idx="319">
                  <c:v>2.6645352591003757E-12</c:v>
                </c:pt>
                <c:pt idx="320">
                  <c:v>119.99999999999744</c:v>
                </c:pt>
                <c:pt idx="321">
                  <c:v>-120.00000000000277</c:v>
                </c:pt>
                <c:pt idx="322">
                  <c:v>120.00000000000277</c:v>
                </c:pt>
                <c:pt idx="323">
                  <c:v>120.00000000000011</c:v>
                </c:pt>
                <c:pt idx="324">
                  <c:v>-359.99999999999767</c:v>
                </c:pt>
                <c:pt idx="325">
                  <c:v>-1.3322676295501878E-12</c:v>
                </c:pt>
                <c:pt idx="326">
                  <c:v>239.99999999999756</c:v>
                </c:pt>
                <c:pt idx="327">
                  <c:v>-119.99999999999878</c:v>
                </c:pt>
                <c:pt idx="328">
                  <c:v>120.00000000000011</c:v>
                </c:pt>
                <c:pt idx="329">
                  <c:v>1.3322676295501878E-12</c:v>
                </c:pt>
                <c:pt idx="330">
                  <c:v>-240.00000000000153</c:v>
                </c:pt>
                <c:pt idx="331">
                  <c:v>119.99999999999878</c:v>
                </c:pt>
                <c:pt idx="332">
                  <c:v>1.3322676295501878E-12</c:v>
                </c:pt>
                <c:pt idx="333">
                  <c:v>0</c:v>
                </c:pt>
                <c:pt idx="334">
                  <c:v>240.00000000000023</c:v>
                </c:pt>
                <c:pt idx="335">
                  <c:v>-119.99999999999878</c:v>
                </c:pt>
                <c:pt idx="336">
                  <c:v>-240.00000000000153</c:v>
                </c:pt>
                <c:pt idx="337">
                  <c:v>119.99999999999878</c:v>
                </c:pt>
                <c:pt idx="338">
                  <c:v>1.3322676295501878E-12</c:v>
                </c:pt>
                <c:pt idx="339">
                  <c:v>0</c:v>
                </c:pt>
                <c:pt idx="340">
                  <c:v>0</c:v>
                </c:pt>
                <c:pt idx="341">
                  <c:v>0</c:v>
                </c:pt>
                <c:pt idx="342">
                  <c:v>120.00000000000011</c:v>
                </c:pt>
                <c:pt idx="343">
                  <c:v>0</c:v>
                </c:pt>
                <c:pt idx="344">
                  <c:v>-239.99999999999889</c:v>
                </c:pt>
                <c:pt idx="345">
                  <c:v>-1.3322676295501878E-12</c:v>
                </c:pt>
                <c:pt idx="346">
                  <c:v>239.99999999999889</c:v>
                </c:pt>
                <c:pt idx="347">
                  <c:v>-119.99999999999878</c:v>
                </c:pt>
                <c:pt idx="348">
                  <c:v>0</c:v>
                </c:pt>
                <c:pt idx="349">
                  <c:v>0</c:v>
                </c:pt>
                <c:pt idx="350">
                  <c:v>0</c:v>
                </c:pt>
                <c:pt idx="351">
                  <c:v>120.00000000000011</c:v>
                </c:pt>
                <c:pt idx="352">
                  <c:v>-120.00000000000011</c:v>
                </c:pt>
                <c:pt idx="353">
                  <c:v>-120.00000000000011</c:v>
                </c:pt>
                <c:pt idx="354">
                  <c:v>120.00000000000011</c:v>
                </c:pt>
                <c:pt idx="355">
                  <c:v>6.6613381477509392E-13</c:v>
                </c:pt>
                <c:pt idx="356">
                  <c:v>-6.6613381477509392E-13</c:v>
                </c:pt>
                <c:pt idx="357">
                  <c:v>-6.6613381477509392E-13</c:v>
                </c:pt>
                <c:pt idx="358">
                  <c:v>6.6613381477509392E-13</c:v>
                </c:pt>
                <c:pt idx="359">
                  <c:v>0</c:v>
                </c:pt>
                <c:pt idx="360">
                  <c:v>0</c:v>
                </c:pt>
                <c:pt idx="361">
                  <c:v>6.6613381477509392E-13</c:v>
                </c:pt>
                <c:pt idx="362">
                  <c:v>-6.6613381477509392E-13</c:v>
                </c:pt>
                <c:pt idx="363">
                  <c:v>-6.6613381477509392E-13</c:v>
                </c:pt>
                <c:pt idx="364">
                  <c:v>6.6613381477509392E-13</c:v>
                </c:pt>
                <c:pt idx="365">
                  <c:v>0</c:v>
                </c:pt>
                <c:pt idx="366">
                  <c:v>0</c:v>
                </c:pt>
                <c:pt idx="367">
                  <c:v>6.6613381477509392E-13</c:v>
                </c:pt>
                <c:pt idx="368">
                  <c:v>-6.6613381477509392E-13</c:v>
                </c:pt>
                <c:pt idx="369">
                  <c:v>-6.6613381477509392E-13</c:v>
                </c:pt>
                <c:pt idx="370">
                  <c:v>6.6613381477509392E-13</c:v>
                </c:pt>
                <c:pt idx="371">
                  <c:v>0</c:v>
                </c:pt>
                <c:pt idx="372">
                  <c:v>0</c:v>
                </c:pt>
                <c:pt idx="373">
                  <c:v>6.6613381477509392E-13</c:v>
                </c:pt>
                <c:pt idx="374">
                  <c:v>-6.6613381477509392E-13</c:v>
                </c:pt>
                <c:pt idx="375">
                  <c:v>-6.6613381477509392E-13</c:v>
                </c:pt>
                <c:pt idx="376">
                  <c:v>6.6613381477509392E-13</c:v>
                </c:pt>
                <c:pt idx="377">
                  <c:v>0</c:v>
                </c:pt>
                <c:pt idx="378">
                  <c:v>3.3306690738754696E-13</c:v>
                </c:pt>
                <c:pt idx="379">
                  <c:v>-3.3306690738754696E-13</c:v>
                </c:pt>
                <c:pt idx="380">
                  <c:v>-3.3306690738754696E-13</c:v>
                </c:pt>
                <c:pt idx="381">
                  <c:v>6.6613381477509392E-13</c:v>
                </c:pt>
                <c:pt idx="382">
                  <c:v>-3.3306690738754696E-13</c:v>
                </c:pt>
                <c:pt idx="383">
                  <c:v>119.99999999999977</c:v>
                </c:pt>
                <c:pt idx="384">
                  <c:v>-119.99999999999977</c:v>
                </c:pt>
                <c:pt idx="385">
                  <c:v>-119.99999999999977</c:v>
                </c:pt>
                <c:pt idx="386">
                  <c:v>119.99999999999977</c:v>
                </c:pt>
                <c:pt idx="387">
                  <c:v>-3.3306690738754696E-13</c:v>
                </c:pt>
                <c:pt idx="388">
                  <c:v>6.6613381477509392E-13</c:v>
                </c:pt>
                <c:pt idx="389">
                  <c:v>-3.3306690738754696E-13</c:v>
                </c:pt>
                <c:pt idx="390">
                  <c:v>-3.3306690738754696E-13</c:v>
                </c:pt>
                <c:pt idx="391">
                  <c:v>3.3306690738754696E-13</c:v>
                </c:pt>
                <c:pt idx="392">
                  <c:v>119.99999999999994</c:v>
                </c:pt>
                <c:pt idx="393">
                  <c:v>-119.99999999999994</c:v>
                </c:pt>
                <c:pt idx="394">
                  <c:v>0</c:v>
                </c:pt>
                <c:pt idx="395">
                  <c:v>-1.6653345369377348E-13</c:v>
                </c:pt>
                <c:pt idx="396">
                  <c:v>1.6653345369377348E-13</c:v>
                </c:pt>
                <c:pt idx="397">
                  <c:v>1.6653345369377348E-13</c:v>
                </c:pt>
                <c:pt idx="398">
                  <c:v>-1.6653345369377348E-13</c:v>
                </c:pt>
                <c:pt idx="399">
                  <c:v>0</c:v>
                </c:pt>
                <c:pt idx="400">
                  <c:v>0</c:v>
                </c:pt>
                <c:pt idx="401">
                  <c:v>119.99999999999994</c:v>
                </c:pt>
                <c:pt idx="402">
                  <c:v>-119.99999999999994</c:v>
                </c:pt>
                <c:pt idx="403">
                  <c:v>0</c:v>
                </c:pt>
                <c:pt idx="404">
                  <c:v>0</c:v>
                </c:pt>
                <c:pt idx="405">
                  <c:v>-120.00000000000011</c:v>
                </c:pt>
                <c:pt idx="406">
                  <c:v>120.00000000000011</c:v>
                </c:pt>
                <c:pt idx="407">
                  <c:v>120.00000000000011</c:v>
                </c:pt>
                <c:pt idx="408">
                  <c:v>-120.00000000000011</c:v>
                </c:pt>
                <c:pt idx="409">
                  <c:v>0</c:v>
                </c:pt>
                <c:pt idx="410">
                  <c:v>0</c:v>
                </c:pt>
                <c:pt idx="411">
                  <c:v>0</c:v>
                </c:pt>
                <c:pt idx="412">
                  <c:v>0</c:v>
                </c:pt>
                <c:pt idx="413">
                  <c:v>0</c:v>
                </c:pt>
                <c:pt idx="414">
                  <c:v>0</c:v>
                </c:pt>
                <c:pt idx="415">
                  <c:v>-119.99999999999994</c:v>
                </c:pt>
                <c:pt idx="416">
                  <c:v>119.99999999999994</c:v>
                </c:pt>
                <c:pt idx="417">
                  <c:v>119.99999999999994</c:v>
                </c:pt>
                <c:pt idx="418">
                  <c:v>-119.99999999999994</c:v>
                </c:pt>
                <c:pt idx="419">
                  <c:v>0</c:v>
                </c:pt>
                <c:pt idx="420">
                  <c:v>0</c:v>
                </c:pt>
                <c:pt idx="421">
                  <c:v>0</c:v>
                </c:pt>
                <c:pt idx="422">
                  <c:v>0</c:v>
                </c:pt>
                <c:pt idx="423">
                  <c:v>0</c:v>
                </c:pt>
                <c:pt idx="424">
                  <c:v>0</c:v>
                </c:pt>
                <c:pt idx="425">
                  <c:v>-120.00000000000003</c:v>
                </c:pt>
                <c:pt idx="426">
                  <c:v>120.00000000000003</c:v>
                </c:pt>
                <c:pt idx="427">
                  <c:v>120.00000000000003</c:v>
                </c:pt>
                <c:pt idx="428">
                  <c:v>-120.00000000000003</c:v>
                </c:pt>
                <c:pt idx="429">
                  <c:v>0</c:v>
                </c:pt>
                <c:pt idx="430">
                  <c:v>0</c:v>
                </c:pt>
                <c:pt idx="431">
                  <c:v>0</c:v>
                </c:pt>
                <c:pt idx="432">
                  <c:v>0</c:v>
                </c:pt>
                <c:pt idx="433">
                  <c:v>0</c:v>
                </c:pt>
                <c:pt idx="434">
                  <c:v>0</c:v>
                </c:pt>
                <c:pt idx="435">
                  <c:v>0</c:v>
                </c:pt>
                <c:pt idx="436">
                  <c:v>0</c:v>
                </c:pt>
                <c:pt idx="437">
                  <c:v>-120.00000000000003</c:v>
                </c:pt>
                <c:pt idx="438">
                  <c:v>120.00000000000003</c:v>
                </c:pt>
                <c:pt idx="439">
                  <c:v>120.00000000000003</c:v>
                </c:pt>
                <c:pt idx="440">
                  <c:v>-120.00000000000003</c:v>
                </c:pt>
                <c:pt idx="441">
                  <c:v>0</c:v>
                </c:pt>
                <c:pt idx="442">
                  <c:v>0</c:v>
                </c:pt>
                <c:pt idx="443">
                  <c:v>0</c:v>
                </c:pt>
                <c:pt idx="444">
                  <c:v>0</c:v>
                </c:pt>
                <c:pt idx="445">
                  <c:v>0</c:v>
                </c:pt>
                <c:pt idx="446">
                  <c:v>0</c:v>
                </c:pt>
                <c:pt idx="447">
                  <c:v>0</c:v>
                </c:pt>
                <c:pt idx="448">
                  <c:v>0</c:v>
                </c:pt>
                <c:pt idx="449">
                  <c:v>-119.99999999999994</c:v>
                </c:pt>
                <c:pt idx="450">
                  <c:v>119.99999999999999</c:v>
                </c:pt>
                <c:pt idx="451">
                  <c:v>119.99999999999994</c:v>
                </c:pt>
                <c:pt idx="452">
                  <c:v>-119.99999999999999</c:v>
                </c:pt>
                <c:pt idx="453">
                  <c:v>0</c:v>
                </c:pt>
                <c:pt idx="454">
                  <c:v>0</c:v>
                </c:pt>
                <c:pt idx="455">
                  <c:v>0</c:v>
                </c:pt>
                <c:pt idx="456">
                  <c:v>0</c:v>
                </c:pt>
                <c:pt idx="457">
                  <c:v>0</c:v>
                </c:pt>
                <c:pt idx="458">
                  <c:v>0</c:v>
                </c:pt>
                <c:pt idx="459">
                  <c:v>-119.99999999999999</c:v>
                </c:pt>
                <c:pt idx="460">
                  <c:v>120</c:v>
                </c:pt>
                <c:pt idx="461">
                  <c:v>119.99999999999999</c:v>
                </c:pt>
                <c:pt idx="462">
                  <c:v>-120</c:v>
                </c:pt>
                <c:pt idx="463">
                  <c:v>0</c:v>
                </c:pt>
                <c:pt idx="464">
                  <c:v>0</c:v>
                </c:pt>
                <c:pt idx="465">
                  <c:v>0</c:v>
                </c:pt>
                <c:pt idx="466">
                  <c:v>0</c:v>
                </c:pt>
                <c:pt idx="467">
                  <c:v>0</c:v>
                </c:pt>
                <c:pt idx="468">
                  <c:v>0</c:v>
                </c:pt>
                <c:pt idx="469">
                  <c:v>0</c:v>
                </c:pt>
                <c:pt idx="470">
                  <c:v>0</c:v>
                </c:pt>
                <c:pt idx="471">
                  <c:v>-120</c:v>
                </c:pt>
                <c:pt idx="472">
                  <c:v>120</c:v>
                </c:pt>
                <c:pt idx="473">
                  <c:v>120</c:v>
                </c:pt>
                <c:pt idx="474">
                  <c:v>-120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120</c:v>
                </c:pt>
                <c:pt idx="602">
                  <c:v>-120</c:v>
                </c:pt>
                <c:pt idx="603">
                  <c:v>-120</c:v>
                </c:pt>
                <c:pt idx="604">
                  <c:v>120</c:v>
                </c:pt>
                <c:pt idx="605">
                  <c:v>0</c:v>
                </c:pt>
                <c:pt idx="606">
                  <c:v>0</c:v>
                </c:pt>
                <c:pt idx="607">
                  <c:v>0</c:v>
                </c:pt>
                <c:pt idx="608">
                  <c:v>0</c:v>
                </c:pt>
                <c:pt idx="609">
                  <c:v>0</c:v>
                </c:pt>
                <c:pt idx="610">
                  <c:v>0</c:v>
                </c:pt>
                <c:pt idx="611">
                  <c:v>0</c:v>
                </c:pt>
                <c:pt idx="612">
                  <c:v>0</c:v>
                </c:pt>
                <c:pt idx="613">
                  <c:v>120</c:v>
                </c:pt>
                <c:pt idx="614">
                  <c:v>-120</c:v>
                </c:pt>
                <c:pt idx="615">
                  <c:v>-120</c:v>
                </c:pt>
                <c:pt idx="616">
                  <c:v>120</c:v>
                </c:pt>
                <c:pt idx="617">
                  <c:v>0</c:v>
                </c:pt>
                <c:pt idx="618">
                  <c:v>0</c:v>
                </c:pt>
                <c:pt idx="619">
                  <c:v>0</c:v>
                </c:pt>
                <c:pt idx="620">
                  <c:v>0</c:v>
                </c:pt>
                <c:pt idx="621">
                  <c:v>0</c:v>
                </c:pt>
                <c:pt idx="622">
                  <c:v>0</c:v>
                </c:pt>
                <c:pt idx="623">
                  <c:v>0</c:v>
                </c:pt>
                <c:pt idx="624">
                  <c:v>0</c:v>
                </c:pt>
                <c:pt idx="625">
                  <c:v>119.99999999999999</c:v>
                </c:pt>
                <c:pt idx="626">
                  <c:v>-119.99999999999999</c:v>
                </c:pt>
                <c:pt idx="627">
                  <c:v>-119.99999999999999</c:v>
                </c:pt>
                <c:pt idx="628">
                  <c:v>119.99999999999999</c:v>
                </c:pt>
                <c:pt idx="629">
                  <c:v>0</c:v>
                </c:pt>
                <c:pt idx="630">
                  <c:v>0</c:v>
                </c:pt>
                <c:pt idx="631">
                  <c:v>0</c:v>
                </c:pt>
                <c:pt idx="632">
                  <c:v>0</c:v>
                </c:pt>
                <c:pt idx="633">
                  <c:v>0</c:v>
                </c:pt>
                <c:pt idx="634">
                  <c:v>0</c:v>
                </c:pt>
                <c:pt idx="635">
                  <c:v>0</c:v>
                </c:pt>
                <c:pt idx="636">
                  <c:v>0</c:v>
                </c:pt>
                <c:pt idx="637">
                  <c:v>120.00000000000003</c:v>
                </c:pt>
                <c:pt idx="638">
                  <c:v>-120.00000000000003</c:v>
                </c:pt>
                <c:pt idx="639">
                  <c:v>-120.00000000000003</c:v>
                </c:pt>
                <c:pt idx="640">
                  <c:v>120.00000000000003</c:v>
                </c:pt>
                <c:pt idx="641">
                  <c:v>0</c:v>
                </c:pt>
                <c:pt idx="642">
                  <c:v>0</c:v>
                </c:pt>
                <c:pt idx="643">
                  <c:v>0</c:v>
                </c:pt>
                <c:pt idx="644">
                  <c:v>0</c:v>
                </c:pt>
                <c:pt idx="645">
                  <c:v>0</c:v>
                </c:pt>
                <c:pt idx="646">
                  <c:v>0</c:v>
                </c:pt>
                <c:pt idx="647">
                  <c:v>0</c:v>
                </c:pt>
                <c:pt idx="648">
                  <c:v>0</c:v>
                </c:pt>
                <c:pt idx="649">
                  <c:v>120.00000000000003</c:v>
                </c:pt>
                <c:pt idx="650">
                  <c:v>-120.00000000000003</c:v>
                </c:pt>
                <c:pt idx="651">
                  <c:v>-120.00000000000003</c:v>
                </c:pt>
                <c:pt idx="652">
                  <c:v>120.00000000000003</c:v>
                </c:pt>
                <c:pt idx="653">
                  <c:v>0</c:v>
                </c:pt>
                <c:pt idx="654">
                  <c:v>0</c:v>
                </c:pt>
                <c:pt idx="655">
                  <c:v>0</c:v>
                </c:pt>
                <c:pt idx="656">
                  <c:v>0</c:v>
                </c:pt>
                <c:pt idx="657">
                  <c:v>0</c:v>
                </c:pt>
                <c:pt idx="658">
                  <c:v>0</c:v>
                </c:pt>
                <c:pt idx="659">
                  <c:v>0</c:v>
                </c:pt>
                <c:pt idx="660">
                  <c:v>0</c:v>
                </c:pt>
                <c:pt idx="661">
                  <c:v>119.99999999999994</c:v>
                </c:pt>
                <c:pt idx="662">
                  <c:v>-119.99999999999994</c:v>
                </c:pt>
                <c:pt idx="663">
                  <c:v>-119.99999999999994</c:v>
                </c:pt>
                <c:pt idx="664">
                  <c:v>119.99999999999994</c:v>
                </c:pt>
                <c:pt idx="665">
                  <c:v>0</c:v>
                </c:pt>
                <c:pt idx="666">
                  <c:v>0</c:v>
                </c:pt>
                <c:pt idx="667">
                  <c:v>0</c:v>
                </c:pt>
                <c:pt idx="668">
                  <c:v>0</c:v>
                </c:pt>
                <c:pt idx="669">
                  <c:v>0</c:v>
                </c:pt>
                <c:pt idx="670">
                  <c:v>0</c:v>
                </c:pt>
                <c:pt idx="671">
                  <c:v>0</c:v>
                </c:pt>
                <c:pt idx="672">
                  <c:v>0</c:v>
                </c:pt>
                <c:pt idx="673">
                  <c:v>120.00000000000011</c:v>
                </c:pt>
                <c:pt idx="674">
                  <c:v>-120.00000000000011</c:v>
                </c:pt>
                <c:pt idx="675">
                  <c:v>-120.00000000000011</c:v>
                </c:pt>
                <c:pt idx="676">
                  <c:v>120.00000000000011</c:v>
                </c:pt>
                <c:pt idx="677">
                  <c:v>0</c:v>
                </c:pt>
                <c:pt idx="678">
                  <c:v>0</c:v>
                </c:pt>
                <c:pt idx="679">
                  <c:v>0</c:v>
                </c:pt>
                <c:pt idx="680">
                  <c:v>0</c:v>
                </c:pt>
                <c:pt idx="681">
                  <c:v>0</c:v>
                </c:pt>
                <c:pt idx="682">
                  <c:v>0</c:v>
                </c:pt>
                <c:pt idx="683">
                  <c:v>0</c:v>
                </c:pt>
                <c:pt idx="684">
                  <c:v>0</c:v>
                </c:pt>
                <c:pt idx="685">
                  <c:v>119.99999999999994</c:v>
                </c:pt>
                <c:pt idx="686">
                  <c:v>-119.99999999999994</c:v>
                </c:pt>
                <c:pt idx="687">
                  <c:v>-119.99999999999994</c:v>
                </c:pt>
                <c:pt idx="688">
                  <c:v>119.99999999999994</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119.99999999999994</c:v>
                </c:pt>
                <c:pt idx="704">
                  <c:v>-119.99999999999994</c:v>
                </c:pt>
                <c:pt idx="705">
                  <c:v>-119.99999999999994</c:v>
                </c:pt>
                <c:pt idx="706">
                  <c:v>119.99999999999994</c:v>
                </c:pt>
                <c:pt idx="707">
                  <c:v>0</c:v>
                </c:pt>
                <c:pt idx="708">
                  <c:v>0</c:v>
                </c:pt>
                <c:pt idx="709">
                  <c:v>0</c:v>
                </c:pt>
                <c:pt idx="710">
                  <c:v>0</c:v>
                </c:pt>
                <c:pt idx="711">
                  <c:v>0</c:v>
                </c:pt>
                <c:pt idx="712">
                  <c:v>0</c:v>
                </c:pt>
                <c:pt idx="713">
                  <c:v>0</c:v>
                </c:pt>
                <c:pt idx="714">
                  <c:v>0</c:v>
                </c:pt>
                <c:pt idx="715">
                  <c:v>120.00000000000011</c:v>
                </c:pt>
                <c:pt idx="716">
                  <c:v>-120.00000000000011</c:v>
                </c:pt>
                <c:pt idx="717">
                  <c:v>-120.00000000000011</c:v>
                </c:pt>
                <c:pt idx="718">
                  <c:v>-1080</c:v>
                </c:pt>
                <c:pt idx="719">
                  <c:v>1200.0000000000002</c:v>
                </c:pt>
                <c:pt idx="720">
                  <c:v>2400.0000000000005</c:v>
                </c:pt>
              </c:numCache>
            </c:numRef>
          </c:yVal>
          <c:smooth val="1"/>
          <c:extLst>
            <c:ext xmlns:c16="http://schemas.microsoft.com/office/drawing/2014/chart" uri="{C3380CC4-5D6E-409C-BE32-E72D297353CC}">
              <c16:uniqueId val="{00000001-F1CF-4B57-970A-648D53FC537B}"/>
            </c:ext>
          </c:extLst>
        </c:ser>
        <c:dLbls>
          <c:showLegendKey val="0"/>
          <c:showVal val="0"/>
          <c:showCatName val="0"/>
          <c:showSerName val="0"/>
          <c:showPercent val="0"/>
          <c:showBubbleSize val="0"/>
        </c:dLbls>
        <c:axId val="1517755519"/>
        <c:axId val="1517755999"/>
      </c:scatterChart>
      <c:valAx>
        <c:axId val="15177555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755999"/>
        <c:crosses val="autoZero"/>
        <c:crossBetween val="midCat"/>
      </c:valAx>
      <c:valAx>
        <c:axId val="1517755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7755519"/>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vs lift intake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 flow vs lift</c:v>
          </c:tx>
          <c:spPr>
            <a:ln w="19050" cap="rnd">
              <a:solidFill>
                <a:schemeClr val="accent1"/>
              </a:solidFill>
              <a:round/>
            </a:ln>
            <a:effectLst/>
          </c:spPr>
          <c:marker>
            <c:symbol val="none"/>
          </c:marker>
          <c:xVal>
            <c:numRef>
              <c:f>flowbench!$S$8:$S$17</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flowbench!$T$8:$T$17</c:f>
              <c:numCache>
                <c:formatCode>General</c:formatCode>
                <c:ptCount val="10"/>
                <c:pt idx="0">
                  <c:v>28.884</c:v>
                </c:pt>
                <c:pt idx="1">
                  <c:v>51.578000000000003</c:v>
                </c:pt>
                <c:pt idx="2">
                  <c:v>71.864000000000004</c:v>
                </c:pt>
                <c:pt idx="3">
                  <c:v>88.447999999999993</c:v>
                </c:pt>
                <c:pt idx="4">
                  <c:v>99.504000000000005</c:v>
                </c:pt>
                <c:pt idx="5">
                  <c:v>106.414</c:v>
                </c:pt>
                <c:pt idx="6">
                  <c:v>111.251</c:v>
                </c:pt>
                <c:pt idx="7">
                  <c:v>116.08799999999999</c:v>
                </c:pt>
                <c:pt idx="8">
                  <c:v>118.852</c:v>
                </c:pt>
              </c:numCache>
            </c:numRef>
          </c:yVal>
          <c:smooth val="1"/>
          <c:extLst>
            <c:ext xmlns:c16="http://schemas.microsoft.com/office/drawing/2014/chart" uri="{C3380CC4-5D6E-409C-BE32-E72D297353CC}">
              <c16:uniqueId val="{00000000-69C7-40EE-B692-D9C38C579FFD}"/>
            </c:ext>
          </c:extLst>
        </c:ser>
        <c:ser>
          <c:idx val="1"/>
          <c:order val="1"/>
          <c:tx>
            <c:v>exhaust flow vs lift</c:v>
          </c:tx>
          <c:spPr>
            <a:ln w="19050" cap="rnd">
              <a:solidFill>
                <a:schemeClr val="accent2"/>
              </a:solidFill>
              <a:round/>
            </a:ln>
            <a:effectLst/>
          </c:spPr>
          <c:marker>
            <c:symbol val="none"/>
          </c:marker>
          <c:xVal>
            <c:numRef>
              <c:f>flowbench!$AF$8:$AF$17</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flowbench!$AG$8:$AG$17</c:f>
              <c:numCache>
                <c:formatCode>General</c:formatCode>
                <c:ptCount val="10"/>
                <c:pt idx="0">
                  <c:v>18.920999999999999</c:v>
                </c:pt>
                <c:pt idx="1">
                  <c:v>37.289499999999997</c:v>
                </c:pt>
                <c:pt idx="2">
                  <c:v>51.578000000000003</c:v>
                </c:pt>
                <c:pt idx="3">
                  <c:v>62.033000000000001</c:v>
                </c:pt>
                <c:pt idx="4">
                  <c:v>63.427</c:v>
                </c:pt>
                <c:pt idx="5">
                  <c:v>66.912000000000006</c:v>
                </c:pt>
                <c:pt idx="6">
                  <c:v>67.608999999999995</c:v>
                </c:pt>
                <c:pt idx="7">
                  <c:v>68.305999999999997</c:v>
                </c:pt>
                <c:pt idx="8">
                  <c:v>69.421199999999999</c:v>
                </c:pt>
              </c:numCache>
            </c:numRef>
          </c:yVal>
          <c:smooth val="1"/>
          <c:extLst>
            <c:ext xmlns:c16="http://schemas.microsoft.com/office/drawing/2014/chart" uri="{C3380CC4-5D6E-409C-BE32-E72D297353CC}">
              <c16:uniqueId val="{00000001-69C7-40EE-B692-D9C38C579FFD}"/>
            </c:ext>
          </c:extLst>
        </c:ser>
        <c:dLbls>
          <c:showLegendKey val="0"/>
          <c:showVal val="0"/>
          <c:showCatName val="0"/>
          <c:showSerName val="0"/>
          <c:showPercent val="0"/>
          <c:showBubbleSize val="0"/>
        </c:dLbls>
        <c:axId val="1347244367"/>
        <c:axId val="1347246287"/>
      </c:scatterChart>
      <c:valAx>
        <c:axId val="13472443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7246287"/>
        <c:crosses val="autoZero"/>
        <c:crossBetween val="midCat"/>
      </c:valAx>
      <c:valAx>
        <c:axId val="13472462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724436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CF</a:t>
            </a:r>
            <a:r>
              <a:rPr lang="en-GB" baseline="0"/>
              <a:t> vs lift intake/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cf vs lift intake</c:v>
          </c:tx>
          <c:spPr>
            <a:ln w="19050" cap="rnd">
              <a:solidFill>
                <a:schemeClr val="accent1"/>
              </a:solidFill>
              <a:round/>
            </a:ln>
            <a:effectLst/>
          </c:spPr>
          <c:marker>
            <c:symbol val="none"/>
          </c:marker>
          <c:xVal>
            <c:numRef>
              <c:f>flowbench!$S$8:$S$17</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flowbench!$AB$8:$AB$17</c:f>
              <c:numCache>
                <c:formatCode>General</c:formatCode>
                <c:ptCount val="10"/>
                <c:pt idx="0">
                  <c:v>1.461100791366456</c:v>
                </c:pt>
                <c:pt idx="1">
                  <c:v>1.3045398251125031</c:v>
                </c:pt>
                <c:pt idx="2">
                  <c:v>1.2117498415588679</c:v>
                </c:pt>
                <c:pt idx="3">
                  <c:v>1.1185383152851085</c:v>
                </c:pt>
                <c:pt idx="4">
                  <c:v>1.0066844837565978</c:v>
                </c:pt>
                <c:pt idx="5">
                  <c:v>0.89716094038493088</c:v>
                </c:pt>
                <c:pt idx="6">
                  <c:v>0.80394941411117193</c:v>
                </c:pt>
                <c:pt idx="7">
                  <c:v>0.7340407694058525</c:v>
                </c:pt>
                <c:pt idx="8">
                  <c:v>0.66801593829527317</c:v>
                </c:pt>
                <c:pt idx="9">
                  <c:v>0</c:v>
                </c:pt>
              </c:numCache>
            </c:numRef>
          </c:yVal>
          <c:smooth val="1"/>
          <c:extLst>
            <c:ext xmlns:c16="http://schemas.microsoft.com/office/drawing/2014/chart" uri="{C3380CC4-5D6E-409C-BE32-E72D297353CC}">
              <c16:uniqueId val="{00000000-2A99-4382-BE5C-C24233D67EE4}"/>
            </c:ext>
          </c:extLst>
        </c:ser>
        <c:ser>
          <c:idx val="1"/>
          <c:order val="1"/>
          <c:tx>
            <c:v>cf vs lift exhaust</c:v>
          </c:tx>
          <c:spPr>
            <a:ln w="19050" cap="rnd">
              <a:solidFill>
                <a:schemeClr val="accent2"/>
              </a:solidFill>
              <a:round/>
            </a:ln>
            <a:effectLst/>
          </c:spPr>
          <c:marker>
            <c:symbol val="none"/>
          </c:marker>
          <c:xVal>
            <c:numRef>
              <c:f>flowbench!$AF$8:$AF$17</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flowbench!$AO$8:$AO$17</c:f>
              <c:numCache>
                <c:formatCode>General</c:formatCode>
                <c:ptCount val="10"/>
                <c:pt idx="0">
                  <c:v>1.3027482685519773</c:v>
                </c:pt>
                <c:pt idx="1">
                  <c:v>1.2837279097343945</c:v>
                </c:pt>
                <c:pt idx="2">
                  <c:v>1.1837491005650496</c:v>
                </c:pt>
                <c:pt idx="3">
                  <c:v>1.0677736819286086</c:v>
                </c:pt>
                <c:pt idx="4">
                  <c:v>0.87341487690340114</c:v>
                </c:pt>
                <c:pt idx="5">
                  <c:v>0.7678372544205726</c:v>
                </c:pt>
                <c:pt idx="6">
                  <c:v>0.66500190784638857</c:v>
                </c:pt>
                <c:pt idx="7">
                  <c:v>0.58787539791575072</c:v>
                </c:pt>
                <c:pt idx="8">
                  <c:v>0.53108743430756267</c:v>
                </c:pt>
                <c:pt idx="9">
                  <c:v>0</c:v>
                </c:pt>
              </c:numCache>
            </c:numRef>
          </c:yVal>
          <c:smooth val="1"/>
          <c:extLst>
            <c:ext xmlns:c16="http://schemas.microsoft.com/office/drawing/2014/chart" uri="{C3380CC4-5D6E-409C-BE32-E72D297353CC}">
              <c16:uniqueId val="{00000001-2A99-4382-BE5C-C24233D67EE4}"/>
            </c:ext>
          </c:extLst>
        </c:ser>
        <c:dLbls>
          <c:showLegendKey val="0"/>
          <c:showVal val="0"/>
          <c:showCatName val="0"/>
          <c:showSerName val="0"/>
          <c:showPercent val="0"/>
          <c:showBubbleSize val="0"/>
        </c:dLbls>
        <c:axId val="1767938448"/>
        <c:axId val="1112272367"/>
      </c:scatterChart>
      <c:valAx>
        <c:axId val="17679384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2272367"/>
        <c:crosses val="autoZero"/>
        <c:crossBetween val="midCat"/>
      </c:valAx>
      <c:valAx>
        <c:axId val="11122723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CF</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793844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6EAAEDB-B568-4ED6-973B-119FEDC622DC}">
  <sheetPr/>
  <sheetViews>
    <sheetView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D714C621-C46E-4A61-8E02-17F27E480C81}">
  <sheetPr/>
  <sheetViews>
    <sheetView zoomScale="99"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DCF4AB6-63D8-46E9-BD78-0844E95D9BC9}">
  <sheetPr/>
  <sheetViews>
    <sheetView zoomScale="99"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E0CCCEB5-572B-401A-9C3D-0F7A094F6838}">
  <sheetPr/>
  <sheetViews>
    <sheetView zoomScale="9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636269</xdr:colOff>
      <xdr:row>0</xdr:row>
      <xdr:rowOff>179070</xdr:rowOff>
    </xdr:from>
    <xdr:to>
      <xdr:col>14</xdr:col>
      <xdr:colOff>501315</xdr:colOff>
      <xdr:row>35</xdr:row>
      <xdr:rowOff>170447</xdr:rowOff>
    </xdr:to>
    <xdr:sp macro="" textlink="">
      <xdr:nvSpPr>
        <xdr:cNvPr id="6" name="Rectangle 5">
          <a:extLst>
            <a:ext uri="{FF2B5EF4-FFF2-40B4-BE49-F238E27FC236}">
              <a16:creationId xmlns:a16="http://schemas.microsoft.com/office/drawing/2014/main" id="{6E838D98-8D63-1A2F-8F5E-C9015513F169}"/>
            </a:ext>
          </a:extLst>
        </xdr:cNvPr>
        <xdr:cNvSpPr/>
      </xdr:nvSpPr>
      <xdr:spPr>
        <a:xfrm>
          <a:off x="636269" y="179070"/>
          <a:ext cx="8848625" cy="7771798"/>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8623</xdr:colOff>
      <xdr:row>1</xdr:row>
      <xdr:rowOff>15039</xdr:rowOff>
    </xdr:from>
    <xdr:to>
      <xdr:col>14</xdr:col>
      <xdr:colOff>466224</xdr:colOff>
      <xdr:row>35</xdr:row>
      <xdr:rowOff>150395</xdr:rowOff>
    </xdr:to>
    <xdr:sp macro="" textlink="">
      <xdr:nvSpPr>
        <xdr:cNvPr id="7" name="TextBox 6">
          <a:extLst>
            <a:ext uri="{FF2B5EF4-FFF2-40B4-BE49-F238E27FC236}">
              <a16:creationId xmlns:a16="http://schemas.microsoft.com/office/drawing/2014/main" id="{87F12466-5238-F06A-90A3-9C4126FB1C0F}"/>
            </a:ext>
          </a:extLst>
        </xdr:cNvPr>
        <xdr:cNvSpPr txBox="1"/>
      </xdr:nvSpPr>
      <xdr:spPr>
        <a:xfrm>
          <a:off x="650307" y="195513"/>
          <a:ext cx="8799496" cy="77353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fontAlgn="base">
            <a:lnSpc>
              <a:spcPts val="3662"/>
            </a:lnSpc>
            <a:spcAft>
              <a:spcPts val="800"/>
            </a:spcAft>
            <a:buNone/>
          </a:pPr>
          <a:r>
            <a:rPr lang="en-GB" sz="1800" b="0" i="0">
              <a:solidFill>
                <a:srgbClr val="000000"/>
              </a:solidFill>
              <a:effectLst/>
              <a:latin typeface="Calibri" panose="020F0502020204030204" pitchFamily="34" charset="0"/>
            </a:rPr>
            <a:t>University of Wales Trinity Saint David </a:t>
          </a:r>
          <a:endParaRPr lang="en-GB" sz="1800" b="0" i="0">
            <a:solidFill>
              <a:srgbClr val="000000"/>
            </a:solidFill>
            <a:effectLst/>
            <a:latin typeface="Segoe UI" panose="020B0502040204020203" pitchFamily="34" charset="0"/>
          </a:endParaRPr>
        </a:p>
        <a:p>
          <a:pPr algn="ctr" rtl="0" fontAlgn="base">
            <a:lnSpc>
              <a:spcPts val="2005"/>
            </a:lnSpc>
            <a:spcAft>
              <a:spcPts val="800"/>
            </a:spcAft>
            <a:buNone/>
          </a:pPr>
          <a:r>
            <a:rPr lang="en-GB" sz="1800" b="0" i="0">
              <a:solidFill>
                <a:srgbClr val="000000"/>
              </a:solidFill>
              <a:effectLst/>
              <a:latin typeface="Calibri" panose="020F0502020204030204" pitchFamily="34" charset="0"/>
            </a:rPr>
            <a:t>Wales Institute of Science and Art </a:t>
          </a:r>
          <a:endParaRPr lang="en-GB" sz="1800" b="0" i="0">
            <a:solidFill>
              <a:srgbClr val="000000"/>
            </a:solidFill>
            <a:effectLst/>
            <a:latin typeface="Segoe UI" panose="020B0502040204020203" pitchFamily="34" charset="0"/>
          </a:endParaRPr>
        </a:p>
        <a:p>
          <a:pPr algn="ctr" rtl="0" fontAlgn="base">
            <a:lnSpc>
              <a:spcPts val="1569"/>
            </a:lnSpc>
            <a:spcAft>
              <a:spcPts val="800"/>
            </a:spcAft>
            <a:buNone/>
          </a:pPr>
          <a:r>
            <a:rPr lang="en-GB" sz="1800" b="0" i="0">
              <a:solidFill>
                <a:srgbClr val="000000"/>
              </a:solidFill>
              <a:effectLst/>
              <a:latin typeface="Calibri" panose="020F0502020204030204" pitchFamily="34" charset="0"/>
            </a:rPr>
            <a:t> </a:t>
          </a:r>
          <a:endParaRPr lang="en-GB" sz="1800" b="0" i="0">
            <a:solidFill>
              <a:srgbClr val="000000"/>
            </a:solidFill>
            <a:effectLst/>
            <a:latin typeface="Segoe UI" panose="020B0502040204020203" pitchFamily="34" charset="0"/>
          </a:endParaRPr>
        </a:p>
        <a:p>
          <a:pPr algn="ctr" rtl="0" fontAlgn="base">
            <a:lnSpc>
              <a:spcPts val="1569"/>
            </a:lnSpc>
            <a:spcAft>
              <a:spcPts val="800"/>
            </a:spcAft>
            <a:buNone/>
          </a:pPr>
          <a:r>
            <a:rPr lang="en-GB" sz="1800" b="0" i="0">
              <a:solidFill>
                <a:srgbClr val="000000"/>
              </a:solidFill>
              <a:effectLst/>
              <a:latin typeface="Calibri" panose="020F0502020204030204" pitchFamily="34" charset="0"/>
            </a:rPr>
            <a:t> </a:t>
          </a:r>
          <a:endParaRPr lang="en-GB" sz="1800" b="0" i="0">
            <a:solidFill>
              <a:srgbClr val="000000"/>
            </a:solidFill>
            <a:effectLst/>
            <a:latin typeface="Segoe UI" panose="020B0502040204020203" pitchFamily="34" charset="0"/>
          </a:endParaRPr>
        </a:p>
        <a:p>
          <a:pPr algn="ctr" rtl="0" fontAlgn="base">
            <a:lnSpc>
              <a:spcPts val="10201"/>
            </a:lnSpc>
            <a:spcAft>
              <a:spcPts val="800"/>
            </a:spcAft>
            <a:buNone/>
          </a:pPr>
          <a:endParaRPr lang="en-GB" sz="1800" b="0" i="0">
            <a:solidFill>
              <a:srgbClr val="000000"/>
            </a:solidFill>
            <a:effectLst/>
            <a:latin typeface="Calibri" panose="020F0502020204030204" pitchFamily="34" charset="0"/>
          </a:endParaRPr>
        </a:p>
        <a:p>
          <a:pPr algn="ctr" rtl="0" fontAlgn="base">
            <a:lnSpc>
              <a:spcPts val="10201"/>
            </a:lnSpc>
            <a:spcAft>
              <a:spcPts val="800"/>
            </a:spcAft>
            <a:buNone/>
          </a:pPr>
          <a:r>
            <a:rPr lang="en-GB" sz="1800" b="0" i="0">
              <a:solidFill>
                <a:srgbClr val="000000"/>
              </a:solidFill>
              <a:effectLst/>
              <a:latin typeface="Calibri" panose="020F0502020204030204" pitchFamily="34" charset="0"/>
            </a:rPr>
            <a:t>EPA </a:t>
          </a:r>
          <a:endParaRPr lang="en-GB" sz="1800" b="0" i="0">
            <a:solidFill>
              <a:srgbClr val="000000"/>
            </a:solidFill>
            <a:effectLst/>
            <a:latin typeface="Segoe UI" panose="020B0502040204020203" pitchFamily="34" charset="0"/>
          </a:endParaRPr>
        </a:p>
        <a:p>
          <a:pPr algn="ctr" rtl="0" fontAlgn="base">
            <a:lnSpc>
              <a:spcPts val="2528"/>
            </a:lnSpc>
            <a:spcAft>
              <a:spcPts val="800"/>
            </a:spcAft>
            <a:buNone/>
          </a:pPr>
          <a:r>
            <a:rPr lang="en-GB" sz="1800" b="0" i="0">
              <a:solidFill>
                <a:srgbClr val="000000"/>
              </a:solidFill>
              <a:effectLst/>
              <a:latin typeface="Calibri" panose="020F0502020204030204" pitchFamily="34" charset="0"/>
            </a:rPr>
            <a:t>Thermodynamics And Combustion </a:t>
          </a:r>
          <a:endParaRPr lang="en-GB" sz="1800" b="0" i="0">
            <a:solidFill>
              <a:srgbClr val="000000"/>
            </a:solidFill>
            <a:effectLst/>
            <a:latin typeface="Segoe UI" panose="020B0502040204020203" pitchFamily="34" charset="0"/>
          </a:endParaRPr>
        </a:p>
        <a:p>
          <a:pPr algn="ctr" rtl="0" fontAlgn="base">
            <a:lnSpc>
              <a:spcPts val="2528"/>
            </a:lnSpc>
            <a:spcAft>
              <a:spcPts val="800"/>
            </a:spcAft>
            <a:buNone/>
          </a:pPr>
          <a:r>
            <a:rPr lang="en-GB" sz="1800" b="0" i="0">
              <a:solidFill>
                <a:srgbClr val="000000"/>
              </a:solidFill>
              <a:effectLst/>
              <a:latin typeface="Calibri" panose="020F0502020204030204" pitchFamily="34" charset="0"/>
            </a:rPr>
            <a:t>ACHA5011 </a:t>
          </a:r>
          <a:endParaRPr lang="en-GB" sz="1800" b="0" i="0">
            <a:solidFill>
              <a:srgbClr val="000000"/>
            </a:solidFill>
            <a:effectLst/>
            <a:latin typeface="Segoe UI" panose="020B0502040204020203" pitchFamily="34" charset="0"/>
          </a:endParaRPr>
        </a:p>
        <a:p>
          <a:pPr algn="ctr" rtl="0" fontAlgn="base">
            <a:lnSpc>
              <a:spcPts val="2267"/>
            </a:lnSpc>
            <a:spcAft>
              <a:spcPts val="800"/>
            </a:spcAft>
            <a:buNone/>
          </a:pPr>
          <a:r>
            <a:rPr lang="en-GB" sz="1800" b="0" i="0">
              <a:solidFill>
                <a:srgbClr val="000000"/>
              </a:solidFill>
              <a:effectLst/>
              <a:latin typeface="Calibri" panose="020F0502020204030204" pitchFamily="34" charset="0"/>
            </a:rPr>
            <a:t> </a:t>
          </a:r>
          <a:endParaRPr lang="en-GB" sz="1800" b="0" i="0">
            <a:solidFill>
              <a:srgbClr val="000000"/>
            </a:solidFill>
            <a:effectLst/>
            <a:latin typeface="Segoe UI" panose="020B0502040204020203" pitchFamily="34" charset="0"/>
          </a:endParaRPr>
        </a:p>
        <a:p>
          <a:pPr algn="ctr" rtl="0" fontAlgn="base">
            <a:lnSpc>
              <a:spcPts val="2267"/>
            </a:lnSpc>
            <a:spcAft>
              <a:spcPts val="800"/>
            </a:spcAft>
            <a:buNone/>
          </a:pPr>
          <a:r>
            <a:rPr lang="en-GB" sz="1800" b="0" i="0">
              <a:solidFill>
                <a:srgbClr val="000000"/>
              </a:solidFill>
              <a:effectLst/>
              <a:latin typeface="Calibri" panose="020F0502020204030204" pitchFamily="34" charset="0"/>
            </a:rPr>
            <a:t> </a:t>
          </a:r>
          <a:endParaRPr lang="en-GB" sz="1800" b="0" i="0">
            <a:solidFill>
              <a:srgbClr val="000000"/>
            </a:solidFill>
            <a:effectLst/>
            <a:latin typeface="Segoe UI" panose="020B0502040204020203" pitchFamily="34" charset="0"/>
          </a:endParaRPr>
        </a:p>
        <a:p>
          <a:pPr algn="ctr" rtl="0" fontAlgn="base">
            <a:lnSpc>
              <a:spcPts val="1744"/>
            </a:lnSpc>
            <a:spcAft>
              <a:spcPts val="800"/>
            </a:spcAft>
            <a:buNone/>
          </a:pPr>
          <a:r>
            <a:rPr lang="en-GB" sz="1800" b="0" i="0">
              <a:solidFill>
                <a:srgbClr val="000000"/>
              </a:solidFill>
              <a:effectLst/>
              <a:latin typeface="Calibri" panose="020F0502020204030204" pitchFamily="34" charset="0"/>
            </a:rPr>
            <a:t>Wesley Ives </a:t>
          </a:r>
          <a:endParaRPr lang="en-GB" sz="1800" b="0" i="0">
            <a:solidFill>
              <a:srgbClr val="000000"/>
            </a:solidFill>
            <a:effectLst/>
            <a:latin typeface="Segoe UI" panose="020B0502040204020203" pitchFamily="34" charset="0"/>
          </a:endParaRPr>
        </a:p>
        <a:p>
          <a:pPr algn="ctr" rtl="0" fontAlgn="base">
            <a:lnSpc>
              <a:spcPts val="1744"/>
            </a:lnSpc>
            <a:spcAft>
              <a:spcPts val="800"/>
            </a:spcAft>
            <a:buNone/>
          </a:pPr>
          <a:r>
            <a:rPr lang="en-GB" sz="1800" b="0" i="0">
              <a:solidFill>
                <a:srgbClr val="000000"/>
              </a:solidFill>
              <a:effectLst/>
              <a:latin typeface="Calibri" panose="020F0502020204030204" pitchFamily="34" charset="0"/>
            </a:rPr>
            <a:t>2404013 </a:t>
          </a:r>
          <a:endParaRPr lang="en-GB" sz="1800" b="0" i="0">
            <a:solidFill>
              <a:srgbClr val="000000"/>
            </a:solidFill>
            <a:effectLst/>
            <a:latin typeface="Segoe UI" panose="020B0502040204020203" pitchFamily="34" charset="0"/>
          </a:endParaRPr>
        </a:p>
        <a:p>
          <a:pPr algn="ctr" rtl="0" fontAlgn="base">
            <a:lnSpc>
              <a:spcPts val="1744"/>
            </a:lnSpc>
            <a:spcAft>
              <a:spcPts val="800"/>
            </a:spcAft>
            <a:buNone/>
          </a:pPr>
          <a:r>
            <a:rPr lang="en-GB" sz="900" b="0" i="0">
              <a:solidFill>
                <a:srgbClr val="000000"/>
              </a:solidFill>
              <a:effectLst/>
              <a:latin typeface="Calibri" panose="020F0502020204030204" pitchFamily="34" charset="0"/>
            </a:rPr>
            <a:t> </a:t>
          </a:r>
          <a:endParaRPr lang="en-GB" b="0" i="0">
            <a:solidFill>
              <a:srgbClr val="000000"/>
            </a:solidFill>
            <a:effectLst/>
            <a:latin typeface="Segoe UI" panose="020B0502040204020203" pitchFamily="34" charset="0"/>
          </a:endParaRPr>
        </a:p>
        <a:p>
          <a:pPr algn="ctr" rtl="0" fontAlgn="base">
            <a:lnSpc>
              <a:spcPts val="1744"/>
            </a:lnSpc>
            <a:spcAft>
              <a:spcPts val="800"/>
            </a:spcAft>
            <a:buNone/>
          </a:pPr>
          <a:r>
            <a:rPr lang="en-GB" sz="900" b="0" i="0">
              <a:solidFill>
                <a:srgbClr val="000000"/>
              </a:solidFill>
              <a:effectLst/>
              <a:latin typeface="Calibri" panose="020F0502020204030204" pitchFamily="34" charset="0"/>
            </a:rPr>
            <a:t> </a:t>
          </a:r>
          <a:endParaRPr lang="en-GB" b="0" i="0">
            <a:solidFill>
              <a:srgbClr val="000000"/>
            </a:solidFill>
            <a:effectLst/>
            <a:latin typeface="Segoe UI" panose="020B0502040204020203" pitchFamily="34" charset="0"/>
          </a:endParaRPr>
        </a:p>
        <a:p>
          <a:pPr algn="ctr" rtl="0" fontAlgn="base">
            <a:lnSpc>
              <a:spcPts val="1569"/>
            </a:lnSpc>
            <a:spcAft>
              <a:spcPts val="800"/>
            </a:spcAft>
            <a:buNone/>
          </a:pPr>
          <a:r>
            <a:rPr lang="en-GB" sz="800" b="0" i="0">
              <a:solidFill>
                <a:srgbClr val="000000"/>
              </a:solidFill>
              <a:effectLst/>
              <a:latin typeface="Calibri" panose="020F0502020204030204" pitchFamily="34" charset="0"/>
            </a:rPr>
            <a:t> </a:t>
          </a:r>
          <a:endParaRPr lang="en-GB" b="0" i="0">
            <a:solidFill>
              <a:srgbClr val="000000"/>
            </a:solidFill>
            <a:effectLst/>
            <a:latin typeface="Segoe UI" panose="020B0502040204020203" pitchFamily="34" charset="0"/>
          </a:endParaRPr>
        </a:p>
        <a:p>
          <a:endParaRPr lang="en-GB" sz="1100"/>
        </a:p>
      </xdr:txBody>
    </xdr:sp>
    <xdr:clientData/>
  </xdr:twoCellAnchor>
  <xdr:twoCellAnchor editAs="oneCell">
    <xdr:from>
      <xdr:col>4</xdr:col>
      <xdr:colOff>319438</xdr:colOff>
      <xdr:row>6</xdr:row>
      <xdr:rowOff>135355</xdr:rowOff>
    </xdr:from>
    <xdr:to>
      <xdr:col>11</xdr:col>
      <xdr:colOff>300790</xdr:colOff>
      <xdr:row>15</xdr:row>
      <xdr:rowOff>706855</xdr:rowOff>
    </xdr:to>
    <xdr:pic>
      <xdr:nvPicPr>
        <xdr:cNvPr id="8" name="Picture 7">
          <a:extLst>
            <a:ext uri="{FF2B5EF4-FFF2-40B4-BE49-F238E27FC236}">
              <a16:creationId xmlns:a16="http://schemas.microsoft.com/office/drawing/2014/main" id="{44A1E4FE-3289-CC2E-40F8-E8A4598FFCD5}"/>
            </a:ext>
          </a:extLst>
        </xdr:cNvPr>
        <xdr:cNvPicPr>
          <a:picLocks noChangeAspect="1"/>
        </xdr:cNvPicPr>
      </xdr:nvPicPr>
      <xdr:blipFill rotWithShape="1">
        <a:blip xmlns:r="http://schemas.openxmlformats.org/officeDocument/2006/relationships" r:embed="rId1"/>
        <a:srcRect r="681" b="2328"/>
        <a:stretch>
          <a:fillRect/>
        </a:stretch>
      </xdr:blipFill>
      <xdr:spPr>
        <a:xfrm>
          <a:off x="2886175" y="1268329"/>
          <a:ext cx="4473141" cy="2195763"/>
        </a:xfrm>
        <a:prstGeom prst="rect">
          <a:avLst/>
        </a:prstGeom>
      </xdr:spPr>
    </xdr:pic>
    <xdr:clientData/>
  </xdr:twoCellAnchor>
  <xdr:twoCellAnchor>
    <xdr:from>
      <xdr:col>15</xdr:col>
      <xdr:colOff>618435</xdr:colOff>
      <xdr:row>0</xdr:row>
      <xdr:rowOff>176696</xdr:rowOff>
    </xdr:from>
    <xdr:to>
      <xdr:col>37</xdr:col>
      <xdr:colOff>149087</xdr:colOff>
      <xdr:row>16</xdr:row>
      <xdr:rowOff>80210</xdr:rowOff>
    </xdr:to>
    <xdr:sp macro="" textlink="">
      <xdr:nvSpPr>
        <xdr:cNvPr id="9" name="Rectangle 8">
          <a:extLst>
            <a:ext uri="{FF2B5EF4-FFF2-40B4-BE49-F238E27FC236}">
              <a16:creationId xmlns:a16="http://schemas.microsoft.com/office/drawing/2014/main" id="{3507972A-E62C-C67D-91BA-4B43AAECF459}"/>
            </a:ext>
          </a:extLst>
        </xdr:cNvPr>
        <xdr:cNvSpPr/>
      </xdr:nvSpPr>
      <xdr:spPr>
        <a:xfrm>
          <a:off x="10243698" y="176696"/>
          <a:ext cx="13647705" cy="382714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16</xdr:col>
      <xdr:colOff>22085</xdr:colOff>
      <xdr:row>1</xdr:row>
      <xdr:rowOff>38653</xdr:rowOff>
    </xdr:from>
    <xdr:to>
      <xdr:col>37</xdr:col>
      <xdr:colOff>143566</xdr:colOff>
      <xdr:row>16</xdr:row>
      <xdr:rowOff>66842</xdr:rowOff>
    </xdr:to>
    <xdr:sp macro="" textlink="">
      <xdr:nvSpPr>
        <xdr:cNvPr id="10" name="TextBox 9">
          <a:extLst>
            <a:ext uri="{FF2B5EF4-FFF2-40B4-BE49-F238E27FC236}">
              <a16:creationId xmlns:a16="http://schemas.microsoft.com/office/drawing/2014/main" id="{3B4E4BE2-D8CC-4299-C80E-CFC492871BA8}"/>
            </a:ext>
          </a:extLst>
        </xdr:cNvPr>
        <xdr:cNvSpPr txBox="1"/>
      </xdr:nvSpPr>
      <xdr:spPr>
        <a:xfrm>
          <a:off x="10221162" y="221826"/>
          <a:ext cx="13507769" cy="38088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n-US" sz="1400" b="1" i="1" u="sng">
              <a:solidFill>
                <a:schemeClr val="dk1"/>
              </a:solidFill>
              <a:effectLst/>
              <a:latin typeface="+mn-lt"/>
              <a:ea typeface="+mn-ea"/>
              <a:cs typeface="+mn-cs"/>
            </a:rPr>
            <a:t>Task</a:t>
          </a:r>
          <a:r>
            <a:rPr lang="en-US" sz="1400" b="1" i="1" u="sng" baseline="0">
              <a:solidFill>
                <a:schemeClr val="dk1"/>
              </a:solidFill>
              <a:effectLst/>
              <a:latin typeface="+mn-lt"/>
              <a:ea typeface="+mn-ea"/>
              <a:cs typeface="+mn-cs"/>
            </a:rPr>
            <a:t> 1:</a:t>
          </a:r>
          <a:endParaRPr lang="en-US" sz="1400" b="1" i="1" u="sng">
            <a:solidFill>
              <a:schemeClr val="dk1"/>
            </a:solidFill>
            <a:effectLst/>
            <a:latin typeface="+mn-lt"/>
            <a:ea typeface="+mn-ea"/>
            <a:cs typeface="+mn-cs"/>
          </a:endParaRPr>
        </a:p>
        <a:p>
          <a:pPr rtl="0" fontAlgn="base"/>
          <a:r>
            <a:rPr lang="en-US" sz="1400" b="1" i="1" u="sng">
              <a:solidFill>
                <a:schemeClr val="dk1"/>
              </a:solidFill>
              <a:effectLst/>
              <a:latin typeface="+mn-lt"/>
              <a:ea typeface="+mn-ea"/>
              <a:cs typeface="+mn-cs"/>
            </a:rPr>
            <a:t>Component Characterization </a:t>
          </a:r>
        </a:p>
        <a:p>
          <a:pPr rtl="0" fontAlgn="base"/>
          <a:r>
            <a:rPr lang="en-US" sz="1400" b="1" i="0" u="sng">
              <a:solidFill>
                <a:schemeClr val="dk1"/>
              </a:solidFill>
              <a:effectLst/>
              <a:latin typeface="+mn-lt"/>
              <a:ea typeface="+mn-ea"/>
              <a:cs typeface="+mn-cs"/>
            </a:rPr>
            <a:t>Identify cylinder components</a:t>
          </a:r>
          <a:r>
            <a:rPr lang="en-US" sz="1400" b="1" i="0">
              <a:solidFill>
                <a:schemeClr val="dk1"/>
              </a:solidFill>
              <a:effectLst/>
              <a:latin typeface="+mn-lt"/>
              <a:ea typeface="+mn-ea"/>
              <a:cs typeface="+mn-cs"/>
            </a:rPr>
            <a:t> </a:t>
          </a:r>
        </a:p>
        <a:p>
          <a:pPr rtl="0" fontAlgn="base"/>
          <a:r>
            <a:rPr lang="en-US" sz="1400" b="0" i="0">
              <a:solidFill>
                <a:schemeClr val="dk1"/>
              </a:solidFill>
              <a:effectLst/>
              <a:latin typeface="+mn-lt"/>
              <a:ea typeface="+mn-ea"/>
              <a:cs typeface="+mn-cs"/>
            </a:rPr>
            <a:t>Cam Shafts: The Duratec uses DOHC lightweight steel camshafts with direct-acting lobes, optimised for low friction and compatible with Ford’s intake VCT system. </a:t>
          </a:r>
        </a:p>
        <a:p>
          <a:pPr rtl="0" fontAlgn="base"/>
          <a:r>
            <a:rPr lang="en-US" sz="1400" b="0" i="0">
              <a:solidFill>
                <a:schemeClr val="dk1"/>
              </a:solidFill>
              <a:effectLst/>
              <a:latin typeface="+mn-lt"/>
              <a:ea typeface="+mn-ea"/>
              <a:cs typeface="+mn-cs"/>
            </a:rPr>
            <a:t>Intake Valves: Duratec intake valves are large-diameter, slim-stem steel units designed to match the high-flow tumble ports for improved cylinder filling efficiency. </a:t>
          </a:r>
        </a:p>
        <a:p>
          <a:pPr rtl="0" fontAlgn="base"/>
          <a:r>
            <a:rPr lang="en-US" sz="1400" b="0" i="0">
              <a:solidFill>
                <a:schemeClr val="dk1"/>
              </a:solidFill>
              <a:effectLst/>
              <a:latin typeface="+mn-lt"/>
              <a:ea typeface="+mn-ea"/>
              <a:cs typeface="+mn-cs"/>
            </a:rPr>
            <a:t>Exhaust Valves: Heat-resistant alloy exhaust valves handle elevated Duratec combustion temperatures and pair with efficient crossflow exhaust ports to maximise gas evacuation. </a:t>
          </a:r>
        </a:p>
        <a:p>
          <a:pPr rtl="0" fontAlgn="base"/>
          <a:r>
            <a:rPr lang="en-US" sz="1400" b="0" i="0">
              <a:solidFill>
                <a:schemeClr val="dk1"/>
              </a:solidFill>
              <a:effectLst/>
              <a:latin typeface="+mn-lt"/>
              <a:ea typeface="+mn-ea"/>
              <a:cs typeface="+mn-cs"/>
            </a:rPr>
            <a:t>Valve springs: Single coil Duratec valve springs are tuned for the engine’s light valve train mass, providing sufficient seat pressure to prevent floating at high RPM. </a:t>
          </a:r>
        </a:p>
        <a:p>
          <a:pPr rtl="0" fontAlgn="base"/>
          <a:r>
            <a:rPr lang="en-US" sz="1400" b="0" i="0">
              <a:solidFill>
                <a:schemeClr val="dk1"/>
              </a:solidFill>
              <a:effectLst/>
              <a:latin typeface="+mn-lt"/>
              <a:ea typeface="+mn-ea"/>
              <a:cs typeface="+mn-cs"/>
            </a:rPr>
            <a:t>Buckets: The Duratec uses solid mechanical bucket followers, enabling precise cam control and stable high-RPM operation without rocker-arm mass or deflection.  </a:t>
          </a:r>
        </a:p>
        <a:p>
          <a:pPr rtl="0" fontAlgn="base"/>
          <a:r>
            <a:rPr lang="en-US" sz="1400" b="1" i="0" u="sng">
              <a:solidFill>
                <a:schemeClr val="dk1"/>
              </a:solidFill>
              <a:effectLst/>
              <a:latin typeface="+mn-lt"/>
              <a:ea typeface="+mn-ea"/>
              <a:cs typeface="+mn-cs"/>
            </a:rPr>
            <a:t>Summary</a:t>
          </a:r>
          <a:r>
            <a:rPr lang="en-US" sz="1400" b="1" i="0">
              <a:solidFill>
                <a:schemeClr val="dk1"/>
              </a:solidFill>
              <a:effectLst/>
              <a:latin typeface="+mn-lt"/>
              <a:ea typeface="+mn-ea"/>
              <a:cs typeface="+mn-cs"/>
            </a:rPr>
            <a:t> </a:t>
          </a:r>
        </a:p>
        <a:p>
          <a:pPr rtl="0" fontAlgn="base"/>
          <a:r>
            <a:rPr lang="en-US" sz="1400" b="0" i="0">
              <a:solidFill>
                <a:schemeClr val="dk1"/>
              </a:solidFill>
              <a:effectLst/>
              <a:latin typeface="+mn-lt"/>
              <a:ea typeface="+mn-ea"/>
              <a:cs typeface="+mn-cs"/>
            </a:rPr>
            <a:t>For this task I used basic workshop digital weighing scales, so I was aware from the start that the measurements wouldn’t be as precise as those from a laboratory balance. The scale only reads 1 g, which means very small components—like retainers or collets—can fall within the same reading even if they differ slightly in weight. To make the results as reliable as possible, I cleaned each part, placed it in the center of the scale, and took several readings to check that the value wasn’t drifting. For dimensions such as valve diameters, bucket sizes, and bore measurements, I used digital vernier calipers with 0.01 mm resolution. These tools are reasonably accurate, but the way they are handled makes a big difference. Slight changes in angle, inconsistent hand pressure, or not seating the jaws properly can all affect the reading. There’s also the risk of systematic errors, like the scale not being fully zeroed or small amounts of oil on parts adding extra mass. Even with these limitations, repeating each measurement and checking anything that looked unusual helped keep the data consistent and trustworthy enough for the later calculations and analysis. </a:t>
          </a:r>
        </a:p>
        <a:p>
          <a:pPr rtl="0" fontAlgn="base"/>
          <a:endParaRPr lang="en-US" sz="1100" b="0" i="0">
            <a:solidFill>
              <a:schemeClr val="dk1"/>
            </a:solidFill>
            <a:effectLst/>
            <a:latin typeface="+mn-lt"/>
            <a:ea typeface="+mn-ea"/>
            <a:cs typeface="+mn-cs"/>
          </a:endParaRPr>
        </a:p>
        <a:p>
          <a:endParaRPr lang="en-GB" sz="1100"/>
        </a:p>
      </xdr:txBody>
    </xdr:sp>
    <xdr:clientData/>
  </xdr:twoCellAnchor>
  <xdr:twoCellAnchor>
    <xdr:from>
      <xdr:col>16</xdr:col>
      <xdr:colOff>0</xdr:colOff>
      <xdr:row>27</xdr:row>
      <xdr:rowOff>0</xdr:rowOff>
    </xdr:from>
    <xdr:to>
      <xdr:col>37</xdr:col>
      <xdr:colOff>121481</xdr:colOff>
      <xdr:row>47</xdr:row>
      <xdr:rowOff>145419</xdr:rowOff>
    </xdr:to>
    <xdr:sp macro="" textlink="">
      <xdr:nvSpPr>
        <xdr:cNvPr id="15" name="TextBox 14">
          <a:extLst>
            <a:ext uri="{FF2B5EF4-FFF2-40B4-BE49-F238E27FC236}">
              <a16:creationId xmlns:a16="http://schemas.microsoft.com/office/drawing/2014/main" id="{BD796A68-AB74-47AD-8FED-BEFA6C0A2E1A}"/>
            </a:ext>
          </a:extLst>
        </xdr:cNvPr>
        <xdr:cNvSpPr txBox="1"/>
      </xdr:nvSpPr>
      <xdr:spPr>
        <a:xfrm>
          <a:off x="10199077" y="6374423"/>
          <a:ext cx="13507769" cy="38088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u="sng"/>
            <a:t>Conclusion</a:t>
          </a:r>
        </a:p>
        <a:p>
          <a:r>
            <a:rPr lang="en-GB" sz="1400" b="0"/>
            <a:t>This investigation evaluated the dynamic performance of the engine’s valvetrain and breathing characteristics using measured cam-profile, piston-motion and flowbench data. The initial analysis identified valve float occurring at approximately 2730 rpm, clearly demonstrating that the stock valvetrain configuration imposed a significant limitation on the achievable engine speed. A reduction in reciprocating valvetrain mass was therefore necessary to raise the mechanical operating limit. Through the adoption of titanium valves and retainers, a lighter beehive spring and a reduced-mass DLC-coated bucket, the effective mass was lowered from roughly 101 g to 65 g, enabling an increase in safe operating speed of approximately 25%, in line with theoretical expectations for spring–mass systems. This redesign successfully raised the projected float rpm to around 3400 rpm, illustrating a meaningful improvement in dynamic stability.</a:t>
          </a:r>
        </a:p>
        <a:p>
          <a:r>
            <a:rPr lang="en-GB" sz="1400" b="0"/>
            <a:t>Flowbench results further supported the assessment by confirming that intake flow capacity and discharge coefficients follow expected trends with valve lift. Intake flow exceeded exhaust flow across the operating range, consistent with the volumetric requirements of a naturally aspirated spark-ignition engine. The reduction in discharge coefficient at higher lifts also reflected flow separation and increasing losses, aligning with established aerodynamic behaviour in poppet valve systems. The estimation of maximum power rpm, based on total valve flow, duty factor and engine capacity, provided a predicted performance peak of approximately 7100 rpm, indicating that airflow capability is not the primary restriction in the baseline configuration.</a:t>
          </a:r>
        </a:p>
        <a:p>
          <a:r>
            <a:rPr lang="en-GB" sz="1400" b="0"/>
            <a:t>Overall, the combined findings demonstrate that valvetrain mechanics—not induction flow capacity—are the dominant constraint on high-speed operation in this engine. The mass-reduction strategy implemented offers a viable pathway to increasing mechanical rpm capability while maintaining safe piston–valve clearances. Collectively, the analytical, empirical and redesigned components of the study show that meaningful performance gains can be realised through targeted optimisation of valvetrain dynamics and airflow characteristics.</a:t>
          </a:r>
        </a:p>
        <a:p>
          <a:endParaRPr lang="en-GB" sz="1100"/>
        </a:p>
      </xdr:txBody>
    </xdr:sp>
    <xdr:clientData/>
  </xdr:twoCellAnchor>
  <xdr:twoCellAnchor>
    <xdr:from>
      <xdr:col>15</xdr:col>
      <xdr:colOff>578826</xdr:colOff>
      <xdr:row>27</xdr:row>
      <xdr:rowOff>14654</xdr:rowOff>
    </xdr:from>
    <xdr:to>
      <xdr:col>37</xdr:col>
      <xdr:colOff>109478</xdr:colOff>
      <xdr:row>48</xdr:row>
      <xdr:rowOff>35398</xdr:rowOff>
    </xdr:to>
    <xdr:sp macro="" textlink="">
      <xdr:nvSpPr>
        <xdr:cNvPr id="16" name="Rectangle 15">
          <a:extLst>
            <a:ext uri="{FF2B5EF4-FFF2-40B4-BE49-F238E27FC236}">
              <a16:creationId xmlns:a16="http://schemas.microsoft.com/office/drawing/2014/main" id="{FB8E6796-D5DB-4039-88E6-B0EBD4658FB7}"/>
            </a:ext>
          </a:extLst>
        </xdr:cNvPr>
        <xdr:cNvSpPr/>
      </xdr:nvSpPr>
      <xdr:spPr>
        <a:xfrm>
          <a:off x="10140461" y="6389077"/>
          <a:ext cx="13554382" cy="3867379"/>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8663940" cy="6290310"/>
    <xdr:graphicFrame macro="">
      <xdr:nvGraphicFramePr>
        <xdr:cNvPr id="2" name="Chart 1">
          <a:extLst>
            <a:ext uri="{FF2B5EF4-FFF2-40B4-BE49-F238E27FC236}">
              <a16:creationId xmlns:a16="http://schemas.microsoft.com/office/drawing/2014/main" id="{B9520730-76E9-757A-D7F6-359FBC83B66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4.xml><?xml version="1.0" encoding="utf-8"?>
<xdr:wsDr xmlns:xdr="http://schemas.openxmlformats.org/drawingml/2006/spreadsheetDrawing" xmlns:a="http://schemas.openxmlformats.org/drawingml/2006/main">
  <xdr:absoluteAnchor>
    <xdr:pos x="0" y="0"/>
    <xdr:ext cx="8662939" cy="6288424"/>
    <xdr:graphicFrame macro="">
      <xdr:nvGraphicFramePr>
        <xdr:cNvPr id="2" name="Chart 1">
          <a:extLst>
            <a:ext uri="{FF2B5EF4-FFF2-40B4-BE49-F238E27FC236}">
              <a16:creationId xmlns:a16="http://schemas.microsoft.com/office/drawing/2014/main" id="{F11EE9AD-26F7-A3AC-1D13-6D4C522CC71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0.64268</cdr:x>
      <cdr:y>0.07525</cdr:y>
    </cdr:from>
    <cdr:to>
      <cdr:x>0.64434</cdr:x>
      <cdr:y>0.94894</cdr:y>
    </cdr:to>
    <cdr:cxnSp macro="">
      <cdr:nvCxnSpPr>
        <cdr:cNvPr id="3" name="Straight Connector 2">
          <a:extLst xmlns:a="http://schemas.openxmlformats.org/drawingml/2006/main">
            <a:ext uri="{FF2B5EF4-FFF2-40B4-BE49-F238E27FC236}">
              <a16:creationId xmlns:a16="http://schemas.microsoft.com/office/drawing/2014/main" id="{8BF43681-1EC3-E344-9D1C-68193B42872B}"/>
            </a:ext>
          </a:extLst>
        </cdr:cNvPr>
        <cdr:cNvCxnSpPr/>
      </cdr:nvCxnSpPr>
      <cdr:spPr>
        <a:xfrm xmlns:a="http://schemas.openxmlformats.org/drawingml/2006/main" flipH="1">
          <a:off x="5578120" y="474361"/>
          <a:ext cx="14408" cy="550741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0.29087</cdr:x>
      <cdr:y>0.07638</cdr:y>
    </cdr:from>
    <cdr:to>
      <cdr:x>0.29179</cdr:x>
      <cdr:y>0.9505</cdr:y>
    </cdr:to>
    <cdr:cxnSp macro="">
      <cdr:nvCxnSpPr>
        <cdr:cNvPr id="5" name="Straight Connector 4">
          <a:extLst xmlns:a="http://schemas.openxmlformats.org/drawingml/2006/main">
            <a:ext uri="{FF2B5EF4-FFF2-40B4-BE49-F238E27FC236}">
              <a16:creationId xmlns:a16="http://schemas.microsoft.com/office/drawing/2014/main" id="{F769F09E-106E-A845-8552-1F11F5FCFFA0}"/>
            </a:ext>
          </a:extLst>
        </cdr:cNvPr>
        <cdr:cNvCxnSpPr/>
      </cdr:nvCxnSpPr>
      <cdr:spPr>
        <a:xfrm xmlns:a="http://schemas.openxmlformats.org/drawingml/2006/main">
          <a:off x="2708926" y="464804"/>
          <a:ext cx="8569" cy="5319385"/>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6.xml><?xml version="1.0" encoding="utf-8"?>
<xdr:wsDr xmlns:xdr="http://schemas.openxmlformats.org/drawingml/2006/spreadsheetDrawing" xmlns:a="http://schemas.openxmlformats.org/drawingml/2006/main">
  <xdr:absoluteAnchor>
    <xdr:pos x="0" y="0"/>
    <xdr:ext cx="8662939" cy="6288424"/>
    <xdr:graphicFrame macro="">
      <xdr:nvGraphicFramePr>
        <xdr:cNvPr id="2" name="Chart 1">
          <a:extLst>
            <a:ext uri="{FF2B5EF4-FFF2-40B4-BE49-F238E27FC236}">
              <a16:creationId xmlns:a16="http://schemas.microsoft.com/office/drawing/2014/main" id="{62BACC23-C06C-223B-2A5E-B56613DEBFA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0.63495</cdr:x>
      <cdr:y>0.07836</cdr:y>
    </cdr:from>
    <cdr:to>
      <cdr:x>0.63496</cdr:x>
      <cdr:y>0.96097</cdr:y>
    </cdr:to>
    <cdr:cxnSp macro="">
      <cdr:nvCxnSpPr>
        <cdr:cNvPr id="3" name="Straight Connector 2">
          <a:extLst xmlns:a="http://schemas.openxmlformats.org/drawingml/2006/main">
            <a:ext uri="{FF2B5EF4-FFF2-40B4-BE49-F238E27FC236}">
              <a16:creationId xmlns:a16="http://schemas.microsoft.com/office/drawing/2014/main" id="{33715185-6A75-6343-9858-848201C976F9}"/>
            </a:ext>
          </a:extLst>
        </cdr:cNvPr>
        <cdr:cNvCxnSpPr/>
      </cdr:nvCxnSpPr>
      <cdr:spPr>
        <a:xfrm xmlns:a="http://schemas.openxmlformats.org/drawingml/2006/main" flipH="1">
          <a:off x="5511028" y="493952"/>
          <a:ext cx="87" cy="556364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0.28748</cdr:x>
      <cdr:y>0.07536</cdr:y>
    </cdr:from>
    <cdr:to>
      <cdr:x>0.28748</cdr:x>
      <cdr:y>0.95072</cdr:y>
    </cdr:to>
    <cdr:cxnSp macro="">
      <cdr:nvCxnSpPr>
        <cdr:cNvPr id="8" name="Straight Connector 7">
          <a:extLst xmlns:a="http://schemas.openxmlformats.org/drawingml/2006/main">
            <a:ext uri="{FF2B5EF4-FFF2-40B4-BE49-F238E27FC236}">
              <a16:creationId xmlns:a16="http://schemas.microsoft.com/office/drawing/2014/main" id="{C319017F-7B86-F84E-9F47-21F6FE68E8D2}"/>
            </a:ext>
          </a:extLst>
        </cdr:cNvPr>
        <cdr:cNvCxnSpPr/>
      </cdr:nvCxnSpPr>
      <cdr:spPr>
        <a:xfrm xmlns:a="http://schemas.openxmlformats.org/drawingml/2006/main">
          <a:off x="2675901" y="457689"/>
          <a:ext cx="0" cy="531638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8.xml><?xml version="1.0" encoding="utf-8"?>
<xdr:wsDr xmlns:xdr="http://schemas.openxmlformats.org/drawingml/2006/spreadsheetDrawing" xmlns:a="http://schemas.openxmlformats.org/drawingml/2006/main">
  <xdr:absoluteAnchor>
    <xdr:pos x="0" y="0"/>
    <xdr:ext cx="8662939" cy="6288424"/>
    <xdr:graphicFrame macro="">
      <xdr:nvGraphicFramePr>
        <xdr:cNvPr id="2" name="Chart 1">
          <a:extLst>
            <a:ext uri="{FF2B5EF4-FFF2-40B4-BE49-F238E27FC236}">
              <a16:creationId xmlns:a16="http://schemas.microsoft.com/office/drawing/2014/main" id="{C9B93C92-13DA-5109-BF61-57628D1AA03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18</xdr:col>
      <xdr:colOff>624168</xdr:colOff>
      <xdr:row>19</xdr:row>
      <xdr:rowOff>79561</xdr:rowOff>
    </xdr:from>
    <xdr:to>
      <xdr:col>26</xdr:col>
      <xdr:colOff>292473</xdr:colOff>
      <xdr:row>37</xdr:row>
      <xdr:rowOff>127746</xdr:rowOff>
    </xdr:to>
    <xdr:graphicFrame macro="">
      <xdr:nvGraphicFramePr>
        <xdr:cNvPr id="2" name="Chart 1">
          <a:extLst>
            <a:ext uri="{FF2B5EF4-FFF2-40B4-BE49-F238E27FC236}">
              <a16:creationId xmlns:a16="http://schemas.microsoft.com/office/drawing/2014/main" id="{B9FAF5B6-024E-4B48-9F75-3E55A4BC2C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454601</xdr:colOff>
      <xdr:row>40</xdr:row>
      <xdr:rowOff>57149</xdr:rowOff>
    </xdr:from>
    <xdr:to>
      <xdr:col>32</xdr:col>
      <xdr:colOff>43294</xdr:colOff>
      <xdr:row>64</xdr:row>
      <xdr:rowOff>121227</xdr:rowOff>
    </xdr:to>
    <xdr:graphicFrame macro="">
      <xdr:nvGraphicFramePr>
        <xdr:cNvPr id="4" name="Chart 3">
          <a:extLst>
            <a:ext uri="{FF2B5EF4-FFF2-40B4-BE49-F238E27FC236}">
              <a16:creationId xmlns:a16="http://schemas.microsoft.com/office/drawing/2014/main" id="{736580C2-3E2A-C75A-5EC6-3E6B52797D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33</xdr:col>
      <xdr:colOff>8659</xdr:colOff>
      <xdr:row>43</xdr:row>
      <xdr:rowOff>34636</xdr:rowOff>
    </xdr:from>
    <xdr:to>
      <xdr:col>45</xdr:col>
      <xdr:colOff>415637</xdr:colOff>
      <xdr:row>62</xdr:row>
      <xdr:rowOff>138545</xdr:rowOff>
    </xdr:to>
    <xdr:sp macro="" textlink="">
      <xdr:nvSpPr>
        <xdr:cNvPr id="5" name="Rectangle 4">
          <a:extLst>
            <a:ext uri="{FF2B5EF4-FFF2-40B4-BE49-F238E27FC236}">
              <a16:creationId xmlns:a16="http://schemas.microsoft.com/office/drawing/2014/main" id="{AE35B7DA-8727-14BD-D23A-8148B4D7E36E}"/>
            </a:ext>
          </a:extLst>
        </xdr:cNvPr>
        <xdr:cNvSpPr/>
      </xdr:nvSpPr>
      <xdr:spPr>
        <a:xfrm>
          <a:off x="23682614" y="8763000"/>
          <a:ext cx="8096250" cy="355888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33</xdr:col>
      <xdr:colOff>51955</xdr:colOff>
      <xdr:row>43</xdr:row>
      <xdr:rowOff>155864</xdr:rowOff>
    </xdr:from>
    <xdr:to>
      <xdr:col>45</xdr:col>
      <xdr:colOff>372341</xdr:colOff>
      <xdr:row>62</xdr:row>
      <xdr:rowOff>77932</xdr:rowOff>
    </xdr:to>
    <xdr:sp macro="" textlink="">
      <xdr:nvSpPr>
        <xdr:cNvPr id="6" name="TextBox 5">
          <a:extLst>
            <a:ext uri="{FF2B5EF4-FFF2-40B4-BE49-F238E27FC236}">
              <a16:creationId xmlns:a16="http://schemas.microsoft.com/office/drawing/2014/main" id="{5BD9F299-C213-C364-83E5-9B0D1FF586CA}"/>
            </a:ext>
          </a:extLst>
        </xdr:cNvPr>
        <xdr:cNvSpPr txBox="1"/>
      </xdr:nvSpPr>
      <xdr:spPr>
        <a:xfrm>
          <a:off x="23725910" y="8884228"/>
          <a:ext cx="8009658" cy="33770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 jerk profiles for both the intake and exhaust camshafts, plotted against crank angle, provide valuable insight into the smoothness and dynamic severity of valve motion. Jerk represents the rate of change of acceleration, and therefore highlights points where the valve experiences rapid shifts in force. In a well-designed cam system, jerk should be kept as low and as smooth as possible to minimise valvetrain stress, reduce noise, and avoid undesirable dynamic effects such as spring surge or uncontrolled oscillations. In the plotted data, both intake and exhaust profiles display regions of high positive and negative jerk coinciding with the acceleration and deceleration phases of the valve lift curve. The largest excursions occur when the valve transitions from opening to closing, where the cam lobe geometry forces rapid reversals in acceleration. These high-magnitude spikes indicate the moments of greatest mechanical loading on the spring, retainer, and follower.</a:t>
          </a:r>
        </a:p>
        <a:p>
          <a:r>
            <a:rPr lang="en-GB" sz="1200"/>
            <a:t>The exhaust valve exhibits higher jerk amplitudes compared with the intake, reflecting differences in lobe design and the more aggressive deceleration typically required during the closing phase of the exhaust stroke. This behaviour is consistent with production camshafts, where exhaust events often prioritise fast closure to maintain cylinder scavenging efficiency. Importantly, excessive jerk values can contribute to dynamic instability at high RPM, increasing the likelihood of spring surge or valve float. The presence of these pronounced jerk spikes therefore reinforces the earlier findings that the original valvetrain is mechanically limited at relatively low engine speeds. Reducing valvetrain mass or adopting a cam profile with smoother jerk characteristics would mitigate these dynamic loads and improve high-RPM stability.</a:t>
          </a:r>
        </a:p>
        <a:p>
          <a:endParaRPr lang="en-GB" sz="1100"/>
        </a:p>
      </xdr:txBody>
    </xdr:sp>
    <xdr:clientData/>
  </xdr:twoCellAnchor>
  <xdr:twoCellAnchor>
    <xdr:from>
      <xdr:col>27</xdr:col>
      <xdr:colOff>346364</xdr:colOff>
      <xdr:row>19</xdr:row>
      <xdr:rowOff>69273</xdr:rowOff>
    </xdr:from>
    <xdr:to>
      <xdr:col>40</xdr:col>
      <xdr:colOff>112568</xdr:colOff>
      <xdr:row>38</xdr:row>
      <xdr:rowOff>173182</xdr:rowOff>
    </xdr:to>
    <xdr:sp macro="" textlink="">
      <xdr:nvSpPr>
        <xdr:cNvPr id="7" name="Rectangle 6">
          <a:extLst>
            <a:ext uri="{FF2B5EF4-FFF2-40B4-BE49-F238E27FC236}">
              <a16:creationId xmlns:a16="http://schemas.microsoft.com/office/drawing/2014/main" id="{340F1757-E986-4307-9289-F4A73641DF28}"/>
            </a:ext>
          </a:extLst>
        </xdr:cNvPr>
        <xdr:cNvSpPr/>
      </xdr:nvSpPr>
      <xdr:spPr>
        <a:xfrm>
          <a:off x="20175682" y="4433455"/>
          <a:ext cx="8096250" cy="3558886"/>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27</xdr:col>
      <xdr:colOff>415637</xdr:colOff>
      <xdr:row>19</xdr:row>
      <xdr:rowOff>164523</xdr:rowOff>
    </xdr:from>
    <xdr:to>
      <xdr:col>40</xdr:col>
      <xdr:colOff>51954</xdr:colOff>
      <xdr:row>38</xdr:row>
      <xdr:rowOff>51955</xdr:rowOff>
    </xdr:to>
    <xdr:sp macro="" textlink="">
      <xdr:nvSpPr>
        <xdr:cNvPr id="11" name="TextBox 10">
          <a:extLst>
            <a:ext uri="{FF2B5EF4-FFF2-40B4-BE49-F238E27FC236}">
              <a16:creationId xmlns:a16="http://schemas.microsoft.com/office/drawing/2014/main" id="{43E46EAB-79E8-67AC-6E3D-60237C84338A}"/>
            </a:ext>
          </a:extLst>
        </xdr:cNvPr>
        <xdr:cNvSpPr txBox="1"/>
      </xdr:nvSpPr>
      <xdr:spPr>
        <a:xfrm>
          <a:off x="20244955" y="4528705"/>
          <a:ext cx="7966363" cy="33424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a:t>The valve lift versus crank angle plot illustrates the timing, duration, and magnitude of both the intake and exhaust valve events throughout the engine cycle. The exhaust valve opens first, beginning its lift ramp well before top dead centre (TDC) on the exhaust stroke, with peak lift occurring around –80° to –60°. This early opening supports efficient blowdown by allowing high-pressure exhaust gases to escape before the piston reaches TDC. As the crank continues through TDC, the exhaust valve closes while the intake valve begins to open, creating a period of valve overlap. This overlap is essential for cylinder scavenging, helping draw fresh air into the cylinder as exhaust gases exit, but it must be carefully controlled to avoid reversion at low engine speeds.</a:t>
          </a:r>
        </a:p>
        <a:p>
          <a:r>
            <a:rPr lang="en-GB" sz="1200" b="0"/>
            <a:t>The intake valve reaches its maximum lift around +120°, during the mid-intake stroke, when piston velocity and cylinder depression are greatest. This alignment ensures that the maximum valve curtain area coincides with peak airflow demand, improving volumetric efficiency. The symmetrical ramp-up and ramp-down shapes of both curves reflect the smooth cam lobe geometry designed to minimise acceleration and jerk loads on the valvetrain. The relatively high peak intake lift compared with the exhaust lift is typical of naturally aspirated spark-ignition engines, where intake breathing efficiency is prioritised to maximise charge density. Overall, the valve lift profile confirms that the camshaft is designed for stable operation with controlled overlap and effective gas exchange throughout the four-stroke cycle.</a:t>
          </a:r>
        </a:p>
        <a:p>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BB47DFCE-2018-42E0-9721-C8930065CEC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75002" y="304378"/>
          <a:ext cx="1943110"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9</xdr:col>
      <xdr:colOff>19429</xdr:colOff>
      <xdr:row>58</xdr:row>
      <xdr:rowOff>103511</xdr:rowOff>
    </xdr:to>
    <xdr:pic>
      <xdr:nvPicPr>
        <xdr:cNvPr id="3" name="Picture 2" descr="See the source image">
          <a:extLst>
            <a:ext uri="{FF2B5EF4-FFF2-40B4-BE49-F238E27FC236}">
              <a16:creationId xmlns:a16="http://schemas.microsoft.com/office/drawing/2014/main" id="{B09D2F5D-5B4E-4E39-8218-C416FA18E9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460778" y="13984184"/>
          <a:ext cx="1582261" cy="288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263769</xdr:colOff>
      <xdr:row>21</xdr:row>
      <xdr:rowOff>162168</xdr:rowOff>
    </xdr:from>
    <xdr:to>
      <xdr:col>37</xdr:col>
      <xdr:colOff>283308</xdr:colOff>
      <xdr:row>42</xdr:row>
      <xdr:rowOff>205153</xdr:rowOff>
    </xdr:to>
    <xdr:graphicFrame macro="">
      <xdr:nvGraphicFramePr>
        <xdr:cNvPr id="4" name="Chart 3">
          <a:extLst>
            <a:ext uri="{FF2B5EF4-FFF2-40B4-BE49-F238E27FC236}">
              <a16:creationId xmlns:a16="http://schemas.microsoft.com/office/drawing/2014/main" id="{F6158040-ABCF-C5BA-D15D-1C64657DA3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634998</xdr:colOff>
      <xdr:row>46</xdr:row>
      <xdr:rowOff>44939</xdr:rowOff>
    </xdr:from>
    <xdr:to>
      <xdr:col>37</xdr:col>
      <xdr:colOff>380999</xdr:colOff>
      <xdr:row>67</xdr:row>
      <xdr:rowOff>136770</xdr:rowOff>
    </xdr:to>
    <xdr:graphicFrame macro="">
      <xdr:nvGraphicFramePr>
        <xdr:cNvPr id="5" name="Chart 4">
          <a:extLst>
            <a:ext uri="{FF2B5EF4-FFF2-40B4-BE49-F238E27FC236}">
              <a16:creationId xmlns:a16="http://schemas.microsoft.com/office/drawing/2014/main" id="{4B23CDDD-C45D-09BC-30CB-66A95AF97C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39</xdr:col>
      <xdr:colOff>263769</xdr:colOff>
      <xdr:row>40</xdr:row>
      <xdr:rowOff>117230</xdr:rowOff>
    </xdr:from>
    <xdr:to>
      <xdr:col>52</xdr:col>
      <xdr:colOff>234461</xdr:colOff>
      <xdr:row>54</xdr:row>
      <xdr:rowOff>195384</xdr:rowOff>
    </xdr:to>
    <xdr:sp macro="" textlink="">
      <xdr:nvSpPr>
        <xdr:cNvPr id="6" name="Rectangle 5">
          <a:extLst>
            <a:ext uri="{FF2B5EF4-FFF2-40B4-BE49-F238E27FC236}">
              <a16:creationId xmlns:a16="http://schemas.microsoft.com/office/drawing/2014/main" id="{BB06A0FA-1623-EA4C-1C05-BDE9602F6C99}"/>
            </a:ext>
          </a:extLst>
        </xdr:cNvPr>
        <xdr:cNvSpPr/>
      </xdr:nvSpPr>
      <xdr:spPr>
        <a:xfrm>
          <a:off x="25067846" y="10032999"/>
          <a:ext cx="8352692" cy="3497385"/>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39</xdr:col>
      <xdr:colOff>381000</xdr:colOff>
      <xdr:row>40</xdr:row>
      <xdr:rowOff>156308</xdr:rowOff>
    </xdr:from>
    <xdr:to>
      <xdr:col>52</xdr:col>
      <xdr:colOff>107461</xdr:colOff>
      <xdr:row>54</xdr:row>
      <xdr:rowOff>97692</xdr:rowOff>
    </xdr:to>
    <xdr:sp macro="" textlink="">
      <xdr:nvSpPr>
        <xdr:cNvPr id="7" name="TextBox 6">
          <a:extLst>
            <a:ext uri="{FF2B5EF4-FFF2-40B4-BE49-F238E27FC236}">
              <a16:creationId xmlns:a16="http://schemas.microsoft.com/office/drawing/2014/main" id="{7AA1D7F4-ACBA-BF5C-757B-6E38D8AC77C0}"/>
            </a:ext>
          </a:extLst>
        </xdr:cNvPr>
        <xdr:cNvSpPr txBox="1"/>
      </xdr:nvSpPr>
      <xdr:spPr>
        <a:xfrm>
          <a:off x="25185077" y="10072077"/>
          <a:ext cx="8108461" cy="33606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flowbench data reveals clear differences in flow behaviour across the intake and exhaust systems as valve lift increases. Intake flow rises rapidly between 2–8 mm of lift, indicating that the valve curtain area is initially the primary flow restriction. Beyond approximately 10–12 mm, the intake curve begins to flatten, suggesting that the port geometry rather than valve lift becomes the dominant limiting factor. Exhaust flow follows a similar trend but remains consistently lower than intake flow, with peak values around 65–70% of the intake flow rate, which is typical for naturally aspirated spark-ignition engines. The CF curves reinforce these observations: both intake and exhaust CF values start high at low lift, demonstrating strong low-lift efficiency, before gradually decreasing as lift increases. This reduction indicates that port friction, directional losses, and separation effects become more influential at high valve lifts. The smooth, predictable decline in CF suggests the ports are well-designed, with no abrupt flow instability or choking. Overall, the data implies that the cylinder head offers good mid-range and high-lift breathing performance and that improvements at higher RPM would likely require porting rather than increased valve lift.</a:t>
          </a:r>
        </a:p>
      </xdr:txBody>
    </xdr:sp>
    <xdr:clientData/>
  </xdr:twoCellAnchor>
  <xdr:twoCellAnchor>
    <xdr:from>
      <xdr:col>40</xdr:col>
      <xdr:colOff>605692</xdr:colOff>
      <xdr:row>23</xdr:row>
      <xdr:rowOff>68385</xdr:rowOff>
    </xdr:from>
    <xdr:to>
      <xdr:col>53</xdr:col>
      <xdr:colOff>332153</xdr:colOff>
      <xdr:row>37</xdr:row>
      <xdr:rowOff>9769</xdr:rowOff>
    </xdr:to>
    <xdr:sp macro="" textlink="">
      <xdr:nvSpPr>
        <xdr:cNvPr id="8" name="TextBox 7">
          <a:extLst>
            <a:ext uri="{FF2B5EF4-FFF2-40B4-BE49-F238E27FC236}">
              <a16:creationId xmlns:a16="http://schemas.microsoft.com/office/drawing/2014/main" id="{94B20252-160F-4B91-8F61-DEA55723848D}"/>
            </a:ext>
          </a:extLst>
        </xdr:cNvPr>
        <xdr:cNvSpPr txBox="1"/>
      </xdr:nvSpPr>
      <xdr:spPr>
        <a:xfrm>
          <a:off x="26054538" y="5832231"/>
          <a:ext cx="8108461" cy="33606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0"/>
            <a:t>The dynamic valvetrain analysis identified the RPM at which valve float would occur under the original component masses. Valve float arises when the inertial forces acting on the valve exceed the spring’s ability to maintain positive contact with the cam profile, preventing the valve from accurately following the designed lift curve. Using the measured valve lift, velocity, and acceleration profiles, the calculated float RPM was approximately 2730 rpm for the intake valve. This relatively low float speed reflects the combined effects of high reciprocating mass and a production-grade spring rate that was not designed for extended operation at high engine speeds. Once float occurs, the valve may remain partially open, leading to reduced volumetric efficiency, misfires, or in severe cases, mechanical interference with the piston. This analysis demonstrates that the stock valvetrain configuration limits the safe mechanical operating range well below the intended performance envelope of a high-speed spark-ignition engine.</a:t>
          </a:r>
        </a:p>
      </xdr:txBody>
    </xdr:sp>
    <xdr:clientData/>
  </xdr:twoCellAnchor>
  <xdr:twoCellAnchor>
    <xdr:from>
      <xdr:col>40</xdr:col>
      <xdr:colOff>504093</xdr:colOff>
      <xdr:row>23</xdr:row>
      <xdr:rowOff>15630</xdr:rowOff>
    </xdr:from>
    <xdr:to>
      <xdr:col>53</xdr:col>
      <xdr:colOff>474785</xdr:colOff>
      <xdr:row>37</xdr:row>
      <xdr:rowOff>93784</xdr:rowOff>
    </xdr:to>
    <xdr:sp macro="" textlink="">
      <xdr:nvSpPr>
        <xdr:cNvPr id="9" name="Rectangle 8">
          <a:extLst>
            <a:ext uri="{FF2B5EF4-FFF2-40B4-BE49-F238E27FC236}">
              <a16:creationId xmlns:a16="http://schemas.microsoft.com/office/drawing/2014/main" id="{6E4FE2A4-57E4-473A-98B1-FCF9FC1AB442}"/>
            </a:ext>
          </a:extLst>
        </xdr:cNvPr>
        <xdr:cNvSpPr/>
      </xdr:nvSpPr>
      <xdr:spPr>
        <a:xfrm>
          <a:off x="25952939" y="5779476"/>
          <a:ext cx="8352692" cy="3497385"/>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167640</xdr:colOff>
      <xdr:row>6</xdr:row>
      <xdr:rowOff>83820</xdr:rowOff>
    </xdr:from>
    <xdr:to>
      <xdr:col>14</xdr:col>
      <xdr:colOff>300990</xdr:colOff>
      <xdr:row>18</xdr:row>
      <xdr:rowOff>175260</xdr:rowOff>
    </xdr:to>
    <xdr:sp macro="" textlink="">
      <xdr:nvSpPr>
        <xdr:cNvPr id="2" name="Rectangle 1">
          <a:extLst>
            <a:ext uri="{FF2B5EF4-FFF2-40B4-BE49-F238E27FC236}">
              <a16:creationId xmlns:a16="http://schemas.microsoft.com/office/drawing/2014/main" id="{54581B48-A0A7-FD0F-B781-F04545CA1BDF}"/>
            </a:ext>
          </a:extLst>
        </xdr:cNvPr>
        <xdr:cNvSpPr/>
      </xdr:nvSpPr>
      <xdr:spPr>
        <a:xfrm>
          <a:off x="2907030" y="1546860"/>
          <a:ext cx="7174230" cy="2286000"/>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209550</xdr:colOff>
      <xdr:row>6</xdr:row>
      <xdr:rowOff>118110</xdr:rowOff>
    </xdr:from>
    <xdr:to>
      <xdr:col>14</xdr:col>
      <xdr:colOff>293370</xdr:colOff>
      <xdr:row>18</xdr:row>
      <xdr:rowOff>125730</xdr:rowOff>
    </xdr:to>
    <xdr:sp macro="" textlink="">
      <xdr:nvSpPr>
        <xdr:cNvPr id="3" name="TextBox 2">
          <a:extLst>
            <a:ext uri="{FF2B5EF4-FFF2-40B4-BE49-F238E27FC236}">
              <a16:creationId xmlns:a16="http://schemas.microsoft.com/office/drawing/2014/main" id="{770612D0-F648-86A0-66FA-F9944AA255F2}"/>
            </a:ext>
          </a:extLst>
        </xdr:cNvPr>
        <xdr:cNvSpPr txBox="1"/>
      </xdr:nvSpPr>
      <xdr:spPr>
        <a:xfrm>
          <a:off x="2948940" y="1581150"/>
          <a:ext cx="7124700" cy="22021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To achieve the required 25% increase in mechanical rev capability, a significant reduction in valvetrain effective mass was undertaken by substituting key components with lighter, motorsport-grade alternatives. The original steel intake valve was replaced with a titanium Ti-6Al-4V hollow-stem design, which typically provides a 40–50% mass reduction due to titanium’s high strength-to-density ratio (Ferrea Racing Components, 2021; Taylor, 1985). The steel retainer was substituted with a compact titanium retainer, a common upgrade that reduces mass by up to 60% while maintaining fatigue resistance (Supertech Performance, 2020). The coil spring mass was reduced through the adoption of a beehive or ovate-wire spring, which lowers reciprocating mass while preserving seat and open forces and improves resistance to surge at high engine speeds (Manley Performance, 2019; PAC Racing Springs, 2022). Finally, the bucket tappet was replaced with a lighter DLC-coated design, a method used in high-performance and motorsport applications to reduce reciprocating inertia and friction (Cosworth Ltd., 2017; Mahle Motorsport, 2020). Collectively, these changes reduce the effective valvetrain mass from approximately 101 g to 65 g, enabling an approximately 25% increase in float RPM, consistent with established principles of engine valvetrain dynamics (Heywood, 1988).</a:t>
          </a:r>
          <a:endParaRPr lang="en-GB"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71887</xdr:colOff>
      <xdr:row>2</xdr:row>
      <xdr:rowOff>35943</xdr:rowOff>
    </xdr:from>
    <xdr:to>
      <xdr:col>13</xdr:col>
      <xdr:colOff>222849</xdr:colOff>
      <xdr:row>6</xdr:row>
      <xdr:rowOff>323490</xdr:rowOff>
    </xdr:to>
    <xdr:sp macro="" textlink="">
      <xdr:nvSpPr>
        <xdr:cNvPr id="2" name="Rectangle 1">
          <a:extLst>
            <a:ext uri="{FF2B5EF4-FFF2-40B4-BE49-F238E27FC236}">
              <a16:creationId xmlns:a16="http://schemas.microsoft.com/office/drawing/2014/main" id="{0DC2103E-5617-84C6-B059-B3AD4758A5FC}"/>
            </a:ext>
          </a:extLst>
        </xdr:cNvPr>
        <xdr:cNvSpPr/>
      </xdr:nvSpPr>
      <xdr:spPr>
        <a:xfrm>
          <a:off x="1250830" y="582283"/>
          <a:ext cx="7828472" cy="2055962"/>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165340</xdr:colOff>
      <xdr:row>2</xdr:row>
      <xdr:rowOff>93452</xdr:rowOff>
    </xdr:from>
    <xdr:to>
      <xdr:col>13</xdr:col>
      <xdr:colOff>115019</xdr:colOff>
      <xdr:row>6</xdr:row>
      <xdr:rowOff>194094</xdr:rowOff>
    </xdr:to>
    <xdr:sp macro="" textlink="">
      <xdr:nvSpPr>
        <xdr:cNvPr id="3" name="TextBox 2">
          <a:extLst>
            <a:ext uri="{FF2B5EF4-FFF2-40B4-BE49-F238E27FC236}">
              <a16:creationId xmlns:a16="http://schemas.microsoft.com/office/drawing/2014/main" id="{7EB46394-E3AA-EB6A-D8E1-9547F74E7565}"/>
            </a:ext>
          </a:extLst>
        </xdr:cNvPr>
        <xdr:cNvSpPr txBox="1"/>
      </xdr:nvSpPr>
      <xdr:spPr>
        <a:xfrm>
          <a:off x="1344283" y="639792"/>
          <a:ext cx="7627189" cy="18690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b="0"/>
            <a:t>The maximum power engine speed was estimated by combining the measured intake flowbench data with the total volumetric demand of the engine. The intake valve lift point corresponding to the highest flow coefficient (CF) was selected because this represents the most efficient region of valve operation, where the port and valve combination deliver the greatest mass flow for a given pressure drop. This flow value was scaled to all four intake valves to obtain the total steady-state head flow capacity. A duty factor of 0.30 was applied to account for the fact that, in a real four-stroke cycle, the intake valve is only open for a portion of the 720° engine cycle and does not experience the constant 25 inH₂O test pressure used in the flowbench. When the corrected head flow capacity was equated to the engine’s volumetric demand, the predicted maximum power RPM was approximately 7180 rpm. This value is consistent with the expected high-revving characteristics of the 2.0L Duratec architecture, which typically produces peak power in the 6500–7500 rpm region. The analysis therefore supports the conclusion that the cylinder head is appropriately matched to the engine’s displacement and can sustain high-speed breathing without becoming the dominant restriction.</a:t>
          </a:r>
        </a:p>
        <a:p>
          <a:endParaRPr lang="en-GB"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2404013_student_uwtsd_ac_uk/Documents/Piston%20Dynamics%20main.xlsx" TargetMode="External"/><Relationship Id="rId1" Type="http://schemas.openxmlformats.org/officeDocument/2006/relationships/externalLinkPath" Target="/personal/2404013_student_uwtsd_ac_uk/Documents/Piston%20Dynamics%20main.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uowtsd-my.sharepoint.com/personal/2404013_student_uwtsd_ac_uk/Documents/Camshaft%20data.xlsx" TargetMode="External"/><Relationship Id="rId1" Type="http://schemas.openxmlformats.org/officeDocument/2006/relationships/externalLinkPath" Target="/personal/2404013_student_uwtsd_ac_uk/Documents/Camshaft%20da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ulations"/>
      <sheetName val="Piston"/>
      <sheetName val="Velocity"/>
      <sheetName val="Acceleration"/>
      <sheetName val="Volume"/>
    </sheetNames>
    <sheetDataSet>
      <sheetData sheetId="0">
        <row r="1">
          <cell r="N1" t="str">
            <v>Volume (CC)</v>
          </cell>
        </row>
        <row r="3">
          <cell r="H3">
            <v>-180</v>
          </cell>
          <cell r="I3">
            <v>83.1</v>
          </cell>
          <cell r="L3">
            <v>-9.2071630511712334E-16</v>
          </cell>
          <cell r="M3">
            <v>-3147.9347868494701</v>
          </cell>
          <cell r="N3">
            <v>2033.0255605689258</v>
          </cell>
        </row>
        <row r="4">
          <cell r="H4">
            <v>-179</v>
          </cell>
          <cell r="I4">
            <v>83.095469484553163</v>
          </cell>
          <cell r="L4">
            <v>-0.13118357698005992</v>
          </cell>
          <cell r="M4">
            <v>-3149.3478776441093</v>
          </cell>
          <cell r="N4">
            <v>2032.9167134054865</v>
          </cell>
        </row>
        <row r="5">
          <cell r="H5">
            <v>-178</v>
          </cell>
          <cell r="I5">
            <v>83.081877808084755</v>
          </cell>
          <cell r="L5">
            <v>-0.26248487352179994</v>
          </cell>
          <cell r="M5">
            <v>-3153.5844138226676</v>
          </cell>
          <cell r="N5">
            <v>2032.5901687887997</v>
          </cell>
        </row>
        <row r="6">
          <cell r="H6">
            <v>-177</v>
          </cell>
          <cell r="I6">
            <v>83.059224581534465</v>
          </cell>
          <cell r="L6">
            <v>-0.3940213812203871</v>
          </cell>
          <cell r="M6">
            <v>-3160.636190411758</v>
          </cell>
          <cell r="N6">
            <v>2032.0459173715617</v>
          </cell>
        </row>
        <row r="7">
          <cell r="H7">
            <v>-176</v>
          </cell>
          <cell r="I7">
            <v>83.027509160878935</v>
          </cell>
          <cell r="L7">
            <v>-0.52591013604143932</v>
          </cell>
          <cell r="M7">
            <v>-3170.489544593519</v>
          </cell>
          <cell r="N7">
            <v>2031.2839436808933</v>
          </cell>
        </row>
        <row r="8">
          <cell r="H8">
            <v>-175</v>
          </cell>
          <cell r="I8">
            <v>82.986730653748907</v>
          </cell>
          <cell r="L8">
            <v>-0.65826749126462447</v>
          </cell>
          <cell r="M8">
            <v>-3183.1253738964169</v>
          </cell>
          <cell r="N8">
            <v>2030.3042262773217</v>
          </cell>
        </row>
        <row r="9">
          <cell r="H9">
            <v>-174</v>
          </cell>
          <cell r="I9">
            <v>82.936887928694702</v>
          </cell>
          <cell r="L9">
            <v>-0.79120889133621741</v>
          </cell>
          <cell r="M9">
            <v>-3198.5191616306906</v>
          </cell>
          <cell r="N9">
            <v>2029.106737977386</v>
          </cell>
        </row>
        <row r="10">
          <cell r="H10">
            <v>-173</v>
          </cell>
          <cell r="I10">
            <v>82.87797962710205</v>
          </cell>
          <cell r="L10">
            <v>-0.92484864693187863</v>
          </cell>
          <cell r="M10">
            <v>-3216.641009536776</v>
          </cell>
          <cell r="N10">
            <v>2027.691446139921</v>
          </cell>
        </row>
        <row r="11">
          <cell r="H11">
            <v>-172</v>
          </cell>
          <cell r="I11">
            <v>82.810004177760732</v>
          </cell>
          <cell r="L11">
            <v>-1.059299711529349</v>
          </cell>
          <cell r="M11">
            <v>-3237.4556776060849</v>
          </cell>
          <cell r="N11">
            <v>2026.0583130160685</v>
          </cell>
        </row>
        <row r="12">
          <cell r="H12">
            <v>-171</v>
          </cell>
          <cell r="I12">
            <v>82.73295981408792</v>
          </cell>
          <cell r="L12">
            <v>-1.1946734597889173</v>
          </cell>
          <cell r="M12">
            <v>-3260.9226310245904</v>
          </cell>
          <cell r="N12">
            <v>2024.2072961630813</v>
          </cell>
        </row>
        <row r="13">
          <cell r="H13">
            <v>-170</v>
          </cell>
          <cell r="I13">
            <v>82.646844594009664</v>
          </cell>
          <cell r="L13">
            <v>-1.331079468037297</v>
          </cell>
          <cell r="M13">
            <v>-3286.9960941808199</v>
          </cell>
          <cell r="N13">
            <v>2022.1383489219754</v>
          </cell>
        </row>
        <row r="14">
          <cell r="H14">
            <v>-169</v>
          </cell>
          <cell r="I14">
            <v>82.551656422503228</v>
          </cell>
          <cell r="L14">
            <v>-1.468625297147828</v>
          </cell>
          <cell r="M14">
            <v>-3315.625111671025</v>
          </cell>
          <cell r="N14">
            <v>2019.8514209591233</v>
          </cell>
        </row>
        <row r="15">
          <cell r="H15">
            <v>-168</v>
          </cell>
          <cell r="I15">
            <v>82.44739307680311</v>
          </cell>
          <cell r="L15">
            <v>-1.6074162781070298</v>
          </cell>
          <cell r="M15">
            <v>-3346.7536162256069</v>
          </cell>
          <cell r="N15">
            <v>2017.3464588718336</v>
          </cell>
        </row>
        <row r="16">
          <cell r="H16">
            <v>-167</v>
          </cell>
          <cell r="I16">
            <v>82.334052234274239</v>
          </cell>
          <cell r="L16">
            <v>-1.7475553005541951</v>
          </cell>
          <cell r="M16">
            <v>-3380.3205034722982</v>
          </cell>
          <cell r="N16">
            <v>2014.6234068580138</v>
          </cell>
        </row>
        <row r="17">
          <cell r="H17">
            <v>-166</v>
          </cell>
          <cell r="I17">
            <v>82.211631502954702</v>
          </cell>
          <cell r="L17">
            <v>-1.889142604576918</v>
          </cell>
          <cell r="M17">
            <v>-3416.2597134429893</v>
          </cell>
          <cell r="N17">
            <v>2011.6822074499705</v>
          </cell>
        </row>
        <row r="18">
          <cell r="H18">
            <v>-165</v>
          </cell>
          <cell r="I18">
            <v>82.08012845477073</v>
          </cell>
          <cell r="L18">
            <v>-2.0322755760414863</v>
          </cell>
          <cell r="M18">
            <v>-3454.5003187227908</v>
          </cell>
          <cell r="N18">
            <v>2008.522802312413</v>
          </cell>
        </row>
        <row r="19">
          <cell r="H19">
            <v>-164</v>
          </cell>
          <cell r="I19">
            <v>81.939540661425738</v>
          </cell>
          <cell r="L19">
            <v>-2.1770485457326578</v>
          </cell>
          <cell r="M19">
            <v>-3494.9666191315828</v>
          </cell>
          <cell r="N19">
            <v>2005.145133104694</v>
          </cell>
        </row>
        <row r="20">
          <cell r="H20">
            <v>-163</v>
          </cell>
          <cell r="I20">
            <v>81.789865732964813</v>
          </cell>
          <cell r="L20">
            <v>-2.3235525925725504</v>
          </cell>
          <cell r="M20">
            <v>-3537.5782428201783</v>
          </cell>
          <cell r="N20">
            <v>2001.5491424073418</v>
          </cell>
        </row>
        <row r="21">
          <cell r="H21">
            <v>-162</v>
          </cell>
          <cell r="I21">
            <v>81.631101359015105</v>
          </cell>
          <cell r="L21">
            <v>-2.4718753511833427</v>
          </cell>
          <cell r="M21">
            <v>-3582.2502536552342</v>
          </cell>
          <cell r="N21">
            <v>1997.7347747128674</v>
          </cell>
        </row>
        <row r="22">
          <cell r="H22">
            <v>-161</v>
          </cell>
          <cell r="I22">
            <v>81.46324535270108</v>
          </cell>
          <cell r="L22">
            <v>-2.6221008240530588</v>
          </cell>
          <cell r="M22">
            <v>-3628.8932647591851</v>
          </cell>
          <cell r="N22">
            <v>1993.7019774808473</v>
          </cell>
        </row>
        <row r="23">
          <cell r="H23">
            <v>-160</v>
          </cell>
          <cell r="I23">
            <v>81.286295697233399</v>
          </cell>
          <cell r="L23">
            <v>-2.7743091985579387</v>
          </cell>
          <cell r="M23">
            <v>-3677.4135580638231</v>
          </cell>
          <cell r="N23">
            <v>1989.4507022572373</v>
          </cell>
        </row>
        <row r="24">
          <cell r="H24">
            <v>-159</v>
          </cell>
          <cell r="I24">
            <v>81.100250595167054</v>
          </cell>
          <cell r="L24">
            <v>-2.9285766690889803</v>
          </cell>
          <cell r="M24">
            <v>-3727.7132097286021</v>
          </cell>
          <cell r="N24">
            <v>1984.9809058578139</v>
          </cell>
        </row>
        <row r="25">
          <cell r="H25">
            <v>-158</v>
          </cell>
          <cell r="I25">
            <v>80.905108520324347</v>
          </cell>
          <cell r="L25">
            <v>-3.0849752645236728</v>
          </cell>
          <cell r="M25">
            <v>-3779.6902212674577</v>
          </cell>
          <cell r="N25">
            <v>1980.2925516156433</v>
          </cell>
        </row>
        <row r="26">
          <cell r="H26">
            <v>-157</v>
          </cell>
          <cell r="I26">
            <v>80.700868272374663</v>
          </cell>
          <cell r="L26">
            <v>-3.2435726812774668</v>
          </cell>
          <cell r="M26">
            <v>-3833.2386562207666</v>
          </cell>
          <cell r="N26">
            <v>1975.3856106923758</v>
          </cell>
        </row>
        <row r="27">
          <cell r="H27">
            <v>-156</v>
          </cell>
          <cell r="I27">
            <v>80.487529034062391</v>
          </cell>
          <cell r="L27">
            <v>-3.4044321221624974</v>
          </cell>
          <cell r="M27">
            <v>-3888.2487822021722</v>
          </cell>
          <cell r="N27">
            <v>1970.2600634531702</v>
          </cell>
        </row>
        <row r="28">
          <cell r="H28">
            <v>-155</v>
          </cell>
          <cell r="I28">
            <v>80.265090431070263</v>
          </cell>
          <cell r="L28">
            <v>-3.5676121412738424</v>
          </cell>
          <cell r="M28">
            <v>-3944.6072181432455</v>
          </cell>
          <cell r="N28">
            <v>1964.9159009049274</v>
          </cell>
        </row>
        <row r="29">
          <cell r="H29">
            <v>-154</v>
          </cell>
          <cell r="I29">
            <v>80.033552594503334</v>
          </cell>
          <cell r="L29">
            <v>-3.7331664951160675</v>
          </cell>
          <cell r="M29">
            <v>-4002.1970865524722</v>
          </cell>
          <cell r="N29">
            <v>1959.3531261974911</v>
          </cell>
        </row>
        <row r="30">
          <cell r="H30">
            <v>-153</v>
          </cell>
          <cell r="I30">
            <v>79.792916225976001</v>
          </cell>
          <cell r="L30">
            <v>-3.9011440001750972</v>
          </cell>
          <cell r="M30">
            <v>-4060.8981705987417</v>
          </cell>
          <cell r="N30">
            <v>1953.5717561873835</v>
          </cell>
        </row>
        <row r="31">
          <cell r="H31">
            <v>-152</v>
          </cell>
          <cell r="I31">
            <v>79.543182665280355</v>
          </cell>
          <cell r="L31">
            <v>-4.0715883971323308</v>
          </cell>
          <cell r="M31">
            <v>-4120.5870758234951</v>
          </cell>
          <cell r="N31">
            <v>1947.5718230635625</v>
          </cell>
        </row>
        <row r="32">
          <cell r="H32">
            <v>-151</v>
          </cell>
          <cell r="I32">
            <v>79.28435396061073</v>
          </cell>
          <cell r="L32">
            <v>-4.2445382219097212</v>
          </cell>
          <cell r="M32">
            <v>-4181.1373962798798</v>
          </cell>
          <cell r="N32">
            <v>1941.3533760345881</v>
          </cell>
        </row>
        <row r="33">
          <cell r="H33">
            <v>-150</v>
          </cell>
          <cell r="I33">
            <v>79.016432941315657</v>
          </cell>
          <cell r="L33">
            <v>-4.420026683725963</v>
          </cell>
          <cell r="M33">
            <v>-4242.4198848916385</v>
          </cell>
          <cell r="N33">
            <v>1934.9164830765146</v>
          </cell>
        </row>
        <row r="34">
          <cell r="H34">
            <v>-149</v>
          </cell>
          <cell r="I34">
            <v>78.739423293143687</v>
          </cell>
          <cell r="L34">
            <v>-4.598081550335186</v>
          </cell>
          <cell r="M34">
            <v>-4304.3026278192583</v>
          </cell>
          <cell r="N34">
            <v>1928.2612327406953</v>
          </cell>
        </row>
        <row r="35">
          <cell r="H35">
            <v>-148</v>
          </cell>
          <cell r="I35">
            <v>78.453329635944854</v>
          </cell>
          <cell r="L35">
            <v>-4.778725040610599</v>
          </cell>
          <cell r="M35">
            <v>-4366.6512226157229</v>
          </cell>
          <cell r="N35">
            <v>1921.3877360205879</v>
          </cell>
        </row>
        <row r="36">
          <cell r="H36">
            <v>-147</v>
          </cell>
          <cell r="I36">
            <v>78.158157603785355</v>
          </cell>
          <cell r="L36">
            <v>-4.9619737246264517</v>
          </cell>
          <cell r="M36">
            <v>-4429.3289599495729</v>
          </cell>
          <cell r="N36">
            <v>1914.2961282765336</v>
          </cell>
        </row>
        <row r="37">
          <cell r="H37">
            <v>-146</v>
          </cell>
          <cell r="I37">
            <v>77.853913927426561</v>
          </cell>
          <cell r="L37">
            <v>-5.1478384313821106</v>
          </cell>
          <cell r="M37">
            <v>-4492.1970086683332</v>
          </cell>
          <cell r="N37">
            <v>1906.9865712173487</v>
          </cell>
        </row>
        <row r="38">
          <cell r="H38">
            <v>-145</v>
          </cell>
          <cell r="I38">
            <v>77.540606519115386</v>
          </cell>
          <cell r="L38">
            <v>-5.3363241643027264</v>
          </cell>
          <cell r="M38">
            <v>-4555.1146039712476</v>
          </cell>
          <cell r="N38">
            <v>1899.4592549374368</v>
          </cell>
        </row>
        <row r="39">
          <cell r="H39">
            <v>-144</v>
          </cell>
          <cell r="I39">
            <v>77.218244559625887</v>
          </cell>
          <cell r="L39">
            <v>-5.5274300246411343</v>
          </cell>
          <cell r="M39">
            <v>-4617.9392384562325</v>
          </cell>
          <cell r="N39">
            <v>1891.7144000079936</v>
          </cell>
        </row>
        <row r="40">
          <cell r="H40">
            <v>-143</v>
          </cell>
          <cell r="I40">
            <v>76.88683858748648</v>
          </cell>
          <cell r="L40">
            <v>-5.7211491428958015</v>
          </cell>
          <cell r="M40">
            <v>-4680.5268558023572</v>
          </cell>
          <cell r="N40">
            <v>1883.7522596207245</v>
          </cell>
        </row>
        <row r="41">
          <cell r="H41">
            <v>-142</v>
          </cell>
          <cell r="I41">
            <v>76.546400590320715</v>
          </cell>
          <cell r="L41">
            <v>-5.9174686183495551</v>
          </cell>
          <cell r="M41">
            <v>-4742.7320468457538</v>
          </cell>
          <cell r="N41">
            <v>1875.5731217823322</v>
          </cell>
        </row>
        <row r="42">
          <cell r="H42">
            <v>-141</v>
          </cell>
          <cell r="I42">
            <v>76.196944098222872</v>
          </cell>
          <cell r="L42">
            <v>-6.1163694668237545</v>
          </cell>
          <cell r="M42">
            <v>-4804.4082478038026</v>
          </cell>
          <cell r="N42">
            <v>1867.177311557901</v>
          </cell>
        </row>
        <row r="43">
          <cell r="H43">
            <v>-140</v>
          </cell>
          <cell r="I43">
            <v>75.838484279082095</v>
          </cell>
          <cell r="L43">
            <v>-6.3178265767322896</v>
          </cell>
          <cell r="M43">
            <v>-4865.4079403996993</v>
          </cell>
          <cell r="N43">
            <v>1858.5651933610884</v>
          </cell>
        </row>
        <row r="44">
          <cell r="H44">
            <v>-139</v>
          </cell>
          <cell r="I44">
            <v>75.471038035762589</v>
          </cell>
          <cell r="L44">
            <v>-6.5218086735093381</v>
          </cell>
          <cell r="M44">
            <v>-4925.5828536369563</v>
          </cell>
          <cell r="N44">
            <v>1849.7371732889158</v>
          </cell>
        </row>
        <row r="45">
          <cell r="H45">
            <v>-138</v>
          </cell>
          <cell r="I45">
            <v>75.094624105038662</v>
          </cell>
          <cell r="L45">
            <v>-6.7282782924743758</v>
          </cell>
          <cell r="M45">
            <v>-4984.7841669713689</v>
          </cell>
          <cell r="N45">
            <v>1840.6937014987125</v>
          </cell>
        </row>
        <row r="46">
          <cell r="H46">
            <v>-137</v>
          </cell>
          <cell r="I46">
            <v>74.70926315817745</v>
          </cell>
          <cell r="L46">
            <v>-6.9371917601873765</v>
          </cell>
          <cell r="M46">
            <v>-5042.8627146259787</v>
          </cell>
          <cell r="N46">
            <v>1831.4352746246511</v>
          </cell>
        </row>
        <row r="47">
          <cell r="H47">
            <v>-136</v>
          </cell>
          <cell r="I47">
            <v>74.314977903052181</v>
          </cell>
          <cell r="L47">
            <v>-7.1484991843365444</v>
          </cell>
          <cell r="M47">
            <v>-5099.669190793149</v>
          </cell>
          <cell r="N47">
            <v>1821.9624382310535</v>
          </cell>
        </row>
        <row r="48">
          <cell r="H48">
            <v>-135</v>
          </cell>
          <cell r="I48">
            <v>73.911793187662823</v>
          </cell>
          <cell r="L48">
            <v>-7.3621444521901358</v>
          </cell>
          <cell r="M48">
            <v>-5155.0543554665846</v>
          </cell>
          <cell r="N48">
            <v>1812.2757892995103</v>
          </cell>
        </row>
        <row r="49">
          <cell r="H49">
            <v>-134</v>
          </cell>
          <cell r="I49">
            <v>73.499736104931543</v>
          </cell>
          <cell r="L49">
            <v>-7.5780652376332203</v>
          </cell>
          <cell r="M49">
            <v>-5208.8692406452101</v>
          </cell>
          <cell r="N49">
            <v>1802.3759787466242</v>
          </cell>
        </row>
        <row r="50">
          <cell r="H50">
            <v>-133</v>
          </cell>
          <cell r="I50">
            <v>73.078836098632593</v>
          </cell>
          <cell r="L50">
            <v>-7.7961930167995765</v>
          </cell>
          <cell r="M50">
            <v>-5260.9653566503039</v>
          </cell>
          <cell r="N50">
            <v>1792.2637139690148</v>
          </cell>
        </row>
        <row r="51">
          <cell r="H51">
            <v>-132</v>
          </cell>
          <cell r="I51">
            <v>72.649125070308045</v>
          </cell>
          <cell r="L51">
            <v>-8.0164530922980113</v>
          </cell>
          <cell r="M51">
            <v>-5311.1948982968997</v>
          </cell>
          <cell r="N51">
            <v>1781.9397614120019</v>
          </cell>
        </row>
        <row r="52">
          <cell r="H52">
            <v>-131</v>
          </cell>
          <cell r="I52">
            <v>72.210637487012221</v>
          </cell>
          <cell r="L52">
            <v>-8.2387646260215543</v>
          </cell>
          <cell r="M52">
            <v>-5359.4109506606319</v>
          </cell>
          <cell r="N52">
            <v>1771.4049491582048</v>
          </cell>
        </row>
        <row r="53">
          <cell r="H53">
            <v>-130</v>
          </cell>
          <cell r="I53">
            <v>71.763410489719035</v>
          </cell>
          <cell r="L53">
            <v>-8.4630406805174268</v>
          </cell>
          <cell r="M53">
            <v>-5405.467694181445</v>
          </cell>
          <cell r="N53">
            <v>1760.6601695320633</v>
          </cell>
        </row>
        <row r="54">
          <cell r="H54">
            <v>-129</v>
          </cell>
          <cell r="I54">
            <v>71.307484002219084</v>
          </cell>
          <cell r="L54">
            <v>-8.689188268884644</v>
          </cell>
          <cell r="M54">
            <v>-5449.2206088463972</v>
          </cell>
          <cell r="N54">
            <v>1749.7063817161263</v>
          </cell>
        </row>
        <row r="55">
          <cell r="H55">
            <v>-128</v>
          </cell>
          <cell r="I55">
            <v>70.84290084032375</v>
          </cell>
          <cell r="L55">
            <v>-8.9171084131556348</v>
          </cell>
          <cell r="M55">
            <v>-5490.5266771946353</v>
          </cell>
          <cell r="N55">
            <v>1738.5446143747222</v>
          </cell>
        </row>
        <row r="56">
          <cell r="H56">
            <v>-127</v>
          </cell>
          <cell r="I56">
            <v>70.369706821187009</v>
          </cell>
          <cell r="L56">
            <v>-9.1466962111074075</v>
          </cell>
          <cell r="M56">
            <v>-5529.2445858890715</v>
          </cell>
          <cell r="N56">
            <v>1727.1759682804445</v>
          </cell>
        </row>
        <row r="57">
          <cell r="H57">
            <v>-126</v>
          </cell>
          <cell r="I57">
            <v>69.887950872545801</v>
          </cell>
          <cell r="L57">
            <v>-9.3778409114372732</v>
          </cell>
          <cell r="M57">
            <v>-5565.2349256008229</v>
          </cell>
          <cell r="N57">
            <v>1715.6016189386953</v>
          </cell>
        </row>
        <row r="58">
          <cell r="H58">
            <v>-125</v>
          </cell>
          <cell r="I58">
            <v>69.397685141674302</v>
          </cell>
          <cell r="L58">
            <v>-9.6104259972275123</v>
          </cell>
          <cell r="M58">
            <v>-5598.3603889544383</v>
          </cell>
          <cell r="N58">
            <v>1703.8228192053459</v>
          </cell>
        </row>
        <row r="59">
          <cell r="H59">
            <v>-124</v>
          </cell>
          <cell r="I59">
            <v>68.898965103837838</v>
          </cell>
          <cell r="L59">
            <v>-9.8443292776130757</v>
          </cell>
          <cell r="M59">
            <v>-5628.4859662842182</v>
          </cell>
          <cell r="N59">
            <v>1691.8409018923783</v>
          </cell>
        </row>
        <row r="60">
          <cell r="H60">
            <v>-123</v>
          </cell>
          <cell r="I60">
            <v>68.391849670026602</v>
          </cell>
          <cell r="L60">
            <v>-10.079422987555908</v>
          </cell>
          <cell r="M60">
            <v>-5655.4791389544152</v>
          </cell>
          <cell r="N60">
            <v>1679.6572823562235</v>
          </cell>
        </row>
        <row r="61">
          <cell r="H61">
            <v>-122</v>
          </cell>
          <cell r="I61">
            <v>67.876401293741949</v>
          </cell>
          <cell r="L61">
            <v>-10.315573895619217</v>
          </cell>
          <cell r="M61">
            <v>-5679.2100699990469</v>
          </cell>
          <cell r="N61">
            <v>1667.2734610633408</v>
          </cell>
        </row>
        <row r="62">
          <cell r="H62">
            <v>-121</v>
          </cell>
          <cell r="I62">
            <v>67.352686076601287</v>
          </cell>
          <cell r="L62">
            <v>-10.552643419625063</v>
          </cell>
          <cell r="M62">
            <v>-5699.5517918401192</v>
          </cell>
          <cell r="N62">
            <v>1654.6910261274097</v>
          </cell>
        </row>
        <row r="63">
          <cell r="H63">
            <v>-120</v>
          </cell>
          <cell r="I63">
            <v>66.820773872522579</v>
          </cell>
          <cell r="L63">
            <v>-10.790487750068587</v>
          </cell>
          <cell r="M63">
            <v>-5716.3803908466025</v>
          </cell>
          <cell r="N63">
            <v>1641.9116558123965</v>
          </cell>
        </row>
        <row r="64">
          <cell r="H64">
            <v>-119</v>
          </cell>
          <cell r="I64">
            <v>66.280738390243613</v>
          </cell>
          <cell r="L64">
            <v>-11.028957981152235</v>
          </cell>
          <cell r="M64">
            <v>-5729.5751885001728</v>
          </cell>
          <cell r="N64">
            <v>1628.9371209956155</v>
          </cell>
        </row>
        <row r="65">
          <cell r="H65">
            <v>-118</v>
          </cell>
          <cell r="I65">
            <v>65.732657293925996</v>
          </cell>
          <cell r="L65">
            <v>-11.267900249293923</v>
          </cell>
          <cell r="M65">
            <v>-5739.0189189378134</v>
          </cell>
          <cell r="N65">
            <v>1615.7692875847754</v>
          </cell>
        </row>
        <row r="66">
          <cell r="H66">
            <v>-117</v>
          </cell>
          <cell r="I66">
            <v>65.176612301590424</v>
          </cell>
          <cell r="L66">
            <v>-11.507155878953359</v>
          </cell>
          <cell r="M66">
            <v>-5744.5979026456735</v>
          </cell>
          <cell r="N66">
            <v>1602.4101188829165</v>
          </cell>
        </row>
        <row r="67">
          <cell r="H67">
            <v>-116</v>
          </cell>
          <cell r="I67">
            <v>64.612689281126279</v>
          </cell>
          <cell r="L67">
            <v>-11.746561535611631</v>
          </cell>
          <cell r="M67">
            <v>-5746.2022160831648</v>
          </cell>
          <cell r="N67">
            <v>1588.8616778950766</v>
          </cell>
        </row>
        <row r="68">
          <cell r="H68">
            <v>-115</v>
          </cell>
          <cell r="I68">
            <v>64.04097834361437</v>
          </cell>
          <cell r="L68">
            <v>-11.985949385729876</v>
          </cell>
          <cell r="M68">
            <v>-5743.7258570211661</v>
          </cell>
          <cell r="N68">
            <v>1575.1261295704001</v>
          </cell>
        </row>
        <row r="69">
          <cell r="H69">
            <v>-114</v>
          </cell>
          <cell r="I69">
            <v>63.461573933701942</v>
          </cell>
          <cell r="L69">
            <v>-12.225147263504072</v>
          </cell>
          <cell r="M69">
            <v>-5737.0669053833308</v>
          </cell>
          <cell r="N69">
            <v>1561.2057429734289</v>
          </cell>
        </row>
        <row r="70">
          <cell r="H70">
            <v>-113</v>
          </cell>
          <cell r="I70">
            <v>62.874574916765809</v>
          </cell>
          <cell r="L70">
            <v>-12.463978844224341</v>
          </cell>
          <cell r="M70">
            <v>-5726.127679384861</v>
          </cell>
          <cell r="N70">
            <v>1547.102893378225</v>
          </cell>
        </row>
        <row r="71">
          <cell r="H71">
            <v>-112</v>
          </cell>
          <cell r="I71">
            <v>62.280084662600217</v>
          </cell>
          <cell r="L71">
            <v>-12.702263824038537</v>
          </cell>
          <cell r="M71">
            <v>-5710.8148867688069</v>
          </cell>
          <cell r="N71">
            <v>1532.8200642789991</v>
          </cell>
        </row>
        <row r="72">
          <cell r="H72">
            <v>-111</v>
          </cell>
          <cell r="I72">
            <v>61.678211125365785</v>
          </cell>
          <cell r="L72">
            <v>-12.939818105911842</v>
          </cell>
          <cell r="M72">
            <v>-5691.0397709458057</v>
          </cell>
          <cell r="N72">
            <v>1518.3598493109143</v>
          </cell>
        </row>
        <row r="73">
          <cell r="H73">
            <v>-110</v>
          </cell>
          <cell r="I73">
            <v>61.069066919538322</v>
          </cell>
          <cell r="L73">
            <v>-13.176453991566063</v>
          </cell>
          <cell r="M73">
            <v>-5666.7182518493055</v>
          </cell>
          <cell r="N73">
            <v>1503.7249540747789</v>
          </cell>
        </row>
        <row r="74">
          <cell r="H74">
            <v>-109</v>
          </cell>
          <cell r="I74">
            <v>60.452769391597194</v>
          </cell>
          <cell r="L74">
            <v>-13.411980379174658</v>
          </cell>
          <cell r="M74">
            <v>-5637.7710613247255</v>
          </cell>
          <cell r="N74">
            <v>1488.9181978593836</v>
          </cell>
        </row>
        <row r="75">
          <cell r="H75">
            <v>-108</v>
          </cell>
          <cell r="I75">
            <v>59.82944068719771</v>
          </cell>
          <cell r="L75">
            <v>-13.646202966582019</v>
          </cell>
          <cell r="M75">
            <v>-5604.1238728775425</v>
          </cell>
          <cell r="N75">
            <v>1473.9425152553429</v>
          </cell>
        </row>
        <row r="76">
          <cell r="H76">
            <v>-107</v>
          </cell>
          <cell r="I76">
            <v>59.199207813574901</v>
          </cell>
          <cell r="L76">
            <v>-13.878924459808506</v>
          </cell>
          <cell r="M76">
            <v>-5565.7074256121159</v>
          </cell>
          <cell r="N76">
            <v>1458.8009576543645</v>
          </cell>
        </row>
        <row r="77">
          <cell r="H77">
            <v>-106</v>
          </cell>
          <cell r="I77">
            <v>58.562202696932289</v>
          </cell>
          <cell r="L77">
            <v>-14.109944786595735</v>
          </cell>
          <cell r="M77">
            <v>-5522.4576422001182</v>
          </cell>
          <cell r="N77">
            <v>1443.4966946280372</v>
          </cell>
        </row>
        <row r="78">
          <cell r="H78">
            <v>-105</v>
          </cell>
          <cell r="I78">
            <v>57.918562234575056</v>
          </cell>
          <cell r="L78">
            <v>-14.339061314740157</v>
          </cell>
          <cell r="M78">
            <v>-5474.3157407245653</v>
          </cell>
          <cell r="N78">
            <v>1428.033015180343</v>
          </cell>
        </row>
        <row r="79">
          <cell r="H79">
            <v>-104</v>
          </cell>
          <cell r="I79">
            <v>57.268428341553992</v>
          </cell>
          <cell r="L79">
            <v>-14.566069074956664</v>
          </cell>
          <cell r="M79">
            <v>-5421.2283402529301</v>
          </cell>
          <cell r="N79">
            <v>1412.4133288682988</v>
          </cell>
        </row>
        <row r="80">
          <cell r="H80">
            <v>-103</v>
          </cell>
          <cell r="I80">
            <v>56.611947991595486</v>
          </cell>
          <cell r="L80">
            <v>-14.790760988007998</v>
          </cell>
          <cell r="M80">
            <v>-5363.1475600003587</v>
          </cell>
          <cell r="N80">
            <v>1396.6411667853095</v>
          </cell>
        </row>
        <row r="81">
          <cell r="H81">
            <v>-102</v>
          </cell>
          <cell r="I81">
            <v>55.949273252101364</v>
          </cell>
          <cell r="L81">
            <v>-15.012928095830118</v>
          </cell>
          <cell r="M81">
            <v>-5300.0311119517764</v>
          </cell>
          <cell r="N81">
            <v>1380.7201824020535</v>
          </cell>
        </row>
        <row r="82">
          <cell r="H82">
            <v>-101</v>
          </cell>
          <cell r="I82">
            <v>55.280561313012548</v>
          </cell>
          <cell r="L82">
            <v>-15.232359796378407</v>
          </cell>
          <cell r="M82">
            <v>-5231.8423868196005</v>
          </cell>
          <cell r="N82">
            <v>1364.65415225994</v>
          </cell>
        </row>
        <row r="83">
          <cell r="H83">
            <v>-100</v>
          </cell>
          <cell r="I83">
            <v>54.605974509342253</v>
          </cell>
          <cell r="L83">
            <v>-15.448844081914618</v>
          </cell>
          <cell r="M83">
            <v>-5158.5505332218263</v>
          </cell>
          <cell r="N83">
            <v>1348.4469765124768</v>
          </cell>
        </row>
        <row r="84">
          <cell r="H84">
            <v>-99</v>
          </cell>
          <cell r="I84">
            <v>53.925680337195324</v>
          </cell>
          <cell r="L84">
            <v>-15.662167780449732</v>
          </cell>
          <cell r="M84">
            <v>-5080.130529973525</v>
          </cell>
          <cell r="N84">
            <v>1332.102679310143</v>
          </cell>
        </row>
        <row r="85">
          <cell r="H85">
            <v>-98</v>
          </cell>
          <cell r="I85">
            <v>53.239851463103989</v>
          </cell>
          <cell r="L85">
            <v>-15.872116800053828</v>
          </cell>
          <cell r="M85">
            <v>-4996.5632513930623</v>
          </cell>
          <cell r="N85">
            <v>1315.6254090246782</v>
          </cell>
        </row>
        <row r="86">
          <cell r="H86">
            <v>-97</v>
          </cell>
          <cell r="I86">
            <v>52.548665726523396</v>
          </cell>
          <cell r="L86">
            <v>-16.078476375739871</v>
          </cell>
          <cell r="M86">
            <v>-4907.835525532897</v>
          </cell>
          <cell r="N86">
            <v>1299.0194383090461</v>
          </cell>
        </row>
        <row r="87">
          <cell r="H87">
            <v>-96</v>
          </cell>
          <cell r="I87">
            <v>51.852306135345238</v>
          </cell>
          <cell r="L87">
            <v>-16.28103131862504</v>
          </cell>
          <cell r="M87">
            <v>-4813.9401852533565</v>
          </cell>
          <cell r="N87">
            <v>1282.2891639896388</v>
          </cell>
        </row>
        <row r="88">
          <cell r="H88">
            <v>-95</v>
          </cell>
          <cell r="I88">
            <v>51.150960854302049</v>
          </cell>
          <cell r="L88">
            <v>-16.479566267069643</v>
          </cell>
          <cell r="M88">
            <v>-4714.8761120665067</v>
          </cell>
          <cell r="N88">
            <v>1265.4391067876952</v>
          </cell>
        </row>
        <row r="89">
          <cell r="H89">
            <v>-94</v>
          </cell>
          <cell r="I89">
            <v>50.444823186151453</v>
          </cell>
          <cell r="L89">
            <v>-16.673865939491183</v>
          </cell>
          <cell r="M89">
            <v>-4610.6482726859967</v>
          </cell>
          <cell r="N89">
            <v>1248.4739108672404</v>
          </cell>
        </row>
        <row r="90">
          <cell r="H90">
            <v>-93</v>
          </cell>
          <cell r="I90">
            <v>49.734091545545049</v>
          </cell>
          <cell r="L90">
            <v>-16.863715388548371</v>
          </cell>
          <cell r="M90">
            <v>-4501.2677482276331</v>
          </cell>
          <cell r="N90">
            <v>1231.3983432072769</v>
          </cell>
        </row>
        <row r="91">
          <cell r="H91">
            <v>-92</v>
          </cell>
          <cell r="I91">
            <v>49.018969425504487</v>
          </cell>
          <cell r="L91">
            <v>-17.048900256387881</v>
          </cell>
          <cell r="M91">
            <v>-4386.7517560143588</v>
          </cell>
          <cell r="N91">
            <v>1214.217292796365</v>
          </cell>
        </row>
        <row r="92">
          <cell r="H92">
            <v>-91</v>
          </cell>
          <cell r="I92">
            <v>48.299665356443505</v>
          </cell>
          <cell r="L92">
            <v>-17.229207030644957</v>
          </cell>
          <cell r="M92">
            <v>-4267.1236639483441</v>
          </cell>
          <cell r="N92">
            <v>1196.9357696481081</v>
          </cell>
        </row>
        <row r="93">
          <cell r="H93">
            <v>-90</v>
          </cell>
          <cell r="I93">
            <v>47.576392857693158</v>
          </cell>
          <cell r="L93">
            <v>-17.404423300887451</v>
          </cell>
          <cell r="M93">
            <v>-4142.4129974218658</v>
          </cell>
          <cell r="N93">
            <v>1179.5589036365357</v>
          </cell>
        </row>
        <row r="94">
          <cell r="H94">
            <v>-89</v>
          </cell>
          <cell r="I94">
            <v>46.849370381505246</v>
          </cell>
          <cell r="L94">
            <v>-17.574338015192062</v>
          </cell>
          <cell r="M94">
            <v>-4012.6554387478377</v>
          </cell>
          <cell r="N94">
            <v>1162.0919431507627</v>
          </cell>
        </row>
        <row r="95">
          <cell r="H95">
            <v>-88</v>
          </cell>
          <cell r="I95">
            <v>46.118821249526654</v>
          </cell>
          <cell r="L95">
            <v>-17.738741736540785</v>
          </cell>
          <cell r="M95">
            <v>-3877.8928190998331</v>
          </cell>
          <cell r="N95">
            <v>1144.5402535687649</v>
          </cell>
        </row>
        <row r="96">
          <cell r="H96">
            <v>-87</v>
          </cell>
          <cell r="I96">
            <v>45.384973581756412</v>
          </cell>
          <cell r="L96">
            <v>-17.897426898725431</v>
          </cell>
          <cell r="M96">
            <v>-3738.1731029606976</v>
          </cell>
          <cell r="N96">
            <v>1126.9093155505473</v>
          </cell>
        </row>
        <row r="97">
          <cell r="H97">
            <v>-86</v>
          </cell>
          <cell r="I97">
            <v>44.648060218014642</v>
          </cell>
          <cell r="L97">
            <v>-18.050188061448306</v>
          </cell>
          <cell r="M97">
            <v>-3593.5503650878672</v>
          </cell>
          <cell r="N97">
            <v>1109.2047231514139</v>
          </cell>
        </row>
        <row r="98">
          <cell r="H98">
            <v>-85</v>
          </cell>
          <cell r="I98">
            <v>43.90831863197166</v>
          </cell>
          <cell r="L98">
            <v>-18.196822164307388</v>
          </cell>
          <cell r="M98">
            <v>-3444.0847600126817</v>
          </cell>
          <cell r="N98">
            <v>1091.4321817564814</v>
          </cell>
        </row>
        <row r="99">
          <cell r="H99">
            <v>-84</v>
          </cell>
          <cell r="I99">
            <v>43.165990837803236</v>
          </cell>
          <cell r="L99">
            <v>-18.337128779355616</v>
          </cell>
          <cell r="M99">
            <v>-3289.8424841001065</v>
          </cell>
          <cell r="N99">
            <v>1073.5975058380443</v>
          </cell>
        </row>
        <row r="100">
          <cell r="H100">
            <v>-83</v>
          </cell>
          <cell r="I100">
            <v>42.421323289555616</v>
          </cell>
          <cell r="L100">
            <v>-18.470910361924918</v>
          </cell>
          <cell r="M100">
            <v>-3130.8957302042586</v>
          </cell>
          <cell r="N100">
            <v>1055.7066165377846</v>
          </cell>
        </row>
        <row r="101">
          <cell r="H101">
            <v>-82</v>
          </cell>
          <cell r="I101">
            <v>41.674566773322553</v>
          </cell>
          <cell r="L101">
            <v>-18.597972499407383</v>
          </cell>
          <cell r="M101">
            <v>-2967.3226349642946</v>
          </cell>
          <cell r="N101">
            <v>1037.765539076287</v>
          </cell>
        </row>
        <row r="102">
          <cell r="H102">
            <v>-81</v>
          </cell>
          <cell r="I102">
            <v>40.925976292352146</v>
          </cell>
          <cell r="L102">
            <v>-18.718124157688017</v>
          </cell>
          <cell r="M102">
            <v>-2799.2072187940857</v>
          </cell>
          <cell r="N102">
            <v>1019.7803999926967</v>
          </cell>
        </row>
        <row r="103">
          <cell r="H103">
            <v>-80</v>
          </cell>
          <cell r="I103">
            <v>40.175810945220341</v>
          </cell>
          <cell r="L103">
            <v>-18.831177924925957</v>
          </cell>
          <cell r="M103">
            <v>-2626.6393186281025</v>
          </cell>
          <cell r="N103">
            <v>1001.7574242177899</v>
          </cell>
        </row>
        <row r="104">
          <cell r="H104">
            <v>-79</v>
          </cell>
          <cell r="I104">
            <v>39.424333797221671</v>
          </cell>
          <cell r="L104">
            <v>-18.936950252383681</v>
          </cell>
          <cell r="M104">
            <v>-2449.7145134947314</v>
          </cell>
          <cell r="N104">
            <v>983.70293198409729</v>
          </cell>
        </row>
        <row r="105">
          <cell r="H105">
            <v>-78</v>
          </cell>
          <cell r="I105">
            <v>38.671811745145561</v>
          </cell>
          <cell r="L105">
            <v>-19.035261692007094</v>
          </cell>
          <cell r="M105">
            <v>-2268.5340429970574</v>
          </cell>
          <cell r="N105">
            <v>965.62333557710974</v>
          </cell>
        </row>
        <row r="106">
          <cell r="H106">
            <v>-77</v>
          </cell>
          <cell r="I106">
            <v>37.918515375620309</v>
          </cell>
          <cell r="L106">
            <v>-19.125937130462731</v>
          </cell>
          <cell r="M106">
            <v>-2083.2047187897638</v>
          </cell>
          <cell r="N106">
            <v>947.52513593194033</v>
          </cell>
        </row>
        <row r="107">
          <cell r="H107">
            <v>-76</v>
          </cell>
          <cell r="I107">
            <v>37.164718817221605</v>
          </cell>
          <cell r="L107">
            <v>-19.208806019342266</v>
          </cell>
          <cell r="M107">
            <v>-1893.8388291494114</v>
          </cell>
          <cell r="N107">
            <v>929.41491908018668</v>
          </cell>
        </row>
        <row r="108">
          <cell r="H108">
            <v>-75</v>
          </cell>
          <cell r="I108">
            <v>36.410699586555587</v>
          </cell>
          <cell r="L108">
            <v>-19.283702601248692</v>
          </cell>
          <cell r="M108">
            <v>-1700.5540367437941</v>
          </cell>
          <cell r="N108">
            <v>911.29935245202057</v>
          </cell>
        </row>
        <row r="109">
          <cell r="H109">
            <v>-74</v>
          </cell>
          <cell r="I109">
            <v>35.656738428539668</v>
          </cell>
          <cell r="L109">
            <v>-19.350466131483198</v>
          </cell>
          <cell r="M109">
            <v>-1503.4732697143781</v>
          </cell>
          <cell r="N109">
            <v>893.18518103888243</v>
          </cell>
        </row>
        <row r="110">
          <cell r="H110">
            <v>-73</v>
          </cell>
          <cell r="I110">
            <v>34.903119151115476</v>
          </cell>
          <cell r="L110">
            <v>-19.40894109505658</v>
          </cell>
          <cell r="M110">
            <v>-1302.7246061940407</v>
          </cell>
          <cell r="N110">
            <v>875.07922342240454</v>
          </cell>
        </row>
        <row r="111">
          <cell r="H111">
            <v>-72</v>
          </cell>
          <cell r="I111">
            <v>34.150128454639578</v>
          </cell>
          <cell r="L111">
            <v>-19.458977418754419</v>
          </cell>
          <cell r="M111">
            <v>-1098.4411523903691</v>
          </cell>
          <cell r="N111">
            <v>856.98836767546345</v>
          </cell>
        </row>
        <row r="112">
          <cell r="H112">
            <v>-71</v>
          </cell>
          <cell r="I112">
            <v>33.398055756207476</v>
          </cell>
          <cell r="L112">
            <v>-19.500430677990668</v>
          </cell>
          <cell r="M112">
            <v>-890.76091437264404</v>
          </cell>
          <cell r="N112">
            <v>838.91956714150706</v>
          </cell>
        </row>
        <row r="113">
          <cell r="H113">
            <v>-70</v>
          </cell>
          <cell r="I113">
            <v>32.647193009175254</v>
          </cell>
          <cell r="L113">
            <v>-19.533162298190458</v>
          </cell>
          <cell r="M113">
            <v>-679.82666370839536</v>
          </cell>
          <cell r="N113">
            <v>820.87983609850016</v>
          </cell>
        </row>
        <row r="114">
          <cell r="H114">
            <v>-69</v>
          </cell>
          <cell r="I114">
            <v>31.897834518151331</v>
          </cell>
          <cell r="L114">
            <v>-19.557039750448844</v>
          </cell>
          <cell r="M114">
            <v>-465.78579710291922</v>
          </cell>
          <cell r="N114">
            <v>802.87624531403821</v>
          </cell>
        </row>
        <row r="115">
          <cell r="H115">
            <v>-68</v>
          </cell>
          <cell r="I115">
            <v>31.150276749737937</v>
          </cell>
          <cell r="L115">
            <v>-19.571936741219137</v>
          </cell>
          <cell r="M115">
            <v>-248.79019020255188</v>
          </cell>
          <cell r="N115">
            <v>784.91591749834811</v>
          </cell>
        </row>
        <row r="116">
          <cell r="H116">
            <v>-67</v>
          </cell>
          <cell r="I116">
            <v>30.404818139307189</v>
          </cell>
          <cell r="L116">
            <v>-19.577733395790943</v>
          </cell>
          <cell r="M116">
            <v>-28.996045729629408</v>
          </cell>
          <cell r="N116">
            <v>767.00602266201804</v>
          </cell>
        </row>
        <row r="117">
          <cell r="H117">
            <v>-66</v>
          </cell>
          <cell r="I117">
            <v>29.661758894102949</v>
          </cell>
          <cell r="L117">
            <v>-19.574316435325478</v>
          </cell>
          <cell r="M117">
            <v>193.43626387591226</v>
          </cell>
          <cell r="N117">
            <v>749.15377338545522</v>
          </cell>
        </row>
        <row r="118">
          <cell r="H118">
            <v>-65</v>
          </cell>
          <cell r="I118">
            <v>28.921400792962224</v>
          </cell>
          <cell r="L118">
            <v>-19.561579347222949</v>
          </cell>
          <cell r="M118">
            <v>418.3423591266577</v>
          </cell>
          <cell r="N118">
            <v>731.36642000711959</v>
          </cell>
        </row>
        <row r="119">
          <cell r="H119">
            <v>-64</v>
          </cell>
          <cell r="I119">
            <v>28.184046982953955</v>
          </cell>
          <cell r="L119">
            <v>-19.539422548604641</v>
          </cell>
          <cell r="M119">
            <v>645.55402128130697</v>
          </cell>
          <cell r="N119">
            <v>713.65124573770686</v>
          </cell>
        </row>
        <row r="120">
          <cell r="H120">
            <v>-63</v>
          </cell>
          <cell r="I120">
            <v>27.450001773234092</v>
          </cell>
          <cell r="L120">
            <v>-19.507753542700176</v>
          </cell>
          <cell r="M120">
            <v>874.89936506721062</v>
          </cell>
          <cell r="N120">
            <v>696.01556170744607</v>
          </cell>
        </row>
        <row r="121">
          <cell r="H121">
            <v>-62</v>
          </cell>
          <cell r="I121">
            <v>26.719570426418457</v>
          </cell>
          <cell r="L121">
            <v>-19.466487067938871</v>
          </cell>
          <cell r="M121">
            <v>1106.2030161312287</v>
          </cell>
          <cell r="N121">
            <v>678.46670195375987</v>
          </cell>
        </row>
        <row r="122">
          <cell r="H122">
            <v>-61</v>
          </cell>
          <cell r="I122">
            <v>25.993058947773012</v>
          </cell>
          <cell r="L122">
            <v>-19.415545239552287</v>
          </cell>
          <cell r="M122">
            <v>1339.2862930124522</v>
          </cell>
          <cell r="N122">
            <v>661.01201835649465</v>
          </cell>
        </row>
        <row r="123">
          <cell r="H123">
            <v>-60</v>
          </cell>
          <cell r="I123">
            <v>25.270773872522586</v>
          </cell>
          <cell r="L123">
            <v>-19.354857683504108</v>
          </cell>
          <cell r="M123">
            <v>1573.9673934247367</v>
          </cell>
          <cell r="N123">
            <v>643.65887552793367</v>
          </cell>
        </row>
        <row r="124">
          <cell r="H124">
            <v>-59</v>
          </cell>
          <cell r="I124">
            <v>24.553022051575777</v>
          </cell>
          <cell r="L124">
            <v>-19.284361662572227</v>
          </cell>
          <cell r="M124">
            <v>1810.0615846316578</v>
          </cell>
          <cell r="N124">
            <v>626.41464566477111</v>
          </cell>
        </row>
        <row r="125">
          <cell r="H125">
            <v>-58</v>
          </cell>
          <cell r="I125">
            <v>23.840110435962632</v>
          </cell>
          <cell r="L125">
            <v>-19.204002194417068</v>
          </cell>
          <cell r="M125">
            <v>2047.3813976914389</v>
          </cell>
          <cell r="N125">
            <v>609.28670336915366</v>
          </cell>
        </row>
        <row r="126">
          <cell r="H126">
            <v>-57</v>
          </cell>
          <cell r="I126">
            <v>23.132345860277859</v>
          </cell>
          <cell r="L126">
            <v>-19.113732161479792</v>
          </cell>
          <cell r="M126">
            <v>2285.7368253445484</v>
          </cell>
          <cell r="N126">
            <v>592.28242044582828</v>
          </cell>
        </row>
        <row r="127">
          <cell r="H127">
            <v>-56</v>
          </cell>
          <cell r="I127">
            <v>22.43003482541879</v>
          </cell>
          <cell r="L127">
            <v>-19.013512412563202</v>
          </cell>
          <cell r="M127">
            <v>2524.9355233122119</v>
          </cell>
          <cell r="N127">
            <v>575.40916068235015</v>
          </cell>
        </row>
        <row r="128">
          <cell r="H128">
            <v>-55</v>
          </cell>
          <cell r="I128">
            <v>21.733483280902373</v>
          </cell>
          <cell r="L128">
            <v>-18.903311855958332</v>
          </cell>
          <cell r="M128">
            <v>2764.7830147697591</v>
          </cell>
          <cell r="N128">
            <v>558.67427461917384</v>
          </cell>
        </row>
        <row r="129">
          <cell r="H129">
            <v>-54</v>
          </cell>
          <cell r="I129">
            <v>21.042996407041301</v>
          </cell>
          <cell r="L129">
            <v>-18.783107543989264</v>
          </cell>
          <cell r="M129">
            <v>3005.082897754779</v>
          </cell>
          <cell r="N129">
            <v>542.08509431636446</v>
          </cell>
        </row>
        <row r="130">
          <cell r="H130">
            <v>-53</v>
          </cell>
          <cell r="I130">
            <v>20.358878397251782</v>
          </cell>
          <cell r="L130">
            <v>-18.652884748859062</v>
          </cell>
          <cell r="M130">
            <v>3245.6370552664066</v>
          </cell>
          <cell r="N130">
            <v>525.64892812346261</v>
          </cell>
        </row>
        <row r="131">
          <cell r="H131">
            <v>-52</v>
          </cell>
          <cell r="I131">
            <v>19.681432240761552</v>
          </cell>
          <cell r="L131">
            <v>-18.512637029689788</v>
          </cell>
          <cell r="M131">
            <v>3486.2458678086359</v>
          </cell>
          <cell r="N131">
            <v>509.37305545897681</v>
          </cell>
        </row>
        <row r="132">
          <cell r="H132">
            <v>-51</v>
          </cell>
          <cell r="I132">
            <v>19.010959505977596</v>
          </cell>
          <cell r="L132">
            <v>-18.362366290659928</v>
          </cell>
          <cell r="M132">
            <v>3726.7084281275115</v>
          </cell>
          <cell r="N132">
            <v>493.26472160571507</v>
          </cell>
        </row>
        <row r="133">
          <cell r="H133">
            <v>-50</v>
          </cell>
          <cell r="I133">
            <v>18.347760124767625</v>
          </cell>
          <cell r="L133">
            <v>-18.202082830153159</v>
          </cell>
          <cell r="M133">
            <v>3966.8227578892179</v>
          </cell>
          <cell r="N133">
            <v>477.33113252807925</v>
          </cell>
        </row>
        <row r="134">
          <cell r="H134">
            <v>-49</v>
          </cell>
          <cell r="I134">
            <v>17.692132177901065</v>
          </cell>
          <cell r="L134">
            <v>-18.031805380842844</v>
          </cell>
          <cell r="M134">
            <v>4206.3860260436695</v>
          </cell>
          <cell r="N134">
            <v>461.57944971720713</v>
          </cell>
        </row>
        <row r="135">
          <cell r="H135">
            <v>-48</v>
          </cell>
          <cell r="I135">
            <v>17.044371681886936</v>
          </cell>
          <cell r="L135">
            <v>-17.851561140647384</v>
          </cell>
          <cell r="M135">
            <v>4445.1947686159765</v>
          </cell>
          <cell r="N135">
            <v>446.0167850696846</v>
          </cell>
        </row>
        <row r="136">
          <cell r="H136">
            <v>-47</v>
          </cell>
          <cell r="I136">
            <v>16.404772377438974</v>
          </cell>
          <cell r="L136">
            <v>-17.661385794502383</v>
          </cell>
          <cell r="M136">
            <v>4683.0451096663392</v>
          </cell>
          <cell r="N136">
            <v>430.65019580534812</v>
          </cell>
        </row>
        <row r="137">
          <cell r="H137">
            <v>-46</v>
          </cell>
          <cell r="I137">
            <v>15.773625519788878</v>
          </cell>
          <cell r="L137">
            <v>-17.461323526906277</v>
          </cell>
          <cell r="M137">
            <v>4919.732983157367</v>
          </cell>
          <cell r="N137">
            <v>415.48667942948754</v>
          </cell>
        </row>
        <row r="138">
          <cell r="H138">
            <v>-45</v>
          </cell>
          <cell r="I138">
            <v>15.151219671060733</v>
          </cell>
          <cell r="L138">
            <v>-17.251427025207207</v>
          </cell>
          <cell r="M138">
            <v>5155.0543554665846</v>
          </cell>
          <cell r="N138">
            <v>400.53316874457363</v>
          </cell>
        </row>
        <row r="139">
          <cell r="H139">
            <v>-44</v>
          </cell>
          <cell r="I139">
            <v>14.537840494910277</v>
          </cell>
          <cell r="L139">
            <v>-17.031757473609613</v>
          </cell>
          <cell r="M139">
            <v>5388.8054482809939</v>
          </cell>
          <cell r="N139">
            <v>385.79652691639581</v>
          </cell>
        </row>
        <row r="140">
          <cell r="H140">
            <v>-43</v>
          </cell>
          <cell r="I140">
            <v>13.933770553624393</v>
          </cell>
          <cell r="L140">
            <v>-16.80238453789018</v>
          </cell>
          <cell r="M140">
            <v>5620.7829616099416</v>
          </cell>
          <cell r="N140">
            <v>371.28354259930978</v>
          </cell>
        </row>
        <row r="141">
          <cell r="H141">
            <v>-42</v>
          </cell>
          <cell r="I141">
            <v>13.339289107867211</v>
          </cell>
          <cell r="L141">
            <v>-16.563386340823751</v>
          </cell>
          <cell r="M141">
            <v>5850.7842966522931</v>
          </cell>
          <cell r="N141">
            <v>357.00092512507103</v>
          </cell>
        </row>
        <row r="142">
          <cell r="H142">
            <v>-41</v>
          </cell>
          <cell r="I142">
            <v>12.75467191925024</v>
          </cell>
          <cell r="L142">
            <v>-16.314849428330621</v>
          </cell>
          <cell r="M142">
            <v>6078.6077782539178</v>
          </cell>
          <cell r="N142">
            <v>342.9552997595116</v>
          </cell>
        </row>
        <row r="143">
          <cell r="H143">
            <v>-40</v>
          </cell>
          <cell r="I143">
            <v>12.180191055895031</v>
          </cell>
          <cell r="L143">
            <v>-16.056868726368016</v>
          </cell>
          <cell r="M143">
            <v>6304.052876691926</v>
          </cell>
          <cell r="N143">
            <v>329.15320303112281</v>
          </cell>
        </row>
        <row r="144">
          <cell r="H144">
            <v>-39</v>
          </cell>
          <cell r="I144">
            <v>11.616114701148598</v>
          </cell>
          <cell r="L144">
            <v>-15.789547488599036</v>
          </cell>
          <cell r="M144">
            <v>6526.9204285226897</v>
          </cell>
          <cell r="N144">
            <v>315.60107813537468</v>
          </cell>
        </row>
        <row r="145">
          <cell r="H145">
            <v>-38</v>
          </cell>
          <cell r="I145">
            <v>11.062706965602137</v>
          </cell>
          <cell r="L145">
            <v>-15.512997234883709</v>
          </cell>
          <cell r="M145">
            <v>6747.0128562317514</v>
          </cell>
          <cell r="N145">
            <v>302.30527041840247</v>
          </cell>
        </row>
        <row r="146">
          <cell r="H146">
            <v>-37</v>
          </cell>
          <cell r="I146">
            <v>10.520227702556452</v>
          </cell>
          <cell r="L146">
            <v>-15.227337680647455</v>
          </cell>
          <cell r="M146">
            <v>6964.1343864250239</v>
          </cell>
          <cell r="N146">
            <v>289.27202294350411</v>
          </cell>
        </row>
        <row r="147">
          <cell r="H147">
            <v>-36</v>
          </cell>
          <cell r="I147">
            <v>9.9889323270677579</v>
          </cell>
          <cell r="L147">
            <v>-14.932696657193123</v>
          </cell>
          <cell r="M147">
            <v>7178.0912663022773</v>
          </cell>
          <cell r="N147">
            <v>276.50747214365163</v>
          </cell>
        </row>
        <row r="148">
          <cell r="H148">
            <v>-35</v>
          </cell>
          <cell r="I148">
            <v>9.4690716387001714</v>
          </cell>
          <cell r="L148">
            <v>-14.629210023033547</v>
          </cell>
          <cell r="M148">
            <v>7388.6919781559291</v>
          </cell>
          <cell r="N148">
            <v>264.01764356306143</v>
          </cell>
        </row>
        <row r="149">
          <cell r="H149">
            <v>-34</v>
          </cell>
          <cell r="I149">
            <v>8.9608916481026046</v>
          </cell>
          <cell r="L149">
            <v>-14.317021566332238</v>
          </cell>
          <cell r="M149">
            <v>7595.747451640339</v>
          </cell>
          <cell r="N149">
            <v>251.80844769064376</v>
          </cell>
        </row>
        <row r="150">
          <cell r="H150">
            <v>-33</v>
          </cell>
          <cell r="I150">
            <v>8.4646334075206155</v>
          </cell>
          <cell r="L150">
            <v>-13.996282898550334</v>
          </cell>
          <cell r="M150">
            <v>7799.0712735594389</v>
          </cell>
          <cell r="N150">
            <v>239.88567588799509</v>
          </cell>
        </row>
        <row r="151">
          <cell r="H151">
            <v>-32</v>
          </cell>
          <cell r="I151">
            <v>7.9805328453458699</v>
          </cell>
          <cell r="L151">
            <v>-13.667153339408452</v>
          </cell>
          <cell r="M151">
            <v>7998.4798949233291</v>
          </cell>
          <cell r="N151">
            <v>228.25499641439191</v>
          </cell>
        </row>
        <row r="152">
          <cell r="H152">
            <v>-31</v>
          </cell>
          <cell r="I152">
            <v>7.5088206047981734</v>
          </cell>
          <cell r="L152">
            <v>-13.329799793282342</v>
          </cell>
          <cell r="M152">
            <v>8193.792835027718</v>
          </cell>
          <cell r="N152">
            <v>216.92195055107166</v>
          </cell>
        </row>
        <row r="153">
          <cell r="H153">
            <v>-30</v>
          </cell>
          <cell r="I153">
            <v>7.0497218868287979</v>
          </cell>
          <cell r="L153">
            <v>-12.984396617161487</v>
          </cell>
          <cell r="M153">
            <v>8384.8328823135071</v>
          </cell>
          <cell r="N153">
            <v>205.89194882693315</v>
          </cell>
        </row>
        <row r="154">
          <cell r="H154">
            <v>-29</v>
          </cell>
          <cell r="I154">
            <v>6.6034562973269457</v>
          </cell>
          <cell r="L154">
            <v>-12.631125480309771</v>
          </cell>
          <cell r="M154">
            <v>8571.4262917676006</v>
          </cell>
          <cell r="N154">
            <v>195.17026734761896</v>
          </cell>
        </row>
        <row r="155">
          <cell r="H155">
            <v>-28</v>
          </cell>
          <cell r="I155">
            <v>6.170237698703529</v>
          </cell>
          <cell r="L155">
            <v>-12.270175215777281</v>
          </cell>
          <cell r="M155">
            <v>8753.4029786300816</v>
          </cell>
          <cell r="N155">
            <v>184.76204422976636</v>
          </cell>
        </row>
        <row r="156">
          <cell r="H156">
            <v>-27</v>
          </cell>
          <cell r="I156">
            <v>5.7502740659226363</v>
          </cell>
          <cell r="L156">
            <v>-11.901741663921916</v>
          </cell>
          <cell r="M156">
            <v>8930.5967081772051</v>
          </cell>
          <cell r="N156">
            <v>174.67227614211598</v>
          </cell>
        </row>
        <row r="157">
          <cell r="H157">
            <v>-26</v>
          </cell>
          <cell r="I157">
            <v>5.343767347042558</v>
          </cell>
          <cell r="L157">
            <v>-11.526027508109076</v>
          </cell>
          <cell r="M157">
            <v>9102.8452813543317</v>
          </cell>
          <cell r="N157">
            <v>164.9058149549594</v>
          </cell>
        </row>
        <row r="158">
          <cell r="H158">
            <v>-25</v>
          </cell>
          <cell r="I158">
            <v>4.9509133283246518</v>
          </cell>
          <cell r="L158">
            <v>-11.143242102766921</v>
          </cell>
          <cell r="M158">
            <v>9269.9907160377552</v>
          </cell>
          <cell r="N158">
            <v>155.46736449933772</v>
          </cell>
        </row>
        <row r="159">
          <cell r="H159">
            <v>-24</v>
          </cell>
          <cell r="I159">
            <v>4.5719015039622644</v>
          </cell>
          <cell r="L159">
            <v>-10.753601293983902</v>
          </cell>
          <cell r="M159">
            <v>9431.8794237095899</v>
          </cell>
          <cell r="N159">
            <v>146.36147743723345</v>
          </cell>
        </row>
        <row r="160">
          <cell r="H160">
            <v>-23</v>
          </cell>
          <cell r="I160">
            <v>4.2069149504768655</v>
          </cell>
          <cell r="L160">
            <v>-10.357327232844066</v>
          </cell>
          <cell r="M160">
            <v>9588.3623813352551</v>
          </cell>
          <cell r="N160">
            <v>137.59255224389403</v>
          </cell>
        </row>
        <row r="161">
          <cell r="H161">
            <v>-22</v>
          </cell>
          <cell r="I161">
            <v>3.8561302058243161</v>
          </cell>
          <cell r="L161">
            <v>-9.95464818170427</v>
          </cell>
          <cell r="M161">
            <v>9739.295298238816</v>
          </cell>
          <cell r="N161">
            <v>129.16483030332179</v>
          </cell>
        </row>
        <row r="162">
          <cell r="H162">
            <v>-21</v>
          </cell>
          <cell r="I162">
            <v>3.5197171532495979</v>
          </cell>
          <cell r="L162">
            <v>-9.5457983136259852</v>
          </cell>
          <cell r="M162">
            <v>9884.5387777773267</v>
          </cell>
          <cell r="N162">
            <v>121.08239311784155</v>
          </cell>
        </row>
        <row r="163">
          <cell r="H163">
            <v>-20</v>
          </cell>
          <cell r="I163">
            <v>3.197838909924414</v>
          </cell>
          <cell r="L163">
            <v>-9.1310175051823315</v>
          </cell>
          <cell r="M163">
            <v>10023.958473621526</v>
          </cell>
          <cell r="N163">
            <v>113.34915963258408</v>
          </cell>
        </row>
        <row r="164">
          <cell r="H164">
            <v>-19</v>
          </cell>
          <cell r="I164">
            <v>2.8906517203978481</v>
          </cell>
          <cell r="L164">
            <v>-8.7105511228690684</v>
          </cell>
          <cell r="M164">
            <v>10157.425240456556</v>
          </cell>
          <cell r="N164">
            <v>105.96888367560075</v>
          </cell>
        </row>
        <row r="165">
          <cell r="H165">
            <v>-18</v>
          </cell>
          <cell r="I165">
            <v>2.5983048548878402</v>
          </cell>
          <cell r="L165">
            <v>-8.284649803355741</v>
          </cell>
          <cell r="M165">
            <v>10284.815278923146</v>
          </cell>
          <cell r="N165">
            <v>98.945151514281434</v>
          </cell>
        </row>
        <row r="166">
          <cell r="H166">
            <v>-17</v>
          </cell>
          <cell r="I166">
            <v>2.3209405124365761</v>
          </cell>
          <cell r="L166">
            <v>-7.8535692278206231</v>
          </cell>
          <cell r="M166">
            <v>10406.010274626336</v>
          </cell>
          <cell r="N166">
            <v>92.281379528632044</v>
          </cell>
        </row>
        <row r="167">
          <cell r="H167">
            <v>-16</v>
          </cell>
          <cell r="I167">
            <v>2.0586937289514413</v>
          </cell>
          <cell r="L167">
            <v>-7.4175698906201166</v>
          </cell>
          <cell r="M167">
            <v>10520.897531046079</v>
          </cell>
          <cell r="N167">
            <v>85.980812001924846</v>
          </cell>
        </row>
        <row r="168">
          <cell r="H168">
            <v>-15</v>
          </cell>
          <cell r="I168">
            <v>1.811692290149163</v>
          </cell>
          <cell r="L168">
            <v>-6.9769168625500209</v>
          </cell>
          <cell r="M168">
            <v>10629.370096191149</v>
          </cell>
          <cell r="N168">
            <v>80.046519029153274</v>
          </cell>
        </row>
        <row r="169">
          <cell r="H169">
            <v>-14</v>
          </cell>
          <cell r="I169">
            <v>1.5800566494194099</v>
          </cell>
          <cell r="L169">
            <v>-6.531879548962519</v>
          </cell>
          <cell r="M169">
            <v>10731.326882845329</v>
          </cell>
          <cell r="N169">
            <v>74.481394543679613</v>
          </cell>
        </row>
        <row r="170">
          <cell r="H170">
            <v>-13</v>
          </cell>
          <cell r="I170">
            <v>1.3638998506211952</v>
          </cell>
          <cell r="L170">
            <v>-6.0827314430089299</v>
          </cell>
          <cell r="M170">
            <v>10826.672782262422</v>
          </cell>
          <cell r="N170">
            <v>69.288154462387141</v>
          </cell>
        </row>
        <row r="171">
          <cell r="H171">
            <v>-12</v>
          </cell>
          <cell r="I171">
            <v>1.1633274558238618</v>
          </cell>
          <cell r="L171">
            <v>-5.6297498742840055</v>
          </cell>
          <cell r="M171">
            <v>10915.318771174443</v>
          </cell>
          <cell r="N171">
            <v>64.469334949637073</v>
          </cell>
        </row>
        <row r="172">
          <cell r="H172">
            <v>-11</v>
          </cell>
          <cell r="I172">
            <v>0.97843747800236003</v>
          </cell>
          <cell r="L172">
            <v>-5.173215753153098</v>
          </cell>
          <cell r="M172">
            <v>10997.182011985356</v>
          </cell>
          <cell r="N172">
            <v>60.027290800249403</v>
          </cell>
        </row>
        <row r="173">
          <cell r="H173">
            <v>-10</v>
          </cell>
          <cell r="I173">
            <v>0.80932031869518439</v>
          </cell>
          <cell r="L173">
            <v>-4.7134133110486349</v>
          </cell>
          <cell r="M173">
            <v>11072.18594603075</v>
          </cell>
          <cell r="N173">
            <v>55.964193941712693</v>
          </cell>
        </row>
        <row r="174">
          <cell r="H174">
            <v>-9</v>
          </cell>
          <cell r="I174">
            <v>0.65605871063197208</v>
          </cell>
          <cell r="L174">
            <v>-4.2506298370271987</v>
          </cell>
          <cell r="M174">
            <v>11140.260379792202</v>
          </cell>
          <cell r="N174">
            <v>52.282032055793394</v>
          </cell>
        </row>
        <row r="175">
          <cell r="H175">
            <v>-8</v>
          </cell>
          <cell r="I175">
            <v>0.51872766533623449</v>
          </cell>
          <cell r="L175">
            <v>-3.7851554108829024</v>
          </cell>
          <cell r="M175">
            <v>11201.341563963444</v>
          </cell>
          <cell r="N175">
            <v>48.9826073196717</v>
          </cell>
        </row>
        <row r="176">
          <cell r="H176">
            <v>-7</v>
          </cell>
          <cell r="I176">
            <v>0.39739442570819217</v>
          </cell>
          <cell r="L176">
            <v>-3.3172826331169283</v>
          </cell>
          <cell r="M176">
            <v>11255.372265273932</v>
          </cell>
          <cell r="N176">
            <v>46.067535266733046</v>
          </cell>
        </row>
        <row r="177">
          <cell r="H177">
            <v>-6</v>
          </cell>
          <cell r="I177">
            <v>0.29211842359119411</v>
          </cell>
          <cell r="L177">
            <v>-2.8473063520667967</v>
          </cell>
          <cell r="M177">
            <v>11302.301830984154</v>
          </cell>
          <cell r="N177">
            <v>43.538243767081468</v>
          </cell>
        </row>
        <row r="178">
          <cell r="H178">
            <v>-5</v>
          </cell>
          <cell r="I178">
            <v>0.20295124232486489</v>
          </cell>
          <cell r="L178">
            <v>-2.3755233885023674</v>
          </cell>
          <cell r="M178">
            <v>11342.086245975604</v>
          </cell>
          <cell r="N178">
            <v>41.395972127869776</v>
          </cell>
        </row>
        <row r="179">
          <cell r="H179">
            <v>-4</v>
          </cell>
          <cell r="I179">
            <v>0.12993658428754951</v>
          </cell>
          <cell r="L179">
            <v>-1.9022322579985587</v>
          </cell>
          <cell r="M179">
            <v>11374.688182367383</v>
          </cell>
          <cell r="N179">
            <v>39.641770313494881</v>
          </cell>
        </row>
        <row r="180">
          <cell r="H180">
            <v>-3</v>
          </cell>
          <cell r="I180">
            <v>7.3110243429391431E-2</v>
          </cell>
          <cell r="L180">
            <v>-1.4277328913974479</v>
          </cell>
          <cell r="M180">
            <v>11400.077041600089</v>
          </cell>
          <cell r="N180">
            <v>38.276498285696029</v>
          </cell>
        </row>
        <row r="181">
          <cell r="H181">
            <v>-2</v>
          </cell>
          <cell r="I181">
            <v>3.250008279789917E-2</v>
          </cell>
          <cell r="L181">
            <v>-0.95232635367470342</v>
          </cell>
          <cell r="M181">
            <v>11418.22898893686</v>
          </cell>
          <cell r="N181">
            <v>37.300825463597462</v>
          </cell>
        </row>
        <row r="182">
          <cell r="H182">
            <v>-1</v>
          </cell>
          <cell r="I182">
            <v>8.1260170570531028E-3</v>
          </cell>
          <cell r="L182">
            <v>-0.47631456152717011</v>
          </cell>
          <cell r="M182">
            <v>11429.126980340292</v>
          </cell>
          <cell r="N182">
            <v>36.715230303726955</v>
          </cell>
        </row>
        <row r="183">
          <cell r="H183">
            <v>0</v>
          </cell>
          <cell r="I183">
            <v>0</v>
          </cell>
          <cell r="L183">
            <v>0</v>
          </cell>
          <cell r="M183">
            <v>11432.760781693205</v>
          </cell>
          <cell r="N183">
            <v>36.520000000000003</v>
          </cell>
        </row>
        <row r="184">
          <cell r="H184">
            <v>1</v>
          </cell>
          <cell r="I184">
            <v>8.1260170570531028E-3</v>
          </cell>
          <cell r="L184">
            <v>0.47631456152717011</v>
          </cell>
          <cell r="M184">
            <v>11429.126980340292</v>
          </cell>
          <cell r="N184">
            <v>36.715230303726955</v>
          </cell>
        </row>
        <row r="185">
          <cell r="H185">
            <v>2</v>
          </cell>
          <cell r="I185">
            <v>3.250008279789917E-2</v>
          </cell>
          <cell r="L185">
            <v>0.95232635367470342</v>
          </cell>
          <cell r="M185">
            <v>11418.22898893686</v>
          </cell>
          <cell r="N185">
            <v>37.300825463597462</v>
          </cell>
        </row>
        <row r="186">
          <cell r="H186">
            <v>3</v>
          </cell>
          <cell r="I186">
            <v>7.3110243429391431E-2</v>
          </cell>
          <cell r="L186">
            <v>1.4277328913974479</v>
          </cell>
          <cell r="M186">
            <v>11400.077041600089</v>
          </cell>
          <cell r="N186">
            <v>38.276498285696029</v>
          </cell>
        </row>
        <row r="187">
          <cell r="H187">
            <v>4</v>
          </cell>
          <cell r="I187">
            <v>0.12993658428754951</v>
          </cell>
          <cell r="L187">
            <v>1.9022322579985587</v>
          </cell>
          <cell r="M187">
            <v>11374.688182367383</v>
          </cell>
          <cell r="N187">
            <v>39.641770313494881</v>
          </cell>
        </row>
        <row r="188">
          <cell r="H188">
            <v>5</v>
          </cell>
          <cell r="I188">
            <v>0.20295124232486489</v>
          </cell>
          <cell r="L188">
            <v>2.3755233885023674</v>
          </cell>
          <cell r="M188">
            <v>11342.086245975604</v>
          </cell>
          <cell r="N188">
            <v>41.395972127869776</v>
          </cell>
        </row>
        <row r="189">
          <cell r="H189">
            <v>6</v>
          </cell>
          <cell r="I189">
            <v>0.29211842359119411</v>
          </cell>
          <cell r="L189">
            <v>2.8473063520667967</v>
          </cell>
          <cell r="M189">
            <v>11302.301830984154</v>
          </cell>
          <cell r="N189">
            <v>43.538243767081468</v>
          </cell>
        </row>
        <row r="190">
          <cell r="H190">
            <v>7</v>
          </cell>
          <cell r="I190">
            <v>0.39739442570819217</v>
          </cell>
          <cell r="L190">
            <v>3.3172826331169283</v>
          </cell>
          <cell r="M190">
            <v>11255.372265273932</v>
          </cell>
          <cell r="N190">
            <v>46.067535266733046</v>
          </cell>
        </row>
        <row r="191">
          <cell r="H191">
            <v>8</v>
          </cell>
          <cell r="I191">
            <v>0.51872766533623449</v>
          </cell>
          <cell r="L191">
            <v>3.7851554108829024</v>
          </cell>
          <cell r="M191">
            <v>11201.341563963444</v>
          </cell>
          <cell r="N191">
            <v>48.9826073196717</v>
          </cell>
        </row>
        <row r="192">
          <cell r="H192">
            <v>9</v>
          </cell>
          <cell r="I192">
            <v>0.65605871063197208</v>
          </cell>
          <cell r="L192">
            <v>4.2506298370271987</v>
          </cell>
          <cell r="M192">
            <v>11140.260379792202</v>
          </cell>
          <cell r="N192">
            <v>52.282032055793394</v>
          </cell>
        </row>
        <row r="193">
          <cell r="H193">
            <v>10</v>
          </cell>
          <cell r="I193">
            <v>0.80932031869518439</v>
          </cell>
          <cell r="L193">
            <v>4.7134133110486349</v>
          </cell>
          <cell r="M193">
            <v>11072.18594603075</v>
          </cell>
          <cell r="N193">
            <v>55.964193941712693</v>
          </cell>
        </row>
        <row r="194">
          <cell r="H194">
            <v>11</v>
          </cell>
          <cell r="I194">
            <v>0.97843747800236003</v>
          </cell>
          <cell r="L194">
            <v>5.173215753153098</v>
          </cell>
          <cell r="M194">
            <v>10997.182011985356</v>
          </cell>
          <cell r="N194">
            <v>60.027290800249403</v>
          </cell>
        </row>
        <row r="195">
          <cell r="H195">
            <v>12</v>
          </cell>
          <cell r="I195">
            <v>1.1633274558238618</v>
          </cell>
          <cell r="L195">
            <v>5.6297498742840055</v>
          </cell>
          <cell r="M195">
            <v>10915.318771174443</v>
          </cell>
          <cell r="N195">
            <v>64.469334949637073</v>
          </cell>
        </row>
        <row r="196">
          <cell r="H196">
            <v>13</v>
          </cell>
          <cell r="I196">
            <v>1.3638998506211952</v>
          </cell>
          <cell r="L196">
            <v>6.0827314430089299</v>
          </cell>
          <cell r="M196">
            <v>10826.672782262422</v>
          </cell>
          <cell r="N196">
            <v>69.288154462387141</v>
          </cell>
        </row>
        <row r="197">
          <cell r="H197">
            <v>14</v>
          </cell>
          <cell r="I197">
            <v>1.5800566494194099</v>
          </cell>
          <cell r="L197">
            <v>6.531879548962519</v>
          </cell>
          <cell r="M197">
            <v>10731.326882845329</v>
          </cell>
          <cell r="N197">
            <v>74.481394543679613</v>
          </cell>
        </row>
        <row r="198">
          <cell r="H198">
            <v>15</v>
          </cell>
          <cell r="I198">
            <v>1.811692290149163</v>
          </cell>
          <cell r="L198">
            <v>6.9769168625500209</v>
          </cell>
          <cell r="M198">
            <v>10629.370096191149</v>
          </cell>
          <cell r="N198">
            <v>80.046519029153274</v>
          </cell>
        </row>
        <row r="199">
          <cell r="H199">
            <v>16</v>
          </cell>
          <cell r="I199">
            <v>2.0586937289514413</v>
          </cell>
          <cell r="L199">
            <v>7.4175698906201166</v>
          </cell>
          <cell r="M199">
            <v>10520.897531046079</v>
          </cell>
          <cell r="N199">
            <v>85.980812001924846</v>
          </cell>
        </row>
        <row r="200">
          <cell r="H200">
            <v>17</v>
          </cell>
          <cell r="I200">
            <v>2.3209405124365761</v>
          </cell>
          <cell r="L200">
            <v>7.8535692278206231</v>
          </cell>
          <cell r="M200">
            <v>10406.010274626336</v>
          </cell>
          <cell r="N200">
            <v>92.281379528632044</v>
          </cell>
        </row>
        <row r="201">
          <cell r="H201">
            <v>18</v>
          </cell>
          <cell r="I201">
            <v>2.5983048548878402</v>
          </cell>
          <cell r="L201">
            <v>8.284649803355741</v>
          </cell>
          <cell r="M201">
            <v>10284.815278923146</v>
          </cell>
          <cell r="N201">
            <v>98.945151514281434</v>
          </cell>
        </row>
        <row r="202">
          <cell r="H202">
            <v>19</v>
          </cell>
          <cell r="I202">
            <v>2.8906517203978481</v>
          </cell>
          <cell r="L202">
            <v>8.7105511228690684</v>
          </cell>
          <cell r="M202">
            <v>10157.425240456556</v>
          </cell>
          <cell r="N202">
            <v>105.96888367560075</v>
          </cell>
        </row>
        <row r="203">
          <cell r="H203">
            <v>20</v>
          </cell>
          <cell r="I203">
            <v>3.197838909924414</v>
          </cell>
          <cell r="L203">
            <v>9.1310175051823315</v>
          </cell>
          <cell r="M203">
            <v>10023.958473621526</v>
          </cell>
          <cell r="N203">
            <v>113.34915963258408</v>
          </cell>
        </row>
        <row r="204">
          <cell r="H204">
            <v>21</v>
          </cell>
          <cell r="I204">
            <v>3.5197171532495979</v>
          </cell>
          <cell r="L204">
            <v>9.5457983136259852</v>
          </cell>
          <cell r="M204">
            <v>9884.5387777773267</v>
          </cell>
          <cell r="N204">
            <v>121.08239311784155</v>
          </cell>
        </row>
        <row r="205">
          <cell r="H205">
            <v>22</v>
          </cell>
          <cell r="I205">
            <v>3.8561302058243161</v>
          </cell>
          <cell r="L205">
            <v>9.95464818170427</v>
          </cell>
          <cell r="M205">
            <v>9739.295298238816</v>
          </cell>
          <cell r="N205">
            <v>129.16483030332179</v>
          </cell>
        </row>
        <row r="206">
          <cell r="H206">
            <v>23</v>
          </cell>
          <cell r="I206">
            <v>4.2069149504768655</v>
          </cell>
          <cell r="L206">
            <v>10.357327232844066</v>
          </cell>
          <cell r="M206">
            <v>9588.3623813352551</v>
          </cell>
          <cell r="N206">
            <v>137.59255224389403</v>
          </cell>
        </row>
        <row r="207">
          <cell r="H207">
            <v>24</v>
          </cell>
          <cell r="I207">
            <v>4.5719015039622644</v>
          </cell>
          <cell r="L207">
            <v>10.753601293983902</v>
          </cell>
          <cell r="M207">
            <v>9431.8794237095899</v>
          </cell>
          <cell r="N207">
            <v>146.36147743723345</v>
          </cell>
        </row>
        <row r="208">
          <cell r="H208">
            <v>25</v>
          </cell>
          <cell r="I208">
            <v>4.9509133283246518</v>
          </cell>
          <cell r="L208">
            <v>11.143242102766921</v>
          </cell>
          <cell r="M208">
            <v>9269.9907160377552</v>
          </cell>
          <cell r="N208">
            <v>155.46736449933772</v>
          </cell>
        </row>
        <row r="209">
          <cell r="H209">
            <v>26</v>
          </cell>
          <cell r="I209">
            <v>5.343767347042558</v>
          </cell>
          <cell r="L209">
            <v>11.526027508109076</v>
          </cell>
          <cell r="M209">
            <v>9102.8452813543317</v>
          </cell>
          <cell r="N209">
            <v>164.9058149549594</v>
          </cell>
        </row>
        <row r="210">
          <cell r="H210">
            <v>27</v>
          </cell>
          <cell r="I210">
            <v>5.7502740659226363</v>
          </cell>
          <cell r="L210">
            <v>11.901741663921916</v>
          </cell>
          <cell r="M210">
            <v>8930.5967081772051</v>
          </cell>
          <cell r="N210">
            <v>174.67227614211598</v>
          </cell>
        </row>
        <row r="211">
          <cell r="H211">
            <v>28</v>
          </cell>
          <cell r="I211">
            <v>6.170237698703529</v>
          </cell>
          <cell r="L211">
            <v>12.270175215777281</v>
          </cell>
          <cell r="M211">
            <v>8753.4029786300816</v>
          </cell>
          <cell r="N211">
            <v>184.76204422976636</v>
          </cell>
        </row>
        <row r="212">
          <cell r="H212">
            <v>29</v>
          </cell>
          <cell r="I212">
            <v>6.6034562973269457</v>
          </cell>
          <cell r="L212">
            <v>12.631125480309771</v>
          </cell>
          <cell r="M212">
            <v>8571.4262917676006</v>
          </cell>
          <cell r="N212">
            <v>195.17026734761896</v>
          </cell>
        </row>
        <row r="213">
          <cell r="H213">
            <v>30</v>
          </cell>
          <cell r="I213">
            <v>7.0497218868287979</v>
          </cell>
          <cell r="L213">
            <v>12.984396617161487</v>
          </cell>
          <cell r="M213">
            <v>8384.8328823135071</v>
          </cell>
          <cell r="N213">
            <v>205.89194882693315</v>
          </cell>
        </row>
        <row r="214">
          <cell r="H214">
            <v>31</v>
          </cell>
          <cell r="I214">
            <v>7.5088206047981734</v>
          </cell>
          <cell r="L214">
            <v>13.329799793282342</v>
          </cell>
          <cell r="M214">
            <v>8193.792835027718</v>
          </cell>
          <cell r="N214">
            <v>216.92195055107166</v>
          </cell>
        </row>
        <row r="215">
          <cell r="H215">
            <v>32</v>
          </cell>
          <cell r="I215">
            <v>7.9805328453458699</v>
          </cell>
          <cell r="L215">
            <v>13.667153339408452</v>
          </cell>
          <cell r="M215">
            <v>7998.4798949233291</v>
          </cell>
          <cell r="N215">
            <v>228.25499641439191</v>
          </cell>
        </row>
        <row r="216">
          <cell r="H216">
            <v>33</v>
          </cell>
          <cell r="I216">
            <v>8.4646334075206155</v>
          </cell>
          <cell r="L216">
            <v>13.996282898550334</v>
          </cell>
          <cell r="M216">
            <v>7799.0712735594389</v>
          </cell>
          <cell r="N216">
            <v>239.88567588799509</v>
          </cell>
        </row>
        <row r="217">
          <cell r="H217">
            <v>34</v>
          </cell>
          <cell r="I217">
            <v>8.9608916481026046</v>
          </cell>
          <cell r="L217">
            <v>14.317021566332238</v>
          </cell>
          <cell r="M217">
            <v>7595.747451640339</v>
          </cell>
          <cell r="N217">
            <v>251.80844769064376</v>
          </cell>
        </row>
        <row r="218">
          <cell r="H218">
            <v>35</v>
          </cell>
          <cell r="I218">
            <v>9.4690716387001714</v>
          </cell>
          <cell r="L218">
            <v>14.629210023033547</v>
          </cell>
          <cell r="M218">
            <v>7388.6919781559291</v>
          </cell>
          <cell r="N218">
            <v>264.01764356306143</v>
          </cell>
        </row>
        <row r="219">
          <cell r="H219">
            <v>36</v>
          </cell>
          <cell r="I219">
            <v>9.9889323270677579</v>
          </cell>
          <cell r="L219">
            <v>14.932696657193123</v>
          </cell>
          <cell r="M219">
            <v>7178.0912663022773</v>
          </cell>
          <cell r="N219">
            <v>276.50747214365163</v>
          </cell>
        </row>
        <row r="220">
          <cell r="H220">
            <v>37</v>
          </cell>
          <cell r="I220">
            <v>10.520227702556452</v>
          </cell>
          <cell r="L220">
            <v>15.227337680647455</v>
          </cell>
          <cell r="M220">
            <v>6964.1343864250239</v>
          </cell>
          <cell r="N220">
            <v>289.27202294350411</v>
          </cell>
        </row>
        <row r="221">
          <cell r="H221">
            <v>38</v>
          </cell>
          <cell r="I221">
            <v>11.062706965602137</v>
          </cell>
          <cell r="L221">
            <v>15.512997234883709</v>
          </cell>
          <cell r="M221">
            <v>6747.0128562317514</v>
          </cell>
          <cell r="N221">
            <v>302.30527041840247</v>
          </cell>
        </row>
        <row r="222">
          <cell r="H222">
            <v>39</v>
          </cell>
          <cell r="I222">
            <v>11.616114701148598</v>
          </cell>
          <cell r="L222">
            <v>15.789547488599036</v>
          </cell>
          <cell r="M222">
            <v>6526.9204285226897</v>
          </cell>
          <cell r="N222">
            <v>315.60107813537468</v>
          </cell>
        </row>
        <row r="223">
          <cell r="H223">
            <v>40</v>
          </cell>
          <cell r="I223">
            <v>12.180191055895031</v>
          </cell>
          <cell r="L223">
            <v>16.056868726368016</v>
          </cell>
          <cell r="M223">
            <v>6304.052876691926</v>
          </cell>
          <cell r="N223">
            <v>329.15320303112281</v>
          </cell>
        </row>
        <row r="224">
          <cell r="H224">
            <v>41</v>
          </cell>
          <cell r="I224">
            <v>12.75467191925024</v>
          </cell>
          <cell r="L224">
            <v>16.314849428330621</v>
          </cell>
          <cell r="M224">
            <v>6078.6077782539178</v>
          </cell>
          <cell r="N224">
            <v>342.9552997595116</v>
          </cell>
        </row>
        <row r="225">
          <cell r="H225">
            <v>42</v>
          </cell>
          <cell r="I225">
            <v>13.339289107867211</v>
          </cell>
          <cell r="L225">
            <v>16.563386340823751</v>
          </cell>
          <cell r="M225">
            <v>5850.7842966522931</v>
          </cell>
          <cell r="N225">
            <v>357.00092512507103</v>
          </cell>
        </row>
        <row r="226">
          <cell r="H226">
            <v>43</v>
          </cell>
          <cell r="I226">
            <v>13.933770553624393</v>
          </cell>
          <cell r="L226">
            <v>16.80238453789018</v>
          </cell>
          <cell r="M226">
            <v>5620.7829616099416</v>
          </cell>
          <cell r="N226">
            <v>371.28354259930978</v>
          </cell>
        </row>
        <row r="227">
          <cell r="H227">
            <v>44</v>
          </cell>
          <cell r="I227">
            <v>14.537840494910277</v>
          </cell>
          <cell r="L227">
            <v>17.031757473609613</v>
          </cell>
          <cell r="M227">
            <v>5388.8054482809939</v>
          </cell>
          <cell r="N227">
            <v>385.79652691639581</v>
          </cell>
        </row>
        <row r="228">
          <cell r="H228">
            <v>45</v>
          </cell>
          <cell r="I228">
            <v>15.151219671060733</v>
          </cell>
          <cell r="L228">
            <v>17.251427025207207</v>
          </cell>
          <cell r="M228">
            <v>5155.0543554665846</v>
          </cell>
          <cell r="N228">
            <v>400.53316874457363</v>
          </cell>
        </row>
        <row r="229">
          <cell r="H229">
            <v>46</v>
          </cell>
          <cell r="I229">
            <v>15.773625519788878</v>
          </cell>
          <cell r="L229">
            <v>17.461323526906277</v>
          </cell>
          <cell r="M229">
            <v>4919.732983157367</v>
          </cell>
          <cell r="N229">
            <v>415.48667942948754</v>
          </cell>
        </row>
        <row r="230">
          <cell r="H230">
            <v>47</v>
          </cell>
          <cell r="I230">
            <v>16.404772377438974</v>
          </cell>
          <cell r="L230">
            <v>17.661385794502383</v>
          </cell>
          <cell r="M230">
            <v>4683.0451096663392</v>
          </cell>
          <cell r="N230">
            <v>430.65019580534812</v>
          </cell>
        </row>
        <row r="231">
          <cell r="H231">
            <v>48</v>
          </cell>
          <cell r="I231">
            <v>17.044371681886936</v>
          </cell>
          <cell r="L231">
            <v>17.851561140647384</v>
          </cell>
          <cell r="M231">
            <v>4445.1947686159765</v>
          </cell>
          <cell r="N231">
            <v>446.0167850696846</v>
          </cell>
        </row>
        <row r="232">
          <cell r="H232">
            <v>49</v>
          </cell>
          <cell r="I232">
            <v>17.692132177901065</v>
          </cell>
          <cell r="L232">
            <v>18.031805380842844</v>
          </cell>
          <cell r="M232">
            <v>4206.3860260436695</v>
          </cell>
          <cell r="N232">
            <v>461.57944971720713</v>
          </cell>
        </row>
        <row r="233">
          <cell r="H233">
            <v>50</v>
          </cell>
          <cell r="I233">
            <v>18.347760124767625</v>
          </cell>
          <cell r="L233">
            <v>18.202082830153159</v>
          </cell>
          <cell r="M233">
            <v>3966.8227578892179</v>
          </cell>
          <cell r="N233">
            <v>477.33113252807925</v>
          </cell>
        </row>
        <row r="234">
          <cell r="H234">
            <v>51</v>
          </cell>
          <cell r="I234">
            <v>19.010959505977596</v>
          </cell>
          <cell r="L234">
            <v>18.362366290659928</v>
          </cell>
          <cell r="M234">
            <v>3726.7084281275115</v>
          </cell>
          <cell r="N234">
            <v>493.26472160571507</v>
          </cell>
        </row>
        <row r="235">
          <cell r="H235">
            <v>52</v>
          </cell>
          <cell r="I235">
            <v>19.681432240761552</v>
          </cell>
          <cell r="L235">
            <v>18.512637029689788</v>
          </cell>
          <cell r="M235">
            <v>3486.2458678086359</v>
          </cell>
          <cell r="N235">
            <v>509.37305545897681</v>
          </cell>
        </row>
        <row r="236">
          <cell r="H236">
            <v>53</v>
          </cell>
          <cell r="I236">
            <v>20.358878397251782</v>
          </cell>
          <cell r="L236">
            <v>18.652884748859062</v>
          </cell>
          <cell r="M236">
            <v>3245.6370552664066</v>
          </cell>
          <cell r="N236">
            <v>525.64892812346261</v>
          </cell>
        </row>
        <row r="237">
          <cell r="H237">
            <v>54</v>
          </cell>
          <cell r="I237">
            <v>21.042996407041301</v>
          </cell>
          <cell r="L237">
            <v>18.783107543989264</v>
          </cell>
          <cell r="M237">
            <v>3005.082897754779</v>
          </cell>
          <cell r="N237">
            <v>542.08509431636446</v>
          </cell>
        </row>
        <row r="238">
          <cell r="H238">
            <v>55</v>
          </cell>
          <cell r="I238">
            <v>21.733483280902373</v>
          </cell>
          <cell r="L238">
            <v>18.903311855958332</v>
          </cell>
          <cell r="M238">
            <v>2764.7830147697591</v>
          </cell>
          <cell r="N238">
            <v>558.67427461917384</v>
          </cell>
        </row>
        <row r="239">
          <cell r="H239">
            <v>56</v>
          </cell>
          <cell r="I239">
            <v>22.43003482541879</v>
          </cell>
          <cell r="L239">
            <v>19.013512412563202</v>
          </cell>
          <cell r="M239">
            <v>2524.9355233122119</v>
          </cell>
          <cell r="N239">
            <v>575.40916068235015</v>
          </cell>
        </row>
        <row r="240">
          <cell r="H240">
            <v>57</v>
          </cell>
          <cell r="I240">
            <v>23.132345860277859</v>
          </cell>
          <cell r="L240">
            <v>19.113732161479792</v>
          </cell>
          <cell r="M240">
            <v>2285.7368253445484</v>
          </cell>
          <cell r="N240">
            <v>592.28242044582828</v>
          </cell>
        </row>
        <row r="241">
          <cell r="H241">
            <v>58</v>
          </cell>
          <cell r="I241">
            <v>23.840110435962632</v>
          </cell>
          <cell r="L241">
            <v>19.204002194417068</v>
          </cell>
          <cell r="M241">
            <v>2047.3813976914389</v>
          </cell>
          <cell r="N241">
            <v>609.28670336915366</v>
          </cell>
        </row>
        <row r="242">
          <cell r="H242">
            <v>59</v>
          </cell>
          <cell r="I242">
            <v>24.553022051575777</v>
          </cell>
          <cell r="L242">
            <v>19.284361662572227</v>
          </cell>
          <cell r="M242">
            <v>1810.0615846316578</v>
          </cell>
          <cell r="N242">
            <v>626.41464566477111</v>
          </cell>
        </row>
        <row r="243">
          <cell r="H243">
            <v>60</v>
          </cell>
          <cell r="I243">
            <v>25.270773872522586</v>
          </cell>
          <cell r="L243">
            <v>19.354857683504108</v>
          </cell>
          <cell r="M243">
            <v>1573.9673934247367</v>
          </cell>
          <cell r="N243">
            <v>643.65887552793367</v>
          </cell>
        </row>
        <row r="244">
          <cell r="H244">
            <v>61</v>
          </cell>
          <cell r="I244">
            <v>25.993058947773012</v>
          </cell>
          <cell r="L244">
            <v>19.415545239552287</v>
          </cell>
          <cell r="M244">
            <v>1339.2862930124522</v>
          </cell>
          <cell r="N244">
            <v>661.01201835649465</v>
          </cell>
        </row>
        <row r="245">
          <cell r="H245">
            <v>62</v>
          </cell>
          <cell r="I245">
            <v>26.719570426418457</v>
          </cell>
          <cell r="L245">
            <v>19.466487067938871</v>
          </cell>
          <cell r="M245">
            <v>1106.2030161312287</v>
          </cell>
          <cell r="N245">
            <v>678.46670195375987</v>
          </cell>
        </row>
        <row r="246">
          <cell r="H246">
            <v>63</v>
          </cell>
          <cell r="I246">
            <v>27.450001773234092</v>
          </cell>
          <cell r="L246">
            <v>19.507753542700176</v>
          </cell>
          <cell r="M246">
            <v>874.89936506721062</v>
          </cell>
          <cell r="N246">
            <v>696.01556170744607</v>
          </cell>
        </row>
        <row r="247">
          <cell r="H247">
            <v>64</v>
          </cell>
          <cell r="I247">
            <v>28.184046982953955</v>
          </cell>
          <cell r="L247">
            <v>19.539422548604641</v>
          </cell>
          <cell r="M247">
            <v>645.55402128130697</v>
          </cell>
          <cell r="N247">
            <v>713.65124573770686</v>
          </cell>
        </row>
        <row r="248">
          <cell r="H248">
            <v>65</v>
          </cell>
          <cell r="I248">
            <v>28.921400792962224</v>
          </cell>
          <cell r="L248">
            <v>19.561579347222949</v>
          </cell>
          <cell r="M248">
            <v>418.3423591266577</v>
          </cell>
          <cell r="N248">
            <v>731.36642000711959</v>
          </cell>
        </row>
        <row r="249">
          <cell r="H249">
            <v>66</v>
          </cell>
          <cell r="I249">
            <v>29.661758894102949</v>
          </cell>
          <cell r="L249">
            <v>19.574316435325478</v>
          </cell>
          <cell r="M249">
            <v>193.43626387591226</v>
          </cell>
          <cell r="N249">
            <v>749.15377338545522</v>
          </cell>
        </row>
        <row r="250">
          <cell r="H250">
            <v>67</v>
          </cell>
          <cell r="I250">
            <v>30.404818139307189</v>
          </cell>
          <cell r="L250">
            <v>19.577733395790943</v>
          </cell>
          <cell r="M250">
            <v>-28.996045729629408</v>
          </cell>
          <cell r="N250">
            <v>767.00602266201804</v>
          </cell>
        </row>
        <row r="251">
          <cell r="H251">
            <v>68</v>
          </cell>
          <cell r="I251">
            <v>31.150276749737937</v>
          </cell>
          <cell r="L251">
            <v>19.571936741219137</v>
          </cell>
          <cell r="M251">
            <v>-248.79019020255188</v>
          </cell>
          <cell r="N251">
            <v>784.91591749834811</v>
          </cell>
        </row>
        <row r="252">
          <cell r="H252">
            <v>69</v>
          </cell>
          <cell r="I252">
            <v>31.897834518151331</v>
          </cell>
          <cell r="L252">
            <v>19.557039750448844</v>
          </cell>
          <cell r="M252">
            <v>-465.78579710291922</v>
          </cell>
          <cell r="N252">
            <v>802.87624531403821</v>
          </cell>
        </row>
        <row r="253">
          <cell r="H253">
            <v>70</v>
          </cell>
          <cell r="I253">
            <v>32.647193009175254</v>
          </cell>
          <cell r="L253">
            <v>19.533162298190458</v>
          </cell>
          <cell r="M253">
            <v>-679.82666370839536</v>
          </cell>
          <cell r="N253">
            <v>820.87983609850016</v>
          </cell>
        </row>
        <row r="254">
          <cell r="H254">
            <v>71</v>
          </cell>
          <cell r="I254">
            <v>33.398055756207476</v>
          </cell>
          <cell r="L254">
            <v>19.500430677990668</v>
          </cell>
          <cell r="M254">
            <v>-890.76091437264404</v>
          </cell>
          <cell r="N254">
            <v>838.91956714150706</v>
          </cell>
        </row>
        <row r="255">
          <cell r="H255">
            <v>72</v>
          </cell>
          <cell r="I255">
            <v>34.150128454639578</v>
          </cell>
          <cell r="L255">
            <v>19.458977418754419</v>
          </cell>
          <cell r="M255">
            <v>-1098.4411523903691</v>
          </cell>
          <cell r="N255">
            <v>856.98836767546345</v>
          </cell>
        </row>
        <row r="256">
          <cell r="H256">
            <v>73</v>
          </cell>
          <cell r="I256">
            <v>34.903119151115476</v>
          </cell>
          <cell r="L256">
            <v>19.40894109505658</v>
          </cell>
          <cell r="M256">
            <v>-1302.7246061940407</v>
          </cell>
          <cell r="N256">
            <v>875.07922342240454</v>
          </cell>
        </row>
        <row r="257">
          <cell r="H257">
            <v>74</v>
          </cell>
          <cell r="I257">
            <v>35.656738428539668</v>
          </cell>
          <cell r="L257">
            <v>19.350466131483198</v>
          </cell>
          <cell r="M257">
            <v>-1503.4732697143781</v>
          </cell>
          <cell r="N257">
            <v>893.18518103888243</v>
          </cell>
        </row>
        <row r="258">
          <cell r="H258">
            <v>75</v>
          </cell>
          <cell r="I258">
            <v>36.410699586555587</v>
          </cell>
          <cell r="L258">
            <v>19.283702601248692</v>
          </cell>
          <cell r="M258">
            <v>-1700.5540367437941</v>
          </cell>
          <cell r="N258">
            <v>911.29935245202057</v>
          </cell>
        </row>
        <row r="259">
          <cell r="H259">
            <v>76</v>
          </cell>
          <cell r="I259">
            <v>37.164718817221605</v>
          </cell>
          <cell r="L259">
            <v>19.208806019342266</v>
          </cell>
          <cell r="M259">
            <v>-1893.8388291494114</v>
          </cell>
          <cell r="N259">
            <v>929.41491908018668</v>
          </cell>
        </row>
        <row r="260">
          <cell r="H260">
            <v>77</v>
          </cell>
          <cell r="I260">
            <v>37.918515375620309</v>
          </cell>
          <cell r="L260">
            <v>19.125937130462731</v>
          </cell>
          <cell r="M260">
            <v>-2083.2047187897638</v>
          </cell>
          <cell r="N260">
            <v>947.52513593194033</v>
          </cell>
        </row>
        <row r="261">
          <cell r="H261">
            <v>78</v>
          </cell>
          <cell r="I261">
            <v>38.671811745145561</v>
          </cell>
          <cell r="L261">
            <v>19.035261692007094</v>
          </cell>
          <cell r="M261">
            <v>-2268.5340429970574</v>
          </cell>
          <cell r="N261">
            <v>965.62333557710974</v>
          </cell>
        </row>
        <row r="262">
          <cell r="H262">
            <v>79</v>
          </cell>
          <cell r="I262">
            <v>39.424333797221671</v>
          </cell>
          <cell r="L262">
            <v>18.936950252383681</v>
          </cell>
          <cell r="M262">
            <v>-2449.7145134947314</v>
          </cell>
          <cell r="N262">
            <v>983.70293198409729</v>
          </cell>
        </row>
        <row r="263">
          <cell r="H263">
            <v>80</v>
          </cell>
          <cell r="I263">
            <v>40.175810945220341</v>
          </cell>
          <cell r="L263">
            <v>18.831177924925957</v>
          </cell>
          <cell r="M263">
            <v>-2626.6393186281025</v>
          </cell>
          <cell r="N263">
            <v>1001.7574242177899</v>
          </cell>
        </row>
        <row r="264">
          <cell r="H264">
            <v>81</v>
          </cell>
          <cell r="I264">
            <v>40.925976292352146</v>
          </cell>
          <cell r="L264">
            <v>18.718124157688017</v>
          </cell>
          <cell r="M264">
            <v>-2799.2072187940857</v>
          </cell>
          <cell r="N264">
            <v>1019.7803999926967</v>
          </cell>
        </row>
        <row r="265">
          <cell r="H265">
            <v>82</v>
          </cell>
          <cell r="I265">
            <v>41.674566773322553</v>
          </cell>
          <cell r="L265">
            <v>18.597972499407383</v>
          </cell>
          <cell r="M265">
            <v>-2967.3226349642946</v>
          </cell>
          <cell r="N265">
            <v>1037.765539076287</v>
          </cell>
        </row>
        <row r="266">
          <cell r="H266">
            <v>83</v>
          </cell>
          <cell r="I266">
            <v>42.421323289555616</v>
          </cell>
          <cell r="L266">
            <v>18.470910361924918</v>
          </cell>
          <cell r="M266">
            <v>-3130.8957302042586</v>
          </cell>
          <cell r="N266">
            <v>1055.7066165377846</v>
          </cell>
        </row>
        <row r="267">
          <cell r="H267">
            <v>84</v>
          </cell>
          <cell r="I267">
            <v>43.165990837803236</v>
          </cell>
          <cell r="L267">
            <v>18.337128779355616</v>
          </cell>
          <cell r="M267">
            <v>-3289.8424841001065</v>
          </cell>
          <cell r="N267">
            <v>1073.5975058380443</v>
          </cell>
        </row>
        <row r="268">
          <cell r="H268">
            <v>85</v>
          </cell>
          <cell r="I268">
            <v>43.90831863197166</v>
          </cell>
          <cell r="L268">
            <v>18.196822164307388</v>
          </cell>
          <cell r="M268">
            <v>-3444.0847600126817</v>
          </cell>
          <cell r="N268">
            <v>1091.4321817564814</v>
          </cell>
        </row>
        <row r="269">
          <cell r="H269">
            <v>86</v>
          </cell>
          <cell r="I269">
            <v>44.648060218014642</v>
          </cell>
          <cell r="L269">
            <v>18.050188061448306</v>
          </cell>
          <cell r="M269">
            <v>-3593.5503650878672</v>
          </cell>
          <cell r="N269">
            <v>1109.2047231514139</v>
          </cell>
        </row>
        <row r="270">
          <cell r="H270">
            <v>87</v>
          </cell>
          <cell r="I270">
            <v>45.384973581756412</v>
          </cell>
          <cell r="L270">
            <v>17.897426898725431</v>
          </cell>
          <cell r="M270">
            <v>-3738.1731029606976</v>
          </cell>
          <cell r="N270">
            <v>1126.9093155505473</v>
          </cell>
        </row>
        <row r="271">
          <cell r="H271">
            <v>88</v>
          </cell>
          <cell r="I271">
            <v>46.118821249526654</v>
          </cell>
          <cell r="L271">
            <v>17.738741736540785</v>
          </cell>
          <cell r="M271">
            <v>-3877.8928190998331</v>
          </cell>
          <cell r="N271">
            <v>1144.5402535687649</v>
          </cell>
        </row>
        <row r="272">
          <cell r="H272">
            <v>89</v>
          </cell>
          <cell r="I272">
            <v>46.849370381505246</v>
          </cell>
          <cell r="L272">
            <v>17.574338015192062</v>
          </cell>
          <cell r="M272">
            <v>-4012.6554387478377</v>
          </cell>
          <cell r="N272">
            <v>1162.0919431507627</v>
          </cell>
        </row>
        <row r="273">
          <cell r="H273">
            <v>90</v>
          </cell>
          <cell r="I273">
            <v>47.576392857693158</v>
          </cell>
          <cell r="L273">
            <v>17.404423300887451</v>
          </cell>
          <cell r="M273">
            <v>-4142.4129974218658</v>
          </cell>
          <cell r="N273">
            <v>1179.5589036365357</v>
          </cell>
        </row>
        <row r="274">
          <cell r="H274">
            <v>91</v>
          </cell>
          <cell r="I274">
            <v>48.299665356443505</v>
          </cell>
          <cell r="L274">
            <v>17.229207030644957</v>
          </cell>
          <cell r="M274">
            <v>-4267.1236639483441</v>
          </cell>
          <cell r="N274">
            <v>1196.9357696481081</v>
          </cell>
        </row>
        <row r="275">
          <cell r="H275">
            <v>92</v>
          </cell>
          <cell r="I275">
            <v>49.018969425504487</v>
          </cell>
          <cell r="L275">
            <v>17.048900256387881</v>
          </cell>
          <cell r="M275">
            <v>-4386.7517560143588</v>
          </cell>
          <cell r="N275">
            <v>1214.217292796365</v>
          </cell>
        </row>
        <row r="276">
          <cell r="H276">
            <v>93</v>
          </cell>
          <cell r="I276">
            <v>49.734091545545049</v>
          </cell>
          <cell r="L276">
            <v>16.863715388548371</v>
          </cell>
          <cell r="M276">
            <v>-4501.2677482276331</v>
          </cell>
          <cell r="N276">
            <v>1231.3983432072769</v>
          </cell>
        </row>
        <row r="277">
          <cell r="H277">
            <v>94</v>
          </cell>
          <cell r="I277">
            <v>50.444823186151453</v>
          </cell>
          <cell r="L277">
            <v>16.673865939491183</v>
          </cell>
          <cell r="M277">
            <v>-4610.6482726859967</v>
          </cell>
          <cell r="N277">
            <v>1248.4739108672404</v>
          </cell>
        </row>
        <row r="278">
          <cell r="H278">
            <v>95</v>
          </cell>
          <cell r="I278">
            <v>51.150960854302049</v>
          </cell>
          <cell r="L278">
            <v>16.479566267069643</v>
          </cell>
          <cell r="M278">
            <v>-4714.8761120665067</v>
          </cell>
          <cell r="N278">
            <v>1265.4391067876952</v>
          </cell>
        </row>
        <row r="279">
          <cell r="H279">
            <v>96</v>
          </cell>
          <cell r="I279">
            <v>51.852306135345238</v>
          </cell>
          <cell r="L279">
            <v>16.28103131862504</v>
          </cell>
          <cell r="M279">
            <v>-4813.9401852533565</v>
          </cell>
          <cell r="N279">
            <v>1282.2891639896388</v>
          </cell>
        </row>
        <row r="280">
          <cell r="H280">
            <v>97</v>
          </cell>
          <cell r="I280">
            <v>52.548665726523396</v>
          </cell>
          <cell r="L280">
            <v>16.078476375739871</v>
          </cell>
          <cell r="M280">
            <v>-4907.835525532897</v>
          </cell>
          <cell r="N280">
            <v>1299.0194383090461</v>
          </cell>
        </row>
        <row r="281">
          <cell r="H281">
            <v>98</v>
          </cell>
          <cell r="I281">
            <v>53.239851463103989</v>
          </cell>
          <cell r="L281">
            <v>15.872116800053828</v>
          </cell>
          <cell r="M281">
            <v>-4996.5632513930623</v>
          </cell>
          <cell r="N281">
            <v>1315.6254090246782</v>
          </cell>
        </row>
        <row r="282">
          <cell r="H282">
            <v>99</v>
          </cell>
          <cell r="I282">
            <v>53.925680337195324</v>
          </cell>
          <cell r="L282">
            <v>15.662167780449732</v>
          </cell>
          <cell r="M282">
            <v>-5080.130529973525</v>
          </cell>
          <cell r="N282">
            <v>1332.102679310143</v>
          </cell>
        </row>
        <row r="283">
          <cell r="H283">
            <v>100</v>
          </cell>
          <cell r="I283">
            <v>54.605974509342253</v>
          </cell>
          <cell r="L283">
            <v>15.448844081914618</v>
          </cell>
          <cell r="M283">
            <v>-5158.5505332218263</v>
          </cell>
          <cell r="N283">
            <v>1348.4469765124768</v>
          </cell>
        </row>
        <row r="284">
          <cell r="H284">
            <v>101</v>
          </cell>
          <cell r="I284">
            <v>55.280561313012548</v>
          </cell>
          <cell r="L284">
            <v>15.232359796378407</v>
          </cell>
          <cell r="M284">
            <v>-5231.8423868196005</v>
          </cell>
          <cell r="N284">
            <v>1364.65415225994</v>
          </cell>
        </row>
        <row r="285">
          <cell r="H285">
            <v>102</v>
          </cell>
          <cell r="I285">
            <v>55.949273252101364</v>
          </cell>
          <cell r="L285">
            <v>15.012928095830118</v>
          </cell>
          <cell r="M285">
            <v>-5300.0311119517764</v>
          </cell>
          <cell r="N285">
            <v>1380.7201824020535</v>
          </cell>
        </row>
        <row r="286">
          <cell r="H286">
            <v>103</v>
          </cell>
          <cell r="I286">
            <v>56.611947991595486</v>
          </cell>
          <cell r="L286">
            <v>14.790760988007998</v>
          </cell>
          <cell r="M286">
            <v>-5363.1475600003587</v>
          </cell>
          <cell r="N286">
            <v>1396.6411667853095</v>
          </cell>
        </row>
        <row r="287">
          <cell r="H287">
            <v>104</v>
          </cell>
          <cell r="I287">
            <v>57.268428341553992</v>
          </cell>
          <cell r="L287">
            <v>14.566069074956664</v>
          </cell>
          <cell r="M287">
            <v>-5421.2283402529301</v>
          </cell>
          <cell r="N287">
            <v>1412.4133288682988</v>
          </cell>
        </row>
        <row r="288">
          <cell r="H288">
            <v>105</v>
          </cell>
          <cell r="I288">
            <v>57.918562234575056</v>
          </cell>
          <cell r="L288">
            <v>14.339061314740157</v>
          </cell>
          <cell r="M288">
            <v>-5474.3157407245653</v>
          </cell>
          <cell r="N288">
            <v>1428.033015180343</v>
          </cell>
        </row>
        <row r="289">
          <cell r="H289">
            <v>106</v>
          </cell>
          <cell r="I289">
            <v>58.562202696932289</v>
          </cell>
          <cell r="L289">
            <v>14.109944786595735</v>
          </cell>
          <cell r="M289">
            <v>-5522.4576422001182</v>
          </cell>
          <cell r="N289">
            <v>1443.4966946280372</v>
          </cell>
        </row>
        <row r="290">
          <cell r="H290">
            <v>107</v>
          </cell>
          <cell r="I290">
            <v>59.199207813574901</v>
          </cell>
          <cell r="L290">
            <v>13.878924459808506</v>
          </cell>
          <cell r="M290">
            <v>-5565.7074256121159</v>
          </cell>
          <cell r="N290">
            <v>1458.8009576543645</v>
          </cell>
        </row>
        <row r="291">
          <cell r="H291">
            <v>108</v>
          </cell>
          <cell r="I291">
            <v>59.82944068719771</v>
          </cell>
          <cell r="L291">
            <v>13.646202966582019</v>
          </cell>
          <cell r="M291">
            <v>-5604.1238728775425</v>
          </cell>
          <cell r="N291">
            <v>1473.9425152553429</v>
          </cell>
        </row>
        <row r="292">
          <cell r="H292">
            <v>109</v>
          </cell>
          <cell r="I292">
            <v>60.452769391597194</v>
          </cell>
          <cell r="L292">
            <v>13.411980379174658</v>
          </cell>
          <cell r="M292">
            <v>-5637.7710613247255</v>
          </cell>
          <cell r="N292">
            <v>1488.9181978593836</v>
          </cell>
        </row>
        <row r="293">
          <cell r="H293">
            <v>110</v>
          </cell>
          <cell r="I293">
            <v>61.069066919538322</v>
          </cell>
          <cell r="L293">
            <v>13.176453991566063</v>
          </cell>
          <cell r="M293">
            <v>-5666.7182518493055</v>
          </cell>
          <cell r="N293">
            <v>1503.7249540747789</v>
          </cell>
        </row>
        <row r="294">
          <cell r="H294">
            <v>111</v>
          </cell>
          <cell r="I294">
            <v>61.678211125365785</v>
          </cell>
          <cell r="L294">
            <v>12.939818105911842</v>
          </cell>
          <cell r="M294">
            <v>-5691.0397709458057</v>
          </cell>
          <cell r="N294">
            <v>1518.3598493109143</v>
          </cell>
        </row>
        <row r="295">
          <cell r="H295">
            <v>112</v>
          </cell>
          <cell r="I295">
            <v>62.280084662600217</v>
          </cell>
          <cell r="L295">
            <v>12.702263824038537</v>
          </cell>
          <cell r="M295">
            <v>-5710.8148867688069</v>
          </cell>
          <cell r="N295">
            <v>1532.8200642789991</v>
          </cell>
        </row>
        <row r="296">
          <cell r="H296">
            <v>113</v>
          </cell>
          <cell r="I296">
            <v>62.874574916765809</v>
          </cell>
          <cell r="L296">
            <v>12.463978844224341</v>
          </cell>
          <cell r="M296">
            <v>-5726.127679384861</v>
          </cell>
          <cell r="N296">
            <v>1547.102893378225</v>
          </cell>
        </row>
        <row r="297">
          <cell r="H297">
            <v>114</v>
          </cell>
          <cell r="I297">
            <v>63.461573933701942</v>
          </cell>
          <cell r="L297">
            <v>12.225147263504072</v>
          </cell>
          <cell r="M297">
            <v>-5737.0669053833308</v>
          </cell>
          <cell r="N297">
            <v>1561.2057429734289</v>
          </cell>
        </row>
        <row r="298">
          <cell r="H298">
            <v>115</v>
          </cell>
          <cell r="I298">
            <v>64.04097834361437</v>
          </cell>
          <cell r="L298">
            <v>11.985949385729876</v>
          </cell>
          <cell r="M298">
            <v>-5743.7258570211661</v>
          </cell>
          <cell r="N298">
            <v>1575.1261295704001</v>
          </cell>
        </row>
        <row r="299">
          <cell r="H299">
            <v>116</v>
          </cell>
          <cell r="I299">
            <v>64.612689281126279</v>
          </cell>
          <cell r="L299">
            <v>11.746561535611631</v>
          </cell>
          <cell r="M299">
            <v>-5746.2022160831648</v>
          </cell>
          <cell r="N299">
            <v>1588.8616778950766</v>
          </cell>
        </row>
        <row r="300">
          <cell r="H300">
            <v>117</v>
          </cell>
          <cell r="I300">
            <v>65.176612301590424</v>
          </cell>
          <cell r="L300">
            <v>11.507155878953359</v>
          </cell>
          <cell r="M300">
            <v>-5744.5979026456735</v>
          </cell>
          <cell r="N300">
            <v>1602.4101188829165</v>
          </cell>
        </row>
        <row r="301">
          <cell r="H301">
            <v>118</v>
          </cell>
          <cell r="I301">
            <v>65.732657293925996</v>
          </cell>
          <cell r="L301">
            <v>11.267900249293923</v>
          </cell>
          <cell r="M301">
            <v>-5739.0189189378134</v>
          </cell>
          <cell r="N301">
            <v>1615.7692875847754</v>
          </cell>
        </row>
        <row r="302">
          <cell r="H302">
            <v>119</v>
          </cell>
          <cell r="I302">
            <v>66.280738390243613</v>
          </cell>
          <cell r="L302">
            <v>11.028957981152235</v>
          </cell>
          <cell r="M302">
            <v>-5729.5751885001728</v>
          </cell>
          <cell r="N302">
            <v>1628.9371209956155</v>
          </cell>
        </row>
        <row r="303">
          <cell r="H303">
            <v>120</v>
          </cell>
          <cell r="I303">
            <v>66.820773872522579</v>
          </cell>
          <cell r="L303">
            <v>10.790487750068587</v>
          </cell>
          <cell r="M303">
            <v>-5716.3803908466025</v>
          </cell>
          <cell r="N303">
            <v>1641.9116558123965</v>
          </cell>
        </row>
        <row r="304">
          <cell r="H304">
            <v>121</v>
          </cell>
          <cell r="I304">
            <v>67.352686076601287</v>
          </cell>
          <cell r="L304">
            <v>10.552643419625063</v>
          </cell>
          <cell r="M304">
            <v>-5699.5517918401192</v>
          </cell>
          <cell r="N304">
            <v>1654.6910261274097</v>
          </cell>
        </row>
        <row r="305">
          <cell r="H305">
            <v>122</v>
          </cell>
          <cell r="I305">
            <v>67.876401293741949</v>
          </cell>
          <cell r="L305">
            <v>10.315573895619217</v>
          </cell>
          <cell r="M305">
            <v>-5679.2100699990469</v>
          </cell>
          <cell r="N305">
            <v>1667.2734610633408</v>
          </cell>
        </row>
        <row r="306">
          <cell r="H306">
            <v>123</v>
          </cell>
          <cell r="I306">
            <v>68.391849670026602</v>
          </cell>
          <cell r="L306">
            <v>10.079422987555908</v>
          </cell>
          <cell r="M306">
            <v>-5655.4791389544152</v>
          </cell>
          <cell r="N306">
            <v>1679.6572823562235</v>
          </cell>
        </row>
        <row r="307">
          <cell r="H307">
            <v>124</v>
          </cell>
          <cell r="I307">
            <v>68.898965103837838</v>
          </cell>
          <cell r="L307">
            <v>9.8443292776130757</v>
          </cell>
          <cell r="M307">
            <v>-5628.4859662842182</v>
          </cell>
          <cell r="N307">
            <v>1691.8409018923783</v>
          </cell>
        </row>
        <row r="308">
          <cell r="H308">
            <v>125</v>
          </cell>
          <cell r="I308">
            <v>69.397685141674302</v>
          </cell>
          <cell r="L308">
            <v>9.6104259972275123</v>
          </cell>
          <cell r="M308">
            <v>-5598.3603889544383</v>
          </cell>
          <cell r="N308">
            <v>1703.8228192053459</v>
          </cell>
        </row>
        <row r="309">
          <cell r="H309">
            <v>126</v>
          </cell>
          <cell r="I309">
            <v>69.887950872545801</v>
          </cell>
          <cell r="L309">
            <v>9.3778409114372732</v>
          </cell>
          <cell r="M309">
            <v>-5565.2349256008229</v>
          </cell>
          <cell r="N309">
            <v>1715.6016189386953</v>
          </cell>
        </row>
        <row r="310">
          <cell r="H310">
            <v>127</v>
          </cell>
          <cell r="I310">
            <v>70.369706821187009</v>
          </cell>
          <cell r="L310">
            <v>9.1466962111074075</v>
          </cell>
          <cell r="M310">
            <v>-5529.2445858890715</v>
          </cell>
          <cell r="N310">
            <v>1727.1759682804445</v>
          </cell>
        </row>
        <row r="311">
          <cell r="H311">
            <v>128</v>
          </cell>
          <cell r="I311">
            <v>70.84290084032375</v>
          </cell>
          <cell r="L311">
            <v>8.9171084131556348</v>
          </cell>
          <cell r="M311">
            <v>-5490.5266771946353</v>
          </cell>
          <cell r="N311">
            <v>1738.5446143747222</v>
          </cell>
        </row>
        <row r="312">
          <cell r="H312">
            <v>129</v>
          </cell>
          <cell r="I312">
            <v>71.307484002219084</v>
          </cell>
          <cell r="L312">
            <v>8.689188268884644</v>
          </cell>
          <cell r="M312">
            <v>-5449.2206088463972</v>
          </cell>
          <cell r="N312">
            <v>1749.7063817161263</v>
          </cell>
        </row>
        <row r="313">
          <cell r="H313">
            <v>130</v>
          </cell>
          <cell r="I313">
            <v>71.763410489719035</v>
          </cell>
          <cell r="L313">
            <v>8.4630406805174268</v>
          </cell>
          <cell r="M313">
            <v>-5405.467694181445</v>
          </cell>
          <cell r="N313">
            <v>1760.6601695320633</v>
          </cell>
        </row>
        <row r="314">
          <cell r="H314">
            <v>131</v>
          </cell>
          <cell r="I314">
            <v>72.210637487012221</v>
          </cell>
          <cell r="L314">
            <v>8.2387646260215543</v>
          </cell>
          <cell r="M314">
            <v>-5359.4109506606319</v>
          </cell>
          <cell r="N314">
            <v>1771.4049491582048</v>
          </cell>
        </row>
        <row r="315">
          <cell r="H315">
            <v>132</v>
          </cell>
          <cell r="I315">
            <v>72.649125070308045</v>
          </cell>
          <cell r="L315">
            <v>8.0164530922980113</v>
          </cell>
          <cell r="M315">
            <v>-5311.1948982968997</v>
          </cell>
          <cell r="N315">
            <v>1781.9397614120019</v>
          </cell>
        </row>
        <row r="316">
          <cell r="H316">
            <v>133</v>
          </cell>
          <cell r="I316">
            <v>73.078836098632593</v>
          </cell>
          <cell r="L316">
            <v>7.7961930167995765</v>
          </cell>
          <cell r="M316">
            <v>-5260.9653566503039</v>
          </cell>
          <cell r="N316">
            <v>1792.2637139690148</v>
          </cell>
        </row>
        <row r="317">
          <cell r="H317">
            <v>134</v>
          </cell>
          <cell r="I317">
            <v>73.499736104931543</v>
          </cell>
          <cell r="L317">
            <v>7.5780652376332203</v>
          </cell>
          <cell r="M317">
            <v>-5208.8692406452101</v>
          </cell>
          <cell r="N317">
            <v>1802.3759787466242</v>
          </cell>
        </row>
        <row r="318">
          <cell r="H318">
            <v>135</v>
          </cell>
          <cell r="I318">
            <v>73.911793187662823</v>
          </cell>
          <cell r="L318">
            <v>7.3621444521901358</v>
          </cell>
          <cell r="M318">
            <v>-5155.0543554665846</v>
          </cell>
          <cell r="N318">
            <v>1812.2757892995103</v>
          </cell>
        </row>
        <row r="319">
          <cell r="H319">
            <v>136</v>
          </cell>
          <cell r="I319">
            <v>74.314977903052181</v>
          </cell>
          <cell r="L319">
            <v>7.1484991843365444</v>
          </cell>
          <cell r="M319">
            <v>-5099.669190793149</v>
          </cell>
          <cell r="N319">
            <v>1821.9624382310535</v>
          </cell>
        </row>
        <row r="320">
          <cell r="H320">
            <v>137</v>
          </cell>
          <cell r="I320">
            <v>74.70926315817745</v>
          </cell>
          <cell r="L320">
            <v>6.9371917601873765</v>
          </cell>
          <cell r="M320">
            <v>-5042.8627146259787</v>
          </cell>
          <cell r="N320">
            <v>1831.4352746246511</v>
          </cell>
        </row>
        <row r="321">
          <cell r="H321">
            <v>138</v>
          </cell>
          <cell r="I321">
            <v>75.094624105038662</v>
          </cell>
          <cell r="L321">
            <v>6.7282782924743758</v>
          </cell>
          <cell r="M321">
            <v>-4984.7841669713689</v>
          </cell>
          <cell r="N321">
            <v>1840.6937014987125</v>
          </cell>
        </row>
        <row r="322">
          <cell r="H322">
            <v>139</v>
          </cell>
          <cell r="I322">
            <v>75.471038035762589</v>
          </cell>
          <cell r="L322">
            <v>6.5218086735093381</v>
          </cell>
          <cell r="M322">
            <v>-4925.5828536369563</v>
          </cell>
          <cell r="N322">
            <v>1849.7371732889158</v>
          </cell>
        </row>
        <row r="323">
          <cell r="H323">
            <v>140</v>
          </cell>
          <cell r="I323">
            <v>75.838484279082095</v>
          </cell>
          <cell r="L323">
            <v>6.3178265767322896</v>
          </cell>
          <cell r="M323">
            <v>-4865.4079403996993</v>
          </cell>
          <cell r="N323">
            <v>1858.5651933610884</v>
          </cell>
        </row>
        <row r="324">
          <cell r="H324">
            <v>141</v>
          </cell>
          <cell r="I324">
            <v>76.196944098222872</v>
          </cell>
          <cell r="L324">
            <v>6.1163694668237545</v>
          </cell>
          <cell r="M324">
            <v>-4804.4082478038026</v>
          </cell>
          <cell r="N324">
            <v>1867.177311557901</v>
          </cell>
        </row>
        <row r="325">
          <cell r="H325">
            <v>142</v>
          </cell>
          <cell r="I325">
            <v>76.546400590320715</v>
          </cell>
          <cell r="L325">
            <v>5.9174686183495551</v>
          </cell>
          <cell r="M325">
            <v>-4742.7320468457538</v>
          </cell>
          <cell r="N325">
            <v>1875.5731217823322</v>
          </cell>
        </row>
        <row r="326">
          <cell r="H326">
            <v>143</v>
          </cell>
          <cell r="I326">
            <v>76.88683858748648</v>
          </cell>
          <cell r="L326">
            <v>5.7211491428958015</v>
          </cell>
          <cell r="M326">
            <v>-4680.5268558023572</v>
          </cell>
          <cell r="N326">
            <v>1883.7522596207245</v>
          </cell>
        </row>
        <row r="327">
          <cell r="H327">
            <v>144</v>
          </cell>
          <cell r="I327">
            <v>77.218244559625887</v>
          </cell>
          <cell r="L327">
            <v>5.5274300246411343</v>
          </cell>
          <cell r="M327">
            <v>-4617.9392384562325</v>
          </cell>
          <cell r="N327">
            <v>1891.7144000079936</v>
          </cell>
        </row>
        <row r="328">
          <cell r="H328">
            <v>145</v>
          </cell>
          <cell r="I328">
            <v>77.540606519115386</v>
          </cell>
          <cell r="L328">
            <v>5.3363241643027264</v>
          </cell>
          <cell r="M328">
            <v>-4555.1146039712476</v>
          </cell>
          <cell r="N328">
            <v>1899.4592549374368</v>
          </cell>
        </row>
        <row r="329">
          <cell r="H329">
            <v>146</v>
          </cell>
          <cell r="I329">
            <v>77.853913927426561</v>
          </cell>
          <cell r="L329">
            <v>5.1478384313821106</v>
          </cell>
          <cell r="M329">
            <v>-4492.1970086683332</v>
          </cell>
          <cell r="N329">
            <v>1906.9865712173487</v>
          </cell>
        </row>
        <row r="330">
          <cell r="H330">
            <v>147</v>
          </cell>
          <cell r="I330">
            <v>78.158157603785355</v>
          </cell>
          <cell r="L330">
            <v>4.9619737246264517</v>
          </cell>
          <cell r="M330">
            <v>-4429.3289599495729</v>
          </cell>
          <cell r="N330">
            <v>1914.2961282765336</v>
          </cell>
        </row>
        <row r="331">
          <cell r="H331">
            <v>148</v>
          </cell>
          <cell r="I331">
            <v>78.453329635944854</v>
          </cell>
          <cell r="L331">
            <v>4.778725040610599</v>
          </cell>
          <cell r="M331">
            <v>-4366.6512226157229</v>
          </cell>
          <cell r="N331">
            <v>1921.3877360205879</v>
          </cell>
        </row>
        <row r="332">
          <cell r="H332">
            <v>149</v>
          </cell>
          <cell r="I332">
            <v>78.739423293143687</v>
          </cell>
          <cell r="L332">
            <v>4.598081550335186</v>
          </cell>
          <cell r="M332">
            <v>-4304.3026278192583</v>
          </cell>
          <cell r="N332">
            <v>1928.2612327406953</v>
          </cell>
        </row>
        <row r="333">
          <cell r="H333">
            <v>150</v>
          </cell>
          <cell r="I333">
            <v>79.016432941315657</v>
          </cell>
          <cell r="L333">
            <v>4.420026683725963</v>
          </cell>
          <cell r="M333">
            <v>-4242.4198848916385</v>
          </cell>
          <cell r="N333">
            <v>1934.9164830765146</v>
          </cell>
        </row>
        <row r="334">
          <cell r="H334">
            <v>151</v>
          </cell>
          <cell r="I334">
            <v>79.28435396061073</v>
          </cell>
          <cell r="L334">
            <v>4.2445382219097212</v>
          </cell>
          <cell r="M334">
            <v>-4181.1373962798798</v>
          </cell>
          <cell r="N334">
            <v>1941.3533760345881</v>
          </cell>
        </row>
        <row r="335">
          <cell r="H335">
            <v>152</v>
          </cell>
          <cell r="I335">
            <v>79.543182665280355</v>
          </cell>
          <cell r="L335">
            <v>4.0715883971323308</v>
          </cell>
          <cell r="M335">
            <v>-4120.5870758234951</v>
          </cell>
          <cell r="N335">
            <v>1947.5718230635625</v>
          </cell>
        </row>
        <row r="336">
          <cell r="H336">
            <v>153</v>
          </cell>
          <cell r="I336">
            <v>79.792916225976001</v>
          </cell>
          <cell r="L336">
            <v>3.9011440001750972</v>
          </cell>
          <cell r="M336">
            <v>-4060.8981705987417</v>
          </cell>
          <cell r="N336">
            <v>1953.5717561873835</v>
          </cell>
        </row>
        <row r="337">
          <cell r="H337">
            <v>154</v>
          </cell>
          <cell r="I337">
            <v>80.033552594503334</v>
          </cell>
          <cell r="L337">
            <v>3.7331664951160675</v>
          </cell>
          <cell r="M337">
            <v>-4002.1970865524722</v>
          </cell>
          <cell r="N337">
            <v>1959.3531261974911</v>
          </cell>
        </row>
        <row r="338">
          <cell r="H338">
            <v>155</v>
          </cell>
          <cell r="I338">
            <v>80.265090431070263</v>
          </cell>
          <cell r="L338">
            <v>3.5676121412738424</v>
          </cell>
          <cell r="M338">
            <v>-3944.6072181432455</v>
          </cell>
          <cell r="N338">
            <v>1964.9159009049274</v>
          </cell>
        </row>
        <row r="339">
          <cell r="H339">
            <v>156</v>
          </cell>
          <cell r="I339">
            <v>80.487529034062391</v>
          </cell>
          <cell r="L339">
            <v>3.4044321221624974</v>
          </cell>
          <cell r="M339">
            <v>-3888.2487822021722</v>
          </cell>
          <cell r="N339">
            <v>1970.2600634531702</v>
          </cell>
        </row>
        <row r="340">
          <cell r="H340">
            <v>157</v>
          </cell>
          <cell r="I340">
            <v>80.700868272374663</v>
          </cell>
          <cell r="L340">
            <v>3.2435726812774668</v>
          </cell>
          <cell r="M340">
            <v>-3833.2386562207666</v>
          </cell>
          <cell r="N340">
            <v>1975.3856106923758</v>
          </cell>
        </row>
        <row r="341">
          <cell r="H341">
            <v>158</v>
          </cell>
          <cell r="I341">
            <v>80.905108520324347</v>
          </cell>
          <cell r="L341">
            <v>3.0849752645236728</v>
          </cell>
          <cell r="M341">
            <v>-3779.6902212674577</v>
          </cell>
          <cell r="N341">
            <v>1980.2925516156433</v>
          </cell>
        </row>
        <row r="342">
          <cell r="H342">
            <v>159</v>
          </cell>
          <cell r="I342">
            <v>81.100250595167054</v>
          </cell>
          <cell r="L342">
            <v>2.9285766690889803</v>
          </cell>
          <cell r="M342">
            <v>-3727.7132097286021</v>
          </cell>
          <cell r="N342">
            <v>1984.9809058578139</v>
          </cell>
        </row>
        <row r="343">
          <cell r="H343">
            <v>160</v>
          </cell>
          <cell r="I343">
            <v>81.286295697233399</v>
          </cell>
          <cell r="L343">
            <v>2.7743091985579387</v>
          </cell>
          <cell r="M343">
            <v>-3677.4135580638231</v>
          </cell>
          <cell r="N343">
            <v>1989.4507022572373</v>
          </cell>
        </row>
        <row r="344">
          <cell r="H344">
            <v>161</v>
          </cell>
          <cell r="I344">
            <v>81.46324535270108</v>
          </cell>
          <cell r="L344">
            <v>2.6221008240530588</v>
          </cell>
          <cell r="M344">
            <v>-3628.8932647591851</v>
          </cell>
          <cell r="N344">
            <v>1993.7019774808473</v>
          </cell>
        </row>
        <row r="345">
          <cell r="H345">
            <v>162</v>
          </cell>
          <cell r="I345">
            <v>81.631101359015105</v>
          </cell>
          <cell r="L345">
            <v>2.4718753511833427</v>
          </cell>
          <cell r="M345">
            <v>-3582.2502536552342</v>
          </cell>
          <cell r="N345">
            <v>1997.7347747128674</v>
          </cell>
        </row>
        <row r="346">
          <cell r="H346">
            <v>163</v>
          </cell>
          <cell r="I346">
            <v>81.789865732964813</v>
          </cell>
          <cell r="L346">
            <v>2.3235525925725504</v>
          </cell>
          <cell r="M346">
            <v>-3537.5782428201783</v>
          </cell>
          <cell r="N346">
            <v>2001.5491424073418</v>
          </cell>
        </row>
        <row r="347">
          <cell r="H347">
            <v>164</v>
          </cell>
          <cell r="I347">
            <v>81.939540661425738</v>
          </cell>
          <cell r="L347">
            <v>2.1770485457326578</v>
          </cell>
          <cell r="M347">
            <v>-3494.9666191315828</v>
          </cell>
          <cell r="N347">
            <v>2005.145133104694</v>
          </cell>
        </row>
        <row r="348">
          <cell r="H348">
            <v>165</v>
          </cell>
          <cell r="I348">
            <v>82.08012845477073</v>
          </cell>
          <cell r="L348">
            <v>2.0322755760414863</v>
          </cell>
          <cell r="M348">
            <v>-3454.5003187227908</v>
          </cell>
          <cell r="N348">
            <v>2008.522802312413</v>
          </cell>
        </row>
        <row r="349">
          <cell r="H349">
            <v>166</v>
          </cell>
          <cell r="I349">
            <v>82.211631502954702</v>
          </cell>
          <cell r="L349">
            <v>1.889142604576918</v>
          </cell>
          <cell r="M349">
            <v>-3416.2597134429893</v>
          </cell>
          <cell r="N349">
            <v>2011.6822074499705</v>
          </cell>
        </row>
        <row r="350">
          <cell r="H350">
            <v>167</v>
          </cell>
          <cell r="I350">
            <v>82.334052234274239</v>
          </cell>
          <cell r="L350">
            <v>1.7475553005541951</v>
          </cell>
          <cell r="M350">
            <v>-3380.3205034722982</v>
          </cell>
          <cell r="N350">
            <v>2014.6234068580138</v>
          </cell>
        </row>
        <row r="351">
          <cell r="H351">
            <v>168</v>
          </cell>
          <cell r="I351">
            <v>82.44739307680311</v>
          </cell>
          <cell r="L351">
            <v>1.6074162781070298</v>
          </cell>
          <cell r="M351">
            <v>-3346.7536162256069</v>
          </cell>
          <cell r="N351">
            <v>2017.3464588718336</v>
          </cell>
        </row>
        <row r="352">
          <cell r="H352">
            <v>169</v>
          </cell>
          <cell r="I352">
            <v>82.551656422503228</v>
          </cell>
          <cell r="L352">
            <v>1.468625297147828</v>
          </cell>
          <cell r="M352">
            <v>-3315.625111671025</v>
          </cell>
          <cell r="N352">
            <v>2019.8514209591233</v>
          </cell>
        </row>
        <row r="353">
          <cell r="H353">
            <v>170</v>
          </cell>
          <cell r="I353">
            <v>82.646844594009664</v>
          </cell>
          <cell r="L353">
            <v>1.331079468037297</v>
          </cell>
          <cell r="M353">
            <v>-3286.9960941808199</v>
          </cell>
          <cell r="N353">
            <v>2022.1383489219754</v>
          </cell>
        </row>
        <row r="354">
          <cell r="H354">
            <v>171</v>
          </cell>
          <cell r="I354">
            <v>82.73295981408792</v>
          </cell>
          <cell r="L354">
            <v>1.1946734597889173</v>
          </cell>
          <cell r="M354">
            <v>-3260.9226310245904</v>
          </cell>
          <cell r="N354">
            <v>2024.2072961630813</v>
          </cell>
        </row>
        <row r="355">
          <cell r="H355">
            <v>172</v>
          </cell>
          <cell r="I355">
            <v>82.810004177760732</v>
          </cell>
          <cell r="L355">
            <v>1.059299711529349</v>
          </cell>
          <cell r="M355">
            <v>-3237.4556776060849</v>
          </cell>
          <cell r="N355">
            <v>2026.0583130160685</v>
          </cell>
        </row>
        <row r="356">
          <cell r="H356">
            <v>173</v>
          </cell>
          <cell r="I356">
            <v>82.87797962710205</v>
          </cell>
          <cell r="L356">
            <v>0.92484864693187863</v>
          </cell>
          <cell r="M356">
            <v>-3216.641009536776</v>
          </cell>
          <cell r="N356">
            <v>2027.691446139921</v>
          </cell>
        </row>
        <row r="357">
          <cell r="H357">
            <v>174</v>
          </cell>
          <cell r="I357">
            <v>82.936887928694702</v>
          </cell>
          <cell r="L357">
            <v>0.79120889133621741</v>
          </cell>
          <cell r="M357">
            <v>-3198.5191616306906</v>
          </cell>
          <cell r="N357">
            <v>2029.106737977386</v>
          </cell>
        </row>
        <row r="358">
          <cell r="H358">
            <v>175</v>
          </cell>
          <cell r="I358">
            <v>82.986730653748907</v>
          </cell>
          <cell r="L358">
            <v>0.65826749126462447</v>
          </cell>
          <cell r="M358">
            <v>-3183.1253738964169</v>
          </cell>
          <cell r="N358">
            <v>2030.3042262773217</v>
          </cell>
        </row>
        <row r="359">
          <cell r="H359">
            <v>176</v>
          </cell>
          <cell r="I359">
            <v>83.027509160878935</v>
          </cell>
          <cell r="L359">
            <v>0.52591013604143932</v>
          </cell>
          <cell r="M359">
            <v>-3170.489544593519</v>
          </cell>
          <cell r="N359">
            <v>2031.2839436808933</v>
          </cell>
        </row>
        <row r="360">
          <cell r="H360">
            <v>177</v>
          </cell>
          <cell r="I360">
            <v>83.059224581534465</v>
          </cell>
          <cell r="L360">
            <v>0.3940213812203871</v>
          </cell>
          <cell r="M360">
            <v>-3160.636190411758</v>
          </cell>
          <cell r="N360">
            <v>2032.0459173715617</v>
          </cell>
        </row>
        <row r="361">
          <cell r="H361">
            <v>178</v>
          </cell>
          <cell r="I361">
            <v>83.081877808084755</v>
          </cell>
          <cell r="L361">
            <v>0.26248487352179994</v>
          </cell>
          <cell r="M361">
            <v>-3153.5844138226676</v>
          </cell>
          <cell r="N361">
            <v>2032.5901687887997</v>
          </cell>
        </row>
        <row r="362">
          <cell r="H362">
            <v>179</v>
          </cell>
          <cell r="I362">
            <v>83.095469484553163</v>
          </cell>
          <cell r="L362">
            <v>0.13118357698005992</v>
          </cell>
          <cell r="M362">
            <v>-3149.3478776441093</v>
          </cell>
          <cell r="N362">
            <v>2032.9167134054865</v>
          </cell>
        </row>
        <row r="363">
          <cell r="H363">
            <v>180</v>
          </cell>
          <cell r="I363">
            <v>83.1</v>
          </cell>
          <cell r="L363">
            <v>9.2071630511712334E-16</v>
          </cell>
          <cell r="M363">
            <v>-3147.9347868494701</v>
          </cell>
          <cell r="N363">
            <v>2033.0255605689258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m data"/>
    </sheetNames>
    <sheetDataSet>
      <sheetData sheetId="0">
        <row r="6">
          <cell r="A6">
            <v>-360</v>
          </cell>
          <cell r="B6">
            <v>0.1</v>
          </cell>
        </row>
        <row r="7">
          <cell r="A7">
            <v>-359</v>
          </cell>
          <cell r="B7">
            <v>0.1</v>
          </cell>
          <cell r="C7">
            <v>0</v>
          </cell>
        </row>
        <row r="8">
          <cell r="A8">
            <v>-358</v>
          </cell>
          <cell r="B8">
            <v>0.1</v>
          </cell>
          <cell r="C8">
            <v>0</v>
          </cell>
        </row>
        <row r="9">
          <cell r="A9">
            <v>-357</v>
          </cell>
          <cell r="B9">
            <v>0.1</v>
          </cell>
          <cell r="C9">
            <v>0</v>
          </cell>
        </row>
        <row r="10">
          <cell r="A10">
            <v>-356</v>
          </cell>
          <cell r="B10">
            <v>0.1</v>
          </cell>
          <cell r="C10">
            <v>0</v>
          </cell>
        </row>
        <row r="11">
          <cell r="A11">
            <v>-355</v>
          </cell>
          <cell r="B11">
            <v>0.1</v>
          </cell>
          <cell r="C11">
            <v>0</v>
          </cell>
        </row>
        <row r="12">
          <cell r="A12">
            <v>-354</v>
          </cell>
          <cell r="B12">
            <v>0.1</v>
          </cell>
          <cell r="C12">
            <v>0</v>
          </cell>
        </row>
        <row r="13">
          <cell r="A13">
            <v>-353</v>
          </cell>
          <cell r="B13">
            <v>0.1</v>
          </cell>
          <cell r="C13">
            <v>0</v>
          </cell>
        </row>
        <row r="14">
          <cell r="A14">
            <v>-352</v>
          </cell>
          <cell r="B14">
            <v>0.1</v>
          </cell>
          <cell r="C14">
            <v>0</v>
          </cell>
        </row>
        <row r="15">
          <cell r="A15">
            <v>-351</v>
          </cell>
          <cell r="B15">
            <v>0.1</v>
          </cell>
          <cell r="C15">
            <v>0</v>
          </cell>
        </row>
        <row r="16">
          <cell r="A16">
            <v>-350</v>
          </cell>
          <cell r="B16">
            <v>0.1</v>
          </cell>
          <cell r="C16">
            <v>0</v>
          </cell>
        </row>
        <row r="17">
          <cell r="A17">
            <v>-349</v>
          </cell>
          <cell r="B17">
            <v>0.1</v>
          </cell>
          <cell r="C17">
            <v>0</v>
          </cell>
        </row>
        <row r="18">
          <cell r="A18">
            <v>-348</v>
          </cell>
          <cell r="B18">
            <v>0.1</v>
          </cell>
          <cell r="C18">
            <v>0</v>
          </cell>
        </row>
        <row r="19">
          <cell r="A19">
            <v>-347</v>
          </cell>
          <cell r="B19">
            <v>0.1</v>
          </cell>
          <cell r="C19">
            <v>0</v>
          </cell>
        </row>
        <row r="20">
          <cell r="A20">
            <v>-346</v>
          </cell>
          <cell r="B20">
            <v>0.1</v>
          </cell>
          <cell r="C20">
            <v>0</v>
          </cell>
        </row>
        <row r="21">
          <cell r="A21">
            <v>-345</v>
          </cell>
          <cell r="B21">
            <v>0.1</v>
          </cell>
          <cell r="C21">
            <v>0</v>
          </cell>
        </row>
        <row r="22">
          <cell r="A22">
            <v>-344</v>
          </cell>
          <cell r="B22">
            <v>0.1</v>
          </cell>
          <cell r="C22">
            <v>0</v>
          </cell>
        </row>
        <row r="23">
          <cell r="A23">
            <v>-343</v>
          </cell>
          <cell r="B23">
            <v>0.1</v>
          </cell>
          <cell r="C23">
            <v>0</v>
          </cell>
        </row>
        <row r="24">
          <cell r="A24">
            <v>-342</v>
          </cell>
          <cell r="B24">
            <v>0.1</v>
          </cell>
          <cell r="C24">
            <v>0</v>
          </cell>
        </row>
        <row r="25">
          <cell r="A25">
            <v>-341</v>
          </cell>
          <cell r="B25">
            <v>0.1</v>
          </cell>
          <cell r="C25">
            <v>0</v>
          </cell>
        </row>
        <row r="26">
          <cell r="A26">
            <v>-340</v>
          </cell>
          <cell r="B26">
            <v>0.1</v>
          </cell>
          <cell r="C26">
            <v>0</v>
          </cell>
        </row>
        <row r="27">
          <cell r="A27">
            <v>-339</v>
          </cell>
          <cell r="B27">
            <v>0.1</v>
          </cell>
          <cell r="C27">
            <v>0</v>
          </cell>
        </row>
        <row r="28">
          <cell r="A28">
            <v>-338</v>
          </cell>
          <cell r="B28">
            <v>0.1</v>
          </cell>
          <cell r="C28">
            <v>0</v>
          </cell>
        </row>
        <row r="29">
          <cell r="A29">
            <v>-337</v>
          </cell>
          <cell r="B29">
            <v>0.1</v>
          </cell>
          <cell r="C29">
            <v>0</v>
          </cell>
        </row>
        <row r="30">
          <cell r="A30">
            <v>-336</v>
          </cell>
          <cell r="B30">
            <v>0.1</v>
          </cell>
          <cell r="C30">
            <v>0</v>
          </cell>
        </row>
        <row r="31">
          <cell r="A31">
            <v>-335</v>
          </cell>
          <cell r="B31">
            <v>0.1</v>
          </cell>
          <cell r="C31">
            <v>0</v>
          </cell>
        </row>
        <row r="32">
          <cell r="A32">
            <v>-334</v>
          </cell>
          <cell r="B32">
            <v>0.1</v>
          </cell>
          <cell r="C32">
            <v>0</v>
          </cell>
        </row>
        <row r="33">
          <cell r="A33">
            <v>-333</v>
          </cell>
          <cell r="B33">
            <v>0.1</v>
          </cell>
          <cell r="C33">
            <v>0</v>
          </cell>
        </row>
        <row r="34">
          <cell r="A34">
            <v>-332</v>
          </cell>
          <cell r="B34">
            <v>0.1</v>
          </cell>
          <cell r="C34">
            <v>0</v>
          </cell>
        </row>
        <row r="35">
          <cell r="A35">
            <v>-331</v>
          </cell>
          <cell r="B35">
            <v>0.1</v>
          </cell>
          <cell r="C35">
            <v>0</v>
          </cell>
        </row>
        <row r="36">
          <cell r="A36">
            <v>-330</v>
          </cell>
          <cell r="B36">
            <v>0.1</v>
          </cell>
          <cell r="C36">
            <v>0</v>
          </cell>
        </row>
        <row r="37">
          <cell r="A37">
            <v>-329</v>
          </cell>
          <cell r="B37">
            <v>0.11</v>
          </cell>
          <cell r="C37">
            <v>0</v>
          </cell>
        </row>
        <row r="38">
          <cell r="A38">
            <v>-328</v>
          </cell>
          <cell r="B38">
            <v>0.11</v>
          </cell>
          <cell r="C38">
            <v>0</v>
          </cell>
        </row>
        <row r="39">
          <cell r="A39">
            <v>-327</v>
          </cell>
          <cell r="B39">
            <v>0.11</v>
          </cell>
          <cell r="C39">
            <v>0</v>
          </cell>
        </row>
        <row r="40">
          <cell r="A40">
            <v>-326</v>
          </cell>
          <cell r="B40">
            <v>0.11</v>
          </cell>
          <cell r="C40">
            <v>0</v>
          </cell>
        </row>
        <row r="41">
          <cell r="A41">
            <v>-325</v>
          </cell>
          <cell r="B41">
            <v>0.11</v>
          </cell>
          <cell r="C41">
            <v>0</v>
          </cell>
        </row>
        <row r="42">
          <cell r="A42">
            <v>-324</v>
          </cell>
          <cell r="B42">
            <v>0.11</v>
          </cell>
          <cell r="C42">
            <v>0</v>
          </cell>
        </row>
        <row r="43">
          <cell r="A43">
            <v>-323</v>
          </cell>
          <cell r="B43">
            <v>0.11</v>
          </cell>
          <cell r="C43">
            <v>0</v>
          </cell>
        </row>
        <row r="44">
          <cell r="A44">
            <v>-322</v>
          </cell>
          <cell r="B44">
            <v>0.11</v>
          </cell>
          <cell r="C44">
            <v>0</v>
          </cell>
        </row>
        <row r="45">
          <cell r="A45">
            <v>-321</v>
          </cell>
          <cell r="B45">
            <v>0.11</v>
          </cell>
          <cell r="C45">
            <v>0</v>
          </cell>
        </row>
        <row r="46">
          <cell r="A46">
            <v>-320</v>
          </cell>
          <cell r="B46">
            <v>0.11</v>
          </cell>
          <cell r="C46">
            <v>0</v>
          </cell>
        </row>
        <row r="47">
          <cell r="A47">
            <v>-319</v>
          </cell>
          <cell r="B47">
            <v>0.11</v>
          </cell>
          <cell r="C47">
            <v>0</v>
          </cell>
        </row>
        <row r="48">
          <cell r="A48">
            <v>-318</v>
          </cell>
          <cell r="B48">
            <v>0.11</v>
          </cell>
          <cell r="C48">
            <v>0</v>
          </cell>
        </row>
        <row r="49">
          <cell r="A49">
            <v>-317</v>
          </cell>
          <cell r="B49">
            <v>0.11</v>
          </cell>
          <cell r="C49">
            <v>0</v>
          </cell>
        </row>
        <row r="50">
          <cell r="A50">
            <v>-316</v>
          </cell>
          <cell r="B50">
            <v>0.11</v>
          </cell>
          <cell r="C50">
            <v>0</v>
          </cell>
        </row>
        <row r="51">
          <cell r="A51">
            <v>-315</v>
          </cell>
          <cell r="B51">
            <v>0.11</v>
          </cell>
          <cell r="C51">
            <v>0</v>
          </cell>
        </row>
        <row r="52">
          <cell r="A52">
            <v>-314</v>
          </cell>
          <cell r="B52">
            <v>0.11</v>
          </cell>
          <cell r="C52">
            <v>0</v>
          </cell>
        </row>
        <row r="53">
          <cell r="A53">
            <v>-313</v>
          </cell>
          <cell r="B53">
            <v>0.11</v>
          </cell>
          <cell r="C53">
            <v>0</v>
          </cell>
        </row>
        <row r="54">
          <cell r="A54">
            <v>-312</v>
          </cell>
          <cell r="B54">
            <v>0.11</v>
          </cell>
          <cell r="C54">
            <v>0</v>
          </cell>
        </row>
        <row r="55">
          <cell r="A55">
            <v>-311</v>
          </cell>
          <cell r="B55">
            <v>0.11</v>
          </cell>
          <cell r="C55">
            <v>0</v>
          </cell>
        </row>
        <row r="56">
          <cell r="A56">
            <v>-310</v>
          </cell>
          <cell r="B56">
            <v>0.11</v>
          </cell>
          <cell r="C56">
            <v>0</v>
          </cell>
        </row>
        <row r="57">
          <cell r="A57">
            <v>-309</v>
          </cell>
          <cell r="B57">
            <v>0.11</v>
          </cell>
          <cell r="C57">
            <v>0</v>
          </cell>
        </row>
        <row r="58">
          <cell r="A58">
            <v>-308</v>
          </cell>
          <cell r="B58">
            <v>0.11</v>
          </cell>
          <cell r="C58">
            <v>0</v>
          </cell>
        </row>
        <row r="59">
          <cell r="A59">
            <v>-307</v>
          </cell>
          <cell r="B59">
            <v>0.11</v>
          </cell>
          <cell r="C59">
            <v>0</v>
          </cell>
        </row>
        <row r="60">
          <cell r="A60">
            <v>-306</v>
          </cell>
          <cell r="B60">
            <v>0.11</v>
          </cell>
          <cell r="C60">
            <v>0</v>
          </cell>
        </row>
        <row r="61">
          <cell r="A61">
            <v>-305</v>
          </cell>
          <cell r="B61">
            <v>0.11</v>
          </cell>
          <cell r="C61">
            <v>0</v>
          </cell>
        </row>
        <row r="62">
          <cell r="A62">
            <v>-304</v>
          </cell>
          <cell r="B62">
            <v>0.11</v>
          </cell>
          <cell r="C62">
            <v>0</v>
          </cell>
        </row>
        <row r="63">
          <cell r="A63">
            <v>-303</v>
          </cell>
          <cell r="B63">
            <v>0.11</v>
          </cell>
          <cell r="C63">
            <v>0</v>
          </cell>
        </row>
        <row r="64">
          <cell r="A64">
            <v>-302</v>
          </cell>
          <cell r="B64">
            <v>0.11</v>
          </cell>
          <cell r="C64">
            <v>0</v>
          </cell>
        </row>
        <row r="65">
          <cell r="A65">
            <v>-301</v>
          </cell>
          <cell r="B65">
            <v>0.11</v>
          </cell>
          <cell r="C65">
            <v>0</v>
          </cell>
        </row>
        <row r="66">
          <cell r="A66">
            <v>-300</v>
          </cell>
          <cell r="B66">
            <v>0.11</v>
          </cell>
          <cell r="C66">
            <v>0</v>
          </cell>
        </row>
        <row r="67">
          <cell r="A67">
            <v>-299</v>
          </cell>
          <cell r="B67">
            <v>0.11</v>
          </cell>
          <cell r="C67">
            <v>0</v>
          </cell>
        </row>
        <row r="68">
          <cell r="A68">
            <v>-298</v>
          </cell>
          <cell r="B68">
            <v>0.11</v>
          </cell>
          <cell r="C68">
            <v>0</v>
          </cell>
        </row>
        <row r="69">
          <cell r="A69">
            <v>-297</v>
          </cell>
          <cell r="B69">
            <v>0.11</v>
          </cell>
          <cell r="C69">
            <v>0</v>
          </cell>
        </row>
        <row r="70">
          <cell r="A70">
            <v>-296</v>
          </cell>
          <cell r="B70">
            <v>0.11</v>
          </cell>
          <cell r="C70">
            <v>0</v>
          </cell>
        </row>
        <row r="71">
          <cell r="A71">
            <v>-295</v>
          </cell>
          <cell r="B71">
            <v>0.11</v>
          </cell>
          <cell r="C71">
            <v>0</v>
          </cell>
        </row>
        <row r="72">
          <cell r="A72">
            <v>-294</v>
          </cell>
          <cell r="B72">
            <v>0.11</v>
          </cell>
          <cell r="C72">
            <v>0</v>
          </cell>
        </row>
        <row r="73">
          <cell r="A73">
            <v>-293</v>
          </cell>
          <cell r="B73">
            <v>0.11</v>
          </cell>
          <cell r="C73">
            <v>0</v>
          </cell>
        </row>
        <row r="74">
          <cell r="A74">
            <v>-292</v>
          </cell>
          <cell r="B74">
            <v>0.11</v>
          </cell>
          <cell r="C74">
            <v>0</v>
          </cell>
        </row>
        <row r="75">
          <cell r="A75">
            <v>-291</v>
          </cell>
          <cell r="B75">
            <v>0.11</v>
          </cell>
          <cell r="C75">
            <v>0</v>
          </cell>
        </row>
        <row r="76">
          <cell r="A76">
            <v>-290</v>
          </cell>
          <cell r="B76">
            <v>0.11</v>
          </cell>
          <cell r="C76">
            <v>0</v>
          </cell>
        </row>
        <row r="77">
          <cell r="A77">
            <v>-289</v>
          </cell>
          <cell r="B77">
            <v>0.11</v>
          </cell>
          <cell r="C77">
            <v>0</v>
          </cell>
        </row>
        <row r="78">
          <cell r="A78">
            <v>-288</v>
          </cell>
          <cell r="B78">
            <v>0.11</v>
          </cell>
          <cell r="C78">
            <v>0</v>
          </cell>
        </row>
        <row r="79">
          <cell r="A79">
            <v>-287</v>
          </cell>
          <cell r="B79">
            <v>0.11</v>
          </cell>
          <cell r="C79">
            <v>0</v>
          </cell>
        </row>
        <row r="80">
          <cell r="A80">
            <v>-286</v>
          </cell>
          <cell r="B80">
            <v>0.11</v>
          </cell>
          <cell r="C80">
            <v>0</v>
          </cell>
        </row>
        <row r="81">
          <cell r="A81">
            <v>-285</v>
          </cell>
          <cell r="B81">
            <v>0.11</v>
          </cell>
          <cell r="C81">
            <v>0</v>
          </cell>
        </row>
        <row r="82">
          <cell r="A82">
            <v>-284</v>
          </cell>
          <cell r="B82">
            <v>0.11</v>
          </cell>
          <cell r="C82">
            <v>0</v>
          </cell>
        </row>
        <row r="83">
          <cell r="A83">
            <v>-283</v>
          </cell>
          <cell r="B83">
            <v>0.11</v>
          </cell>
          <cell r="C83">
            <v>0</v>
          </cell>
        </row>
        <row r="84">
          <cell r="A84">
            <v>-282</v>
          </cell>
          <cell r="B84">
            <v>0.11</v>
          </cell>
          <cell r="C84">
            <v>0</v>
          </cell>
        </row>
        <row r="85">
          <cell r="A85">
            <v>-281</v>
          </cell>
          <cell r="B85">
            <v>0.11</v>
          </cell>
          <cell r="C85">
            <v>0</v>
          </cell>
        </row>
        <row r="86">
          <cell r="A86">
            <v>-280</v>
          </cell>
          <cell r="B86">
            <v>0.11</v>
          </cell>
          <cell r="C86">
            <v>0</v>
          </cell>
        </row>
        <row r="87">
          <cell r="A87">
            <v>-279</v>
          </cell>
          <cell r="B87">
            <v>0.11</v>
          </cell>
          <cell r="C87">
            <v>0</v>
          </cell>
        </row>
        <row r="88">
          <cell r="A88">
            <v>-278</v>
          </cell>
          <cell r="B88">
            <v>0.11</v>
          </cell>
          <cell r="C88">
            <v>0</v>
          </cell>
        </row>
        <row r="89">
          <cell r="A89">
            <v>-277</v>
          </cell>
          <cell r="B89">
            <v>0.11</v>
          </cell>
          <cell r="C89">
            <v>0</v>
          </cell>
        </row>
        <row r="90">
          <cell r="A90">
            <v>-276</v>
          </cell>
          <cell r="B90">
            <v>0.11</v>
          </cell>
          <cell r="C90">
            <v>0</v>
          </cell>
        </row>
        <row r="91">
          <cell r="A91">
            <v>-275</v>
          </cell>
          <cell r="B91">
            <v>0.11</v>
          </cell>
          <cell r="C91">
            <v>0</v>
          </cell>
        </row>
        <row r="92">
          <cell r="A92">
            <v>-274</v>
          </cell>
          <cell r="B92">
            <v>0.11</v>
          </cell>
          <cell r="C92">
            <v>0</v>
          </cell>
        </row>
        <row r="93">
          <cell r="A93">
            <v>-273</v>
          </cell>
          <cell r="B93">
            <v>0.11</v>
          </cell>
          <cell r="C93">
            <v>0</v>
          </cell>
        </row>
        <row r="94">
          <cell r="A94">
            <v>-272</v>
          </cell>
          <cell r="B94">
            <v>0.11</v>
          </cell>
          <cell r="C94">
            <v>0</v>
          </cell>
        </row>
        <row r="95">
          <cell r="A95">
            <v>-271</v>
          </cell>
          <cell r="B95">
            <v>0.11</v>
          </cell>
          <cell r="C95">
            <v>0</v>
          </cell>
        </row>
        <row r="96">
          <cell r="A96">
            <v>-270</v>
          </cell>
          <cell r="B96">
            <v>0.11</v>
          </cell>
          <cell r="C96">
            <v>0</v>
          </cell>
        </row>
        <row r="97">
          <cell r="A97">
            <v>-269</v>
          </cell>
          <cell r="B97">
            <v>0.11</v>
          </cell>
          <cell r="C97">
            <v>0</v>
          </cell>
        </row>
        <row r="98">
          <cell r="A98">
            <v>-268</v>
          </cell>
          <cell r="B98">
            <v>0.11</v>
          </cell>
          <cell r="C98">
            <v>0</v>
          </cell>
        </row>
        <row r="99">
          <cell r="A99">
            <v>-267</v>
          </cell>
          <cell r="B99">
            <v>0.11</v>
          </cell>
          <cell r="C99">
            <v>0</v>
          </cell>
        </row>
        <row r="100">
          <cell r="A100">
            <v>-266</v>
          </cell>
          <cell r="B100">
            <v>0.11</v>
          </cell>
          <cell r="C100">
            <v>0</v>
          </cell>
        </row>
        <row r="101">
          <cell r="A101">
            <v>-265</v>
          </cell>
          <cell r="B101">
            <v>0.12</v>
          </cell>
          <cell r="C101">
            <v>0</v>
          </cell>
        </row>
        <row r="102">
          <cell r="A102">
            <v>-264</v>
          </cell>
          <cell r="B102">
            <v>0.12</v>
          </cell>
          <cell r="C102">
            <v>0</v>
          </cell>
        </row>
        <row r="103">
          <cell r="A103">
            <v>-263</v>
          </cell>
          <cell r="B103">
            <v>0.13</v>
          </cell>
          <cell r="C103">
            <v>0</v>
          </cell>
        </row>
        <row r="104">
          <cell r="A104">
            <v>-262</v>
          </cell>
          <cell r="B104">
            <v>0.13</v>
          </cell>
          <cell r="C104">
            <v>0</v>
          </cell>
        </row>
        <row r="105">
          <cell r="A105">
            <v>-261</v>
          </cell>
          <cell r="B105">
            <v>0.13</v>
          </cell>
          <cell r="C105">
            <v>0</v>
          </cell>
        </row>
        <row r="106">
          <cell r="A106">
            <v>-260</v>
          </cell>
          <cell r="B106">
            <v>0.14000000000000001</v>
          </cell>
          <cell r="C106">
            <v>0</v>
          </cell>
        </row>
        <row r="107">
          <cell r="A107">
            <v>-259</v>
          </cell>
          <cell r="B107">
            <v>0.14000000000000001</v>
          </cell>
          <cell r="C107">
            <v>0</v>
          </cell>
        </row>
        <row r="108">
          <cell r="A108">
            <v>-258</v>
          </cell>
          <cell r="B108">
            <v>0.15</v>
          </cell>
          <cell r="C108">
            <v>0</v>
          </cell>
        </row>
        <row r="109">
          <cell r="A109">
            <v>-257</v>
          </cell>
          <cell r="B109">
            <v>0.15</v>
          </cell>
          <cell r="C109">
            <v>0</v>
          </cell>
        </row>
        <row r="110">
          <cell r="A110">
            <v>-256</v>
          </cell>
          <cell r="B110">
            <v>0.16</v>
          </cell>
          <cell r="C110">
            <v>0</v>
          </cell>
        </row>
        <row r="111">
          <cell r="A111">
            <v>-255</v>
          </cell>
          <cell r="B111">
            <v>0.17</v>
          </cell>
          <cell r="C111">
            <v>0</v>
          </cell>
        </row>
        <row r="112">
          <cell r="A112">
            <v>-254</v>
          </cell>
          <cell r="B112">
            <v>0.18</v>
          </cell>
          <cell r="C112">
            <v>0</v>
          </cell>
        </row>
        <row r="113">
          <cell r="A113">
            <v>-253</v>
          </cell>
          <cell r="B113">
            <v>0.19</v>
          </cell>
          <cell r="C113">
            <v>0</v>
          </cell>
        </row>
        <row r="114">
          <cell r="A114">
            <v>-252</v>
          </cell>
          <cell r="B114">
            <v>0.2</v>
          </cell>
          <cell r="C114">
            <v>0</v>
          </cell>
        </row>
        <row r="115">
          <cell r="A115">
            <v>-251</v>
          </cell>
          <cell r="B115">
            <v>0.21</v>
          </cell>
          <cell r="C115">
            <v>0</v>
          </cell>
        </row>
        <row r="116">
          <cell r="A116">
            <v>-250</v>
          </cell>
          <cell r="B116">
            <v>0.22</v>
          </cell>
          <cell r="C116">
            <v>0</v>
          </cell>
        </row>
        <row r="117">
          <cell r="A117">
            <v>-249</v>
          </cell>
          <cell r="B117">
            <v>0.22</v>
          </cell>
          <cell r="C117">
            <v>0</v>
          </cell>
        </row>
        <row r="118">
          <cell r="A118">
            <v>-248</v>
          </cell>
          <cell r="B118">
            <v>0.23</v>
          </cell>
          <cell r="C118">
            <v>0</v>
          </cell>
        </row>
        <row r="119">
          <cell r="A119">
            <v>-247</v>
          </cell>
          <cell r="B119">
            <v>0.24</v>
          </cell>
          <cell r="C119">
            <v>0</v>
          </cell>
        </row>
        <row r="120">
          <cell r="A120">
            <v>-246</v>
          </cell>
          <cell r="B120">
            <v>0.25</v>
          </cell>
          <cell r="C120">
            <v>0</v>
          </cell>
        </row>
        <row r="121">
          <cell r="A121">
            <v>-245</v>
          </cell>
          <cell r="B121">
            <v>0.26</v>
          </cell>
          <cell r="C121">
            <v>0</v>
          </cell>
        </row>
        <row r="122">
          <cell r="A122">
            <v>-244</v>
          </cell>
          <cell r="B122">
            <v>0.27</v>
          </cell>
          <cell r="C122">
            <v>0</v>
          </cell>
        </row>
        <row r="123">
          <cell r="A123">
            <v>-243</v>
          </cell>
          <cell r="B123">
            <v>0.28000000000000003</v>
          </cell>
          <cell r="C123">
            <v>0</v>
          </cell>
        </row>
        <row r="124">
          <cell r="A124">
            <v>-242</v>
          </cell>
          <cell r="B124">
            <v>0.28999999999999998</v>
          </cell>
          <cell r="C124">
            <v>0</v>
          </cell>
        </row>
        <row r="125">
          <cell r="A125">
            <v>-241</v>
          </cell>
          <cell r="B125">
            <v>0.28999999999999998</v>
          </cell>
          <cell r="C125">
            <v>0</v>
          </cell>
        </row>
        <row r="126">
          <cell r="A126">
            <v>-240</v>
          </cell>
          <cell r="B126">
            <v>0.3</v>
          </cell>
          <cell r="C126">
            <v>0</v>
          </cell>
        </row>
        <row r="127">
          <cell r="A127">
            <v>-239</v>
          </cell>
          <cell r="B127">
            <v>0.31</v>
          </cell>
          <cell r="C127">
            <v>0</v>
          </cell>
        </row>
        <row r="128">
          <cell r="A128">
            <v>-238</v>
          </cell>
          <cell r="B128">
            <v>0.32</v>
          </cell>
          <cell r="C128">
            <v>0</v>
          </cell>
        </row>
        <row r="129">
          <cell r="A129">
            <v>-237</v>
          </cell>
          <cell r="B129">
            <v>0.33</v>
          </cell>
          <cell r="C129">
            <v>0</v>
          </cell>
        </row>
        <row r="130">
          <cell r="A130">
            <v>-236</v>
          </cell>
          <cell r="B130">
            <v>0.34</v>
          </cell>
          <cell r="C130">
            <v>0</v>
          </cell>
        </row>
        <row r="131">
          <cell r="A131">
            <v>-235</v>
          </cell>
          <cell r="B131">
            <v>0.35</v>
          </cell>
          <cell r="C131">
            <v>0</v>
          </cell>
        </row>
        <row r="132">
          <cell r="A132">
            <v>-234</v>
          </cell>
          <cell r="B132">
            <v>0.36</v>
          </cell>
          <cell r="C132">
            <v>0</v>
          </cell>
        </row>
        <row r="133">
          <cell r="A133">
            <v>-233</v>
          </cell>
          <cell r="B133">
            <v>0.37</v>
          </cell>
          <cell r="C133">
            <v>0</v>
          </cell>
        </row>
        <row r="134">
          <cell r="A134">
            <v>-232</v>
          </cell>
          <cell r="B134">
            <v>0.38</v>
          </cell>
          <cell r="C134">
            <v>0</v>
          </cell>
        </row>
        <row r="135">
          <cell r="A135">
            <v>-231</v>
          </cell>
          <cell r="B135">
            <v>0.39</v>
          </cell>
          <cell r="C135">
            <v>0</v>
          </cell>
        </row>
        <row r="136">
          <cell r="A136">
            <v>-230</v>
          </cell>
          <cell r="B136">
            <v>0.4</v>
          </cell>
          <cell r="C136">
            <v>0</v>
          </cell>
        </row>
        <row r="137">
          <cell r="A137">
            <v>-229</v>
          </cell>
          <cell r="B137">
            <v>0.4</v>
          </cell>
          <cell r="C137">
            <v>0</v>
          </cell>
        </row>
        <row r="138">
          <cell r="A138">
            <v>-228</v>
          </cell>
          <cell r="B138">
            <v>0.41</v>
          </cell>
          <cell r="C138">
            <v>0</v>
          </cell>
        </row>
        <row r="139">
          <cell r="A139">
            <v>-227</v>
          </cell>
          <cell r="B139">
            <v>0.42</v>
          </cell>
          <cell r="C139">
            <v>0</v>
          </cell>
        </row>
        <row r="140">
          <cell r="A140">
            <v>-226</v>
          </cell>
          <cell r="B140">
            <v>0.43</v>
          </cell>
          <cell r="C140">
            <v>0</v>
          </cell>
        </row>
        <row r="141">
          <cell r="A141">
            <v>-225</v>
          </cell>
          <cell r="B141">
            <v>0.44</v>
          </cell>
          <cell r="C141">
            <v>0</v>
          </cell>
        </row>
        <row r="142">
          <cell r="A142">
            <v>-224</v>
          </cell>
          <cell r="B142">
            <v>0.45</v>
          </cell>
          <cell r="C142">
            <v>0</v>
          </cell>
        </row>
        <row r="143">
          <cell r="A143">
            <v>-223</v>
          </cell>
          <cell r="B143">
            <v>0.46</v>
          </cell>
          <cell r="C143">
            <v>0</v>
          </cell>
        </row>
        <row r="144">
          <cell r="A144">
            <v>-222</v>
          </cell>
          <cell r="B144">
            <v>0.47</v>
          </cell>
          <cell r="C144">
            <v>0</v>
          </cell>
        </row>
        <row r="145">
          <cell r="A145">
            <v>-221</v>
          </cell>
          <cell r="B145">
            <v>0.48</v>
          </cell>
          <cell r="C145">
            <v>0</v>
          </cell>
        </row>
        <row r="146">
          <cell r="A146">
            <v>-220</v>
          </cell>
          <cell r="B146">
            <v>0.49</v>
          </cell>
          <cell r="C146">
            <v>0.01</v>
          </cell>
        </row>
        <row r="147">
          <cell r="A147">
            <v>-219</v>
          </cell>
          <cell r="B147">
            <v>0.5</v>
          </cell>
          <cell r="C147">
            <v>0.01</v>
          </cell>
        </row>
        <row r="148">
          <cell r="A148">
            <v>-218</v>
          </cell>
          <cell r="B148">
            <v>0.51</v>
          </cell>
          <cell r="C148">
            <v>0.01</v>
          </cell>
        </row>
        <row r="149">
          <cell r="A149">
            <v>-217</v>
          </cell>
          <cell r="B149">
            <v>0.52</v>
          </cell>
          <cell r="C149">
            <v>0.01</v>
          </cell>
        </row>
        <row r="150">
          <cell r="A150">
            <v>-216</v>
          </cell>
          <cell r="B150">
            <v>0.53</v>
          </cell>
          <cell r="C150">
            <v>0.01</v>
          </cell>
        </row>
        <row r="151">
          <cell r="A151">
            <v>-215</v>
          </cell>
          <cell r="B151">
            <v>0.54</v>
          </cell>
          <cell r="C151">
            <v>0.01</v>
          </cell>
        </row>
        <row r="152">
          <cell r="A152">
            <v>-214</v>
          </cell>
          <cell r="B152">
            <v>0.56000000000000005</v>
          </cell>
          <cell r="C152">
            <v>0.01</v>
          </cell>
        </row>
        <row r="153">
          <cell r="A153">
            <v>-213</v>
          </cell>
          <cell r="B153">
            <v>0.56999999999999995</v>
          </cell>
          <cell r="C153">
            <v>0.01</v>
          </cell>
        </row>
        <row r="154">
          <cell r="A154">
            <v>-212</v>
          </cell>
          <cell r="B154">
            <v>0.59</v>
          </cell>
          <cell r="C154">
            <v>0.01</v>
          </cell>
        </row>
        <row r="155">
          <cell r="A155">
            <v>-211</v>
          </cell>
          <cell r="B155">
            <v>0.61</v>
          </cell>
          <cell r="C155">
            <v>0.01</v>
          </cell>
        </row>
        <row r="156">
          <cell r="A156">
            <v>-210</v>
          </cell>
          <cell r="B156">
            <v>0.63</v>
          </cell>
          <cell r="C156">
            <v>0.01</v>
          </cell>
        </row>
        <row r="157">
          <cell r="A157">
            <v>-209</v>
          </cell>
          <cell r="B157">
            <v>0.65</v>
          </cell>
          <cell r="C157">
            <v>0.01</v>
          </cell>
        </row>
        <row r="158">
          <cell r="A158">
            <v>-208</v>
          </cell>
          <cell r="B158">
            <v>0.67</v>
          </cell>
          <cell r="C158">
            <v>0.01</v>
          </cell>
        </row>
        <row r="159">
          <cell r="A159">
            <v>-207</v>
          </cell>
          <cell r="B159">
            <v>0.69</v>
          </cell>
          <cell r="C159">
            <v>0.01</v>
          </cell>
        </row>
        <row r="160">
          <cell r="A160">
            <v>-206</v>
          </cell>
          <cell r="B160">
            <v>0.71</v>
          </cell>
          <cell r="C160">
            <v>0.01</v>
          </cell>
        </row>
        <row r="161">
          <cell r="A161">
            <v>-205</v>
          </cell>
          <cell r="B161">
            <v>0.74</v>
          </cell>
          <cell r="C161">
            <v>0.01</v>
          </cell>
        </row>
        <row r="162">
          <cell r="A162">
            <v>-204</v>
          </cell>
          <cell r="B162">
            <v>0.77</v>
          </cell>
          <cell r="C162">
            <v>0.01</v>
          </cell>
        </row>
        <row r="163">
          <cell r="A163">
            <v>-203</v>
          </cell>
          <cell r="B163">
            <v>0.79</v>
          </cell>
          <cell r="C163">
            <v>0.01</v>
          </cell>
        </row>
        <row r="164">
          <cell r="A164">
            <v>-202</v>
          </cell>
          <cell r="B164">
            <v>0.82</v>
          </cell>
          <cell r="C164">
            <v>0.01</v>
          </cell>
        </row>
        <row r="165">
          <cell r="A165">
            <v>-201</v>
          </cell>
          <cell r="B165">
            <v>0.85</v>
          </cell>
          <cell r="C165">
            <v>0.01</v>
          </cell>
        </row>
        <row r="166">
          <cell r="A166">
            <v>-200</v>
          </cell>
          <cell r="B166">
            <v>0.89</v>
          </cell>
          <cell r="C166">
            <v>0</v>
          </cell>
        </row>
        <row r="167">
          <cell r="A167">
            <v>-199</v>
          </cell>
          <cell r="B167">
            <v>0.92</v>
          </cell>
          <cell r="C167">
            <v>0</v>
          </cell>
        </row>
        <row r="168">
          <cell r="A168">
            <v>-198</v>
          </cell>
          <cell r="B168">
            <v>0.96</v>
          </cell>
          <cell r="C168">
            <v>0</v>
          </cell>
        </row>
        <row r="169">
          <cell r="A169">
            <v>-197</v>
          </cell>
          <cell r="B169">
            <v>1</v>
          </cell>
          <cell r="C169">
            <v>0</v>
          </cell>
        </row>
        <row r="170">
          <cell r="A170">
            <v>-196</v>
          </cell>
          <cell r="B170">
            <v>1.04</v>
          </cell>
          <cell r="C170">
            <v>0</v>
          </cell>
        </row>
        <row r="171">
          <cell r="A171">
            <v>-195</v>
          </cell>
          <cell r="B171">
            <v>1.07</v>
          </cell>
          <cell r="C171">
            <v>0</v>
          </cell>
        </row>
        <row r="172">
          <cell r="A172">
            <v>-194</v>
          </cell>
          <cell r="B172">
            <v>1.1100000000000001</v>
          </cell>
          <cell r="C172">
            <v>0</v>
          </cell>
        </row>
        <row r="173">
          <cell r="A173">
            <v>-193</v>
          </cell>
          <cell r="B173">
            <v>1.1499999999999999</v>
          </cell>
          <cell r="C173">
            <v>0</v>
          </cell>
        </row>
        <row r="174">
          <cell r="A174">
            <v>-192</v>
          </cell>
          <cell r="B174">
            <v>1.2</v>
          </cell>
          <cell r="C174">
            <v>0</v>
          </cell>
        </row>
        <row r="175">
          <cell r="A175">
            <v>-191</v>
          </cell>
          <cell r="B175">
            <v>1.24</v>
          </cell>
          <cell r="C175">
            <v>0</v>
          </cell>
        </row>
        <row r="176">
          <cell r="A176">
            <v>-190</v>
          </cell>
          <cell r="B176">
            <v>1.29</v>
          </cell>
          <cell r="C176">
            <v>0</v>
          </cell>
        </row>
        <row r="177">
          <cell r="A177">
            <v>-189</v>
          </cell>
          <cell r="B177">
            <v>1.33</v>
          </cell>
          <cell r="C177">
            <v>0</v>
          </cell>
        </row>
        <row r="178">
          <cell r="A178">
            <v>-188</v>
          </cell>
          <cell r="B178">
            <v>1.38</v>
          </cell>
          <cell r="C178">
            <v>0</v>
          </cell>
        </row>
        <row r="179">
          <cell r="A179">
            <v>-187</v>
          </cell>
          <cell r="B179">
            <v>1.43</v>
          </cell>
          <cell r="C179">
            <v>0</v>
          </cell>
        </row>
        <row r="180">
          <cell r="A180">
            <v>-186</v>
          </cell>
          <cell r="B180">
            <v>1.48</v>
          </cell>
          <cell r="C180">
            <v>0</v>
          </cell>
        </row>
        <row r="181">
          <cell r="A181">
            <v>-185</v>
          </cell>
          <cell r="B181">
            <v>1.52</v>
          </cell>
          <cell r="C181">
            <v>0</v>
          </cell>
        </row>
        <row r="182">
          <cell r="A182">
            <v>-184</v>
          </cell>
          <cell r="B182">
            <v>1.56</v>
          </cell>
          <cell r="C182">
            <v>0</v>
          </cell>
        </row>
        <row r="183">
          <cell r="A183">
            <v>-183</v>
          </cell>
          <cell r="B183">
            <v>1.62</v>
          </cell>
          <cell r="C183">
            <v>0</v>
          </cell>
        </row>
        <row r="184">
          <cell r="A184">
            <v>-182</v>
          </cell>
          <cell r="B184">
            <v>1.69</v>
          </cell>
          <cell r="C184">
            <v>0</v>
          </cell>
        </row>
        <row r="185">
          <cell r="A185">
            <v>-181</v>
          </cell>
          <cell r="B185">
            <v>1.75</v>
          </cell>
          <cell r="C185">
            <v>0</v>
          </cell>
        </row>
        <row r="186">
          <cell r="A186">
            <v>-180</v>
          </cell>
          <cell r="B186">
            <v>1.81</v>
          </cell>
          <cell r="C186">
            <v>0</v>
          </cell>
        </row>
        <row r="187">
          <cell r="A187">
            <v>-179</v>
          </cell>
          <cell r="B187">
            <v>1.87</v>
          </cell>
          <cell r="C187">
            <v>0</v>
          </cell>
        </row>
        <row r="188">
          <cell r="A188">
            <v>-178</v>
          </cell>
          <cell r="B188">
            <v>1.93</v>
          </cell>
          <cell r="C188">
            <v>0</v>
          </cell>
        </row>
        <row r="189">
          <cell r="A189">
            <v>-177</v>
          </cell>
          <cell r="B189">
            <v>1.99</v>
          </cell>
          <cell r="C189">
            <v>0</v>
          </cell>
        </row>
        <row r="190">
          <cell r="A190">
            <v>-176</v>
          </cell>
          <cell r="B190">
            <v>2.06</v>
          </cell>
          <cell r="C190">
            <v>0</v>
          </cell>
        </row>
        <row r="191">
          <cell r="A191">
            <v>-175</v>
          </cell>
          <cell r="B191">
            <v>2.13</v>
          </cell>
          <cell r="C191">
            <v>0</v>
          </cell>
        </row>
        <row r="192">
          <cell r="A192">
            <v>-174</v>
          </cell>
          <cell r="B192">
            <v>2.2000000000000002</v>
          </cell>
          <cell r="C192">
            <v>0</v>
          </cell>
        </row>
        <row r="193">
          <cell r="A193">
            <v>-173</v>
          </cell>
          <cell r="B193">
            <v>2.27</v>
          </cell>
          <cell r="C193">
            <v>0</v>
          </cell>
        </row>
        <row r="194">
          <cell r="A194">
            <v>-172</v>
          </cell>
          <cell r="B194">
            <v>2.34</v>
          </cell>
          <cell r="C194">
            <v>0</v>
          </cell>
        </row>
        <row r="195">
          <cell r="A195">
            <v>-171</v>
          </cell>
          <cell r="B195">
            <v>2.41</v>
          </cell>
          <cell r="C195">
            <v>0</v>
          </cell>
        </row>
        <row r="196">
          <cell r="A196">
            <v>-170</v>
          </cell>
          <cell r="B196">
            <v>2.4900000000000002</v>
          </cell>
          <cell r="C196">
            <v>0</v>
          </cell>
        </row>
        <row r="197">
          <cell r="A197">
            <v>-169</v>
          </cell>
          <cell r="B197">
            <v>2.56</v>
          </cell>
          <cell r="C197">
            <v>0</v>
          </cell>
        </row>
        <row r="198">
          <cell r="A198">
            <v>-168</v>
          </cell>
          <cell r="B198">
            <v>2.63</v>
          </cell>
          <cell r="C198">
            <v>0</v>
          </cell>
        </row>
        <row r="199">
          <cell r="A199">
            <v>-167</v>
          </cell>
          <cell r="B199">
            <v>2.66</v>
          </cell>
          <cell r="C199">
            <v>0</v>
          </cell>
        </row>
        <row r="200">
          <cell r="A200">
            <v>-166</v>
          </cell>
          <cell r="B200">
            <v>2.7</v>
          </cell>
          <cell r="C200">
            <v>0</v>
          </cell>
        </row>
        <row r="201">
          <cell r="A201">
            <v>-165</v>
          </cell>
          <cell r="B201">
            <v>2.82</v>
          </cell>
          <cell r="C201">
            <v>0</v>
          </cell>
        </row>
        <row r="202">
          <cell r="A202">
            <v>-164</v>
          </cell>
          <cell r="B202">
            <v>2.94</v>
          </cell>
          <cell r="C202">
            <v>0</v>
          </cell>
        </row>
        <row r="203">
          <cell r="A203">
            <v>-163</v>
          </cell>
          <cell r="B203">
            <v>3.04</v>
          </cell>
          <cell r="C203">
            <v>0</v>
          </cell>
        </row>
        <row r="204">
          <cell r="A204">
            <v>-162</v>
          </cell>
          <cell r="B204">
            <v>3.15</v>
          </cell>
          <cell r="C204">
            <v>0</v>
          </cell>
        </row>
        <row r="205">
          <cell r="A205">
            <v>-161</v>
          </cell>
          <cell r="B205">
            <v>3.22</v>
          </cell>
          <cell r="C205">
            <v>0</v>
          </cell>
        </row>
        <row r="206">
          <cell r="A206">
            <v>-160</v>
          </cell>
          <cell r="B206">
            <v>3.3</v>
          </cell>
          <cell r="C206">
            <v>0</v>
          </cell>
        </row>
        <row r="207">
          <cell r="A207">
            <v>-159</v>
          </cell>
          <cell r="B207">
            <v>3.4</v>
          </cell>
          <cell r="C207">
            <v>0</v>
          </cell>
        </row>
        <row r="208">
          <cell r="A208">
            <v>-158</v>
          </cell>
          <cell r="B208">
            <v>3.51</v>
          </cell>
          <cell r="C208">
            <v>0</v>
          </cell>
        </row>
        <row r="209">
          <cell r="A209">
            <v>-157</v>
          </cell>
          <cell r="B209">
            <v>3.6</v>
          </cell>
          <cell r="C209">
            <v>0</v>
          </cell>
        </row>
        <row r="210">
          <cell r="A210">
            <v>-156</v>
          </cell>
          <cell r="B210">
            <v>3.69</v>
          </cell>
          <cell r="C210">
            <v>0</v>
          </cell>
        </row>
        <row r="211">
          <cell r="A211">
            <v>-155</v>
          </cell>
          <cell r="B211">
            <v>3.79</v>
          </cell>
          <cell r="C211">
            <v>0</v>
          </cell>
        </row>
        <row r="212">
          <cell r="A212">
            <v>-154</v>
          </cell>
          <cell r="B212">
            <v>3.89</v>
          </cell>
          <cell r="C212">
            <v>0</v>
          </cell>
        </row>
        <row r="213">
          <cell r="A213">
            <v>-153</v>
          </cell>
          <cell r="B213">
            <v>4</v>
          </cell>
          <cell r="C213">
            <v>0</v>
          </cell>
        </row>
        <row r="214">
          <cell r="A214">
            <v>-152</v>
          </cell>
          <cell r="B214">
            <v>4.12</v>
          </cell>
          <cell r="C214">
            <v>0</v>
          </cell>
        </row>
        <row r="215">
          <cell r="A215">
            <v>-151</v>
          </cell>
          <cell r="B215">
            <v>4.22</v>
          </cell>
          <cell r="C215">
            <v>0</v>
          </cell>
        </row>
        <row r="216">
          <cell r="A216">
            <v>-150</v>
          </cell>
          <cell r="B216">
            <v>4.32</v>
          </cell>
          <cell r="C216">
            <v>0</v>
          </cell>
        </row>
        <row r="217">
          <cell r="A217">
            <v>-149</v>
          </cell>
          <cell r="B217">
            <v>4.4400000000000004</v>
          </cell>
          <cell r="C217">
            <v>0</v>
          </cell>
        </row>
        <row r="218">
          <cell r="A218">
            <v>-148</v>
          </cell>
          <cell r="B218">
            <v>4.5599999999999996</v>
          </cell>
          <cell r="C218">
            <v>0</v>
          </cell>
        </row>
        <row r="219">
          <cell r="A219">
            <v>-147</v>
          </cell>
          <cell r="B219">
            <v>4.6500000000000004</v>
          </cell>
          <cell r="C219">
            <v>0</v>
          </cell>
        </row>
        <row r="220">
          <cell r="A220">
            <v>-146</v>
          </cell>
          <cell r="B220">
            <v>4.75</v>
          </cell>
          <cell r="C220">
            <v>0</v>
          </cell>
        </row>
        <row r="221">
          <cell r="A221">
            <v>-145</v>
          </cell>
          <cell r="B221">
            <v>4.9000000000000004</v>
          </cell>
          <cell r="C221">
            <v>0</v>
          </cell>
        </row>
        <row r="222">
          <cell r="A222">
            <v>-144</v>
          </cell>
          <cell r="B222">
            <v>5.0599999999999996</v>
          </cell>
          <cell r="C222">
            <v>0</v>
          </cell>
        </row>
        <row r="223">
          <cell r="A223">
            <v>-143</v>
          </cell>
          <cell r="B223">
            <v>5.16</v>
          </cell>
          <cell r="C223">
            <v>0</v>
          </cell>
        </row>
        <row r="224">
          <cell r="A224">
            <v>-142</v>
          </cell>
          <cell r="B224">
            <v>5.27</v>
          </cell>
          <cell r="C224">
            <v>0</v>
          </cell>
        </row>
        <row r="225">
          <cell r="A225">
            <v>-141</v>
          </cell>
          <cell r="B225">
            <v>5.4</v>
          </cell>
          <cell r="C225">
            <v>0</v>
          </cell>
        </row>
        <row r="226">
          <cell r="A226">
            <v>-140</v>
          </cell>
          <cell r="B226">
            <v>5.53</v>
          </cell>
          <cell r="C226">
            <v>0</v>
          </cell>
        </row>
        <row r="227">
          <cell r="A227">
            <v>-139</v>
          </cell>
          <cell r="B227">
            <v>5.66</v>
          </cell>
          <cell r="C227">
            <v>0</v>
          </cell>
        </row>
        <row r="228">
          <cell r="A228">
            <v>-138</v>
          </cell>
          <cell r="B228">
            <v>5.79</v>
          </cell>
          <cell r="C228">
            <v>0</v>
          </cell>
        </row>
        <row r="229">
          <cell r="A229">
            <v>-137</v>
          </cell>
          <cell r="B229">
            <v>5.96</v>
          </cell>
          <cell r="C229">
            <v>0</v>
          </cell>
        </row>
        <row r="230">
          <cell r="A230">
            <v>-136</v>
          </cell>
          <cell r="B230">
            <v>6.12</v>
          </cell>
          <cell r="C230">
            <v>0</v>
          </cell>
        </row>
        <row r="231">
          <cell r="A231">
            <v>-135</v>
          </cell>
          <cell r="B231">
            <v>6.25</v>
          </cell>
          <cell r="C231">
            <v>0</v>
          </cell>
        </row>
        <row r="232">
          <cell r="A232">
            <v>-134</v>
          </cell>
          <cell r="B232">
            <v>6.38</v>
          </cell>
          <cell r="C232">
            <v>0</v>
          </cell>
        </row>
        <row r="233">
          <cell r="A233">
            <v>-133</v>
          </cell>
          <cell r="B233">
            <v>6.49</v>
          </cell>
          <cell r="C233">
            <v>0</v>
          </cell>
        </row>
        <row r="234">
          <cell r="A234">
            <v>-132</v>
          </cell>
          <cell r="B234">
            <v>6.59</v>
          </cell>
          <cell r="C234">
            <v>0</v>
          </cell>
        </row>
        <row r="235">
          <cell r="A235">
            <v>-131</v>
          </cell>
          <cell r="B235">
            <v>6.74</v>
          </cell>
          <cell r="C235">
            <v>0</v>
          </cell>
        </row>
        <row r="236">
          <cell r="A236">
            <v>-130</v>
          </cell>
          <cell r="B236">
            <v>6.89</v>
          </cell>
          <cell r="C236">
            <v>0</v>
          </cell>
        </row>
        <row r="237">
          <cell r="A237">
            <v>-129</v>
          </cell>
          <cell r="B237">
            <v>7.03</v>
          </cell>
          <cell r="C237">
            <v>0</v>
          </cell>
        </row>
        <row r="238">
          <cell r="A238">
            <v>-128</v>
          </cell>
          <cell r="B238">
            <v>7.16</v>
          </cell>
          <cell r="C238">
            <v>0</v>
          </cell>
        </row>
        <row r="239">
          <cell r="A239">
            <v>-127</v>
          </cell>
          <cell r="B239">
            <v>7.29</v>
          </cell>
          <cell r="C239">
            <v>0</v>
          </cell>
        </row>
        <row r="240">
          <cell r="A240">
            <v>-126</v>
          </cell>
          <cell r="B240">
            <v>7.41</v>
          </cell>
          <cell r="C240">
            <v>0</v>
          </cell>
        </row>
        <row r="241">
          <cell r="A241">
            <v>-125</v>
          </cell>
          <cell r="B241">
            <v>7.52</v>
          </cell>
          <cell r="C241">
            <v>0</v>
          </cell>
        </row>
        <row r="242">
          <cell r="A242">
            <v>-124</v>
          </cell>
          <cell r="B242">
            <v>7.63</v>
          </cell>
          <cell r="C242">
            <v>0</v>
          </cell>
        </row>
        <row r="243">
          <cell r="A243">
            <v>-123</v>
          </cell>
          <cell r="B243">
            <v>7.74</v>
          </cell>
          <cell r="C243">
            <v>0</v>
          </cell>
        </row>
        <row r="244">
          <cell r="A244">
            <v>-122</v>
          </cell>
          <cell r="B244">
            <v>7.84</v>
          </cell>
          <cell r="C244">
            <v>0</v>
          </cell>
        </row>
        <row r="245">
          <cell r="A245">
            <v>-121</v>
          </cell>
          <cell r="B245">
            <v>7.93</v>
          </cell>
          <cell r="C245">
            <v>0</v>
          </cell>
        </row>
        <row r="246">
          <cell r="A246">
            <v>-120</v>
          </cell>
          <cell r="B246">
            <v>8.02</v>
          </cell>
          <cell r="C246">
            <v>0</v>
          </cell>
        </row>
        <row r="247">
          <cell r="A247">
            <v>-119</v>
          </cell>
          <cell r="B247">
            <v>8.06</v>
          </cell>
          <cell r="C247">
            <v>0</v>
          </cell>
        </row>
        <row r="248">
          <cell r="A248">
            <v>-118</v>
          </cell>
          <cell r="B248">
            <v>8.11</v>
          </cell>
          <cell r="C248">
            <v>0</v>
          </cell>
        </row>
        <row r="249">
          <cell r="A249">
            <v>-117</v>
          </cell>
          <cell r="B249">
            <v>8.14</v>
          </cell>
          <cell r="C249">
            <v>0</v>
          </cell>
        </row>
        <row r="250">
          <cell r="A250">
            <v>-116</v>
          </cell>
          <cell r="B250">
            <v>8.17</v>
          </cell>
          <cell r="C250">
            <v>0</v>
          </cell>
        </row>
        <row r="251">
          <cell r="A251">
            <v>-115</v>
          </cell>
          <cell r="B251">
            <v>8.18</v>
          </cell>
          <cell r="C251">
            <v>0</v>
          </cell>
        </row>
        <row r="252">
          <cell r="A252">
            <v>-114</v>
          </cell>
          <cell r="B252">
            <v>8.19</v>
          </cell>
          <cell r="C252">
            <v>0</v>
          </cell>
        </row>
        <row r="253">
          <cell r="A253">
            <v>-113</v>
          </cell>
          <cell r="B253">
            <v>8.18</v>
          </cell>
          <cell r="C253">
            <v>0</v>
          </cell>
        </row>
        <row r="254">
          <cell r="A254">
            <v>-112</v>
          </cell>
          <cell r="B254">
            <v>8.16</v>
          </cell>
          <cell r="C254">
            <v>0</v>
          </cell>
        </row>
        <row r="255">
          <cell r="A255">
            <v>-111</v>
          </cell>
          <cell r="B255">
            <v>8.1300000000000008</v>
          </cell>
          <cell r="C255">
            <v>0</v>
          </cell>
        </row>
        <row r="256">
          <cell r="A256">
            <v>-110</v>
          </cell>
          <cell r="B256">
            <v>8.09</v>
          </cell>
          <cell r="C256">
            <v>0</v>
          </cell>
        </row>
        <row r="257">
          <cell r="A257">
            <v>-109</v>
          </cell>
          <cell r="B257">
            <v>8.02</v>
          </cell>
          <cell r="C257">
            <v>0</v>
          </cell>
        </row>
        <row r="258">
          <cell r="A258">
            <v>-108</v>
          </cell>
          <cell r="B258">
            <v>7.94</v>
          </cell>
          <cell r="C258">
            <v>0</v>
          </cell>
        </row>
        <row r="259">
          <cell r="A259">
            <v>-107</v>
          </cell>
          <cell r="B259">
            <v>7.76</v>
          </cell>
          <cell r="C259">
            <v>0</v>
          </cell>
        </row>
        <row r="260">
          <cell r="A260">
            <v>-106</v>
          </cell>
          <cell r="B260">
            <v>7.58</v>
          </cell>
          <cell r="C260">
            <v>0</v>
          </cell>
        </row>
        <row r="261">
          <cell r="A261">
            <v>-105</v>
          </cell>
          <cell r="B261">
            <v>7.47</v>
          </cell>
          <cell r="C261">
            <v>0</v>
          </cell>
        </row>
        <row r="262">
          <cell r="A262">
            <v>-104</v>
          </cell>
          <cell r="B262">
            <v>7.37</v>
          </cell>
          <cell r="C262">
            <v>0</v>
          </cell>
        </row>
        <row r="263">
          <cell r="A263">
            <v>-103</v>
          </cell>
          <cell r="B263">
            <v>7.22</v>
          </cell>
          <cell r="C263">
            <v>0</v>
          </cell>
        </row>
        <row r="264">
          <cell r="A264">
            <v>-102</v>
          </cell>
          <cell r="B264">
            <v>7.08</v>
          </cell>
          <cell r="C264">
            <v>0</v>
          </cell>
        </row>
        <row r="265">
          <cell r="A265">
            <v>-101</v>
          </cell>
          <cell r="B265">
            <v>6.92</v>
          </cell>
          <cell r="C265">
            <v>0</v>
          </cell>
        </row>
        <row r="266">
          <cell r="A266">
            <v>-100</v>
          </cell>
          <cell r="B266">
            <v>6.76</v>
          </cell>
          <cell r="C266">
            <v>0.01</v>
          </cell>
        </row>
        <row r="267">
          <cell r="A267">
            <v>-99</v>
          </cell>
          <cell r="B267">
            <v>6.65</v>
          </cell>
          <cell r="C267">
            <v>0.01</v>
          </cell>
        </row>
        <row r="268">
          <cell r="A268">
            <v>-98</v>
          </cell>
          <cell r="B268">
            <v>6.54</v>
          </cell>
          <cell r="C268">
            <v>0.01</v>
          </cell>
        </row>
        <row r="269">
          <cell r="A269">
            <v>-97</v>
          </cell>
          <cell r="B269">
            <v>6.39</v>
          </cell>
          <cell r="C269">
            <v>0.01</v>
          </cell>
        </row>
        <row r="270">
          <cell r="A270">
            <v>-96</v>
          </cell>
          <cell r="B270">
            <v>6.24</v>
          </cell>
          <cell r="C270">
            <v>0.01</v>
          </cell>
        </row>
        <row r="271">
          <cell r="A271">
            <v>-95</v>
          </cell>
          <cell r="B271">
            <v>6.11</v>
          </cell>
          <cell r="C271">
            <v>0.01</v>
          </cell>
        </row>
        <row r="272">
          <cell r="A272">
            <v>-94</v>
          </cell>
          <cell r="B272">
            <v>5.98</v>
          </cell>
          <cell r="C272">
            <v>0.01</v>
          </cell>
        </row>
        <row r="273">
          <cell r="A273">
            <v>-93</v>
          </cell>
          <cell r="B273">
            <v>5.84</v>
          </cell>
          <cell r="C273">
            <v>0.01</v>
          </cell>
        </row>
        <row r="274">
          <cell r="A274">
            <v>-92</v>
          </cell>
          <cell r="B274">
            <v>5.7</v>
          </cell>
          <cell r="C274">
            <v>0.01</v>
          </cell>
        </row>
        <row r="275">
          <cell r="A275">
            <v>-91</v>
          </cell>
          <cell r="B275">
            <v>5.56</v>
          </cell>
          <cell r="C275">
            <v>0.01</v>
          </cell>
        </row>
        <row r="276">
          <cell r="A276">
            <v>-90</v>
          </cell>
          <cell r="B276">
            <v>5.42</v>
          </cell>
          <cell r="C276">
            <v>0.01</v>
          </cell>
        </row>
        <row r="277">
          <cell r="A277">
            <v>-89</v>
          </cell>
          <cell r="B277">
            <v>5.28</v>
          </cell>
          <cell r="C277">
            <v>0.01</v>
          </cell>
        </row>
        <row r="278">
          <cell r="A278">
            <v>-88</v>
          </cell>
          <cell r="B278">
            <v>5.14</v>
          </cell>
          <cell r="C278">
            <v>0.01</v>
          </cell>
        </row>
        <row r="279">
          <cell r="A279">
            <v>-87</v>
          </cell>
          <cell r="B279">
            <v>4.99</v>
          </cell>
          <cell r="C279">
            <v>0.01</v>
          </cell>
        </row>
        <row r="280">
          <cell r="A280">
            <v>-86</v>
          </cell>
          <cell r="B280">
            <v>4.84</v>
          </cell>
          <cell r="C280">
            <v>0.01</v>
          </cell>
        </row>
        <row r="281">
          <cell r="A281">
            <v>-85</v>
          </cell>
          <cell r="B281">
            <v>4.7300000000000004</v>
          </cell>
          <cell r="C281">
            <v>0.01</v>
          </cell>
        </row>
        <row r="282">
          <cell r="A282">
            <v>-84</v>
          </cell>
          <cell r="B282">
            <v>4.62</v>
          </cell>
          <cell r="C282">
            <v>0.01</v>
          </cell>
        </row>
        <row r="283">
          <cell r="A283">
            <v>-83</v>
          </cell>
          <cell r="B283">
            <v>4.49</v>
          </cell>
          <cell r="C283">
            <v>0.01</v>
          </cell>
        </row>
        <row r="284">
          <cell r="A284">
            <v>-82</v>
          </cell>
          <cell r="B284">
            <v>4.3600000000000003</v>
          </cell>
          <cell r="C284">
            <v>0.01</v>
          </cell>
        </row>
        <row r="285">
          <cell r="A285">
            <v>-81</v>
          </cell>
          <cell r="B285">
            <v>4.2300000000000004</v>
          </cell>
          <cell r="C285">
            <v>0.01</v>
          </cell>
        </row>
        <row r="286">
          <cell r="A286">
            <v>-80</v>
          </cell>
          <cell r="B286">
            <v>4.1100000000000003</v>
          </cell>
          <cell r="C286">
            <v>0.01</v>
          </cell>
        </row>
        <row r="287">
          <cell r="A287">
            <v>-79</v>
          </cell>
          <cell r="B287">
            <v>4.01</v>
          </cell>
          <cell r="C287">
            <v>0.01</v>
          </cell>
        </row>
        <row r="288">
          <cell r="A288">
            <v>-78</v>
          </cell>
          <cell r="B288">
            <v>3.92</v>
          </cell>
          <cell r="C288">
            <v>0.01</v>
          </cell>
        </row>
        <row r="289">
          <cell r="A289">
            <v>-77</v>
          </cell>
          <cell r="B289">
            <v>3.8</v>
          </cell>
          <cell r="C289">
            <v>0.01</v>
          </cell>
        </row>
        <row r="290">
          <cell r="A290">
            <v>-76</v>
          </cell>
          <cell r="B290">
            <v>3.69</v>
          </cell>
          <cell r="C290">
            <v>0.01</v>
          </cell>
        </row>
        <row r="291">
          <cell r="A291">
            <v>-75</v>
          </cell>
          <cell r="B291">
            <v>3.58</v>
          </cell>
          <cell r="C291">
            <v>0.01</v>
          </cell>
        </row>
        <row r="292">
          <cell r="A292">
            <v>-74</v>
          </cell>
          <cell r="B292">
            <v>3.48</v>
          </cell>
          <cell r="C292">
            <v>0.01</v>
          </cell>
        </row>
        <row r="293">
          <cell r="A293">
            <v>-73</v>
          </cell>
          <cell r="B293">
            <v>3.4</v>
          </cell>
          <cell r="C293">
            <v>0.01</v>
          </cell>
        </row>
        <row r="294">
          <cell r="A294">
            <v>-72</v>
          </cell>
          <cell r="B294">
            <v>3.32</v>
          </cell>
          <cell r="C294">
            <v>0.01</v>
          </cell>
        </row>
        <row r="295">
          <cell r="A295">
            <v>-71</v>
          </cell>
          <cell r="B295">
            <v>3.21</v>
          </cell>
          <cell r="C295">
            <v>0.01</v>
          </cell>
        </row>
        <row r="296">
          <cell r="A296">
            <v>-70</v>
          </cell>
          <cell r="B296">
            <v>3.11</v>
          </cell>
          <cell r="C296">
            <v>0.01</v>
          </cell>
        </row>
        <row r="297">
          <cell r="A297">
            <v>-69</v>
          </cell>
          <cell r="B297">
            <v>3.02</v>
          </cell>
          <cell r="C297">
            <v>0.01</v>
          </cell>
        </row>
        <row r="298">
          <cell r="A298">
            <v>-68</v>
          </cell>
          <cell r="B298">
            <v>2.93</v>
          </cell>
          <cell r="C298">
            <v>0.01</v>
          </cell>
        </row>
        <row r="299">
          <cell r="A299">
            <v>-67</v>
          </cell>
          <cell r="B299">
            <v>2.85</v>
          </cell>
          <cell r="C299">
            <v>0.01</v>
          </cell>
        </row>
        <row r="300">
          <cell r="A300">
            <v>-66</v>
          </cell>
          <cell r="B300">
            <v>2.77</v>
          </cell>
          <cell r="C300">
            <v>0.01</v>
          </cell>
        </row>
        <row r="301">
          <cell r="A301">
            <v>-65</v>
          </cell>
          <cell r="B301">
            <v>2.69</v>
          </cell>
          <cell r="C301">
            <v>0.01</v>
          </cell>
        </row>
        <row r="302">
          <cell r="A302">
            <v>-64</v>
          </cell>
          <cell r="B302">
            <v>2.61</v>
          </cell>
          <cell r="C302">
            <v>0.01</v>
          </cell>
        </row>
        <row r="303">
          <cell r="A303">
            <v>-63</v>
          </cell>
          <cell r="B303">
            <v>2.52</v>
          </cell>
          <cell r="C303">
            <v>0.01</v>
          </cell>
        </row>
        <row r="304">
          <cell r="A304">
            <v>-62</v>
          </cell>
          <cell r="B304">
            <v>2.44</v>
          </cell>
          <cell r="C304">
            <v>0.01</v>
          </cell>
        </row>
        <row r="305">
          <cell r="A305">
            <v>-61</v>
          </cell>
          <cell r="B305">
            <v>2.37</v>
          </cell>
          <cell r="C305">
            <v>0.01</v>
          </cell>
        </row>
        <row r="306">
          <cell r="A306">
            <v>-60</v>
          </cell>
          <cell r="B306">
            <v>2.2999999999999998</v>
          </cell>
          <cell r="C306">
            <v>0.01</v>
          </cell>
        </row>
        <row r="307">
          <cell r="A307">
            <v>-59</v>
          </cell>
          <cell r="B307">
            <v>2.23</v>
          </cell>
          <cell r="C307">
            <v>0.01</v>
          </cell>
        </row>
        <row r="308">
          <cell r="A308">
            <v>-58</v>
          </cell>
          <cell r="B308">
            <v>2.16</v>
          </cell>
          <cell r="C308">
            <v>0.01</v>
          </cell>
        </row>
        <row r="309">
          <cell r="A309">
            <v>-57</v>
          </cell>
          <cell r="B309">
            <v>2.09</v>
          </cell>
          <cell r="C309">
            <v>0.01</v>
          </cell>
        </row>
        <row r="310">
          <cell r="A310">
            <v>-56</v>
          </cell>
          <cell r="B310">
            <v>2.02</v>
          </cell>
          <cell r="C310">
            <v>0.01</v>
          </cell>
        </row>
        <row r="311">
          <cell r="A311">
            <v>-55</v>
          </cell>
          <cell r="B311">
            <v>1.96</v>
          </cell>
          <cell r="C311">
            <v>0.01</v>
          </cell>
        </row>
        <row r="312">
          <cell r="A312">
            <v>-54</v>
          </cell>
          <cell r="B312">
            <v>1.9</v>
          </cell>
          <cell r="C312">
            <v>0.01</v>
          </cell>
        </row>
        <row r="313">
          <cell r="A313">
            <v>-53</v>
          </cell>
          <cell r="B313">
            <v>1.84</v>
          </cell>
          <cell r="C313">
            <v>0.01</v>
          </cell>
        </row>
        <row r="314">
          <cell r="A314">
            <v>-52</v>
          </cell>
          <cell r="B314">
            <v>1.79</v>
          </cell>
          <cell r="C314">
            <v>0.01</v>
          </cell>
        </row>
        <row r="315">
          <cell r="A315">
            <v>-51</v>
          </cell>
          <cell r="B315">
            <v>1.72</v>
          </cell>
          <cell r="C315">
            <v>0.01</v>
          </cell>
        </row>
        <row r="316">
          <cell r="A316">
            <v>-50</v>
          </cell>
          <cell r="B316">
            <v>1.66</v>
          </cell>
          <cell r="C316">
            <v>0.01</v>
          </cell>
        </row>
        <row r="317">
          <cell r="A317">
            <v>-49</v>
          </cell>
          <cell r="B317">
            <v>1.6</v>
          </cell>
          <cell r="C317">
            <v>0.01</v>
          </cell>
        </row>
        <row r="318">
          <cell r="A318">
            <v>-48</v>
          </cell>
          <cell r="B318">
            <v>1.55</v>
          </cell>
          <cell r="C318">
            <v>0.01</v>
          </cell>
        </row>
        <row r="319">
          <cell r="A319">
            <v>-47</v>
          </cell>
          <cell r="B319">
            <v>1.5</v>
          </cell>
          <cell r="C319">
            <v>0.01</v>
          </cell>
        </row>
        <row r="320">
          <cell r="A320">
            <v>-46</v>
          </cell>
          <cell r="B320">
            <v>1.45</v>
          </cell>
          <cell r="C320">
            <v>0.01</v>
          </cell>
        </row>
        <row r="321">
          <cell r="A321">
            <v>-45</v>
          </cell>
          <cell r="B321">
            <v>1.41</v>
          </cell>
          <cell r="C321">
            <v>0.01</v>
          </cell>
        </row>
        <row r="322">
          <cell r="A322">
            <v>-44</v>
          </cell>
          <cell r="B322">
            <v>1.37</v>
          </cell>
          <cell r="C322">
            <v>0.01</v>
          </cell>
        </row>
        <row r="323">
          <cell r="A323">
            <v>-43</v>
          </cell>
          <cell r="B323">
            <v>1.32</v>
          </cell>
          <cell r="C323">
            <v>0.01</v>
          </cell>
        </row>
        <row r="324">
          <cell r="A324">
            <v>-42</v>
          </cell>
          <cell r="B324">
            <v>1.28</v>
          </cell>
          <cell r="C324">
            <v>0.01</v>
          </cell>
        </row>
        <row r="325">
          <cell r="A325">
            <v>-41</v>
          </cell>
          <cell r="B325">
            <v>1.23</v>
          </cell>
          <cell r="C325">
            <v>0.01</v>
          </cell>
        </row>
        <row r="326">
          <cell r="A326">
            <v>-40</v>
          </cell>
          <cell r="B326">
            <v>1.19</v>
          </cell>
          <cell r="C326">
            <v>0.01</v>
          </cell>
        </row>
        <row r="327">
          <cell r="A327">
            <v>-39</v>
          </cell>
          <cell r="B327">
            <v>1.1399999999999999</v>
          </cell>
          <cell r="C327">
            <v>0.01</v>
          </cell>
        </row>
        <row r="328">
          <cell r="A328">
            <v>-38</v>
          </cell>
          <cell r="B328">
            <v>1.1000000000000001</v>
          </cell>
          <cell r="C328">
            <v>0.01</v>
          </cell>
        </row>
        <row r="329">
          <cell r="A329">
            <v>-37</v>
          </cell>
          <cell r="B329">
            <v>1.06</v>
          </cell>
          <cell r="C329">
            <v>0.01</v>
          </cell>
        </row>
        <row r="330">
          <cell r="A330">
            <v>-36</v>
          </cell>
          <cell r="B330">
            <v>1.02</v>
          </cell>
          <cell r="C330">
            <v>0.01</v>
          </cell>
        </row>
        <row r="331">
          <cell r="A331">
            <v>-35</v>
          </cell>
          <cell r="B331">
            <v>0.99</v>
          </cell>
          <cell r="C331">
            <v>0.01</v>
          </cell>
        </row>
        <row r="332">
          <cell r="A332">
            <v>-34</v>
          </cell>
          <cell r="B332">
            <v>0.97</v>
          </cell>
          <cell r="C332">
            <v>0.02</v>
          </cell>
        </row>
        <row r="333">
          <cell r="A333">
            <v>-33</v>
          </cell>
          <cell r="B333">
            <v>0.93</v>
          </cell>
          <cell r="C333">
            <v>0.02</v>
          </cell>
        </row>
        <row r="334">
          <cell r="A334">
            <v>-32</v>
          </cell>
          <cell r="B334">
            <v>0.9</v>
          </cell>
          <cell r="C334">
            <v>0.03</v>
          </cell>
        </row>
        <row r="335">
          <cell r="A335">
            <v>-31</v>
          </cell>
          <cell r="B335">
            <v>0.87</v>
          </cell>
          <cell r="C335">
            <v>0.03</v>
          </cell>
        </row>
        <row r="336">
          <cell r="A336">
            <v>-30</v>
          </cell>
          <cell r="B336">
            <v>0.84</v>
          </cell>
          <cell r="C336">
            <v>0.04</v>
          </cell>
        </row>
        <row r="337">
          <cell r="A337">
            <v>-29</v>
          </cell>
          <cell r="B337">
            <v>0.82</v>
          </cell>
          <cell r="C337">
            <v>0.04</v>
          </cell>
        </row>
        <row r="338">
          <cell r="A338">
            <v>-28</v>
          </cell>
          <cell r="B338">
            <v>0.8</v>
          </cell>
          <cell r="C338">
            <v>0.05</v>
          </cell>
        </row>
        <row r="339">
          <cell r="A339">
            <v>-27</v>
          </cell>
          <cell r="B339">
            <v>0.77</v>
          </cell>
          <cell r="C339">
            <v>0.06</v>
          </cell>
        </row>
        <row r="340">
          <cell r="A340">
            <v>-26</v>
          </cell>
          <cell r="B340">
            <v>0.75</v>
          </cell>
          <cell r="C340">
            <v>7.0000000000000007E-2</v>
          </cell>
        </row>
        <row r="341">
          <cell r="A341">
            <v>-25</v>
          </cell>
          <cell r="B341">
            <v>0.72</v>
          </cell>
          <cell r="C341">
            <v>0.08</v>
          </cell>
        </row>
        <row r="342">
          <cell r="A342">
            <v>-24</v>
          </cell>
          <cell r="B342">
            <v>0.7</v>
          </cell>
          <cell r="C342">
            <v>0.09</v>
          </cell>
        </row>
        <row r="343">
          <cell r="A343">
            <v>-23</v>
          </cell>
          <cell r="B343">
            <v>0.69</v>
          </cell>
          <cell r="C343">
            <v>0.09</v>
          </cell>
        </row>
        <row r="344">
          <cell r="A344">
            <v>-22</v>
          </cell>
          <cell r="B344">
            <v>0.68</v>
          </cell>
          <cell r="C344">
            <v>0.1</v>
          </cell>
        </row>
        <row r="345">
          <cell r="A345">
            <v>-21</v>
          </cell>
          <cell r="B345">
            <v>0.66</v>
          </cell>
          <cell r="C345">
            <v>0.11</v>
          </cell>
        </row>
        <row r="346">
          <cell r="A346">
            <v>-20</v>
          </cell>
          <cell r="B346">
            <v>0.65</v>
          </cell>
          <cell r="C346">
            <v>0.12</v>
          </cell>
        </row>
        <row r="347">
          <cell r="A347">
            <v>-19</v>
          </cell>
          <cell r="B347">
            <v>0.63</v>
          </cell>
          <cell r="C347">
            <v>0.13</v>
          </cell>
        </row>
        <row r="348">
          <cell r="A348">
            <v>-18</v>
          </cell>
          <cell r="B348">
            <v>0.62</v>
          </cell>
          <cell r="C348">
            <v>0.14000000000000001</v>
          </cell>
        </row>
        <row r="349">
          <cell r="A349">
            <v>-17</v>
          </cell>
          <cell r="B349">
            <v>0.6</v>
          </cell>
          <cell r="C349">
            <v>0.14000000000000001</v>
          </cell>
        </row>
        <row r="350">
          <cell r="A350">
            <v>-16</v>
          </cell>
          <cell r="B350">
            <v>0.59</v>
          </cell>
          <cell r="C350">
            <v>0.15</v>
          </cell>
        </row>
        <row r="351">
          <cell r="A351">
            <v>-15</v>
          </cell>
          <cell r="B351">
            <v>0.57999999999999996</v>
          </cell>
          <cell r="C351">
            <v>0.16</v>
          </cell>
        </row>
        <row r="352">
          <cell r="A352">
            <v>-14</v>
          </cell>
          <cell r="B352">
            <v>0.57999999999999996</v>
          </cell>
          <cell r="C352">
            <v>0.17</v>
          </cell>
        </row>
        <row r="353">
          <cell r="A353">
            <v>-13</v>
          </cell>
          <cell r="B353">
            <v>0.56000000000000005</v>
          </cell>
          <cell r="C353">
            <v>0.18</v>
          </cell>
        </row>
        <row r="354">
          <cell r="A354">
            <v>-12</v>
          </cell>
          <cell r="B354">
            <v>0.55000000000000004</v>
          </cell>
          <cell r="C354">
            <v>0.19</v>
          </cell>
        </row>
        <row r="355">
          <cell r="A355">
            <v>-11</v>
          </cell>
          <cell r="B355">
            <v>0.54</v>
          </cell>
          <cell r="C355">
            <v>0.19</v>
          </cell>
        </row>
        <row r="356">
          <cell r="A356">
            <v>-10</v>
          </cell>
          <cell r="B356">
            <v>0.53</v>
          </cell>
          <cell r="C356">
            <v>0.2</v>
          </cell>
        </row>
        <row r="357">
          <cell r="A357">
            <v>-9</v>
          </cell>
          <cell r="B357">
            <v>0.52</v>
          </cell>
          <cell r="C357">
            <v>0.21</v>
          </cell>
        </row>
        <row r="358">
          <cell r="A358">
            <v>-8</v>
          </cell>
          <cell r="B358">
            <v>0.51</v>
          </cell>
          <cell r="C358">
            <v>0.22</v>
          </cell>
        </row>
        <row r="359">
          <cell r="A359">
            <v>-7</v>
          </cell>
          <cell r="B359">
            <v>0.5</v>
          </cell>
          <cell r="C359">
            <v>0.23</v>
          </cell>
        </row>
        <row r="360">
          <cell r="A360">
            <v>-6</v>
          </cell>
          <cell r="B360">
            <v>0.5</v>
          </cell>
          <cell r="C360">
            <v>0.24</v>
          </cell>
        </row>
        <row r="361">
          <cell r="A361">
            <v>-5</v>
          </cell>
          <cell r="B361">
            <v>0.49</v>
          </cell>
          <cell r="C361">
            <v>0.25</v>
          </cell>
        </row>
        <row r="362">
          <cell r="A362">
            <v>-4</v>
          </cell>
          <cell r="B362">
            <v>0.48</v>
          </cell>
          <cell r="C362">
            <v>0.26</v>
          </cell>
        </row>
        <row r="363">
          <cell r="A363">
            <v>-3</v>
          </cell>
          <cell r="B363">
            <v>0.47</v>
          </cell>
          <cell r="C363">
            <v>0.26</v>
          </cell>
        </row>
        <row r="364">
          <cell r="A364">
            <v>-2</v>
          </cell>
          <cell r="B364">
            <v>0.46</v>
          </cell>
          <cell r="C364">
            <v>0.27</v>
          </cell>
        </row>
        <row r="365">
          <cell r="A365">
            <v>-1</v>
          </cell>
          <cell r="B365">
            <v>0.45</v>
          </cell>
          <cell r="C365">
            <v>0.28000000000000003</v>
          </cell>
        </row>
        <row r="366">
          <cell r="A366">
            <v>0</v>
          </cell>
          <cell r="B366">
            <v>0.44</v>
          </cell>
          <cell r="C366">
            <v>0.28999999999999998</v>
          </cell>
        </row>
        <row r="367">
          <cell r="A367">
            <v>1</v>
          </cell>
          <cell r="B367">
            <v>0.43</v>
          </cell>
          <cell r="C367">
            <v>0.28999999999999998</v>
          </cell>
        </row>
        <row r="368">
          <cell r="A368">
            <v>2</v>
          </cell>
          <cell r="B368">
            <v>0.42</v>
          </cell>
          <cell r="C368">
            <v>0.3</v>
          </cell>
        </row>
        <row r="369">
          <cell r="A369">
            <v>3</v>
          </cell>
          <cell r="B369">
            <v>0.41</v>
          </cell>
          <cell r="C369">
            <v>0.31</v>
          </cell>
        </row>
        <row r="370">
          <cell r="A370">
            <v>4</v>
          </cell>
          <cell r="B370">
            <v>0.4</v>
          </cell>
          <cell r="C370">
            <v>0.32</v>
          </cell>
        </row>
        <row r="371">
          <cell r="A371">
            <v>5</v>
          </cell>
          <cell r="B371">
            <v>0.39</v>
          </cell>
          <cell r="C371">
            <v>0.33</v>
          </cell>
        </row>
        <row r="372">
          <cell r="A372">
            <v>6</v>
          </cell>
          <cell r="B372">
            <v>0.38</v>
          </cell>
          <cell r="C372">
            <v>0.34</v>
          </cell>
        </row>
        <row r="373">
          <cell r="A373">
            <v>7</v>
          </cell>
          <cell r="B373">
            <v>0.37</v>
          </cell>
          <cell r="C373">
            <v>0.35</v>
          </cell>
        </row>
        <row r="374">
          <cell r="A374">
            <v>8</v>
          </cell>
          <cell r="B374">
            <v>0.36</v>
          </cell>
          <cell r="C374">
            <v>0.36</v>
          </cell>
        </row>
        <row r="375">
          <cell r="A375">
            <v>9</v>
          </cell>
          <cell r="B375">
            <v>0.35</v>
          </cell>
          <cell r="C375">
            <v>0.37</v>
          </cell>
        </row>
        <row r="376">
          <cell r="A376">
            <v>10</v>
          </cell>
          <cell r="B376">
            <v>0.34</v>
          </cell>
          <cell r="C376">
            <v>0.38</v>
          </cell>
        </row>
        <row r="377">
          <cell r="A377">
            <v>11</v>
          </cell>
          <cell r="B377">
            <v>0.33</v>
          </cell>
          <cell r="C377">
            <v>0.39</v>
          </cell>
        </row>
        <row r="378">
          <cell r="A378">
            <v>12</v>
          </cell>
          <cell r="B378">
            <v>0.32</v>
          </cell>
          <cell r="C378">
            <v>0.4</v>
          </cell>
        </row>
        <row r="379">
          <cell r="A379">
            <v>13</v>
          </cell>
          <cell r="B379">
            <v>0.31</v>
          </cell>
          <cell r="C379">
            <v>0.41</v>
          </cell>
        </row>
        <row r="380">
          <cell r="A380">
            <v>14</v>
          </cell>
          <cell r="B380">
            <v>0.3</v>
          </cell>
          <cell r="C380">
            <v>0.43</v>
          </cell>
        </row>
        <row r="381">
          <cell r="A381">
            <v>15</v>
          </cell>
          <cell r="B381">
            <v>0.28999999999999998</v>
          </cell>
          <cell r="C381">
            <v>0.45</v>
          </cell>
        </row>
        <row r="382">
          <cell r="A382">
            <v>16</v>
          </cell>
          <cell r="B382">
            <v>0.28000000000000003</v>
          </cell>
          <cell r="C382">
            <v>0.47</v>
          </cell>
        </row>
        <row r="383">
          <cell r="A383">
            <v>17</v>
          </cell>
          <cell r="B383">
            <v>0.27</v>
          </cell>
          <cell r="C383">
            <v>0.48</v>
          </cell>
        </row>
        <row r="384">
          <cell r="A384">
            <v>18</v>
          </cell>
          <cell r="B384">
            <v>0.26</v>
          </cell>
          <cell r="C384">
            <v>0.5</v>
          </cell>
        </row>
        <row r="385">
          <cell r="A385">
            <v>19</v>
          </cell>
          <cell r="B385">
            <v>0.25</v>
          </cell>
          <cell r="C385">
            <v>0.52</v>
          </cell>
        </row>
        <row r="386">
          <cell r="A386">
            <v>20</v>
          </cell>
          <cell r="B386">
            <v>0.24</v>
          </cell>
          <cell r="C386">
            <v>0.55000000000000004</v>
          </cell>
        </row>
        <row r="387">
          <cell r="A387">
            <v>21</v>
          </cell>
          <cell r="B387">
            <v>0.23</v>
          </cell>
          <cell r="C387">
            <v>0.56999999999999995</v>
          </cell>
        </row>
        <row r="388">
          <cell r="A388">
            <v>22</v>
          </cell>
          <cell r="B388">
            <v>0.22</v>
          </cell>
          <cell r="C388">
            <v>0.59</v>
          </cell>
        </row>
        <row r="389">
          <cell r="A389">
            <v>23</v>
          </cell>
          <cell r="B389">
            <v>0.21</v>
          </cell>
          <cell r="C389">
            <v>0.63</v>
          </cell>
        </row>
        <row r="390">
          <cell r="A390">
            <v>24</v>
          </cell>
          <cell r="B390">
            <v>0.2</v>
          </cell>
          <cell r="C390">
            <v>0.65</v>
          </cell>
        </row>
        <row r="391">
          <cell r="A391">
            <v>25</v>
          </cell>
          <cell r="B391">
            <v>0.19</v>
          </cell>
          <cell r="C391">
            <v>0.68</v>
          </cell>
        </row>
        <row r="392">
          <cell r="A392">
            <v>26</v>
          </cell>
          <cell r="B392">
            <v>0.19</v>
          </cell>
          <cell r="C392">
            <v>0.71</v>
          </cell>
        </row>
        <row r="393">
          <cell r="A393">
            <v>27</v>
          </cell>
          <cell r="B393">
            <v>0.18</v>
          </cell>
          <cell r="C393">
            <v>0.73</v>
          </cell>
        </row>
        <row r="394">
          <cell r="A394">
            <v>28</v>
          </cell>
          <cell r="B394">
            <v>0.17</v>
          </cell>
          <cell r="C394">
            <v>0.76</v>
          </cell>
        </row>
        <row r="395">
          <cell r="A395">
            <v>29</v>
          </cell>
          <cell r="B395">
            <v>0.16</v>
          </cell>
          <cell r="C395">
            <v>0.79</v>
          </cell>
        </row>
        <row r="396">
          <cell r="A396">
            <v>30</v>
          </cell>
          <cell r="B396">
            <v>0.15</v>
          </cell>
          <cell r="C396">
            <v>0.83</v>
          </cell>
        </row>
        <row r="397">
          <cell r="A397">
            <v>31</v>
          </cell>
          <cell r="B397">
            <v>0.14000000000000001</v>
          </cell>
          <cell r="C397">
            <v>0.87</v>
          </cell>
        </row>
        <row r="398">
          <cell r="A398">
            <v>32</v>
          </cell>
          <cell r="B398">
            <v>0.13</v>
          </cell>
          <cell r="C398">
            <v>0.91</v>
          </cell>
        </row>
        <row r="399">
          <cell r="A399">
            <v>33</v>
          </cell>
          <cell r="B399">
            <v>0.12</v>
          </cell>
          <cell r="C399">
            <v>0.95</v>
          </cell>
        </row>
        <row r="400">
          <cell r="A400">
            <v>34</v>
          </cell>
          <cell r="B400">
            <v>0.11</v>
          </cell>
          <cell r="C400">
            <v>0.99</v>
          </cell>
        </row>
        <row r="401">
          <cell r="A401">
            <v>35</v>
          </cell>
          <cell r="B401">
            <v>0.11</v>
          </cell>
          <cell r="C401">
            <v>1.03</v>
          </cell>
        </row>
        <row r="402">
          <cell r="A402">
            <v>36</v>
          </cell>
          <cell r="B402">
            <v>0.1</v>
          </cell>
          <cell r="C402">
            <v>1.06</v>
          </cell>
        </row>
        <row r="403">
          <cell r="A403">
            <v>37</v>
          </cell>
          <cell r="B403">
            <v>0.1</v>
          </cell>
          <cell r="C403">
            <v>1.1000000000000001</v>
          </cell>
        </row>
        <row r="404">
          <cell r="A404">
            <v>38</v>
          </cell>
          <cell r="B404">
            <v>0.09</v>
          </cell>
          <cell r="C404">
            <v>1.1499999999999999</v>
          </cell>
        </row>
        <row r="405">
          <cell r="A405">
            <v>39</v>
          </cell>
          <cell r="B405">
            <v>0.09</v>
          </cell>
          <cell r="C405">
            <v>1.19</v>
          </cell>
        </row>
        <row r="406">
          <cell r="A406">
            <v>40</v>
          </cell>
          <cell r="B406">
            <v>0.08</v>
          </cell>
          <cell r="C406">
            <v>1.24</v>
          </cell>
        </row>
        <row r="407">
          <cell r="A407">
            <v>41</v>
          </cell>
          <cell r="B407">
            <v>0.08</v>
          </cell>
          <cell r="C407">
            <v>1.29</v>
          </cell>
        </row>
        <row r="408">
          <cell r="A408">
            <v>42</v>
          </cell>
          <cell r="B408">
            <v>7.0000000000000007E-2</v>
          </cell>
          <cell r="C408">
            <v>1.34</v>
          </cell>
        </row>
        <row r="409">
          <cell r="A409">
            <v>43</v>
          </cell>
          <cell r="B409">
            <v>7.0000000000000007E-2</v>
          </cell>
          <cell r="C409">
            <v>1.39</v>
          </cell>
        </row>
        <row r="410">
          <cell r="A410">
            <v>44</v>
          </cell>
          <cell r="B410">
            <v>7.0000000000000007E-2</v>
          </cell>
          <cell r="C410">
            <v>1.45</v>
          </cell>
        </row>
        <row r="411">
          <cell r="A411">
            <v>45</v>
          </cell>
          <cell r="B411">
            <v>7.0000000000000007E-2</v>
          </cell>
          <cell r="C411">
            <v>1.5</v>
          </cell>
        </row>
        <row r="412">
          <cell r="A412">
            <v>46</v>
          </cell>
          <cell r="B412">
            <v>7.0000000000000007E-2</v>
          </cell>
          <cell r="C412">
            <v>1.56</v>
          </cell>
        </row>
        <row r="413">
          <cell r="A413">
            <v>47</v>
          </cell>
          <cell r="B413">
            <v>7.0000000000000007E-2</v>
          </cell>
          <cell r="C413">
            <v>1.61</v>
          </cell>
        </row>
        <row r="414">
          <cell r="A414">
            <v>48</v>
          </cell>
          <cell r="B414">
            <v>0.06</v>
          </cell>
          <cell r="C414">
            <v>1.67</v>
          </cell>
        </row>
        <row r="415">
          <cell r="A415">
            <v>49</v>
          </cell>
          <cell r="B415">
            <v>0.06</v>
          </cell>
          <cell r="C415">
            <v>1.73</v>
          </cell>
        </row>
        <row r="416">
          <cell r="A416">
            <v>50</v>
          </cell>
          <cell r="B416">
            <v>0.06</v>
          </cell>
          <cell r="C416">
            <v>1.8</v>
          </cell>
        </row>
        <row r="417">
          <cell r="A417">
            <v>51</v>
          </cell>
          <cell r="B417">
            <v>0.06</v>
          </cell>
          <cell r="C417">
            <v>1.85</v>
          </cell>
        </row>
        <row r="418">
          <cell r="A418">
            <v>52</v>
          </cell>
          <cell r="B418">
            <v>0.06</v>
          </cell>
          <cell r="C418">
            <v>1.91</v>
          </cell>
        </row>
        <row r="419">
          <cell r="A419">
            <v>53</v>
          </cell>
          <cell r="B419">
            <v>0.06</v>
          </cell>
          <cell r="C419">
            <v>1.98</v>
          </cell>
        </row>
        <row r="420">
          <cell r="A420">
            <v>54</v>
          </cell>
          <cell r="B420">
            <v>0.06</v>
          </cell>
          <cell r="C420">
            <v>2.06</v>
          </cell>
        </row>
        <row r="421">
          <cell r="A421">
            <v>55</v>
          </cell>
          <cell r="B421">
            <v>0.06</v>
          </cell>
          <cell r="C421">
            <v>2.13</v>
          </cell>
        </row>
        <row r="422">
          <cell r="A422">
            <v>56</v>
          </cell>
          <cell r="B422">
            <v>0.06</v>
          </cell>
          <cell r="C422">
            <v>2.2000000000000002</v>
          </cell>
        </row>
        <row r="423">
          <cell r="A423">
            <v>57</v>
          </cell>
          <cell r="B423">
            <v>0.06</v>
          </cell>
          <cell r="C423">
            <v>2.2599999999999998</v>
          </cell>
        </row>
        <row r="424">
          <cell r="A424">
            <v>58</v>
          </cell>
          <cell r="B424">
            <v>0.05</v>
          </cell>
          <cell r="C424">
            <v>2.3199999999999998</v>
          </cell>
        </row>
        <row r="425">
          <cell r="A425">
            <v>59</v>
          </cell>
          <cell r="B425">
            <v>0.05</v>
          </cell>
          <cell r="C425">
            <v>2.41</v>
          </cell>
        </row>
        <row r="426">
          <cell r="A426">
            <v>60</v>
          </cell>
          <cell r="B426">
            <v>0.05</v>
          </cell>
          <cell r="C426">
            <v>2.5</v>
          </cell>
        </row>
        <row r="427">
          <cell r="A427">
            <v>61</v>
          </cell>
          <cell r="B427">
            <v>0.05</v>
          </cell>
          <cell r="C427">
            <v>2.58</v>
          </cell>
        </row>
        <row r="428">
          <cell r="A428">
            <v>62</v>
          </cell>
          <cell r="B428">
            <v>0.05</v>
          </cell>
          <cell r="C428">
            <v>2.67</v>
          </cell>
        </row>
        <row r="429">
          <cell r="A429">
            <v>63</v>
          </cell>
          <cell r="B429">
            <v>0.05</v>
          </cell>
          <cell r="C429">
            <v>2.74</v>
          </cell>
        </row>
        <row r="430">
          <cell r="A430">
            <v>64</v>
          </cell>
          <cell r="B430">
            <v>0.05</v>
          </cell>
          <cell r="C430">
            <v>2.81</v>
          </cell>
        </row>
        <row r="431">
          <cell r="A431">
            <v>65</v>
          </cell>
          <cell r="B431">
            <v>0.05</v>
          </cell>
          <cell r="C431">
            <v>2.9</v>
          </cell>
        </row>
        <row r="432">
          <cell r="A432">
            <v>66</v>
          </cell>
          <cell r="B432">
            <v>0.05</v>
          </cell>
          <cell r="C432">
            <v>3</v>
          </cell>
        </row>
        <row r="433">
          <cell r="A433">
            <v>67</v>
          </cell>
          <cell r="B433">
            <v>0.05</v>
          </cell>
          <cell r="C433">
            <v>3.09</v>
          </cell>
        </row>
        <row r="434">
          <cell r="A434">
            <v>68</v>
          </cell>
          <cell r="B434">
            <v>0.04</v>
          </cell>
          <cell r="C434">
            <v>3.19</v>
          </cell>
        </row>
        <row r="435">
          <cell r="A435">
            <v>69</v>
          </cell>
          <cell r="B435">
            <v>0.04</v>
          </cell>
          <cell r="C435">
            <v>3.28</v>
          </cell>
        </row>
        <row r="436">
          <cell r="A436">
            <v>70</v>
          </cell>
          <cell r="B436">
            <v>0.04</v>
          </cell>
          <cell r="C436">
            <v>3.38</v>
          </cell>
        </row>
        <row r="437">
          <cell r="A437">
            <v>71</v>
          </cell>
          <cell r="B437">
            <v>0.04</v>
          </cell>
          <cell r="C437">
            <v>3.47</v>
          </cell>
        </row>
        <row r="438">
          <cell r="A438">
            <v>72</v>
          </cell>
          <cell r="B438">
            <v>0.04</v>
          </cell>
          <cell r="C438">
            <v>3.56</v>
          </cell>
        </row>
        <row r="439">
          <cell r="A439">
            <v>73</v>
          </cell>
          <cell r="B439">
            <v>0.04</v>
          </cell>
          <cell r="C439">
            <v>3.66</v>
          </cell>
        </row>
        <row r="440">
          <cell r="A440">
            <v>74</v>
          </cell>
          <cell r="B440">
            <v>0.04</v>
          </cell>
          <cell r="C440">
            <v>3.77</v>
          </cell>
        </row>
        <row r="441">
          <cell r="A441">
            <v>75</v>
          </cell>
          <cell r="B441">
            <v>0.04</v>
          </cell>
          <cell r="C441">
            <v>3.89</v>
          </cell>
        </row>
        <row r="442">
          <cell r="A442">
            <v>76</v>
          </cell>
          <cell r="B442">
            <v>0.04</v>
          </cell>
          <cell r="C442">
            <v>4.0199999999999996</v>
          </cell>
        </row>
        <row r="443">
          <cell r="A443">
            <v>77</v>
          </cell>
          <cell r="B443">
            <v>0.04</v>
          </cell>
          <cell r="C443">
            <v>4.1100000000000003</v>
          </cell>
        </row>
        <row r="444">
          <cell r="A444">
            <v>78</v>
          </cell>
          <cell r="B444">
            <v>0.04</v>
          </cell>
          <cell r="C444">
            <v>4.21</v>
          </cell>
        </row>
        <row r="445">
          <cell r="A445">
            <v>79</v>
          </cell>
          <cell r="B445">
            <v>0.04</v>
          </cell>
          <cell r="C445">
            <v>4.3099999999999996</v>
          </cell>
        </row>
        <row r="446">
          <cell r="A446">
            <v>80</v>
          </cell>
          <cell r="B446">
            <v>0.03</v>
          </cell>
          <cell r="C446">
            <v>4.42</v>
          </cell>
        </row>
        <row r="447">
          <cell r="A447">
            <v>81</v>
          </cell>
          <cell r="B447">
            <v>0.03</v>
          </cell>
          <cell r="C447">
            <v>4.54</v>
          </cell>
        </row>
        <row r="448">
          <cell r="A448">
            <v>82</v>
          </cell>
          <cell r="B448">
            <v>0.03</v>
          </cell>
          <cell r="C448">
            <v>4.67</v>
          </cell>
        </row>
        <row r="449">
          <cell r="A449">
            <v>83</v>
          </cell>
          <cell r="B449">
            <v>0.03</v>
          </cell>
          <cell r="C449">
            <v>4.79</v>
          </cell>
        </row>
        <row r="450">
          <cell r="A450">
            <v>84</v>
          </cell>
          <cell r="B450">
            <v>0.03</v>
          </cell>
          <cell r="C450">
            <v>4.91</v>
          </cell>
        </row>
        <row r="451">
          <cell r="A451">
            <v>85</v>
          </cell>
          <cell r="B451">
            <v>0.03</v>
          </cell>
          <cell r="C451">
            <v>5.05</v>
          </cell>
        </row>
        <row r="452">
          <cell r="A452">
            <v>86</v>
          </cell>
          <cell r="B452">
            <v>0.03</v>
          </cell>
          <cell r="C452">
            <v>5.2</v>
          </cell>
        </row>
        <row r="453">
          <cell r="A453">
            <v>87</v>
          </cell>
          <cell r="B453">
            <v>0.03</v>
          </cell>
          <cell r="C453">
            <v>5.27</v>
          </cell>
        </row>
        <row r="454">
          <cell r="A454">
            <v>88</v>
          </cell>
          <cell r="B454">
            <v>0.03</v>
          </cell>
          <cell r="C454">
            <v>5.34</v>
          </cell>
        </row>
        <row r="455">
          <cell r="A455">
            <v>89</v>
          </cell>
          <cell r="B455">
            <v>0.03</v>
          </cell>
          <cell r="C455">
            <v>5.53</v>
          </cell>
        </row>
        <row r="456">
          <cell r="A456">
            <v>90</v>
          </cell>
          <cell r="B456">
            <v>0.03</v>
          </cell>
          <cell r="C456">
            <v>5.72</v>
          </cell>
        </row>
        <row r="457">
          <cell r="A457">
            <v>91</v>
          </cell>
          <cell r="B457">
            <v>0.03</v>
          </cell>
          <cell r="C457">
            <v>5.86</v>
          </cell>
        </row>
        <row r="458">
          <cell r="A458">
            <v>92</v>
          </cell>
          <cell r="B458">
            <v>0.02</v>
          </cell>
          <cell r="C458">
            <v>6</v>
          </cell>
        </row>
        <row r="459">
          <cell r="A459">
            <v>93</v>
          </cell>
          <cell r="B459">
            <v>0.02</v>
          </cell>
          <cell r="C459">
            <v>6.13</v>
          </cell>
        </row>
        <row r="460">
          <cell r="A460">
            <v>94</v>
          </cell>
          <cell r="B460">
            <v>0.02</v>
          </cell>
          <cell r="C460">
            <v>6.27</v>
          </cell>
        </row>
        <row r="461">
          <cell r="A461">
            <v>95</v>
          </cell>
          <cell r="B461">
            <v>0.02</v>
          </cell>
          <cell r="C461">
            <v>6.42</v>
          </cell>
        </row>
        <row r="462">
          <cell r="A462">
            <v>96</v>
          </cell>
          <cell r="B462">
            <v>0.02</v>
          </cell>
          <cell r="C462">
            <v>6.57</v>
          </cell>
        </row>
        <row r="463">
          <cell r="A463">
            <v>97</v>
          </cell>
          <cell r="B463">
            <v>0.02</v>
          </cell>
          <cell r="C463">
            <v>6.73</v>
          </cell>
        </row>
        <row r="464">
          <cell r="A464">
            <v>98</v>
          </cell>
          <cell r="B464">
            <v>0.02</v>
          </cell>
          <cell r="C464">
            <v>6.89</v>
          </cell>
        </row>
        <row r="465">
          <cell r="A465">
            <v>99</v>
          </cell>
          <cell r="B465">
            <v>0.02</v>
          </cell>
          <cell r="C465">
            <v>7.02</v>
          </cell>
        </row>
        <row r="466">
          <cell r="A466">
            <v>100</v>
          </cell>
          <cell r="B466">
            <v>0.02</v>
          </cell>
          <cell r="C466">
            <v>7.15</v>
          </cell>
        </row>
        <row r="467">
          <cell r="A467">
            <v>101</v>
          </cell>
          <cell r="B467">
            <v>0.02</v>
          </cell>
          <cell r="C467">
            <v>7.3</v>
          </cell>
        </row>
        <row r="468">
          <cell r="A468">
            <v>102</v>
          </cell>
          <cell r="B468">
            <v>0.01</v>
          </cell>
          <cell r="C468">
            <v>7.45</v>
          </cell>
        </row>
        <row r="469">
          <cell r="A469">
            <v>103</v>
          </cell>
          <cell r="B469">
            <v>0.01</v>
          </cell>
          <cell r="C469">
            <v>7.6</v>
          </cell>
        </row>
        <row r="470">
          <cell r="A470">
            <v>104</v>
          </cell>
          <cell r="B470">
            <v>0.01</v>
          </cell>
          <cell r="C470">
            <v>7.76</v>
          </cell>
        </row>
        <row r="471">
          <cell r="A471">
            <v>105</v>
          </cell>
          <cell r="B471">
            <v>0.01</v>
          </cell>
          <cell r="C471">
            <v>7.88</v>
          </cell>
        </row>
        <row r="472">
          <cell r="A472">
            <v>106</v>
          </cell>
          <cell r="B472">
            <v>0.01</v>
          </cell>
          <cell r="C472">
            <v>8.01</v>
          </cell>
        </row>
        <row r="473">
          <cell r="A473">
            <v>107</v>
          </cell>
          <cell r="B473">
            <v>0.01</v>
          </cell>
          <cell r="C473">
            <v>8.15</v>
          </cell>
        </row>
        <row r="474">
          <cell r="A474">
            <v>108</v>
          </cell>
          <cell r="B474">
            <v>0.01</v>
          </cell>
          <cell r="C474">
            <v>8.2899999999999991</v>
          </cell>
        </row>
        <row r="475">
          <cell r="A475">
            <v>109</v>
          </cell>
          <cell r="B475">
            <v>0.01</v>
          </cell>
          <cell r="C475">
            <v>8.41</v>
          </cell>
        </row>
        <row r="476">
          <cell r="A476">
            <v>110</v>
          </cell>
          <cell r="B476">
            <v>0.01</v>
          </cell>
          <cell r="C476">
            <v>8.5299999999999994</v>
          </cell>
        </row>
        <row r="477">
          <cell r="A477">
            <v>111</v>
          </cell>
          <cell r="B477">
            <v>0.01</v>
          </cell>
          <cell r="C477">
            <v>8.6199999999999992</v>
          </cell>
        </row>
        <row r="478">
          <cell r="A478">
            <v>112</v>
          </cell>
          <cell r="B478">
            <v>0.01</v>
          </cell>
          <cell r="C478">
            <v>8.7200000000000006</v>
          </cell>
        </row>
        <row r="479">
          <cell r="A479">
            <v>113</v>
          </cell>
          <cell r="B479">
            <v>0.01</v>
          </cell>
          <cell r="C479">
            <v>8.7899999999999991</v>
          </cell>
        </row>
        <row r="480">
          <cell r="A480">
            <v>114</v>
          </cell>
          <cell r="B480">
            <v>0</v>
          </cell>
          <cell r="C480">
            <v>8.8699999999999992</v>
          </cell>
        </row>
        <row r="481">
          <cell r="A481">
            <v>115</v>
          </cell>
          <cell r="B481">
            <v>0</v>
          </cell>
          <cell r="C481">
            <v>8.9</v>
          </cell>
        </row>
        <row r="482">
          <cell r="A482">
            <v>116</v>
          </cell>
          <cell r="B482">
            <v>0</v>
          </cell>
          <cell r="C482">
            <v>8.94</v>
          </cell>
        </row>
        <row r="483">
          <cell r="A483">
            <v>117</v>
          </cell>
          <cell r="B483">
            <v>0</v>
          </cell>
          <cell r="C483">
            <v>8.9700000000000006</v>
          </cell>
        </row>
        <row r="484">
          <cell r="A484">
            <v>118</v>
          </cell>
          <cell r="B484">
            <v>0</v>
          </cell>
          <cell r="C484">
            <v>8.99</v>
          </cell>
        </row>
        <row r="485">
          <cell r="A485">
            <v>119</v>
          </cell>
          <cell r="B485">
            <v>0</v>
          </cell>
          <cell r="C485">
            <v>8.99</v>
          </cell>
        </row>
        <row r="486">
          <cell r="A486">
            <v>120</v>
          </cell>
          <cell r="B486">
            <v>0</v>
          </cell>
          <cell r="C486">
            <v>9</v>
          </cell>
        </row>
        <row r="487">
          <cell r="A487">
            <v>121</v>
          </cell>
          <cell r="B487">
            <v>0</v>
          </cell>
          <cell r="C487">
            <v>8.98</v>
          </cell>
        </row>
        <row r="488">
          <cell r="A488">
            <v>122</v>
          </cell>
          <cell r="B488">
            <v>0</v>
          </cell>
          <cell r="C488">
            <v>8.9700000000000006</v>
          </cell>
        </row>
        <row r="489">
          <cell r="A489">
            <v>123</v>
          </cell>
          <cell r="B489">
            <v>0</v>
          </cell>
          <cell r="C489">
            <v>8.93</v>
          </cell>
        </row>
        <row r="490">
          <cell r="A490">
            <v>124</v>
          </cell>
          <cell r="B490">
            <v>0</v>
          </cell>
          <cell r="C490">
            <v>8.8800000000000008</v>
          </cell>
        </row>
        <row r="491">
          <cell r="A491">
            <v>125</v>
          </cell>
          <cell r="B491">
            <v>0</v>
          </cell>
          <cell r="C491">
            <v>8.8000000000000007</v>
          </cell>
        </row>
        <row r="492">
          <cell r="A492">
            <v>126</v>
          </cell>
          <cell r="B492">
            <v>0</v>
          </cell>
          <cell r="C492">
            <v>8.7200000000000006</v>
          </cell>
        </row>
        <row r="493">
          <cell r="A493">
            <v>127</v>
          </cell>
          <cell r="B493">
            <v>0</v>
          </cell>
          <cell r="C493">
            <v>8.61</v>
          </cell>
        </row>
        <row r="494">
          <cell r="A494">
            <v>128</v>
          </cell>
          <cell r="B494">
            <v>0</v>
          </cell>
          <cell r="C494">
            <v>8.49</v>
          </cell>
        </row>
        <row r="495">
          <cell r="A495">
            <v>129</v>
          </cell>
          <cell r="B495">
            <v>0</v>
          </cell>
          <cell r="C495">
            <v>8.3800000000000008</v>
          </cell>
        </row>
        <row r="496">
          <cell r="A496">
            <v>130</v>
          </cell>
          <cell r="B496">
            <v>0</v>
          </cell>
          <cell r="C496">
            <v>8.26</v>
          </cell>
        </row>
        <row r="497">
          <cell r="A497">
            <v>131</v>
          </cell>
          <cell r="B497">
            <v>0</v>
          </cell>
          <cell r="C497">
            <v>8.1199999999999992</v>
          </cell>
        </row>
        <row r="498">
          <cell r="A498">
            <v>132</v>
          </cell>
          <cell r="B498">
            <v>0</v>
          </cell>
          <cell r="C498">
            <v>7.98</v>
          </cell>
        </row>
        <row r="499">
          <cell r="A499">
            <v>133</v>
          </cell>
          <cell r="B499">
            <v>0</v>
          </cell>
          <cell r="C499">
            <v>7.84</v>
          </cell>
        </row>
        <row r="500">
          <cell r="A500">
            <v>134</v>
          </cell>
          <cell r="B500">
            <v>0</v>
          </cell>
          <cell r="C500">
            <v>7.69</v>
          </cell>
        </row>
        <row r="501">
          <cell r="A501">
            <v>135</v>
          </cell>
          <cell r="B501">
            <v>0</v>
          </cell>
          <cell r="C501">
            <v>7.53</v>
          </cell>
        </row>
        <row r="502">
          <cell r="A502">
            <v>136</v>
          </cell>
          <cell r="B502">
            <v>0</v>
          </cell>
          <cell r="C502">
            <v>7.36</v>
          </cell>
        </row>
        <row r="503">
          <cell r="A503">
            <v>137</v>
          </cell>
          <cell r="B503">
            <v>0</v>
          </cell>
          <cell r="C503">
            <v>7.21</v>
          </cell>
        </row>
        <row r="504">
          <cell r="A504">
            <v>138</v>
          </cell>
          <cell r="B504">
            <v>0</v>
          </cell>
          <cell r="C504">
            <v>7.06</v>
          </cell>
        </row>
        <row r="505">
          <cell r="A505">
            <v>139</v>
          </cell>
          <cell r="B505">
            <v>0</v>
          </cell>
          <cell r="C505">
            <v>6.9</v>
          </cell>
        </row>
        <row r="506">
          <cell r="A506">
            <v>140</v>
          </cell>
          <cell r="B506">
            <v>0</v>
          </cell>
          <cell r="C506">
            <v>6.74</v>
          </cell>
        </row>
        <row r="507">
          <cell r="A507">
            <v>141</v>
          </cell>
          <cell r="B507">
            <v>0</v>
          </cell>
          <cell r="C507">
            <v>6.6</v>
          </cell>
        </row>
        <row r="508">
          <cell r="A508">
            <v>142</v>
          </cell>
          <cell r="B508">
            <v>0</v>
          </cell>
          <cell r="C508">
            <v>6.45</v>
          </cell>
        </row>
        <row r="509">
          <cell r="A509">
            <v>143</v>
          </cell>
          <cell r="B509">
            <v>0</v>
          </cell>
          <cell r="C509">
            <v>6.28</v>
          </cell>
        </row>
        <row r="510">
          <cell r="A510">
            <v>144</v>
          </cell>
          <cell r="B510">
            <v>0</v>
          </cell>
          <cell r="C510">
            <v>6.11</v>
          </cell>
        </row>
        <row r="511">
          <cell r="A511">
            <v>145</v>
          </cell>
          <cell r="B511">
            <v>0</v>
          </cell>
          <cell r="C511">
            <v>5.98</v>
          </cell>
        </row>
        <row r="512">
          <cell r="A512">
            <v>146</v>
          </cell>
          <cell r="B512">
            <v>0</v>
          </cell>
          <cell r="C512">
            <v>5.85</v>
          </cell>
        </row>
        <row r="513">
          <cell r="A513">
            <v>147</v>
          </cell>
          <cell r="B513">
            <v>0</v>
          </cell>
          <cell r="C513">
            <v>5.68</v>
          </cell>
        </row>
        <row r="514">
          <cell r="A514">
            <v>148</v>
          </cell>
          <cell r="B514">
            <v>0</v>
          </cell>
          <cell r="C514">
            <v>5.5</v>
          </cell>
        </row>
        <row r="515">
          <cell r="A515">
            <v>149</v>
          </cell>
          <cell r="B515">
            <v>0</v>
          </cell>
          <cell r="C515">
            <v>5.35</v>
          </cell>
        </row>
        <row r="516">
          <cell r="A516">
            <v>150</v>
          </cell>
          <cell r="B516">
            <v>0</v>
          </cell>
          <cell r="C516">
            <v>5.2</v>
          </cell>
        </row>
        <row r="517">
          <cell r="A517">
            <v>151</v>
          </cell>
          <cell r="B517">
            <v>0</v>
          </cell>
          <cell r="C517">
            <v>5.0599999999999996</v>
          </cell>
        </row>
        <row r="518">
          <cell r="A518">
            <v>152</v>
          </cell>
          <cell r="B518">
            <v>0</v>
          </cell>
          <cell r="C518">
            <v>4.91</v>
          </cell>
        </row>
        <row r="519">
          <cell r="A519">
            <v>153</v>
          </cell>
          <cell r="B519">
            <v>0</v>
          </cell>
          <cell r="C519">
            <v>4.79</v>
          </cell>
        </row>
        <row r="520">
          <cell r="A520">
            <v>154</v>
          </cell>
          <cell r="B520">
            <v>0</v>
          </cell>
          <cell r="C520">
            <v>4.66</v>
          </cell>
        </row>
        <row r="521">
          <cell r="A521">
            <v>155</v>
          </cell>
          <cell r="B521">
            <v>0</v>
          </cell>
          <cell r="C521">
            <v>4.53</v>
          </cell>
        </row>
        <row r="522">
          <cell r="A522">
            <v>156</v>
          </cell>
          <cell r="B522">
            <v>0</v>
          </cell>
          <cell r="C522">
            <v>4.4000000000000004</v>
          </cell>
        </row>
        <row r="523">
          <cell r="A523">
            <v>157</v>
          </cell>
          <cell r="B523">
            <v>0</v>
          </cell>
          <cell r="C523">
            <v>4.28</v>
          </cell>
        </row>
        <row r="524">
          <cell r="A524">
            <v>158</v>
          </cell>
          <cell r="B524">
            <v>0</v>
          </cell>
          <cell r="C524">
            <v>4.1500000000000004</v>
          </cell>
        </row>
        <row r="525">
          <cell r="A525">
            <v>159</v>
          </cell>
          <cell r="B525">
            <v>0</v>
          </cell>
          <cell r="C525">
            <v>4.04</v>
          </cell>
        </row>
        <row r="526">
          <cell r="A526">
            <v>160</v>
          </cell>
          <cell r="B526">
            <v>0</v>
          </cell>
          <cell r="C526">
            <v>3.92</v>
          </cell>
        </row>
        <row r="527">
          <cell r="A527">
            <v>161</v>
          </cell>
          <cell r="B527">
            <v>0</v>
          </cell>
          <cell r="C527">
            <v>3.8</v>
          </cell>
        </row>
        <row r="528">
          <cell r="A528">
            <v>162</v>
          </cell>
          <cell r="B528">
            <v>0</v>
          </cell>
          <cell r="C528">
            <v>3.68</v>
          </cell>
        </row>
        <row r="529">
          <cell r="A529">
            <v>163</v>
          </cell>
          <cell r="B529">
            <v>0</v>
          </cell>
          <cell r="C529">
            <v>3.56</v>
          </cell>
        </row>
        <row r="530">
          <cell r="A530">
            <v>164</v>
          </cell>
          <cell r="B530">
            <v>0</v>
          </cell>
          <cell r="C530">
            <v>3.44</v>
          </cell>
        </row>
        <row r="531">
          <cell r="A531">
            <v>165</v>
          </cell>
          <cell r="B531">
            <v>0</v>
          </cell>
          <cell r="C531">
            <v>3.34</v>
          </cell>
        </row>
        <row r="532">
          <cell r="A532">
            <v>166</v>
          </cell>
          <cell r="B532">
            <v>0</v>
          </cell>
          <cell r="C532">
            <v>3.25</v>
          </cell>
        </row>
        <row r="533">
          <cell r="A533">
            <v>167</v>
          </cell>
          <cell r="B533">
            <v>0</v>
          </cell>
          <cell r="C533">
            <v>3.13</v>
          </cell>
        </row>
        <row r="534">
          <cell r="A534">
            <v>168</v>
          </cell>
          <cell r="B534">
            <v>0</v>
          </cell>
          <cell r="C534">
            <v>3.02</v>
          </cell>
        </row>
        <row r="535">
          <cell r="A535">
            <v>169</v>
          </cell>
          <cell r="B535">
            <v>0</v>
          </cell>
          <cell r="C535">
            <v>2.93</v>
          </cell>
        </row>
        <row r="536">
          <cell r="A536">
            <v>170</v>
          </cell>
          <cell r="B536">
            <v>0</v>
          </cell>
          <cell r="C536">
            <v>2.85</v>
          </cell>
        </row>
        <row r="537">
          <cell r="A537">
            <v>171</v>
          </cell>
          <cell r="B537">
            <v>0</v>
          </cell>
          <cell r="C537">
            <v>2.77</v>
          </cell>
        </row>
        <row r="538">
          <cell r="A538">
            <v>172</v>
          </cell>
          <cell r="B538">
            <v>0</v>
          </cell>
          <cell r="C538">
            <v>2.7</v>
          </cell>
        </row>
        <row r="539">
          <cell r="A539">
            <v>173</v>
          </cell>
          <cell r="B539">
            <v>0</v>
          </cell>
          <cell r="C539">
            <v>2.61</v>
          </cell>
        </row>
        <row r="540">
          <cell r="A540">
            <v>174</v>
          </cell>
          <cell r="B540">
            <v>0</v>
          </cell>
          <cell r="C540">
            <v>2.52</v>
          </cell>
        </row>
        <row r="541">
          <cell r="A541">
            <v>175</v>
          </cell>
          <cell r="B541">
            <v>0</v>
          </cell>
          <cell r="C541">
            <v>2.42</v>
          </cell>
        </row>
        <row r="542">
          <cell r="A542">
            <v>176</v>
          </cell>
          <cell r="B542">
            <v>0</v>
          </cell>
          <cell r="C542">
            <v>2.3199999999999998</v>
          </cell>
        </row>
        <row r="543">
          <cell r="A543">
            <v>177</v>
          </cell>
          <cell r="B543">
            <v>0</v>
          </cell>
          <cell r="C543">
            <v>2.25</v>
          </cell>
        </row>
        <row r="544">
          <cell r="A544">
            <v>178</v>
          </cell>
          <cell r="B544">
            <v>0</v>
          </cell>
          <cell r="C544">
            <v>2.1800000000000002</v>
          </cell>
        </row>
        <row r="545">
          <cell r="A545">
            <v>179</v>
          </cell>
          <cell r="B545">
            <v>0</v>
          </cell>
          <cell r="C545">
            <v>2.11</v>
          </cell>
        </row>
        <row r="546">
          <cell r="A546">
            <v>180</v>
          </cell>
          <cell r="B546">
            <v>0</v>
          </cell>
          <cell r="C546">
            <v>2.0499999999999998</v>
          </cell>
        </row>
        <row r="547">
          <cell r="A547">
            <v>181</v>
          </cell>
          <cell r="B547">
            <v>0</v>
          </cell>
          <cell r="C547">
            <v>1.97</v>
          </cell>
        </row>
        <row r="548">
          <cell r="A548">
            <v>182</v>
          </cell>
          <cell r="B548">
            <v>0</v>
          </cell>
          <cell r="C548">
            <v>1.89</v>
          </cell>
        </row>
        <row r="549">
          <cell r="A549">
            <v>183</v>
          </cell>
          <cell r="B549">
            <v>0</v>
          </cell>
          <cell r="C549">
            <v>1.82</v>
          </cell>
        </row>
        <row r="550">
          <cell r="A550">
            <v>184</v>
          </cell>
          <cell r="B550">
            <v>0</v>
          </cell>
          <cell r="C550">
            <v>1.75</v>
          </cell>
        </row>
        <row r="551">
          <cell r="A551">
            <v>185</v>
          </cell>
          <cell r="B551">
            <v>0</v>
          </cell>
          <cell r="C551">
            <v>1.68</v>
          </cell>
        </row>
        <row r="552">
          <cell r="A552">
            <v>186</v>
          </cell>
          <cell r="B552">
            <v>0</v>
          </cell>
          <cell r="C552">
            <v>1.62</v>
          </cell>
        </row>
        <row r="553">
          <cell r="A553">
            <v>187</v>
          </cell>
          <cell r="B553">
            <v>0</v>
          </cell>
          <cell r="C553">
            <v>1.55</v>
          </cell>
        </row>
        <row r="554">
          <cell r="A554">
            <v>188</v>
          </cell>
          <cell r="B554">
            <v>0</v>
          </cell>
          <cell r="C554">
            <v>1.49</v>
          </cell>
        </row>
        <row r="555">
          <cell r="A555">
            <v>189</v>
          </cell>
          <cell r="B555">
            <v>0</v>
          </cell>
          <cell r="C555">
            <v>1.43</v>
          </cell>
        </row>
        <row r="556">
          <cell r="A556">
            <v>190</v>
          </cell>
          <cell r="B556">
            <v>0</v>
          </cell>
          <cell r="C556">
            <v>1.38</v>
          </cell>
        </row>
        <row r="557">
          <cell r="A557">
            <v>191</v>
          </cell>
          <cell r="B557">
            <v>0</v>
          </cell>
          <cell r="C557">
            <v>1.32</v>
          </cell>
        </row>
        <row r="558">
          <cell r="A558">
            <v>192</v>
          </cell>
          <cell r="B558">
            <v>0</v>
          </cell>
          <cell r="C558">
            <v>1.26</v>
          </cell>
        </row>
        <row r="559">
          <cell r="A559">
            <v>193</v>
          </cell>
          <cell r="B559">
            <v>0</v>
          </cell>
          <cell r="C559">
            <v>1.21</v>
          </cell>
        </row>
        <row r="560">
          <cell r="A560">
            <v>194</v>
          </cell>
          <cell r="B560">
            <v>0</v>
          </cell>
          <cell r="C560">
            <v>1.1599999999999999</v>
          </cell>
        </row>
        <row r="561">
          <cell r="A561">
            <v>195</v>
          </cell>
          <cell r="B561">
            <v>0</v>
          </cell>
          <cell r="C561">
            <v>1.1100000000000001</v>
          </cell>
        </row>
        <row r="562">
          <cell r="A562">
            <v>196</v>
          </cell>
          <cell r="B562">
            <v>0</v>
          </cell>
          <cell r="C562">
            <v>1.06</v>
          </cell>
        </row>
        <row r="563">
          <cell r="A563">
            <v>197</v>
          </cell>
          <cell r="B563">
            <v>0</v>
          </cell>
          <cell r="C563">
            <v>1.01</v>
          </cell>
        </row>
        <row r="564">
          <cell r="A564">
            <v>198</v>
          </cell>
          <cell r="B564">
            <v>0</v>
          </cell>
          <cell r="C564">
            <v>0.97</v>
          </cell>
        </row>
        <row r="565">
          <cell r="A565">
            <v>199</v>
          </cell>
          <cell r="B565">
            <v>0</v>
          </cell>
          <cell r="C565">
            <v>0.92</v>
          </cell>
        </row>
        <row r="566">
          <cell r="A566">
            <v>200</v>
          </cell>
          <cell r="B566">
            <v>0</v>
          </cell>
          <cell r="C566">
            <v>0.88</v>
          </cell>
        </row>
        <row r="567">
          <cell r="A567">
            <v>201</v>
          </cell>
          <cell r="B567">
            <v>0</v>
          </cell>
          <cell r="C567">
            <v>0.84</v>
          </cell>
        </row>
        <row r="568">
          <cell r="A568">
            <v>202</v>
          </cell>
          <cell r="B568">
            <v>0</v>
          </cell>
          <cell r="C568">
            <v>0.8</v>
          </cell>
        </row>
        <row r="569">
          <cell r="A569">
            <v>203</v>
          </cell>
          <cell r="B569">
            <v>0</v>
          </cell>
          <cell r="C569">
            <v>0.77</v>
          </cell>
        </row>
        <row r="570">
          <cell r="A570">
            <v>204</v>
          </cell>
          <cell r="B570">
            <v>0</v>
          </cell>
          <cell r="C570">
            <v>0.74</v>
          </cell>
        </row>
        <row r="571">
          <cell r="A571">
            <v>205</v>
          </cell>
          <cell r="B571">
            <v>0</v>
          </cell>
          <cell r="C571">
            <v>0.7</v>
          </cell>
        </row>
        <row r="572">
          <cell r="A572">
            <v>206</v>
          </cell>
          <cell r="B572">
            <v>0</v>
          </cell>
          <cell r="C572">
            <v>0.67</v>
          </cell>
        </row>
        <row r="573">
          <cell r="A573">
            <v>207</v>
          </cell>
          <cell r="B573">
            <v>0</v>
          </cell>
          <cell r="C573">
            <v>0.63</v>
          </cell>
        </row>
        <row r="574">
          <cell r="A574">
            <v>208</v>
          </cell>
          <cell r="B574">
            <v>0</v>
          </cell>
          <cell r="C574">
            <v>0.6</v>
          </cell>
        </row>
        <row r="575">
          <cell r="A575">
            <v>209</v>
          </cell>
          <cell r="B575">
            <v>0</v>
          </cell>
          <cell r="C575">
            <v>0.56999999999999995</v>
          </cell>
        </row>
        <row r="576">
          <cell r="A576">
            <v>210</v>
          </cell>
          <cell r="B576">
            <v>0</v>
          </cell>
          <cell r="C576">
            <v>0.54</v>
          </cell>
        </row>
        <row r="577">
          <cell r="A577">
            <v>211</v>
          </cell>
          <cell r="B577">
            <v>0</v>
          </cell>
          <cell r="C577">
            <v>0.51</v>
          </cell>
        </row>
        <row r="578">
          <cell r="A578">
            <v>212</v>
          </cell>
          <cell r="B578">
            <v>0</v>
          </cell>
          <cell r="C578">
            <v>0.48</v>
          </cell>
        </row>
        <row r="579">
          <cell r="A579">
            <v>213</v>
          </cell>
          <cell r="B579">
            <v>0</v>
          </cell>
          <cell r="C579">
            <v>0.46</v>
          </cell>
        </row>
        <row r="580">
          <cell r="A580">
            <v>214</v>
          </cell>
          <cell r="B580">
            <v>0</v>
          </cell>
          <cell r="C580">
            <v>0.44</v>
          </cell>
        </row>
        <row r="581">
          <cell r="A581">
            <v>215</v>
          </cell>
          <cell r="B581">
            <v>0</v>
          </cell>
          <cell r="C581">
            <v>0.41</v>
          </cell>
        </row>
        <row r="582">
          <cell r="A582">
            <v>216</v>
          </cell>
          <cell r="B582">
            <v>0</v>
          </cell>
          <cell r="C582">
            <v>0.39</v>
          </cell>
        </row>
        <row r="583">
          <cell r="A583">
            <v>217</v>
          </cell>
          <cell r="B583">
            <v>0</v>
          </cell>
          <cell r="C583">
            <v>0.37</v>
          </cell>
        </row>
        <row r="584">
          <cell r="A584">
            <v>218</v>
          </cell>
          <cell r="B584">
            <v>0</v>
          </cell>
          <cell r="C584">
            <v>0.35</v>
          </cell>
        </row>
        <row r="585">
          <cell r="A585">
            <v>219</v>
          </cell>
          <cell r="B585">
            <v>0</v>
          </cell>
          <cell r="C585">
            <v>0.33</v>
          </cell>
        </row>
        <row r="586">
          <cell r="A586">
            <v>220</v>
          </cell>
          <cell r="B586">
            <v>0</v>
          </cell>
          <cell r="C586">
            <v>0.32</v>
          </cell>
        </row>
        <row r="587">
          <cell r="A587">
            <v>221</v>
          </cell>
          <cell r="B587">
            <v>0</v>
          </cell>
          <cell r="C587">
            <v>0.3</v>
          </cell>
        </row>
        <row r="588">
          <cell r="A588">
            <v>222</v>
          </cell>
          <cell r="B588">
            <v>0</v>
          </cell>
          <cell r="C588">
            <v>0.28999999999999998</v>
          </cell>
        </row>
        <row r="589">
          <cell r="A589">
            <v>223</v>
          </cell>
          <cell r="B589">
            <v>0</v>
          </cell>
          <cell r="C589">
            <v>0.27</v>
          </cell>
        </row>
        <row r="590">
          <cell r="A590">
            <v>224</v>
          </cell>
          <cell r="B590">
            <v>0</v>
          </cell>
          <cell r="C590">
            <v>0.26</v>
          </cell>
        </row>
        <row r="591">
          <cell r="A591">
            <v>225</v>
          </cell>
          <cell r="B591">
            <v>0</v>
          </cell>
          <cell r="C591">
            <v>0.25</v>
          </cell>
        </row>
        <row r="592">
          <cell r="A592">
            <v>226</v>
          </cell>
          <cell r="B592">
            <v>0</v>
          </cell>
          <cell r="C592">
            <v>0.24</v>
          </cell>
        </row>
        <row r="593">
          <cell r="A593">
            <v>227</v>
          </cell>
          <cell r="B593">
            <v>0</v>
          </cell>
          <cell r="C593">
            <v>0.22</v>
          </cell>
        </row>
        <row r="594">
          <cell r="A594">
            <v>228</v>
          </cell>
          <cell r="B594">
            <v>0</v>
          </cell>
          <cell r="C594">
            <v>0.21</v>
          </cell>
        </row>
        <row r="595">
          <cell r="A595">
            <v>229</v>
          </cell>
          <cell r="B595">
            <v>0</v>
          </cell>
          <cell r="C595">
            <v>0.2</v>
          </cell>
        </row>
        <row r="596">
          <cell r="A596">
            <v>230</v>
          </cell>
          <cell r="B596">
            <v>0</v>
          </cell>
          <cell r="C596">
            <v>0.2</v>
          </cell>
        </row>
        <row r="597">
          <cell r="A597">
            <v>231</v>
          </cell>
          <cell r="B597">
            <v>0</v>
          </cell>
          <cell r="C597">
            <v>0.19</v>
          </cell>
        </row>
        <row r="598">
          <cell r="A598">
            <v>232</v>
          </cell>
          <cell r="B598">
            <v>0</v>
          </cell>
          <cell r="C598">
            <v>0.18</v>
          </cell>
        </row>
        <row r="599">
          <cell r="A599">
            <v>233</v>
          </cell>
          <cell r="B599">
            <v>0</v>
          </cell>
          <cell r="C599">
            <v>0.17</v>
          </cell>
        </row>
        <row r="600">
          <cell r="A600">
            <v>234</v>
          </cell>
          <cell r="B600">
            <v>0</v>
          </cell>
          <cell r="C600">
            <v>0.16</v>
          </cell>
        </row>
        <row r="601">
          <cell r="A601">
            <v>235</v>
          </cell>
          <cell r="B601">
            <v>0</v>
          </cell>
          <cell r="C601">
            <v>0.15</v>
          </cell>
        </row>
        <row r="602">
          <cell r="A602">
            <v>236</v>
          </cell>
          <cell r="B602">
            <v>0</v>
          </cell>
          <cell r="C602">
            <v>0.14000000000000001</v>
          </cell>
        </row>
        <row r="603">
          <cell r="A603">
            <v>237</v>
          </cell>
          <cell r="B603">
            <v>0</v>
          </cell>
          <cell r="C603">
            <v>0.13</v>
          </cell>
        </row>
        <row r="604">
          <cell r="A604">
            <v>238</v>
          </cell>
          <cell r="B604">
            <v>0</v>
          </cell>
          <cell r="C604">
            <v>0.12</v>
          </cell>
        </row>
        <row r="605">
          <cell r="A605">
            <v>239</v>
          </cell>
          <cell r="B605">
            <v>0</v>
          </cell>
          <cell r="C605">
            <v>0.11</v>
          </cell>
        </row>
        <row r="606">
          <cell r="A606">
            <v>240</v>
          </cell>
          <cell r="B606">
            <v>0</v>
          </cell>
          <cell r="C606">
            <v>0.1</v>
          </cell>
        </row>
        <row r="607">
          <cell r="A607">
            <v>241</v>
          </cell>
          <cell r="B607">
            <v>0</v>
          </cell>
          <cell r="C607">
            <v>0.09</v>
          </cell>
        </row>
        <row r="608">
          <cell r="A608">
            <v>242</v>
          </cell>
          <cell r="B608">
            <v>0</v>
          </cell>
          <cell r="C608">
            <v>0.09</v>
          </cell>
        </row>
        <row r="609">
          <cell r="A609">
            <v>243</v>
          </cell>
          <cell r="B609">
            <v>0</v>
          </cell>
          <cell r="C609">
            <v>0.08</v>
          </cell>
        </row>
        <row r="610">
          <cell r="A610">
            <v>244</v>
          </cell>
          <cell r="B610">
            <v>0.01</v>
          </cell>
          <cell r="C610">
            <v>7.0000000000000007E-2</v>
          </cell>
        </row>
        <row r="611">
          <cell r="A611">
            <v>245</v>
          </cell>
          <cell r="B611">
            <v>0.01</v>
          </cell>
          <cell r="C611">
            <v>0.06</v>
          </cell>
        </row>
        <row r="612">
          <cell r="A612">
            <v>246</v>
          </cell>
          <cell r="B612">
            <v>0.01</v>
          </cell>
          <cell r="C612">
            <v>0.05</v>
          </cell>
        </row>
        <row r="613">
          <cell r="A613">
            <v>247</v>
          </cell>
          <cell r="B613">
            <v>0.01</v>
          </cell>
          <cell r="C613">
            <v>0.04</v>
          </cell>
        </row>
        <row r="614">
          <cell r="A614">
            <v>248</v>
          </cell>
          <cell r="B614">
            <v>0.01</v>
          </cell>
          <cell r="C614">
            <v>0.03</v>
          </cell>
        </row>
        <row r="615">
          <cell r="A615">
            <v>249</v>
          </cell>
          <cell r="B615">
            <v>0.01</v>
          </cell>
          <cell r="C615">
            <v>0.02</v>
          </cell>
        </row>
        <row r="616">
          <cell r="A616">
            <v>250</v>
          </cell>
          <cell r="B616">
            <v>0.01</v>
          </cell>
          <cell r="C616">
            <v>0.02</v>
          </cell>
        </row>
        <row r="617">
          <cell r="A617">
            <v>251</v>
          </cell>
          <cell r="B617">
            <v>0.01</v>
          </cell>
          <cell r="C617">
            <v>0.01</v>
          </cell>
        </row>
        <row r="618">
          <cell r="A618">
            <v>252</v>
          </cell>
          <cell r="B618">
            <v>0.01</v>
          </cell>
          <cell r="C618">
            <v>0</v>
          </cell>
        </row>
        <row r="619">
          <cell r="A619">
            <v>253</v>
          </cell>
          <cell r="B619">
            <v>0.01</v>
          </cell>
          <cell r="C619">
            <v>0</v>
          </cell>
        </row>
        <row r="620">
          <cell r="A620">
            <v>254</v>
          </cell>
          <cell r="B620">
            <v>0.01</v>
          </cell>
          <cell r="C620">
            <v>0</v>
          </cell>
        </row>
        <row r="621">
          <cell r="A621">
            <v>255</v>
          </cell>
          <cell r="B621">
            <v>0.01</v>
          </cell>
          <cell r="C621">
            <v>0</v>
          </cell>
        </row>
        <row r="622">
          <cell r="A622">
            <v>256</v>
          </cell>
          <cell r="B622">
            <v>0.02</v>
          </cell>
          <cell r="C622">
            <v>0</v>
          </cell>
        </row>
        <row r="623">
          <cell r="A623">
            <v>257</v>
          </cell>
          <cell r="B623">
            <v>0.02</v>
          </cell>
          <cell r="C623">
            <v>0</v>
          </cell>
        </row>
        <row r="624">
          <cell r="A624">
            <v>258</v>
          </cell>
          <cell r="B624">
            <v>0.02</v>
          </cell>
          <cell r="C624">
            <v>0</v>
          </cell>
        </row>
        <row r="625">
          <cell r="A625">
            <v>259</v>
          </cell>
          <cell r="B625">
            <v>0.02</v>
          </cell>
          <cell r="C625">
            <v>0</v>
          </cell>
        </row>
        <row r="626">
          <cell r="A626">
            <v>260</v>
          </cell>
          <cell r="B626">
            <v>0.02</v>
          </cell>
          <cell r="C626">
            <v>0</v>
          </cell>
        </row>
        <row r="627">
          <cell r="A627">
            <v>261</v>
          </cell>
          <cell r="B627">
            <v>0.02</v>
          </cell>
          <cell r="C627">
            <v>0</v>
          </cell>
        </row>
        <row r="628">
          <cell r="A628">
            <v>262</v>
          </cell>
          <cell r="B628">
            <v>0.02</v>
          </cell>
          <cell r="C628">
            <v>0</v>
          </cell>
        </row>
        <row r="629">
          <cell r="A629">
            <v>263</v>
          </cell>
          <cell r="B629">
            <v>0.02</v>
          </cell>
          <cell r="C629">
            <v>0</v>
          </cell>
        </row>
        <row r="630">
          <cell r="A630">
            <v>264</v>
          </cell>
          <cell r="B630">
            <v>0.02</v>
          </cell>
          <cell r="C630">
            <v>0</v>
          </cell>
        </row>
        <row r="631">
          <cell r="A631">
            <v>265</v>
          </cell>
          <cell r="B631">
            <v>0.02</v>
          </cell>
          <cell r="C631">
            <v>0</v>
          </cell>
        </row>
        <row r="632">
          <cell r="A632">
            <v>266</v>
          </cell>
          <cell r="B632">
            <v>0.02</v>
          </cell>
          <cell r="C632">
            <v>0</v>
          </cell>
        </row>
        <row r="633">
          <cell r="A633">
            <v>267</v>
          </cell>
          <cell r="B633">
            <v>0.02</v>
          </cell>
          <cell r="C633">
            <v>0</v>
          </cell>
        </row>
        <row r="634">
          <cell r="A634">
            <v>268</v>
          </cell>
          <cell r="B634">
            <v>0.03</v>
          </cell>
          <cell r="C634">
            <v>0</v>
          </cell>
        </row>
        <row r="635">
          <cell r="A635">
            <v>269</v>
          </cell>
          <cell r="B635">
            <v>0.03</v>
          </cell>
          <cell r="C635">
            <v>0</v>
          </cell>
        </row>
        <row r="636">
          <cell r="A636">
            <v>270</v>
          </cell>
          <cell r="B636">
            <v>0.03</v>
          </cell>
          <cell r="C636">
            <v>0</v>
          </cell>
        </row>
        <row r="637">
          <cell r="A637">
            <v>271</v>
          </cell>
          <cell r="B637">
            <v>0.03</v>
          </cell>
          <cell r="C637">
            <v>0</v>
          </cell>
        </row>
        <row r="638">
          <cell r="A638">
            <v>272</v>
          </cell>
          <cell r="B638">
            <v>0.03</v>
          </cell>
          <cell r="C638">
            <v>0</v>
          </cell>
        </row>
        <row r="639">
          <cell r="A639">
            <v>273</v>
          </cell>
          <cell r="B639">
            <v>0.03</v>
          </cell>
          <cell r="C639">
            <v>0</v>
          </cell>
        </row>
        <row r="640">
          <cell r="A640">
            <v>274</v>
          </cell>
          <cell r="B640">
            <v>0.03</v>
          </cell>
          <cell r="C640">
            <v>0</v>
          </cell>
        </row>
        <row r="641">
          <cell r="A641">
            <v>275</v>
          </cell>
          <cell r="B641">
            <v>0.03</v>
          </cell>
          <cell r="C641">
            <v>0</v>
          </cell>
        </row>
        <row r="642">
          <cell r="A642">
            <v>276</v>
          </cell>
          <cell r="B642">
            <v>0.03</v>
          </cell>
          <cell r="C642">
            <v>0</v>
          </cell>
        </row>
        <row r="643">
          <cell r="A643">
            <v>277</v>
          </cell>
          <cell r="B643">
            <v>0.03</v>
          </cell>
          <cell r="C643">
            <v>0</v>
          </cell>
        </row>
        <row r="644">
          <cell r="A644">
            <v>278</v>
          </cell>
          <cell r="B644">
            <v>0.03</v>
          </cell>
          <cell r="C644">
            <v>0</v>
          </cell>
        </row>
        <row r="645">
          <cell r="A645">
            <v>279</v>
          </cell>
          <cell r="B645">
            <v>0.03</v>
          </cell>
          <cell r="C645">
            <v>0</v>
          </cell>
        </row>
        <row r="646">
          <cell r="A646">
            <v>280</v>
          </cell>
          <cell r="B646">
            <v>0.04</v>
          </cell>
          <cell r="C646">
            <v>0</v>
          </cell>
        </row>
        <row r="647">
          <cell r="A647">
            <v>281</v>
          </cell>
          <cell r="B647">
            <v>0.04</v>
          </cell>
          <cell r="C647">
            <v>0</v>
          </cell>
        </row>
        <row r="648">
          <cell r="A648">
            <v>282</v>
          </cell>
          <cell r="B648">
            <v>0.04</v>
          </cell>
          <cell r="C648">
            <v>0</v>
          </cell>
        </row>
        <row r="649">
          <cell r="A649">
            <v>283</v>
          </cell>
          <cell r="B649">
            <v>0.04</v>
          </cell>
          <cell r="C649">
            <v>0</v>
          </cell>
        </row>
        <row r="650">
          <cell r="A650">
            <v>284</v>
          </cell>
          <cell r="B650">
            <v>0.04</v>
          </cell>
          <cell r="C650">
            <v>0</v>
          </cell>
        </row>
        <row r="651">
          <cell r="A651">
            <v>285</v>
          </cell>
          <cell r="B651">
            <v>0.04</v>
          </cell>
          <cell r="C651">
            <v>0</v>
          </cell>
        </row>
        <row r="652">
          <cell r="A652">
            <v>286</v>
          </cell>
          <cell r="B652">
            <v>0.04</v>
          </cell>
          <cell r="C652">
            <v>0</v>
          </cell>
        </row>
        <row r="653">
          <cell r="A653">
            <v>287</v>
          </cell>
          <cell r="B653">
            <v>0.04</v>
          </cell>
          <cell r="C653">
            <v>0</v>
          </cell>
        </row>
        <row r="654">
          <cell r="A654">
            <v>288</v>
          </cell>
          <cell r="B654">
            <v>0.04</v>
          </cell>
          <cell r="C654">
            <v>0</v>
          </cell>
        </row>
        <row r="655">
          <cell r="A655">
            <v>289</v>
          </cell>
          <cell r="B655">
            <v>0.04</v>
          </cell>
          <cell r="C655">
            <v>0</v>
          </cell>
        </row>
        <row r="656">
          <cell r="A656">
            <v>290</v>
          </cell>
          <cell r="B656">
            <v>0.04</v>
          </cell>
          <cell r="C656">
            <v>0</v>
          </cell>
        </row>
        <row r="657">
          <cell r="A657">
            <v>291</v>
          </cell>
          <cell r="B657">
            <v>0.04</v>
          </cell>
          <cell r="C657">
            <v>0</v>
          </cell>
        </row>
        <row r="658">
          <cell r="A658">
            <v>292</v>
          </cell>
          <cell r="B658">
            <v>0.05</v>
          </cell>
          <cell r="C658">
            <v>0</v>
          </cell>
        </row>
        <row r="659">
          <cell r="A659">
            <v>293</v>
          </cell>
          <cell r="B659">
            <v>0.05</v>
          </cell>
          <cell r="C659">
            <v>0</v>
          </cell>
        </row>
        <row r="660">
          <cell r="A660">
            <v>294</v>
          </cell>
          <cell r="B660">
            <v>0.05</v>
          </cell>
          <cell r="C660">
            <v>0</v>
          </cell>
        </row>
        <row r="661">
          <cell r="A661">
            <v>295</v>
          </cell>
          <cell r="B661">
            <v>0.05</v>
          </cell>
          <cell r="C661">
            <v>0</v>
          </cell>
        </row>
        <row r="662">
          <cell r="A662">
            <v>296</v>
          </cell>
          <cell r="B662">
            <v>0.05</v>
          </cell>
          <cell r="C662">
            <v>0</v>
          </cell>
        </row>
        <row r="663">
          <cell r="A663">
            <v>297</v>
          </cell>
          <cell r="B663">
            <v>0.05</v>
          </cell>
          <cell r="C663">
            <v>0</v>
          </cell>
        </row>
        <row r="664">
          <cell r="A664">
            <v>298</v>
          </cell>
          <cell r="B664">
            <v>0.05</v>
          </cell>
          <cell r="C664">
            <v>0</v>
          </cell>
        </row>
        <row r="665">
          <cell r="A665">
            <v>299</v>
          </cell>
          <cell r="B665">
            <v>0.05</v>
          </cell>
          <cell r="C665">
            <v>0</v>
          </cell>
        </row>
        <row r="666">
          <cell r="A666">
            <v>300</v>
          </cell>
          <cell r="B666">
            <v>0.05</v>
          </cell>
          <cell r="C666">
            <v>0</v>
          </cell>
        </row>
        <row r="667">
          <cell r="A667">
            <v>301</v>
          </cell>
          <cell r="B667">
            <v>0.05</v>
          </cell>
          <cell r="C667">
            <v>0</v>
          </cell>
        </row>
        <row r="668">
          <cell r="A668">
            <v>302</v>
          </cell>
          <cell r="B668">
            <v>0.05</v>
          </cell>
          <cell r="C668">
            <v>0</v>
          </cell>
        </row>
        <row r="669">
          <cell r="A669">
            <v>303</v>
          </cell>
          <cell r="B669">
            <v>0.05</v>
          </cell>
          <cell r="C669">
            <v>0</v>
          </cell>
        </row>
        <row r="670">
          <cell r="A670">
            <v>304</v>
          </cell>
          <cell r="B670">
            <v>0.06</v>
          </cell>
          <cell r="C670">
            <v>0</v>
          </cell>
        </row>
        <row r="671">
          <cell r="A671">
            <v>305</v>
          </cell>
          <cell r="B671">
            <v>0.06</v>
          </cell>
          <cell r="C671">
            <v>0</v>
          </cell>
        </row>
        <row r="672">
          <cell r="A672">
            <v>306</v>
          </cell>
          <cell r="B672">
            <v>0.06</v>
          </cell>
          <cell r="C672">
            <v>0</v>
          </cell>
        </row>
        <row r="673">
          <cell r="A673">
            <v>307</v>
          </cell>
          <cell r="B673">
            <v>0.06</v>
          </cell>
          <cell r="C673">
            <v>0</v>
          </cell>
        </row>
        <row r="674">
          <cell r="A674">
            <v>308</v>
          </cell>
          <cell r="B674">
            <v>0.06</v>
          </cell>
          <cell r="C674">
            <v>0</v>
          </cell>
        </row>
        <row r="675">
          <cell r="A675">
            <v>309</v>
          </cell>
          <cell r="B675">
            <v>0.06</v>
          </cell>
          <cell r="C675">
            <v>0</v>
          </cell>
        </row>
        <row r="676">
          <cell r="A676">
            <v>310</v>
          </cell>
          <cell r="B676">
            <v>0.06</v>
          </cell>
          <cell r="C676">
            <v>0</v>
          </cell>
        </row>
        <row r="677">
          <cell r="A677">
            <v>311</v>
          </cell>
          <cell r="B677">
            <v>0.06</v>
          </cell>
          <cell r="C677">
            <v>0</v>
          </cell>
        </row>
        <row r="678">
          <cell r="A678">
            <v>312</v>
          </cell>
          <cell r="B678">
            <v>0.06</v>
          </cell>
          <cell r="C678">
            <v>0</v>
          </cell>
        </row>
        <row r="679">
          <cell r="A679">
            <v>313</v>
          </cell>
          <cell r="B679">
            <v>0.06</v>
          </cell>
          <cell r="C679">
            <v>0</v>
          </cell>
        </row>
        <row r="680">
          <cell r="A680">
            <v>314</v>
          </cell>
          <cell r="B680">
            <v>0.06</v>
          </cell>
          <cell r="C680">
            <v>0</v>
          </cell>
        </row>
        <row r="681">
          <cell r="A681">
            <v>315</v>
          </cell>
          <cell r="B681">
            <v>0.06</v>
          </cell>
          <cell r="C681">
            <v>0</v>
          </cell>
        </row>
        <row r="682">
          <cell r="A682">
            <v>316</v>
          </cell>
          <cell r="B682">
            <v>7.0000000000000007E-2</v>
          </cell>
          <cell r="C682">
            <v>0</v>
          </cell>
        </row>
        <row r="683">
          <cell r="A683">
            <v>317</v>
          </cell>
          <cell r="B683">
            <v>7.0000000000000007E-2</v>
          </cell>
          <cell r="C683">
            <v>0</v>
          </cell>
        </row>
        <row r="684">
          <cell r="A684">
            <v>318</v>
          </cell>
          <cell r="B684">
            <v>7.0000000000000007E-2</v>
          </cell>
          <cell r="C684">
            <v>0</v>
          </cell>
        </row>
        <row r="685">
          <cell r="A685">
            <v>319</v>
          </cell>
          <cell r="B685">
            <v>7.0000000000000007E-2</v>
          </cell>
          <cell r="C685">
            <v>0</v>
          </cell>
        </row>
        <row r="686">
          <cell r="A686">
            <v>320</v>
          </cell>
          <cell r="B686">
            <v>7.0000000000000007E-2</v>
          </cell>
          <cell r="C686">
            <v>0</v>
          </cell>
        </row>
        <row r="687">
          <cell r="A687">
            <v>321</v>
          </cell>
          <cell r="B687">
            <v>7.0000000000000007E-2</v>
          </cell>
          <cell r="C687">
            <v>0</v>
          </cell>
        </row>
        <row r="688">
          <cell r="A688">
            <v>322</v>
          </cell>
          <cell r="B688">
            <v>7.0000000000000007E-2</v>
          </cell>
          <cell r="C688">
            <v>0</v>
          </cell>
        </row>
        <row r="689">
          <cell r="A689">
            <v>323</v>
          </cell>
          <cell r="B689">
            <v>7.0000000000000007E-2</v>
          </cell>
          <cell r="C689">
            <v>0</v>
          </cell>
        </row>
        <row r="690">
          <cell r="A690">
            <v>324</v>
          </cell>
          <cell r="B690">
            <v>7.0000000000000007E-2</v>
          </cell>
          <cell r="C690">
            <v>0</v>
          </cell>
        </row>
        <row r="691">
          <cell r="A691">
            <v>325</v>
          </cell>
          <cell r="B691">
            <v>7.0000000000000007E-2</v>
          </cell>
          <cell r="C691">
            <v>0</v>
          </cell>
        </row>
        <row r="692">
          <cell r="A692">
            <v>326</v>
          </cell>
          <cell r="B692">
            <v>7.0000000000000007E-2</v>
          </cell>
          <cell r="C692">
            <v>0</v>
          </cell>
        </row>
        <row r="693">
          <cell r="A693">
            <v>327</v>
          </cell>
          <cell r="B693">
            <v>7.0000000000000007E-2</v>
          </cell>
          <cell r="C693">
            <v>0</v>
          </cell>
        </row>
        <row r="694">
          <cell r="A694">
            <v>328</v>
          </cell>
          <cell r="B694">
            <v>0.08</v>
          </cell>
          <cell r="C694">
            <v>0</v>
          </cell>
        </row>
        <row r="695">
          <cell r="A695">
            <v>329</v>
          </cell>
          <cell r="B695">
            <v>0.08</v>
          </cell>
          <cell r="C695">
            <v>0</v>
          </cell>
        </row>
        <row r="696">
          <cell r="A696">
            <v>330</v>
          </cell>
          <cell r="B696">
            <v>0.08</v>
          </cell>
          <cell r="C696">
            <v>0</v>
          </cell>
        </row>
        <row r="697">
          <cell r="A697">
            <v>331</v>
          </cell>
          <cell r="B697">
            <v>0.08</v>
          </cell>
          <cell r="C697">
            <v>0</v>
          </cell>
        </row>
        <row r="698">
          <cell r="A698">
            <v>332</v>
          </cell>
          <cell r="B698">
            <v>0.08</v>
          </cell>
          <cell r="C698">
            <v>0</v>
          </cell>
        </row>
        <row r="699">
          <cell r="A699">
            <v>333</v>
          </cell>
          <cell r="B699">
            <v>0.08</v>
          </cell>
          <cell r="C699">
            <v>0</v>
          </cell>
        </row>
        <row r="700">
          <cell r="A700">
            <v>334</v>
          </cell>
          <cell r="B700">
            <v>0.08</v>
          </cell>
          <cell r="C700">
            <v>0</v>
          </cell>
        </row>
        <row r="701">
          <cell r="A701">
            <v>335</v>
          </cell>
          <cell r="B701">
            <v>0.08</v>
          </cell>
          <cell r="C701">
            <v>0</v>
          </cell>
        </row>
        <row r="702">
          <cell r="A702">
            <v>336</v>
          </cell>
          <cell r="B702">
            <v>0.08</v>
          </cell>
          <cell r="C702">
            <v>0</v>
          </cell>
        </row>
        <row r="703">
          <cell r="A703">
            <v>337</v>
          </cell>
          <cell r="B703">
            <v>0.08</v>
          </cell>
          <cell r="C703">
            <v>0</v>
          </cell>
        </row>
        <row r="704">
          <cell r="A704">
            <v>338</v>
          </cell>
          <cell r="B704">
            <v>0.08</v>
          </cell>
          <cell r="C704">
            <v>0</v>
          </cell>
        </row>
        <row r="705">
          <cell r="A705">
            <v>339</v>
          </cell>
          <cell r="B705">
            <v>0.08</v>
          </cell>
          <cell r="C705">
            <v>0</v>
          </cell>
        </row>
        <row r="706">
          <cell r="A706">
            <v>340</v>
          </cell>
          <cell r="B706">
            <v>0.08</v>
          </cell>
          <cell r="C706">
            <v>0</v>
          </cell>
        </row>
        <row r="707">
          <cell r="A707">
            <v>341</v>
          </cell>
          <cell r="B707">
            <v>0.08</v>
          </cell>
          <cell r="C707">
            <v>0</v>
          </cell>
        </row>
        <row r="708">
          <cell r="A708">
            <v>342</v>
          </cell>
          <cell r="B708">
            <v>0.08</v>
          </cell>
          <cell r="C708">
            <v>0</v>
          </cell>
        </row>
        <row r="709">
          <cell r="A709">
            <v>343</v>
          </cell>
          <cell r="B709">
            <v>0.08</v>
          </cell>
          <cell r="C709">
            <v>0</v>
          </cell>
        </row>
        <row r="710">
          <cell r="A710">
            <v>344</v>
          </cell>
          <cell r="B710">
            <v>0.08</v>
          </cell>
          <cell r="C710">
            <v>0</v>
          </cell>
        </row>
        <row r="711">
          <cell r="A711">
            <v>345</v>
          </cell>
          <cell r="B711">
            <v>0.08</v>
          </cell>
          <cell r="C711">
            <v>0</v>
          </cell>
        </row>
        <row r="712">
          <cell r="A712">
            <v>346</v>
          </cell>
          <cell r="B712">
            <v>0.09</v>
          </cell>
          <cell r="C712">
            <v>0</v>
          </cell>
        </row>
        <row r="713">
          <cell r="A713">
            <v>347</v>
          </cell>
          <cell r="B713">
            <v>0.09</v>
          </cell>
          <cell r="C713">
            <v>0</v>
          </cell>
        </row>
        <row r="714">
          <cell r="A714">
            <v>348</v>
          </cell>
          <cell r="B714">
            <v>0.09</v>
          </cell>
          <cell r="C714">
            <v>0</v>
          </cell>
        </row>
        <row r="715">
          <cell r="A715">
            <v>349</v>
          </cell>
          <cell r="B715">
            <v>0.09</v>
          </cell>
          <cell r="C715">
            <v>0</v>
          </cell>
        </row>
        <row r="716">
          <cell r="A716">
            <v>350</v>
          </cell>
          <cell r="B716">
            <v>0.09</v>
          </cell>
          <cell r="C716">
            <v>0</v>
          </cell>
        </row>
        <row r="717">
          <cell r="A717">
            <v>351</v>
          </cell>
          <cell r="B717">
            <v>0.09</v>
          </cell>
          <cell r="C717">
            <v>0</v>
          </cell>
        </row>
        <row r="718">
          <cell r="A718">
            <v>352</v>
          </cell>
          <cell r="B718">
            <v>0.09</v>
          </cell>
          <cell r="C718">
            <v>0</v>
          </cell>
        </row>
        <row r="719">
          <cell r="A719">
            <v>353</v>
          </cell>
          <cell r="B719">
            <v>0.09</v>
          </cell>
          <cell r="C719">
            <v>0</v>
          </cell>
        </row>
        <row r="720">
          <cell r="A720">
            <v>354</v>
          </cell>
          <cell r="B720">
            <v>0.09</v>
          </cell>
          <cell r="C720">
            <v>0</v>
          </cell>
        </row>
        <row r="721">
          <cell r="A721">
            <v>355</v>
          </cell>
          <cell r="B721">
            <v>0.09</v>
          </cell>
          <cell r="C721">
            <v>0</v>
          </cell>
        </row>
        <row r="722">
          <cell r="A722">
            <v>356</v>
          </cell>
          <cell r="B722">
            <v>0.09</v>
          </cell>
          <cell r="C722">
            <v>0</v>
          </cell>
        </row>
        <row r="723">
          <cell r="A723">
            <v>357</v>
          </cell>
          <cell r="B723">
            <v>0.09</v>
          </cell>
          <cell r="C723">
            <v>0</v>
          </cell>
        </row>
        <row r="724">
          <cell r="A724">
            <v>358</v>
          </cell>
          <cell r="B724">
            <v>0.1</v>
          </cell>
          <cell r="C724">
            <v>0</v>
          </cell>
        </row>
        <row r="725">
          <cell r="A725">
            <v>359</v>
          </cell>
          <cell r="B725">
            <v>0.1</v>
          </cell>
          <cell r="C725">
            <v>0</v>
          </cell>
        </row>
        <row r="726">
          <cell r="A726">
            <v>360</v>
          </cell>
          <cell r="C726">
            <v>0</v>
          </cell>
        </row>
      </sheetData>
    </sheetDataSet>
  </externalBook>
</externalLink>
</file>

<file path=xl/persons/person.xml><?xml version="1.0" encoding="utf-8"?>
<personList xmlns="http://schemas.microsoft.com/office/spreadsheetml/2018/threadedcomments" xmlns:x="http://schemas.openxmlformats.org/spreadsheetml/2006/main">
  <person displayName="Abigail Summerfield" id="{C64581C5-4A52-4024-8DE7-7F72BEC8C437}"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C64581C5-4A52-4024-8DE7-7F72BEC8C437}" id="{F06B9199-F372-4A48-AB13-AEE74E3F5625}">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881C6-007B-4B83-8417-3C8DFCC51C27}">
  <dimension ref="A1:W99"/>
  <sheetViews>
    <sheetView tabSelected="1" zoomScale="52" workbookViewId="0">
      <selection activeCell="AO40" sqref="AO40"/>
    </sheetView>
  </sheetViews>
  <sheetFormatPr defaultRowHeight="14.4" x14ac:dyDescent="0.55000000000000004"/>
  <cols>
    <col min="1" max="1" width="8.83984375" customWidth="1"/>
    <col min="8" max="8" width="8.83984375" customWidth="1"/>
  </cols>
  <sheetData>
    <row r="1" spans="1:18" x14ac:dyDescent="0.55000000000000004">
      <c r="A1" s="5"/>
      <c r="B1" s="5"/>
      <c r="C1" s="5"/>
      <c r="D1" s="5"/>
      <c r="E1" s="5"/>
      <c r="F1" s="5"/>
      <c r="G1" s="5"/>
      <c r="H1" s="5"/>
      <c r="I1" s="5"/>
      <c r="J1" s="5"/>
      <c r="K1" s="5"/>
      <c r="L1" s="5"/>
      <c r="M1" s="5"/>
      <c r="N1" s="5"/>
      <c r="O1" s="5"/>
      <c r="P1" s="5"/>
      <c r="Q1" s="5"/>
      <c r="R1" s="5"/>
    </row>
    <row r="2" spans="1:18" ht="18.3" customHeight="1" x14ac:dyDescent="0.55000000000000004">
      <c r="A2" s="5"/>
      <c r="B2" s="5"/>
      <c r="C2" s="5"/>
      <c r="D2" s="5"/>
      <c r="E2" s="5"/>
      <c r="F2" s="5"/>
      <c r="G2" s="5"/>
      <c r="H2" s="5"/>
      <c r="I2" s="5"/>
      <c r="J2" s="5"/>
      <c r="K2" s="5"/>
      <c r="L2" s="5"/>
      <c r="M2" s="5"/>
      <c r="N2" s="5"/>
      <c r="O2" s="5"/>
      <c r="P2" s="5"/>
      <c r="Q2" s="5"/>
      <c r="R2" s="5"/>
    </row>
    <row r="3" spans="1:18" x14ac:dyDescent="0.55000000000000004">
      <c r="A3" s="5"/>
      <c r="B3" s="5"/>
      <c r="C3" s="5"/>
      <c r="D3" s="5"/>
      <c r="E3" s="5"/>
      <c r="F3" s="5"/>
      <c r="G3" s="5"/>
      <c r="H3" s="5"/>
      <c r="I3" s="5"/>
      <c r="J3" s="5"/>
      <c r="K3" s="5"/>
      <c r="L3" s="5"/>
      <c r="M3" s="5"/>
      <c r="N3" s="5"/>
      <c r="O3" s="5"/>
      <c r="P3" s="5"/>
      <c r="Q3" s="5"/>
      <c r="R3" s="5"/>
    </row>
    <row r="4" spans="1:18" x14ac:dyDescent="0.55000000000000004">
      <c r="A4" s="5"/>
      <c r="B4" s="5"/>
      <c r="C4" s="5"/>
      <c r="D4" s="5"/>
      <c r="E4" s="5"/>
      <c r="F4" s="5"/>
      <c r="G4" s="5"/>
      <c r="H4" s="5"/>
      <c r="I4" s="5"/>
      <c r="J4" s="5"/>
      <c r="K4" s="5"/>
      <c r="L4" s="5"/>
      <c r="M4" s="5"/>
      <c r="N4" s="5"/>
      <c r="O4" s="5"/>
      <c r="P4" s="5"/>
      <c r="Q4" s="5"/>
      <c r="R4" s="5"/>
    </row>
    <row r="5" spans="1:18" x14ac:dyDescent="0.55000000000000004">
      <c r="A5" s="5"/>
      <c r="B5" s="5"/>
      <c r="C5" s="5"/>
      <c r="D5" s="5"/>
      <c r="E5" s="5"/>
      <c r="F5" s="5"/>
      <c r="G5" s="5"/>
      <c r="H5" s="5"/>
      <c r="I5" s="5"/>
      <c r="J5" s="5"/>
      <c r="K5" s="5"/>
      <c r="L5" s="5"/>
      <c r="M5" s="5"/>
      <c r="N5" s="5"/>
      <c r="O5" s="5"/>
      <c r="P5" s="5"/>
      <c r="Q5" s="5"/>
      <c r="R5" s="5"/>
    </row>
    <row r="6" spans="1:18" x14ac:dyDescent="0.55000000000000004">
      <c r="A6" s="5"/>
      <c r="B6" s="5"/>
      <c r="C6" s="5"/>
      <c r="D6" s="5"/>
      <c r="E6" s="5"/>
      <c r="F6" s="5"/>
      <c r="G6" s="5"/>
      <c r="H6" s="5"/>
      <c r="I6" s="5"/>
      <c r="J6" s="5"/>
      <c r="K6" s="5"/>
      <c r="L6" s="5"/>
      <c r="M6" s="5"/>
      <c r="N6" s="5"/>
      <c r="O6" s="5"/>
      <c r="P6" s="5"/>
      <c r="Q6" s="5"/>
      <c r="R6" s="5"/>
    </row>
    <row r="7" spans="1:18" x14ac:dyDescent="0.55000000000000004">
      <c r="A7" s="5"/>
      <c r="B7" s="5"/>
      <c r="C7" s="5"/>
      <c r="D7" s="5"/>
      <c r="E7" s="5"/>
      <c r="F7" s="5"/>
      <c r="G7" s="5"/>
      <c r="H7" s="5"/>
      <c r="I7" s="5"/>
      <c r="J7" s="5"/>
      <c r="K7" s="5"/>
      <c r="L7" s="5"/>
      <c r="M7" s="5"/>
      <c r="N7" s="5"/>
      <c r="O7" s="5"/>
      <c r="P7" s="5"/>
      <c r="Q7" s="5"/>
      <c r="R7" s="5"/>
    </row>
    <row r="8" spans="1:18" x14ac:dyDescent="0.55000000000000004">
      <c r="A8" s="5"/>
      <c r="B8" s="5"/>
      <c r="C8" s="5"/>
      <c r="D8" s="5"/>
      <c r="E8" s="5"/>
      <c r="F8" s="5"/>
      <c r="G8" s="5"/>
      <c r="H8" s="5"/>
      <c r="I8" s="5"/>
      <c r="J8" s="5"/>
      <c r="K8" s="5"/>
      <c r="L8" s="5"/>
      <c r="M8" s="5"/>
      <c r="N8" s="5"/>
      <c r="O8" s="5"/>
      <c r="P8" s="5"/>
      <c r="Q8" s="5"/>
      <c r="R8" s="5"/>
    </row>
    <row r="9" spans="1:18" x14ac:dyDescent="0.55000000000000004">
      <c r="A9" s="5"/>
      <c r="B9" s="5"/>
      <c r="C9" s="5"/>
      <c r="D9" s="5"/>
      <c r="E9" s="5"/>
      <c r="F9" s="5"/>
      <c r="G9" s="5"/>
      <c r="H9" s="5"/>
      <c r="I9" s="5"/>
      <c r="J9" s="5"/>
      <c r="K9" s="5"/>
      <c r="L9" s="5"/>
      <c r="M9" s="5"/>
      <c r="N9" s="5"/>
      <c r="O9" s="5"/>
      <c r="P9" s="5"/>
      <c r="Q9" s="5"/>
      <c r="R9" s="5"/>
    </row>
    <row r="10" spans="1:18" x14ac:dyDescent="0.55000000000000004">
      <c r="A10" s="5"/>
      <c r="B10" s="5"/>
      <c r="C10" s="5"/>
      <c r="D10" s="5"/>
      <c r="E10" s="5"/>
      <c r="F10" s="5"/>
      <c r="G10" s="5"/>
      <c r="H10" s="5"/>
      <c r="I10" s="5"/>
      <c r="J10" s="5"/>
      <c r="K10" s="5"/>
      <c r="L10" s="5"/>
      <c r="M10" s="5"/>
      <c r="N10" s="5"/>
      <c r="O10" s="5"/>
      <c r="P10" s="5"/>
      <c r="Q10" s="5"/>
      <c r="R10" s="5"/>
    </row>
    <row r="11" spans="1:18" x14ac:dyDescent="0.55000000000000004">
      <c r="A11" s="5"/>
      <c r="B11" s="5"/>
      <c r="C11" s="5"/>
      <c r="D11" s="5"/>
      <c r="E11" s="5"/>
      <c r="F11" s="5"/>
      <c r="G11" s="5"/>
      <c r="H11" s="5"/>
      <c r="I11" s="5"/>
      <c r="J11" s="5"/>
      <c r="K11" s="5"/>
      <c r="L11" s="5"/>
      <c r="M11" s="5"/>
      <c r="N11" s="5"/>
      <c r="O11" s="5"/>
      <c r="P11" s="5"/>
      <c r="Q11" s="5"/>
      <c r="R11" s="5"/>
    </row>
    <row r="12" spans="1:18" x14ac:dyDescent="0.55000000000000004">
      <c r="A12" s="5"/>
      <c r="B12" s="5"/>
      <c r="C12" s="5"/>
      <c r="D12" s="5"/>
      <c r="E12" s="5"/>
      <c r="F12" s="5"/>
      <c r="G12" s="5"/>
      <c r="H12" s="5"/>
      <c r="I12" s="5"/>
      <c r="J12" s="5"/>
      <c r="K12" s="5"/>
      <c r="L12" s="5"/>
      <c r="M12" s="5"/>
      <c r="N12" s="5"/>
      <c r="O12" s="5"/>
      <c r="P12" s="5"/>
      <c r="Q12" s="5"/>
      <c r="R12" s="5"/>
    </row>
    <row r="13" spans="1:18" x14ac:dyDescent="0.55000000000000004">
      <c r="A13" s="5"/>
      <c r="B13" s="5"/>
      <c r="C13" s="5"/>
      <c r="D13" s="5"/>
      <c r="E13" s="5"/>
      <c r="F13" s="5"/>
      <c r="G13" s="5"/>
      <c r="H13" s="5"/>
      <c r="I13" s="5"/>
      <c r="J13" s="5"/>
      <c r="K13" s="5"/>
      <c r="L13" s="5"/>
      <c r="M13" s="5"/>
      <c r="N13" s="5"/>
      <c r="O13" s="5"/>
      <c r="P13" s="5"/>
      <c r="Q13" s="5"/>
      <c r="R13" s="5"/>
    </row>
    <row r="14" spans="1:18" x14ac:dyDescent="0.55000000000000004">
      <c r="A14" s="5"/>
      <c r="B14" s="5"/>
      <c r="C14" s="5"/>
      <c r="D14" s="5"/>
      <c r="E14" s="5"/>
      <c r="F14" s="5"/>
      <c r="G14" s="5"/>
      <c r="H14" s="5"/>
      <c r="I14" s="5"/>
      <c r="J14" s="5"/>
      <c r="K14" s="5"/>
      <c r="L14" s="5"/>
      <c r="M14" s="5"/>
      <c r="N14" s="5"/>
      <c r="O14" s="5"/>
      <c r="P14" s="5"/>
      <c r="Q14" s="5"/>
      <c r="R14" s="5"/>
    </row>
    <row r="15" spans="1:18" x14ac:dyDescent="0.55000000000000004">
      <c r="A15" s="5"/>
      <c r="B15" s="5"/>
      <c r="C15" s="5"/>
      <c r="D15" s="5"/>
      <c r="E15" s="5"/>
      <c r="F15" s="5"/>
      <c r="G15" s="5"/>
      <c r="H15" s="5"/>
      <c r="I15" s="5"/>
      <c r="J15" s="5"/>
      <c r="K15" s="5"/>
      <c r="L15" s="5"/>
      <c r="M15" s="5"/>
      <c r="N15" s="5"/>
      <c r="O15" s="5"/>
      <c r="P15" s="5"/>
      <c r="Q15" s="5"/>
      <c r="R15" s="5"/>
    </row>
    <row r="16" spans="1:18" ht="91.5" customHeight="1" x14ac:dyDescent="0.55000000000000004">
      <c r="A16" s="5"/>
      <c r="B16" s="5"/>
      <c r="C16" s="5"/>
      <c r="D16" s="5"/>
      <c r="E16" s="5"/>
      <c r="F16" s="5"/>
      <c r="G16" s="5"/>
      <c r="H16" s="5"/>
      <c r="I16" s="5"/>
      <c r="J16" s="5"/>
      <c r="K16" s="5"/>
      <c r="L16" s="5"/>
      <c r="M16" s="5"/>
      <c r="N16" s="5"/>
      <c r="O16" s="5"/>
      <c r="P16" s="5"/>
      <c r="Q16" s="5"/>
      <c r="R16" s="5"/>
    </row>
    <row r="17" spans="1:23" ht="23.1" customHeight="1" x14ac:dyDescent="0.55000000000000004">
      <c r="A17" s="5"/>
      <c r="B17" s="5"/>
      <c r="C17" s="5"/>
      <c r="D17" s="5"/>
      <c r="E17" s="5"/>
      <c r="F17" s="5"/>
      <c r="G17" s="5"/>
      <c r="H17" s="5"/>
      <c r="I17" s="5"/>
      <c r="J17" s="5"/>
      <c r="K17" s="5"/>
      <c r="L17" s="5"/>
      <c r="M17" s="5"/>
      <c r="N17" s="5"/>
      <c r="O17" s="5"/>
      <c r="P17" s="5"/>
      <c r="Q17" s="5"/>
      <c r="R17" s="5"/>
    </row>
    <row r="18" spans="1:23" ht="23.1" customHeight="1" x14ac:dyDescent="0.55000000000000004">
      <c r="A18" s="5"/>
      <c r="B18" s="5"/>
      <c r="C18" s="5"/>
      <c r="D18" s="5"/>
      <c r="E18" s="5"/>
      <c r="F18" s="5"/>
      <c r="G18" s="5"/>
      <c r="H18" s="5"/>
      <c r="I18" s="5"/>
      <c r="J18" s="5"/>
      <c r="K18" s="5"/>
      <c r="L18" s="5"/>
      <c r="M18" s="5"/>
      <c r="N18" s="5"/>
      <c r="O18" s="5"/>
      <c r="Q18" s="152"/>
      <c r="R18" s="153"/>
      <c r="S18" s="153"/>
      <c r="T18" s="157" t="s">
        <v>114</v>
      </c>
      <c r="U18" s="157"/>
      <c r="V18" s="157"/>
      <c r="W18" s="158"/>
    </row>
    <row r="19" spans="1:23" ht="20.399999999999999" customHeight="1" x14ac:dyDescent="0.55000000000000004">
      <c r="A19" s="5"/>
      <c r="B19" s="5"/>
      <c r="C19" s="5"/>
      <c r="D19" s="5"/>
      <c r="E19" s="5"/>
      <c r="F19" s="5"/>
      <c r="G19" s="5"/>
      <c r="H19" s="5"/>
      <c r="I19" s="5"/>
      <c r="J19" s="5"/>
      <c r="K19" s="5"/>
      <c r="L19" s="5"/>
      <c r="M19" s="5"/>
      <c r="N19" s="5"/>
      <c r="O19" s="5"/>
      <c r="Q19" s="163" t="s">
        <v>113</v>
      </c>
      <c r="R19" s="163"/>
      <c r="S19" s="163"/>
      <c r="T19" s="164" t="s">
        <v>115</v>
      </c>
      <c r="U19" s="164"/>
      <c r="V19" s="164"/>
      <c r="W19" s="164"/>
    </row>
    <row r="20" spans="1:23" ht="20.399999999999999" customHeight="1" x14ac:dyDescent="0.55000000000000004">
      <c r="A20" s="5"/>
      <c r="B20" s="5"/>
      <c r="C20" s="5"/>
      <c r="D20" s="5"/>
      <c r="E20" s="5"/>
      <c r="F20" s="5"/>
      <c r="G20" s="5"/>
      <c r="H20" s="5"/>
      <c r="I20" s="5"/>
      <c r="J20" s="5"/>
      <c r="K20" s="5"/>
      <c r="L20" s="5"/>
      <c r="M20" s="5"/>
      <c r="N20" s="5"/>
      <c r="O20" s="5"/>
      <c r="Q20" s="160" t="s">
        <v>112</v>
      </c>
      <c r="R20" s="160"/>
      <c r="S20" s="160"/>
      <c r="T20" s="161" t="s">
        <v>116</v>
      </c>
      <c r="U20" s="161"/>
      <c r="V20" s="161"/>
      <c r="W20" s="161"/>
    </row>
    <row r="21" spans="1:23" ht="15.6" customHeight="1" x14ac:dyDescent="0.55000000000000004">
      <c r="A21" s="5"/>
      <c r="B21" s="5"/>
      <c r="C21" s="5"/>
      <c r="D21" s="5"/>
      <c r="E21" s="5"/>
      <c r="F21" s="5"/>
      <c r="G21" s="5"/>
      <c r="H21" s="5"/>
      <c r="I21" s="5"/>
      <c r="J21" s="5"/>
      <c r="K21" s="5"/>
      <c r="L21" s="5"/>
      <c r="M21" s="5"/>
      <c r="N21" s="5"/>
      <c r="O21" s="5"/>
      <c r="Q21" s="160" t="s">
        <v>111</v>
      </c>
      <c r="R21" s="160"/>
      <c r="S21" s="160"/>
      <c r="T21" s="161" t="s">
        <v>117</v>
      </c>
      <c r="U21" s="161"/>
      <c r="V21" s="161"/>
      <c r="W21" s="161"/>
    </row>
    <row r="22" spans="1:23" ht="15.6" customHeight="1" x14ac:dyDescent="0.55000000000000004">
      <c r="A22" s="5"/>
      <c r="B22" s="5"/>
      <c r="C22" s="5"/>
      <c r="D22" s="5"/>
      <c r="E22" s="5"/>
      <c r="F22" s="5"/>
      <c r="G22" s="5"/>
      <c r="H22" s="5"/>
      <c r="I22" s="5"/>
      <c r="J22" s="5"/>
      <c r="K22" s="5"/>
      <c r="L22" s="5"/>
      <c r="M22" s="5"/>
      <c r="N22" s="5"/>
      <c r="O22" s="5"/>
      <c r="Q22" s="160" t="s">
        <v>110</v>
      </c>
      <c r="R22" s="160"/>
      <c r="S22" s="160"/>
      <c r="T22" s="161" t="s">
        <v>118</v>
      </c>
      <c r="U22" s="161"/>
      <c r="V22" s="161"/>
      <c r="W22" s="161"/>
    </row>
    <row r="23" spans="1:23" x14ac:dyDescent="0.55000000000000004">
      <c r="A23" s="5"/>
      <c r="B23" s="5"/>
      <c r="C23" s="5"/>
      <c r="D23" s="5"/>
      <c r="E23" s="5"/>
      <c r="F23" s="5"/>
      <c r="G23" s="5"/>
      <c r="H23" s="5"/>
      <c r="I23" s="5"/>
      <c r="J23" s="5"/>
      <c r="K23" s="5"/>
      <c r="L23" s="5"/>
      <c r="M23" s="5"/>
      <c r="N23" s="5"/>
      <c r="O23" s="5"/>
      <c r="Q23" s="160" t="s">
        <v>109</v>
      </c>
      <c r="R23" s="160"/>
      <c r="S23" s="160"/>
      <c r="T23" s="161" t="s">
        <v>119</v>
      </c>
      <c r="U23" s="161"/>
      <c r="V23" s="161"/>
      <c r="W23" s="161"/>
    </row>
    <row r="24" spans="1:23" x14ac:dyDescent="0.55000000000000004">
      <c r="A24" s="5"/>
      <c r="B24" s="5"/>
      <c r="C24" s="5"/>
      <c r="D24" s="5"/>
      <c r="E24" s="5"/>
      <c r="F24" s="5"/>
      <c r="G24" s="5"/>
      <c r="H24" s="5"/>
      <c r="I24" s="5"/>
      <c r="J24" s="5"/>
      <c r="K24" s="5"/>
      <c r="L24" s="5"/>
      <c r="M24" s="5"/>
      <c r="N24" s="5"/>
      <c r="O24" s="5"/>
      <c r="P24" s="5"/>
      <c r="Q24" s="162" t="s">
        <v>108</v>
      </c>
      <c r="R24" s="162"/>
      <c r="S24" s="162"/>
      <c r="T24" s="161" t="s">
        <v>120</v>
      </c>
      <c r="U24" s="161"/>
      <c r="V24" s="161"/>
      <c r="W24" s="161"/>
    </row>
    <row r="25" spans="1:23" x14ac:dyDescent="0.55000000000000004">
      <c r="A25" s="5"/>
      <c r="B25" s="5"/>
      <c r="C25" s="5"/>
      <c r="D25" s="5"/>
      <c r="E25" s="5"/>
      <c r="F25" s="5"/>
      <c r="G25" s="5"/>
      <c r="H25" s="5"/>
      <c r="I25" s="5"/>
      <c r="J25" s="5"/>
      <c r="K25" s="5"/>
      <c r="L25" s="5"/>
      <c r="M25" s="5"/>
      <c r="N25" s="5"/>
      <c r="O25" s="5"/>
      <c r="P25" s="5"/>
      <c r="Q25" s="5"/>
      <c r="R25" s="5"/>
    </row>
    <row r="26" spans="1:23" x14ac:dyDescent="0.55000000000000004">
      <c r="A26" s="5"/>
      <c r="B26" s="5"/>
      <c r="C26" s="5"/>
      <c r="D26" s="5"/>
      <c r="E26" s="5"/>
      <c r="F26" s="5"/>
      <c r="G26" s="5"/>
      <c r="H26" s="5"/>
      <c r="I26" s="5"/>
      <c r="J26" s="5"/>
      <c r="K26" s="5"/>
      <c r="L26" s="5"/>
      <c r="M26" s="5"/>
      <c r="N26" s="5"/>
      <c r="O26" s="5"/>
      <c r="P26" s="5"/>
      <c r="Q26" s="5"/>
      <c r="R26" s="5"/>
    </row>
    <row r="27" spans="1:23" x14ac:dyDescent="0.55000000000000004">
      <c r="A27" s="5"/>
      <c r="B27" s="5"/>
      <c r="C27" s="5"/>
      <c r="D27" s="5"/>
      <c r="E27" s="5"/>
      <c r="F27" s="5"/>
      <c r="G27" s="5"/>
      <c r="H27" s="5"/>
      <c r="I27" s="5"/>
      <c r="J27" s="5"/>
      <c r="K27" s="5"/>
      <c r="L27" s="5"/>
      <c r="M27" s="5"/>
      <c r="N27" s="5"/>
      <c r="O27" s="5"/>
      <c r="P27" s="5"/>
      <c r="Q27" s="5"/>
      <c r="R27" s="5"/>
    </row>
    <row r="28" spans="1:23" x14ac:dyDescent="0.55000000000000004">
      <c r="A28" s="5"/>
      <c r="B28" s="5"/>
      <c r="C28" s="5"/>
      <c r="D28" s="5"/>
      <c r="E28" s="5"/>
      <c r="F28" s="5"/>
      <c r="G28" s="5"/>
      <c r="H28" s="5"/>
      <c r="I28" s="5"/>
      <c r="J28" s="5"/>
      <c r="K28" s="5"/>
      <c r="L28" s="5"/>
      <c r="M28" s="5"/>
      <c r="N28" s="5"/>
      <c r="O28" s="5"/>
      <c r="P28" s="5"/>
      <c r="Q28" s="5"/>
      <c r="R28" s="5"/>
    </row>
    <row r="29" spans="1:23" x14ac:dyDescent="0.55000000000000004">
      <c r="A29" s="5"/>
      <c r="B29" s="5"/>
      <c r="C29" s="5"/>
      <c r="D29" s="5"/>
      <c r="E29" s="5"/>
      <c r="F29" s="5"/>
      <c r="G29" s="5"/>
      <c r="H29" s="5"/>
      <c r="I29" s="5"/>
      <c r="J29" s="5"/>
      <c r="K29" s="5"/>
      <c r="L29" s="5"/>
      <c r="M29" s="5"/>
      <c r="N29" s="5"/>
      <c r="O29" s="5"/>
      <c r="P29" s="5"/>
      <c r="Q29" s="5"/>
      <c r="R29" s="5"/>
    </row>
    <row r="30" spans="1:23" x14ac:dyDescent="0.55000000000000004">
      <c r="A30" s="5"/>
      <c r="B30" s="5"/>
      <c r="C30" s="5"/>
      <c r="D30" s="5"/>
      <c r="E30" s="5"/>
      <c r="F30" s="5"/>
      <c r="G30" s="5"/>
      <c r="H30" s="5"/>
      <c r="I30" s="5"/>
      <c r="J30" s="5"/>
      <c r="K30" s="5"/>
      <c r="L30" s="5"/>
      <c r="M30" s="5"/>
      <c r="N30" s="5"/>
      <c r="O30" s="5"/>
      <c r="P30" s="5"/>
      <c r="Q30" s="5"/>
      <c r="R30" s="5"/>
    </row>
    <row r="31" spans="1:23" x14ac:dyDescent="0.55000000000000004">
      <c r="A31" s="5"/>
      <c r="B31" s="5"/>
      <c r="C31" s="5"/>
      <c r="D31" s="5"/>
      <c r="E31" s="5"/>
      <c r="F31" s="5"/>
      <c r="G31" s="5"/>
      <c r="H31" s="5"/>
      <c r="I31" s="5"/>
      <c r="J31" s="5"/>
      <c r="K31" s="5"/>
      <c r="L31" s="5"/>
      <c r="M31" s="5"/>
      <c r="N31" s="5"/>
      <c r="O31" s="5"/>
      <c r="P31" s="5"/>
      <c r="Q31" s="5"/>
      <c r="R31" s="5"/>
    </row>
    <row r="32" spans="1:23" x14ac:dyDescent="0.55000000000000004">
      <c r="A32" s="5"/>
      <c r="B32" s="5"/>
      <c r="C32" s="5"/>
      <c r="D32" s="5"/>
      <c r="E32" s="5"/>
      <c r="F32" s="5"/>
      <c r="G32" s="5"/>
      <c r="H32" s="5"/>
      <c r="I32" s="5"/>
      <c r="J32" s="5"/>
      <c r="K32" s="5"/>
      <c r="L32" s="5"/>
      <c r="M32" s="5"/>
      <c r="N32" s="5"/>
      <c r="O32" s="5"/>
      <c r="P32" s="5"/>
      <c r="Q32" s="5"/>
      <c r="R32" s="5"/>
    </row>
    <row r="33" spans="1:18" x14ac:dyDescent="0.55000000000000004">
      <c r="A33" s="5"/>
      <c r="B33" s="5"/>
      <c r="C33" s="5"/>
      <c r="D33" s="5"/>
      <c r="E33" s="5"/>
      <c r="F33" s="5"/>
      <c r="G33" s="5"/>
      <c r="H33" s="5"/>
      <c r="I33" s="5"/>
      <c r="J33" s="5"/>
      <c r="K33" s="5"/>
      <c r="L33" s="5"/>
      <c r="M33" s="5"/>
      <c r="N33" s="5"/>
      <c r="O33" s="5"/>
      <c r="P33" s="5"/>
      <c r="Q33" s="5"/>
      <c r="R33" s="5"/>
    </row>
    <row r="34" spans="1:18" x14ac:dyDescent="0.55000000000000004">
      <c r="A34" s="5"/>
      <c r="B34" s="5"/>
      <c r="C34" s="5"/>
      <c r="D34" s="5"/>
      <c r="E34" s="5"/>
      <c r="F34" s="5"/>
      <c r="G34" s="5"/>
      <c r="H34" s="5"/>
      <c r="I34" s="5"/>
      <c r="J34" s="5"/>
      <c r="K34" s="5"/>
      <c r="L34" s="5"/>
      <c r="M34" s="5"/>
      <c r="N34" s="5"/>
      <c r="O34" s="5"/>
      <c r="P34" s="5"/>
      <c r="Q34" s="5"/>
      <c r="R34" s="5"/>
    </row>
    <row r="35" spans="1:18" x14ac:dyDescent="0.55000000000000004">
      <c r="A35" s="5"/>
      <c r="B35" s="5"/>
      <c r="C35" s="5"/>
      <c r="D35" s="5"/>
      <c r="E35" s="5"/>
      <c r="F35" s="5"/>
      <c r="G35" s="5"/>
      <c r="H35" s="5"/>
      <c r="I35" s="5"/>
      <c r="J35" s="5"/>
      <c r="K35" s="5"/>
      <c r="L35" s="5"/>
      <c r="M35" s="5"/>
      <c r="N35" s="5"/>
      <c r="O35" s="5"/>
      <c r="P35" s="5"/>
      <c r="Q35" s="5"/>
      <c r="R35" s="5"/>
    </row>
    <row r="36" spans="1:18" x14ac:dyDescent="0.55000000000000004">
      <c r="A36" s="5"/>
      <c r="B36" s="5"/>
      <c r="C36" s="5"/>
      <c r="D36" s="5"/>
      <c r="E36" s="5"/>
      <c r="F36" s="5"/>
      <c r="G36" s="5"/>
      <c r="H36" s="5"/>
      <c r="I36" s="5"/>
      <c r="J36" s="5"/>
      <c r="K36" s="5"/>
      <c r="L36" s="5"/>
      <c r="M36" s="5"/>
      <c r="N36" s="5"/>
      <c r="O36" s="5"/>
      <c r="P36" s="5"/>
      <c r="Q36" s="5"/>
      <c r="R36" s="5"/>
    </row>
    <row r="37" spans="1:18" x14ac:dyDescent="0.55000000000000004">
      <c r="A37" s="5"/>
      <c r="B37" s="5"/>
      <c r="C37" s="5"/>
      <c r="D37" s="5"/>
      <c r="E37" s="5"/>
      <c r="F37" s="5"/>
      <c r="G37" s="5"/>
      <c r="H37" s="5"/>
      <c r="I37" s="5"/>
      <c r="J37" s="5"/>
      <c r="K37" s="5"/>
      <c r="L37" s="5"/>
      <c r="M37" s="5"/>
      <c r="N37" s="5"/>
      <c r="O37" s="5"/>
      <c r="P37" s="5"/>
      <c r="Q37" s="5"/>
      <c r="R37" s="5"/>
    </row>
    <row r="38" spans="1:18" x14ac:dyDescent="0.55000000000000004">
      <c r="A38" s="5"/>
      <c r="B38" s="5"/>
      <c r="C38" s="5"/>
      <c r="D38" s="5"/>
      <c r="E38" s="5"/>
      <c r="F38" s="5"/>
      <c r="G38" s="5"/>
      <c r="H38" s="5"/>
      <c r="I38" s="5"/>
      <c r="J38" s="5"/>
      <c r="K38" s="5"/>
      <c r="L38" s="5"/>
      <c r="M38" s="5"/>
      <c r="N38" s="5"/>
      <c r="O38" s="5"/>
      <c r="P38" s="5"/>
      <c r="Q38" s="5"/>
      <c r="R38" s="5"/>
    </row>
    <row r="39" spans="1:18" x14ac:dyDescent="0.55000000000000004">
      <c r="A39" s="5"/>
      <c r="B39" s="5"/>
      <c r="C39" s="5"/>
      <c r="D39" s="5"/>
      <c r="E39" s="5"/>
      <c r="F39" s="5"/>
      <c r="G39" s="5"/>
      <c r="H39" s="5"/>
      <c r="I39" s="5"/>
      <c r="J39" s="5"/>
      <c r="K39" s="5"/>
      <c r="L39" s="5"/>
      <c r="M39" s="5"/>
      <c r="N39" s="5"/>
      <c r="O39" s="5"/>
      <c r="P39" s="5"/>
      <c r="Q39" s="5"/>
      <c r="R39" s="5"/>
    </row>
    <row r="40" spans="1:18" x14ac:dyDescent="0.55000000000000004">
      <c r="A40" s="5"/>
      <c r="B40" s="5"/>
      <c r="C40" s="5"/>
      <c r="D40" s="5"/>
      <c r="E40" s="5"/>
      <c r="F40" s="5"/>
      <c r="G40" s="5"/>
      <c r="H40" s="5"/>
      <c r="I40" s="5"/>
      <c r="J40" s="5"/>
      <c r="K40" s="5"/>
      <c r="L40" s="5"/>
      <c r="M40" s="5"/>
      <c r="N40" s="5"/>
      <c r="O40" s="5"/>
      <c r="P40" s="5"/>
      <c r="Q40" s="5"/>
      <c r="R40" s="5"/>
    </row>
    <row r="41" spans="1:18" x14ac:dyDescent="0.55000000000000004">
      <c r="A41" s="5"/>
      <c r="B41" s="5"/>
      <c r="C41" s="5"/>
      <c r="D41" s="5"/>
      <c r="E41" s="5"/>
      <c r="F41" s="5"/>
      <c r="G41" s="5"/>
      <c r="H41" s="5"/>
      <c r="I41" s="5"/>
      <c r="J41" s="5"/>
      <c r="K41" s="5"/>
      <c r="L41" s="5"/>
      <c r="M41" s="5"/>
      <c r="N41" s="5"/>
      <c r="O41" s="5"/>
      <c r="P41" s="5"/>
      <c r="Q41" s="5"/>
      <c r="R41" s="5"/>
    </row>
    <row r="42" spans="1:18" x14ac:dyDescent="0.55000000000000004">
      <c r="A42" s="5"/>
      <c r="B42" s="5"/>
      <c r="C42" s="5"/>
      <c r="D42" s="5"/>
      <c r="E42" s="5"/>
      <c r="F42" s="5"/>
      <c r="G42" s="5"/>
      <c r="H42" s="5"/>
      <c r="I42" s="5"/>
      <c r="J42" s="5"/>
      <c r="K42" s="5"/>
      <c r="L42" s="5"/>
      <c r="M42" s="5"/>
      <c r="N42" s="5"/>
      <c r="O42" s="5"/>
      <c r="P42" s="5"/>
      <c r="Q42" s="5"/>
      <c r="R42" s="5"/>
    </row>
    <row r="43" spans="1:18" x14ac:dyDescent="0.55000000000000004">
      <c r="A43" s="5"/>
      <c r="B43" s="5"/>
      <c r="C43" s="5"/>
      <c r="D43" s="5"/>
      <c r="E43" s="5"/>
      <c r="F43" s="5"/>
      <c r="G43" s="5"/>
      <c r="H43" s="5"/>
      <c r="I43" s="5"/>
      <c r="J43" s="5"/>
      <c r="K43" s="5"/>
      <c r="L43" s="5"/>
      <c r="M43" s="5"/>
      <c r="N43" s="5"/>
      <c r="O43" s="5"/>
      <c r="P43" s="5"/>
      <c r="Q43" s="5"/>
      <c r="R43" s="5"/>
    </row>
    <row r="44" spans="1:18" x14ac:dyDescent="0.55000000000000004">
      <c r="A44" s="5"/>
      <c r="B44" s="5"/>
      <c r="C44" s="5"/>
      <c r="D44" s="5"/>
      <c r="E44" s="5"/>
      <c r="F44" s="5"/>
      <c r="G44" s="5"/>
      <c r="H44" s="5"/>
      <c r="I44" s="5"/>
      <c r="J44" s="5"/>
      <c r="K44" s="5"/>
      <c r="L44" s="5"/>
      <c r="M44" s="5"/>
      <c r="N44" s="5"/>
      <c r="O44" s="5"/>
      <c r="P44" s="5"/>
      <c r="Q44" s="5"/>
      <c r="R44" s="5"/>
    </row>
    <row r="45" spans="1:18" x14ac:dyDescent="0.55000000000000004">
      <c r="A45" s="5"/>
      <c r="B45" s="5"/>
      <c r="C45" s="5"/>
      <c r="D45" s="5"/>
      <c r="E45" s="5"/>
      <c r="F45" s="5"/>
      <c r="G45" s="5"/>
      <c r="H45" s="5"/>
      <c r="I45" s="5"/>
      <c r="J45" s="5"/>
      <c r="K45" s="5"/>
      <c r="L45" s="5"/>
      <c r="M45" s="5"/>
      <c r="N45" s="5"/>
      <c r="O45" s="5"/>
      <c r="P45" s="5"/>
      <c r="Q45" s="5"/>
      <c r="R45" s="5"/>
    </row>
    <row r="46" spans="1:18" x14ac:dyDescent="0.55000000000000004">
      <c r="A46" s="5"/>
      <c r="B46" s="5"/>
      <c r="C46" s="5"/>
      <c r="D46" s="5"/>
      <c r="E46" s="5"/>
      <c r="F46" s="5"/>
      <c r="G46" s="5"/>
      <c r="H46" s="5"/>
      <c r="I46" s="5"/>
      <c r="J46" s="5"/>
      <c r="K46" s="5"/>
      <c r="L46" s="5"/>
      <c r="M46" s="5"/>
      <c r="N46" s="5"/>
      <c r="O46" s="5"/>
      <c r="P46" s="5"/>
      <c r="Q46" s="5"/>
      <c r="R46" s="5"/>
    </row>
    <row r="47" spans="1:18" x14ac:dyDescent="0.55000000000000004">
      <c r="A47" s="5"/>
      <c r="B47" s="5"/>
      <c r="C47" s="5"/>
      <c r="D47" s="5"/>
      <c r="E47" s="5"/>
      <c r="F47" s="5"/>
      <c r="G47" s="5"/>
      <c r="H47" s="5"/>
      <c r="I47" s="5"/>
      <c r="J47" s="5"/>
      <c r="K47" s="5"/>
      <c r="L47" s="5"/>
      <c r="M47" s="5"/>
      <c r="N47" s="5"/>
      <c r="O47" s="5"/>
      <c r="P47" s="5"/>
      <c r="Q47" s="5"/>
      <c r="R47" s="5"/>
    </row>
    <row r="48" spans="1:18" x14ac:dyDescent="0.55000000000000004">
      <c r="A48" s="5"/>
      <c r="B48" s="5"/>
      <c r="C48" s="5"/>
      <c r="D48" s="5"/>
      <c r="E48" s="5"/>
      <c r="F48" s="5"/>
      <c r="G48" s="5"/>
      <c r="H48" s="5"/>
      <c r="I48" s="5"/>
      <c r="J48" s="5"/>
      <c r="K48" s="5"/>
      <c r="L48" s="5"/>
      <c r="M48" s="5"/>
      <c r="N48" s="5"/>
      <c r="O48" s="5"/>
      <c r="P48" s="5"/>
      <c r="Q48" s="5"/>
      <c r="R48" s="5"/>
    </row>
    <row r="49" spans="1:18" x14ac:dyDescent="0.55000000000000004">
      <c r="A49" s="5"/>
      <c r="B49" s="5"/>
      <c r="C49" s="5"/>
      <c r="D49" s="5"/>
      <c r="E49" s="5"/>
      <c r="F49" s="5"/>
      <c r="G49" s="5"/>
      <c r="H49" s="5"/>
      <c r="I49" s="5"/>
      <c r="J49" s="5"/>
      <c r="K49" s="5"/>
      <c r="L49" s="5"/>
      <c r="M49" s="5"/>
      <c r="N49" s="5"/>
      <c r="O49" s="5"/>
      <c r="P49" s="5"/>
      <c r="Q49" s="5"/>
      <c r="R49" s="5"/>
    </row>
    <row r="50" spans="1:18" x14ac:dyDescent="0.55000000000000004">
      <c r="A50" s="5"/>
      <c r="B50" s="5"/>
      <c r="C50" s="5"/>
      <c r="D50" s="5"/>
      <c r="E50" s="5"/>
      <c r="F50" s="5"/>
      <c r="G50" s="5"/>
      <c r="H50" s="5"/>
      <c r="I50" s="5"/>
      <c r="J50" s="5"/>
      <c r="K50" s="5"/>
      <c r="L50" s="5"/>
      <c r="M50" s="5"/>
      <c r="N50" s="5"/>
      <c r="O50" s="5"/>
      <c r="P50" s="5"/>
      <c r="Q50" s="5"/>
      <c r="R50" s="5"/>
    </row>
    <row r="51" spans="1:18" x14ac:dyDescent="0.55000000000000004">
      <c r="A51" s="5"/>
      <c r="B51" s="5"/>
      <c r="C51" s="5"/>
      <c r="D51" s="5"/>
      <c r="E51" s="5"/>
      <c r="F51" s="5"/>
      <c r="G51" s="5"/>
      <c r="H51" s="5"/>
      <c r="I51" s="5"/>
      <c r="J51" s="5"/>
      <c r="K51" s="5"/>
      <c r="L51" s="5"/>
      <c r="M51" s="5"/>
      <c r="N51" s="5"/>
      <c r="O51" s="5"/>
      <c r="P51" s="5"/>
      <c r="Q51" s="5"/>
      <c r="R51" s="5"/>
    </row>
    <row r="52" spans="1:18" x14ac:dyDescent="0.55000000000000004">
      <c r="A52" s="5"/>
      <c r="B52" s="5"/>
      <c r="C52" s="5"/>
      <c r="D52" s="5"/>
      <c r="E52" s="5"/>
      <c r="F52" s="5"/>
      <c r="G52" s="5"/>
      <c r="H52" s="5"/>
      <c r="I52" s="5"/>
      <c r="J52" s="5"/>
      <c r="K52" s="5"/>
      <c r="L52" s="5"/>
      <c r="M52" s="5"/>
      <c r="N52" s="5"/>
      <c r="O52" s="5"/>
      <c r="P52" s="5"/>
      <c r="Q52" s="5"/>
      <c r="R52" s="5"/>
    </row>
    <row r="53" spans="1:18" x14ac:dyDescent="0.55000000000000004">
      <c r="A53" s="5"/>
      <c r="B53" s="5"/>
      <c r="C53" s="5"/>
      <c r="D53" s="5"/>
      <c r="E53" s="5"/>
      <c r="F53" s="5"/>
      <c r="G53" s="5"/>
      <c r="H53" s="5"/>
      <c r="I53" s="5"/>
      <c r="J53" s="5"/>
      <c r="K53" s="5"/>
      <c r="L53" s="5"/>
      <c r="M53" s="5"/>
      <c r="N53" s="5"/>
      <c r="O53" s="5"/>
      <c r="P53" s="5"/>
      <c r="Q53" s="5"/>
      <c r="R53" s="5"/>
    </row>
    <row r="54" spans="1:18" x14ac:dyDescent="0.55000000000000004">
      <c r="A54" s="5"/>
      <c r="B54" s="5"/>
      <c r="C54" s="5"/>
      <c r="D54" s="5"/>
      <c r="E54" s="5"/>
      <c r="F54" s="5"/>
      <c r="G54" s="5"/>
      <c r="H54" s="5"/>
      <c r="I54" s="5"/>
      <c r="J54" s="5"/>
      <c r="K54" s="5"/>
      <c r="L54" s="5"/>
      <c r="M54" s="5"/>
      <c r="N54" s="5"/>
      <c r="O54" s="5"/>
      <c r="P54" s="5"/>
      <c r="Q54" s="5"/>
      <c r="R54" s="5"/>
    </row>
    <row r="55" spans="1:18" x14ac:dyDescent="0.55000000000000004">
      <c r="A55" s="5"/>
      <c r="B55" s="5"/>
      <c r="C55" s="5"/>
      <c r="D55" s="5"/>
      <c r="E55" s="5"/>
      <c r="F55" s="5"/>
      <c r="G55" s="5"/>
      <c r="H55" s="5"/>
      <c r="I55" s="5"/>
      <c r="J55" s="5"/>
      <c r="K55" s="5"/>
      <c r="L55" s="5"/>
      <c r="M55" s="5"/>
      <c r="N55" s="5"/>
      <c r="O55" s="5"/>
      <c r="P55" s="5"/>
      <c r="Q55" s="5"/>
      <c r="R55" s="5"/>
    </row>
    <row r="56" spans="1:18" x14ac:dyDescent="0.55000000000000004">
      <c r="A56" s="5"/>
      <c r="B56" s="5"/>
      <c r="C56" s="5"/>
      <c r="D56" s="5"/>
      <c r="E56" s="5"/>
      <c r="F56" s="5"/>
      <c r="G56" s="5"/>
      <c r="H56" s="5"/>
      <c r="I56" s="5"/>
      <c r="J56" s="5"/>
      <c r="K56" s="5"/>
      <c r="L56" s="5"/>
      <c r="M56" s="5"/>
      <c r="N56" s="5"/>
      <c r="O56" s="5"/>
      <c r="P56" s="5"/>
      <c r="Q56" s="5"/>
      <c r="R56" s="5"/>
    </row>
    <row r="57" spans="1:18" x14ac:dyDescent="0.55000000000000004">
      <c r="A57" s="5"/>
      <c r="B57" s="5"/>
      <c r="C57" s="5"/>
      <c r="D57" s="5"/>
      <c r="E57" s="5"/>
      <c r="F57" s="5"/>
      <c r="G57" s="5"/>
      <c r="H57" s="5"/>
      <c r="I57" s="5"/>
      <c r="J57" s="5"/>
      <c r="K57" s="5"/>
      <c r="L57" s="5"/>
      <c r="M57" s="5"/>
      <c r="N57" s="5"/>
      <c r="O57" s="5"/>
      <c r="P57" s="5"/>
      <c r="Q57" s="5"/>
      <c r="R57" s="5"/>
    </row>
    <row r="58" spans="1:18" x14ac:dyDescent="0.55000000000000004">
      <c r="A58" s="5"/>
      <c r="B58" s="5"/>
      <c r="C58" s="5"/>
      <c r="D58" s="5"/>
      <c r="E58" s="5"/>
      <c r="F58" s="5"/>
      <c r="G58" s="5"/>
      <c r="H58" s="5"/>
      <c r="I58" s="5"/>
      <c r="J58" s="5"/>
      <c r="K58" s="5"/>
      <c r="L58" s="5"/>
      <c r="M58" s="5"/>
      <c r="N58" s="5"/>
      <c r="O58" s="5"/>
      <c r="P58" s="5"/>
      <c r="Q58" s="5"/>
      <c r="R58" s="5"/>
    </row>
    <row r="59" spans="1:18" x14ac:dyDescent="0.55000000000000004">
      <c r="A59" s="5"/>
      <c r="B59" s="5"/>
      <c r="C59" s="5"/>
      <c r="D59" s="5"/>
      <c r="E59" s="5"/>
      <c r="F59" s="5"/>
      <c r="G59" s="5"/>
      <c r="H59" s="5"/>
      <c r="I59" s="5"/>
      <c r="J59" s="5"/>
      <c r="K59" s="5"/>
      <c r="L59" s="5"/>
      <c r="M59" s="5"/>
      <c r="N59" s="5"/>
      <c r="O59" s="5"/>
      <c r="P59" s="5"/>
      <c r="Q59" s="5"/>
      <c r="R59" s="5"/>
    </row>
    <row r="60" spans="1:18" x14ac:dyDescent="0.55000000000000004">
      <c r="A60" s="5"/>
      <c r="B60" s="5"/>
      <c r="C60" s="5"/>
      <c r="D60" s="5"/>
      <c r="E60" s="5"/>
      <c r="F60" s="5"/>
      <c r="G60" s="5"/>
      <c r="H60" s="5"/>
      <c r="I60" s="5"/>
      <c r="J60" s="5"/>
      <c r="K60" s="5"/>
      <c r="L60" s="5"/>
      <c r="M60" s="5"/>
      <c r="N60" s="5"/>
      <c r="O60" s="5"/>
      <c r="P60" s="5"/>
      <c r="Q60" s="5"/>
      <c r="R60" s="5"/>
    </row>
    <row r="61" spans="1:18" x14ac:dyDescent="0.55000000000000004">
      <c r="A61" s="5"/>
      <c r="B61" s="5"/>
      <c r="C61" s="5"/>
      <c r="D61" s="5"/>
      <c r="E61" s="5"/>
      <c r="F61" s="5"/>
      <c r="G61" s="5"/>
      <c r="H61" s="5"/>
      <c r="I61" s="5"/>
      <c r="J61" s="5"/>
      <c r="K61" s="5"/>
      <c r="L61" s="5"/>
      <c r="M61" s="5"/>
      <c r="N61" s="5"/>
      <c r="O61" s="5"/>
      <c r="P61" s="5"/>
      <c r="Q61" s="5"/>
      <c r="R61" s="5"/>
    </row>
    <row r="62" spans="1:18" x14ac:dyDescent="0.55000000000000004">
      <c r="A62" s="5"/>
      <c r="B62" s="5"/>
      <c r="C62" s="5"/>
      <c r="D62" s="5"/>
      <c r="E62" s="5"/>
      <c r="F62" s="5"/>
      <c r="G62" s="5"/>
      <c r="H62" s="5"/>
      <c r="I62" s="5"/>
      <c r="J62" s="5"/>
      <c r="K62" s="5"/>
      <c r="L62" s="5"/>
      <c r="M62" s="5"/>
      <c r="N62" s="5"/>
      <c r="O62" s="5"/>
      <c r="P62" s="5"/>
      <c r="Q62" s="5"/>
      <c r="R62" s="5"/>
    </row>
    <row r="63" spans="1:18" x14ac:dyDescent="0.55000000000000004">
      <c r="A63" s="5"/>
      <c r="B63" s="5"/>
      <c r="C63" s="5"/>
      <c r="D63" s="5"/>
      <c r="E63" s="5"/>
      <c r="F63" s="5"/>
      <c r="G63" s="5"/>
      <c r="H63" s="5"/>
      <c r="I63" s="5"/>
      <c r="J63" s="5"/>
      <c r="K63" s="5"/>
      <c r="L63" s="5"/>
      <c r="M63" s="5"/>
      <c r="N63" s="5"/>
      <c r="O63" s="5"/>
      <c r="P63" s="5"/>
      <c r="Q63" s="5"/>
      <c r="R63" s="5"/>
    </row>
    <row r="64" spans="1:18" x14ac:dyDescent="0.55000000000000004">
      <c r="A64" s="5"/>
      <c r="B64" s="5"/>
      <c r="C64" s="5"/>
      <c r="D64" s="5"/>
      <c r="E64" s="5"/>
      <c r="F64" s="5"/>
      <c r="G64" s="5"/>
      <c r="H64" s="5"/>
      <c r="I64" s="5"/>
      <c r="J64" s="5"/>
      <c r="K64" s="5"/>
      <c r="L64" s="5"/>
      <c r="M64" s="5"/>
      <c r="N64" s="5"/>
      <c r="O64" s="5"/>
      <c r="P64" s="5"/>
      <c r="Q64" s="5"/>
      <c r="R64" s="5"/>
    </row>
    <row r="65" spans="1:18" x14ac:dyDescent="0.55000000000000004">
      <c r="A65" s="5"/>
      <c r="B65" s="5"/>
      <c r="C65" s="5"/>
      <c r="D65" s="5"/>
      <c r="E65" s="5"/>
      <c r="F65" s="5"/>
      <c r="G65" s="5"/>
      <c r="H65" s="5"/>
      <c r="I65" s="5"/>
      <c r="J65" s="5"/>
      <c r="K65" s="5"/>
      <c r="L65" s="5"/>
      <c r="M65" s="5"/>
      <c r="N65" s="5"/>
      <c r="O65" s="5"/>
      <c r="P65" s="5"/>
      <c r="Q65" s="5"/>
      <c r="R65" s="5"/>
    </row>
    <row r="66" spans="1:18" x14ac:dyDescent="0.55000000000000004">
      <c r="A66" s="5"/>
      <c r="B66" s="5"/>
      <c r="C66" s="5"/>
      <c r="D66" s="5"/>
      <c r="E66" s="5"/>
      <c r="F66" s="5"/>
      <c r="G66" s="5"/>
      <c r="H66" s="5"/>
      <c r="I66" s="5"/>
      <c r="J66" s="5"/>
      <c r="K66" s="5"/>
      <c r="L66" s="5"/>
      <c r="M66" s="5"/>
      <c r="N66" s="5"/>
      <c r="O66" s="5"/>
      <c r="P66" s="5"/>
      <c r="Q66" s="5"/>
      <c r="R66" s="5"/>
    </row>
    <row r="67" spans="1:18" x14ac:dyDescent="0.55000000000000004">
      <c r="A67" s="5"/>
      <c r="B67" s="5"/>
      <c r="C67" s="5"/>
      <c r="D67" s="5"/>
      <c r="E67" s="5"/>
      <c r="F67" s="5"/>
      <c r="G67" s="5"/>
      <c r="H67" s="5"/>
      <c r="I67" s="5"/>
      <c r="J67" s="5"/>
      <c r="K67" s="5"/>
      <c r="L67" s="5"/>
      <c r="M67" s="5"/>
      <c r="N67" s="5"/>
      <c r="O67" s="5"/>
      <c r="P67" s="5"/>
      <c r="Q67" s="5"/>
      <c r="R67" s="5"/>
    </row>
    <row r="68" spans="1:18" x14ac:dyDescent="0.55000000000000004">
      <c r="A68" s="5"/>
      <c r="B68" s="5"/>
      <c r="C68" s="5"/>
      <c r="D68" s="5"/>
      <c r="E68" s="5"/>
      <c r="F68" s="5"/>
      <c r="G68" s="5"/>
      <c r="H68" s="5"/>
      <c r="I68" s="5"/>
      <c r="J68" s="5"/>
      <c r="K68" s="5"/>
      <c r="L68" s="5"/>
      <c r="M68" s="5"/>
      <c r="N68" s="5"/>
      <c r="O68" s="5"/>
      <c r="P68" s="5"/>
      <c r="Q68" s="5"/>
      <c r="R68" s="5"/>
    </row>
    <row r="69" spans="1:18" x14ac:dyDescent="0.55000000000000004">
      <c r="A69" s="5"/>
      <c r="B69" s="5"/>
      <c r="C69" s="5"/>
      <c r="D69" s="5"/>
      <c r="E69" s="5"/>
      <c r="F69" s="5"/>
      <c r="G69" s="5"/>
      <c r="H69" s="5"/>
      <c r="I69" s="5"/>
      <c r="J69" s="5"/>
      <c r="K69" s="5"/>
      <c r="L69" s="5"/>
      <c r="M69" s="5"/>
      <c r="N69" s="5"/>
      <c r="O69" s="5"/>
      <c r="P69" s="5"/>
      <c r="Q69" s="5"/>
      <c r="R69" s="5"/>
    </row>
    <row r="70" spans="1:18" x14ac:dyDescent="0.55000000000000004">
      <c r="A70" s="5"/>
      <c r="B70" s="5"/>
      <c r="C70" s="5"/>
      <c r="D70" s="5"/>
      <c r="E70" s="5"/>
      <c r="F70" s="5"/>
      <c r="G70" s="5"/>
      <c r="H70" s="5"/>
      <c r="I70" s="5"/>
      <c r="J70" s="5"/>
      <c r="K70" s="5"/>
      <c r="L70" s="5"/>
      <c r="M70" s="5"/>
      <c r="N70" s="5"/>
      <c r="O70" s="5"/>
      <c r="P70" s="5"/>
      <c r="Q70" s="5"/>
      <c r="R70" s="5"/>
    </row>
    <row r="71" spans="1:18" x14ac:dyDescent="0.55000000000000004">
      <c r="A71" s="5"/>
      <c r="B71" s="5"/>
      <c r="C71" s="5"/>
      <c r="D71" s="5"/>
      <c r="E71" s="5"/>
      <c r="F71" s="5"/>
      <c r="G71" s="5"/>
      <c r="H71" s="5"/>
      <c r="I71" s="5"/>
      <c r="J71" s="5"/>
      <c r="K71" s="5"/>
      <c r="L71" s="5"/>
      <c r="M71" s="5"/>
      <c r="N71" s="5"/>
      <c r="O71" s="5"/>
      <c r="P71" s="5"/>
      <c r="Q71" s="5"/>
      <c r="R71" s="5"/>
    </row>
    <row r="72" spans="1:18" x14ac:dyDescent="0.55000000000000004">
      <c r="A72" s="5"/>
      <c r="B72" s="5"/>
      <c r="C72" s="5"/>
      <c r="D72" s="5"/>
      <c r="E72" s="5"/>
      <c r="F72" s="5"/>
      <c r="G72" s="5"/>
      <c r="H72" s="5"/>
      <c r="I72" s="5"/>
      <c r="J72" s="5"/>
      <c r="K72" s="5"/>
      <c r="L72" s="5"/>
      <c r="M72" s="5"/>
      <c r="N72" s="5"/>
      <c r="O72" s="5"/>
      <c r="P72" s="5"/>
      <c r="Q72" s="5"/>
      <c r="R72" s="5"/>
    </row>
    <row r="73" spans="1:18" x14ac:dyDescent="0.55000000000000004">
      <c r="A73" s="5"/>
      <c r="B73" s="5"/>
      <c r="C73" s="5"/>
      <c r="D73" s="5"/>
      <c r="E73" s="5"/>
      <c r="F73" s="5"/>
      <c r="G73" s="5"/>
      <c r="H73" s="5"/>
      <c r="I73" s="5"/>
      <c r="J73" s="5"/>
      <c r="K73" s="5"/>
      <c r="L73" s="5"/>
      <c r="M73" s="5"/>
      <c r="N73" s="5"/>
      <c r="O73" s="5"/>
      <c r="P73" s="5"/>
      <c r="Q73" s="5"/>
      <c r="R73" s="5"/>
    </row>
    <row r="74" spans="1:18" x14ac:dyDescent="0.55000000000000004">
      <c r="A74" s="5"/>
      <c r="B74" s="5"/>
      <c r="C74" s="5"/>
      <c r="D74" s="5"/>
      <c r="E74" s="5"/>
      <c r="F74" s="5"/>
      <c r="G74" s="5"/>
      <c r="H74" s="5"/>
      <c r="I74" s="5"/>
      <c r="J74" s="5"/>
      <c r="K74" s="5"/>
      <c r="L74" s="5"/>
      <c r="M74" s="5"/>
      <c r="N74" s="5"/>
      <c r="O74" s="5"/>
      <c r="P74" s="5"/>
      <c r="Q74" s="5"/>
      <c r="R74" s="5"/>
    </row>
    <row r="75" spans="1:18" x14ac:dyDescent="0.55000000000000004">
      <c r="A75" s="5"/>
      <c r="B75" s="5"/>
      <c r="C75" s="5"/>
      <c r="D75" s="5"/>
      <c r="E75" s="5"/>
      <c r="F75" s="5"/>
      <c r="G75" s="5"/>
      <c r="H75" s="5"/>
      <c r="I75" s="5"/>
      <c r="J75" s="5"/>
      <c r="K75" s="5"/>
      <c r="L75" s="5"/>
      <c r="M75" s="5"/>
      <c r="N75" s="5"/>
      <c r="O75" s="5"/>
      <c r="P75" s="5"/>
      <c r="Q75" s="5"/>
      <c r="R75" s="5"/>
    </row>
    <row r="76" spans="1:18" x14ac:dyDescent="0.55000000000000004">
      <c r="A76" s="5"/>
      <c r="B76" s="5"/>
      <c r="C76" s="5"/>
      <c r="D76" s="5"/>
      <c r="E76" s="5"/>
      <c r="F76" s="5"/>
      <c r="G76" s="5"/>
      <c r="H76" s="5"/>
      <c r="I76" s="5"/>
      <c r="J76" s="5"/>
      <c r="K76" s="5"/>
      <c r="L76" s="5"/>
      <c r="M76" s="5"/>
      <c r="N76" s="5"/>
      <c r="O76" s="5"/>
      <c r="P76" s="5"/>
      <c r="Q76" s="5"/>
      <c r="R76" s="5"/>
    </row>
    <row r="77" spans="1:18" x14ac:dyDescent="0.55000000000000004">
      <c r="A77" s="5"/>
      <c r="B77" s="5"/>
      <c r="C77" s="5"/>
      <c r="D77" s="5"/>
      <c r="E77" s="5"/>
      <c r="F77" s="5"/>
      <c r="G77" s="5"/>
      <c r="H77" s="5"/>
      <c r="I77" s="5"/>
      <c r="J77" s="5"/>
      <c r="K77" s="5"/>
      <c r="L77" s="5"/>
      <c r="M77" s="5"/>
      <c r="N77" s="5"/>
      <c r="O77" s="5"/>
      <c r="P77" s="5"/>
      <c r="Q77" s="5"/>
      <c r="R77" s="5"/>
    </row>
    <row r="78" spans="1:18" x14ac:dyDescent="0.55000000000000004">
      <c r="A78" s="5"/>
      <c r="B78" s="5"/>
      <c r="C78" s="5"/>
      <c r="D78" s="5"/>
      <c r="E78" s="5"/>
      <c r="F78" s="5"/>
      <c r="G78" s="5"/>
      <c r="H78" s="5"/>
      <c r="I78" s="5"/>
      <c r="J78" s="5"/>
      <c r="K78" s="5"/>
      <c r="L78" s="5"/>
      <c r="M78" s="5"/>
      <c r="N78" s="5"/>
      <c r="O78" s="5"/>
      <c r="P78" s="5"/>
      <c r="Q78" s="5"/>
      <c r="R78" s="5"/>
    </row>
    <row r="79" spans="1:18" x14ac:dyDescent="0.55000000000000004">
      <c r="A79" s="5"/>
      <c r="B79" s="5"/>
      <c r="C79" s="5"/>
      <c r="D79" s="5"/>
      <c r="E79" s="5"/>
      <c r="F79" s="5"/>
      <c r="G79" s="5"/>
      <c r="H79" s="5"/>
      <c r="I79" s="5"/>
      <c r="J79" s="5"/>
      <c r="K79" s="5"/>
      <c r="L79" s="5"/>
      <c r="M79" s="5"/>
      <c r="N79" s="5"/>
      <c r="O79" s="5"/>
      <c r="P79" s="5"/>
      <c r="Q79" s="5"/>
      <c r="R79" s="5"/>
    </row>
    <row r="80" spans="1:18" x14ac:dyDescent="0.55000000000000004">
      <c r="A80" s="5"/>
      <c r="B80" s="5"/>
      <c r="C80" s="5"/>
      <c r="D80" s="5"/>
      <c r="E80" s="5"/>
      <c r="F80" s="5"/>
      <c r="G80" s="5"/>
      <c r="H80" s="5"/>
      <c r="I80" s="5"/>
      <c r="J80" s="5"/>
      <c r="K80" s="5"/>
      <c r="L80" s="5"/>
      <c r="M80" s="5"/>
      <c r="N80" s="5"/>
      <c r="O80" s="5"/>
      <c r="P80" s="5"/>
      <c r="Q80" s="5"/>
      <c r="R80" s="5"/>
    </row>
    <row r="81" spans="1:18" x14ac:dyDescent="0.55000000000000004">
      <c r="A81" s="5"/>
      <c r="B81" s="5"/>
      <c r="C81" s="5"/>
      <c r="D81" s="5"/>
      <c r="E81" s="5"/>
      <c r="F81" s="5"/>
      <c r="G81" s="5"/>
      <c r="H81" s="5"/>
      <c r="I81" s="5"/>
      <c r="J81" s="5"/>
      <c r="K81" s="5"/>
      <c r="L81" s="5"/>
      <c r="M81" s="5"/>
      <c r="N81" s="5"/>
      <c r="O81" s="5"/>
      <c r="P81" s="5"/>
      <c r="Q81" s="5"/>
      <c r="R81" s="5"/>
    </row>
    <row r="82" spans="1:18" x14ac:dyDescent="0.55000000000000004">
      <c r="A82" s="5"/>
      <c r="B82" s="5"/>
      <c r="C82" s="5"/>
      <c r="D82" s="5"/>
      <c r="E82" s="5"/>
      <c r="F82" s="5"/>
      <c r="G82" s="5"/>
      <c r="H82" s="5"/>
      <c r="I82" s="5"/>
      <c r="J82" s="5"/>
      <c r="K82" s="5"/>
      <c r="L82" s="5"/>
      <c r="M82" s="5"/>
      <c r="N82" s="5"/>
      <c r="O82" s="5"/>
      <c r="P82" s="5"/>
      <c r="Q82" s="5"/>
      <c r="R82" s="5"/>
    </row>
    <row r="83" spans="1:18" x14ac:dyDescent="0.55000000000000004">
      <c r="A83" s="5"/>
      <c r="B83" s="5"/>
      <c r="C83" s="5"/>
      <c r="D83" s="5"/>
      <c r="E83" s="5"/>
      <c r="F83" s="5"/>
      <c r="G83" s="5"/>
      <c r="H83" s="5"/>
      <c r="I83" s="5"/>
      <c r="J83" s="5"/>
      <c r="K83" s="5"/>
      <c r="L83" s="5"/>
      <c r="M83" s="5"/>
      <c r="N83" s="5"/>
      <c r="O83" s="5"/>
      <c r="P83" s="5"/>
      <c r="Q83" s="5"/>
      <c r="R83" s="5"/>
    </row>
    <row r="84" spans="1:18" x14ac:dyDescent="0.55000000000000004">
      <c r="A84" s="5"/>
      <c r="B84" s="5"/>
      <c r="C84" s="5"/>
      <c r="D84" s="5"/>
      <c r="E84" s="5"/>
      <c r="F84" s="5"/>
      <c r="G84" s="5"/>
      <c r="H84" s="5"/>
      <c r="I84" s="5"/>
      <c r="J84" s="5"/>
      <c r="K84" s="5"/>
      <c r="L84" s="5"/>
      <c r="M84" s="5"/>
      <c r="N84" s="5"/>
      <c r="O84" s="5"/>
      <c r="P84" s="5"/>
      <c r="Q84" s="5"/>
      <c r="R84" s="5"/>
    </row>
    <row r="85" spans="1:18" x14ac:dyDescent="0.55000000000000004">
      <c r="A85" s="5"/>
      <c r="B85" s="5"/>
      <c r="C85" s="5"/>
      <c r="D85" s="5"/>
      <c r="E85" s="5"/>
      <c r="F85" s="5"/>
      <c r="G85" s="5"/>
      <c r="H85" s="5"/>
      <c r="I85" s="5"/>
      <c r="J85" s="5"/>
      <c r="K85" s="5"/>
      <c r="L85" s="5"/>
      <c r="M85" s="5"/>
      <c r="N85" s="5"/>
      <c r="O85" s="5"/>
      <c r="P85" s="5"/>
      <c r="Q85" s="5"/>
      <c r="R85" s="5"/>
    </row>
    <row r="86" spans="1:18" x14ac:dyDescent="0.55000000000000004">
      <c r="A86" s="5"/>
      <c r="B86" s="5"/>
      <c r="C86" s="5"/>
      <c r="D86" s="5"/>
      <c r="E86" s="5"/>
      <c r="F86" s="5"/>
      <c r="G86" s="5"/>
      <c r="H86" s="5"/>
      <c r="I86" s="5"/>
      <c r="J86" s="5"/>
      <c r="K86" s="5"/>
      <c r="L86" s="5"/>
      <c r="M86" s="5"/>
      <c r="N86" s="5"/>
      <c r="O86" s="5"/>
      <c r="P86" s="5"/>
      <c r="Q86" s="5"/>
      <c r="R86" s="5"/>
    </row>
    <row r="87" spans="1:18" x14ac:dyDescent="0.55000000000000004">
      <c r="A87" s="5"/>
      <c r="B87" s="5"/>
      <c r="C87" s="5"/>
      <c r="D87" s="5"/>
      <c r="E87" s="5"/>
      <c r="F87" s="5"/>
      <c r="G87" s="5"/>
      <c r="H87" s="5"/>
      <c r="I87" s="5"/>
      <c r="J87" s="5"/>
      <c r="K87" s="5"/>
      <c r="L87" s="5"/>
      <c r="M87" s="5"/>
      <c r="N87" s="5"/>
      <c r="O87" s="5"/>
      <c r="P87" s="5"/>
      <c r="Q87" s="5"/>
      <c r="R87" s="5"/>
    </row>
    <row r="88" spans="1:18" x14ac:dyDescent="0.55000000000000004">
      <c r="A88" s="5"/>
      <c r="B88" s="5"/>
      <c r="C88" s="5"/>
      <c r="D88" s="5"/>
      <c r="E88" s="5"/>
      <c r="F88" s="5"/>
      <c r="G88" s="5"/>
      <c r="H88" s="5"/>
      <c r="I88" s="5"/>
      <c r="J88" s="5"/>
      <c r="K88" s="5"/>
      <c r="L88" s="5"/>
      <c r="M88" s="5"/>
      <c r="N88" s="5"/>
      <c r="O88" s="5"/>
      <c r="P88" s="5"/>
      <c r="Q88" s="5"/>
      <c r="R88" s="5"/>
    </row>
    <row r="89" spans="1:18" x14ac:dyDescent="0.55000000000000004">
      <c r="A89" s="5"/>
      <c r="B89" s="5"/>
      <c r="C89" s="5"/>
      <c r="D89" s="5"/>
      <c r="E89" s="5"/>
      <c r="F89" s="5"/>
      <c r="G89" s="5"/>
      <c r="H89" s="5"/>
      <c r="I89" s="5"/>
      <c r="J89" s="5"/>
      <c r="K89" s="5"/>
      <c r="L89" s="5"/>
      <c r="M89" s="5"/>
      <c r="N89" s="5"/>
      <c r="O89" s="5"/>
      <c r="P89" s="5"/>
      <c r="Q89" s="5"/>
      <c r="R89" s="5"/>
    </row>
    <row r="90" spans="1:18" x14ac:dyDescent="0.55000000000000004">
      <c r="A90" s="5"/>
      <c r="B90" s="5"/>
      <c r="C90" s="5"/>
      <c r="D90" s="5"/>
      <c r="E90" s="5"/>
      <c r="F90" s="5"/>
      <c r="G90" s="5"/>
      <c r="H90" s="5"/>
      <c r="I90" s="5"/>
      <c r="J90" s="5"/>
      <c r="K90" s="5"/>
      <c r="L90" s="5"/>
      <c r="M90" s="5"/>
      <c r="N90" s="5"/>
      <c r="O90" s="5"/>
      <c r="P90" s="5"/>
      <c r="Q90" s="5"/>
      <c r="R90" s="5"/>
    </row>
    <row r="91" spans="1:18" x14ac:dyDescent="0.55000000000000004">
      <c r="A91" s="5"/>
      <c r="B91" s="5"/>
      <c r="C91" s="5"/>
      <c r="D91" s="5"/>
      <c r="E91" s="5"/>
      <c r="F91" s="5"/>
      <c r="G91" s="5"/>
      <c r="H91" s="5"/>
      <c r="I91" s="5"/>
      <c r="J91" s="5"/>
      <c r="K91" s="5"/>
      <c r="L91" s="5"/>
      <c r="M91" s="5"/>
      <c r="N91" s="5"/>
      <c r="O91" s="5"/>
      <c r="P91" s="5"/>
      <c r="Q91" s="5"/>
      <c r="R91" s="5"/>
    </row>
    <row r="92" spans="1:18" x14ac:dyDescent="0.55000000000000004">
      <c r="A92" s="5"/>
      <c r="B92" s="5"/>
      <c r="C92" s="5"/>
      <c r="D92" s="5"/>
      <c r="E92" s="5"/>
      <c r="F92" s="5"/>
      <c r="G92" s="5"/>
      <c r="H92" s="5"/>
      <c r="I92" s="5"/>
      <c r="J92" s="5"/>
      <c r="K92" s="5"/>
      <c r="L92" s="5"/>
      <c r="M92" s="5"/>
      <c r="N92" s="5"/>
      <c r="O92" s="5"/>
      <c r="P92" s="5"/>
      <c r="Q92" s="5"/>
      <c r="R92" s="5"/>
    </row>
    <row r="93" spans="1:18" x14ac:dyDescent="0.55000000000000004">
      <c r="A93" s="5"/>
      <c r="B93" s="5"/>
      <c r="C93" s="5"/>
      <c r="D93" s="5"/>
      <c r="E93" s="5"/>
      <c r="F93" s="5"/>
      <c r="G93" s="5"/>
      <c r="H93" s="5"/>
      <c r="I93" s="5"/>
      <c r="J93" s="5"/>
      <c r="K93" s="5"/>
      <c r="L93" s="5"/>
      <c r="M93" s="5"/>
      <c r="N93" s="5"/>
      <c r="O93" s="5"/>
      <c r="P93" s="5"/>
      <c r="Q93" s="5"/>
      <c r="R93" s="5"/>
    </row>
    <row r="94" spans="1:18" x14ac:dyDescent="0.55000000000000004">
      <c r="A94" s="5"/>
      <c r="B94" s="5"/>
      <c r="C94" s="5"/>
      <c r="D94" s="5"/>
      <c r="E94" s="5"/>
      <c r="F94" s="5"/>
      <c r="G94" s="5"/>
      <c r="H94" s="5"/>
      <c r="I94" s="5"/>
      <c r="J94" s="5"/>
      <c r="K94" s="5"/>
      <c r="L94" s="5"/>
      <c r="M94" s="5"/>
      <c r="N94" s="5"/>
      <c r="O94" s="5"/>
      <c r="P94" s="5"/>
      <c r="Q94" s="5"/>
      <c r="R94" s="5"/>
    </row>
    <row r="95" spans="1:18" x14ac:dyDescent="0.55000000000000004">
      <c r="A95" s="5"/>
      <c r="B95" s="5"/>
      <c r="C95" s="5"/>
      <c r="D95" s="5"/>
      <c r="E95" s="5"/>
      <c r="F95" s="5"/>
      <c r="G95" s="5"/>
      <c r="H95" s="5"/>
      <c r="I95" s="5"/>
      <c r="J95" s="5"/>
      <c r="K95" s="5"/>
      <c r="L95" s="5"/>
      <c r="M95" s="5"/>
      <c r="N95" s="5"/>
      <c r="O95" s="5"/>
      <c r="P95" s="5"/>
      <c r="Q95" s="5"/>
      <c r="R95" s="5"/>
    </row>
    <row r="96" spans="1:18" x14ac:dyDescent="0.55000000000000004">
      <c r="A96" s="5"/>
      <c r="B96" s="5"/>
      <c r="C96" s="5"/>
      <c r="D96" s="5"/>
      <c r="E96" s="5"/>
      <c r="F96" s="5"/>
      <c r="G96" s="5"/>
      <c r="H96" s="5"/>
      <c r="I96" s="5"/>
      <c r="J96" s="5"/>
      <c r="K96" s="5"/>
      <c r="L96" s="5"/>
      <c r="M96" s="5"/>
      <c r="N96" s="5"/>
      <c r="O96" s="5"/>
      <c r="P96" s="5"/>
      <c r="Q96" s="5"/>
      <c r="R96" s="5"/>
    </row>
    <row r="97" spans="1:18" x14ac:dyDescent="0.55000000000000004">
      <c r="A97" s="5"/>
      <c r="B97" s="5"/>
      <c r="C97" s="5"/>
      <c r="D97" s="5"/>
      <c r="E97" s="5"/>
      <c r="F97" s="5"/>
      <c r="G97" s="5"/>
      <c r="H97" s="5"/>
      <c r="I97" s="5"/>
      <c r="J97" s="5"/>
      <c r="K97" s="5"/>
      <c r="L97" s="5"/>
      <c r="M97" s="5"/>
      <c r="N97" s="5"/>
      <c r="O97" s="5"/>
      <c r="P97" s="5"/>
      <c r="Q97" s="5"/>
      <c r="R97" s="5"/>
    </row>
    <row r="98" spans="1:18" x14ac:dyDescent="0.55000000000000004">
      <c r="A98" s="5"/>
      <c r="B98" s="5"/>
      <c r="C98" s="5"/>
      <c r="D98" s="5"/>
      <c r="E98" s="5"/>
      <c r="F98" s="5"/>
      <c r="G98" s="5"/>
      <c r="H98" s="5"/>
      <c r="I98" s="5"/>
      <c r="J98" s="5"/>
      <c r="K98" s="5"/>
      <c r="L98" s="5"/>
      <c r="M98" s="5"/>
      <c r="N98" s="5"/>
      <c r="O98" s="5"/>
      <c r="P98" s="5"/>
      <c r="Q98" s="5"/>
      <c r="R98" s="5"/>
    </row>
    <row r="99" spans="1:18" x14ac:dyDescent="0.55000000000000004">
      <c r="A99" s="5"/>
      <c r="B99" s="5"/>
      <c r="C99" s="5"/>
      <c r="D99" s="5"/>
      <c r="E99" s="5"/>
      <c r="F99" s="5"/>
      <c r="G99" s="5"/>
      <c r="H99" s="5"/>
      <c r="I99" s="5"/>
      <c r="J99" s="5"/>
      <c r="K99" s="5"/>
      <c r="L99" s="5"/>
      <c r="M99" s="5"/>
      <c r="N99" s="5"/>
      <c r="O99" s="5"/>
      <c r="P99" s="5"/>
      <c r="Q99" s="5"/>
      <c r="R99" s="5"/>
    </row>
  </sheetData>
  <mergeCells count="13">
    <mergeCell ref="T21:W21"/>
    <mergeCell ref="T22:W22"/>
    <mergeCell ref="T23:W23"/>
    <mergeCell ref="T24:W24"/>
    <mergeCell ref="Q19:S19"/>
    <mergeCell ref="T18:W18"/>
    <mergeCell ref="T19:W19"/>
    <mergeCell ref="T20:W20"/>
    <mergeCell ref="Q24:S24"/>
    <mergeCell ref="Q23:S23"/>
    <mergeCell ref="Q22:S22"/>
    <mergeCell ref="Q21:S21"/>
    <mergeCell ref="Q20:S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0767B-D5EA-4A40-A4E8-94D36C2092CE}">
  <dimension ref="B1:N363"/>
  <sheetViews>
    <sheetView zoomScale="76" zoomScaleNormal="76" workbookViewId="0">
      <selection activeCell="E11" sqref="E11"/>
    </sheetView>
  </sheetViews>
  <sheetFormatPr defaultColWidth="8.83984375" defaultRowHeight="14.4" x14ac:dyDescent="0.55000000000000004"/>
  <cols>
    <col min="2" max="2" width="15.41796875" bestFit="1" customWidth="1"/>
    <col min="3" max="3" width="12.41796875" bestFit="1" customWidth="1"/>
    <col min="4" max="4" width="8.26171875" customWidth="1"/>
    <col min="5" max="5" width="30.578125" customWidth="1"/>
    <col min="6" max="6" width="34.7890625" customWidth="1"/>
    <col min="7" max="7" width="3.26171875" customWidth="1"/>
    <col min="8" max="8" width="11.41796875" style="3" bestFit="1" customWidth="1"/>
    <col min="9" max="9" width="15" style="3" customWidth="1"/>
    <col min="10" max="10" width="14.83984375" style="3" customWidth="1"/>
    <col min="11" max="12" width="14.15625" style="3" customWidth="1"/>
    <col min="13" max="13" width="15.41796875" style="9" customWidth="1"/>
    <col min="14" max="14" width="12.15625" style="3" bestFit="1" customWidth="1"/>
  </cols>
  <sheetData>
    <row r="1" spans="2:14" x14ac:dyDescent="0.55000000000000004">
      <c r="C1" s="6" t="s">
        <v>0</v>
      </c>
      <c r="H1" s="7" t="s">
        <v>1</v>
      </c>
      <c r="I1" s="7" t="s">
        <v>2</v>
      </c>
      <c r="J1" s="7" t="s">
        <v>3</v>
      </c>
      <c r="K1" s="7" t="s">
        <v>4</v>
      </c>
      <c r="L1" s="7" t="s">
        <v>3</v>
      </c>
      <c r="M1" s="8" t="s">
        <v>4</v>
      </c>
      <c r="N1" s="7" t="s">
        <v>5</v>
      </c>
    </row>
    <row r="2" spans="2:14" ht="14.7" thickBot="1" x14ac:dyDescent="0.6">
      <c r="I2" s="3" t="s">
        <v>6</v>
      </c>
      <c r="J2" s="3" t="s">
        <v>7</v>
      </c>
      <c r="K2" s="3" t="s">
        <v>8</v>
      </c>
      <c r="L2" s="3" t="s">
        <v>9</v>
      </c>
      <c r="M2" s="9" t="s">
        <v>10</v>
      </c>
    </row>
    <row r="3" spans="2:14" x14ac:dyDescent="0.55000000000000004">
      <c r="B3" s="10" t="s">
        <v>11</v>
      </c>
      <c r="C3" s="11">
        <v>10.8</v>
      </c>
      <c r="D3" s="12" t="s">
        <v>12</v>
      </c>
      <c r="E3" s="13" t="s">
        <v>13</v>
      </c>
      <c r="F3" s="14"/>
      <c r="G3" s="15"/>
      <c r="H3" s="3">
        <v>-180</v>
      </c>
      <c r="I3" s="16">
        <f xml:space="preserve"> ($C$5/2)*(1-COS(RADIANS(H3)))+($C$8-SQRT($C$8^2-(($C$5/2)*SIN(RADIANS(H3)))^2))</f>
        <v>83.1</v>
      </c>
      <c r="J3" s="16">
        <f>(($C$5/2)*SIN(RADIANS(H3))+(($C$5/2)^2*SIN(RADIANS(H3))*COS(RADIANS(H3)))/SQRT($C$8^2-(($C$5/2)*SIN(RADIANS(H3)))^2))*(PI()/180)</f>
        <v>-6.3604511180893938E-17</v>
      </c>
      <c r="K3" s="17">
        <f>(($C$5/2)*COS(RADIANS(H3))+(($C$5/2)^2*COS(2*RADIANS(H3)))/SQRT($C$8^2-(($C$5/2)*SIN(RADIANS(H3)))^2)+(($C$5/2)^4*(SIN(RADIANS(H3))^2)*(COS(RADIANS(H3))^2))/(SQRT($C$8^2-(($C$5/2)*SIN(RADIANS(H3)))^2)^3))*(PI()/180)^2</f>
        <v>-9.0610091763201461E-3</v>
      </c>
      <c r="L3" s="16">
        <f>(($C$5/2)/1000)*($C$11*2*PI()/60)*(SIN(H3*PI()/180) + (($C$5/2)/$C$8)*SIN(2*H3*PI()/180))</f>
        <v>-9.2071630511712334E-16</v>
      </c>
      <c r="M3" s="18">
        <f>(($C$5/2)/1000)*($C$11*2*PI()/60)^2*(COS(RADIANS(H3)) + 2*(($C$5/2)/$C$8)*COS(2*RADIANS(H3)))</f>
        <v>-3147.9347868494701</v>
      </c>
      <c r="N3" s="16">
        <f xml:space="preserve"> (( PI()*$C$4^2/4 * ( ($C$5/2)*(1-COS(RADIANS(H3))) + $C$8 - SQRT($C$8^2 - ($C$5/2)^2 * SIN(RADIANS(H3))^2 ) ) ) / 1000)*4+$C$6</f>
        <v>2033.0255605689258</v>
      </c>
    </row>
    <row r="4" spans="2:14" x14ac:dyDescent="0.55000000000000004">
      <c r="B4" s="19" t="s">
        <v>14</v>
      </c>
      <c r="C4" s="20">
        <v>87.45</v>
      </c>
      <c r="D4" s="21" t="s">
        <v>6</v>
      </c>
      <c r="E4" s="22">
        <f>C4/1000</f>
        <v>8.745E-2</v>
      </c>
      <c r="F4" s="23" t="s">
        <v>15</v>
      </c>
      <c r="G4" s="15"/>
      <c r="H4" s="3">
        <v>-179</v>
      </c>
      <c r="I4" s="16">
        <f t="shared" ref="I4:I67" si="0" xml:space="preserve"> ($C$5/2)*(1-COS(RADIANS(H4)))+($C$8-SQRT($C$8^2-(($C$5/2)*SIN(RADIANS(H4)))^2))</f>
        <v>83.095469484553163</v>
      </c>
      <c r="J4" s="16">
        <f t="shared" ref="J4:J67" si="1">(($C$5/2)*SIN(RADIANS(H4))+(($C$5/2)^2*SIN(RADIANS(H4))*COS(RADIANS(H4)))/SQRT($C$8^2-(($C$5/2)*SIN(RADIANS(H4)))^2))*(PI()/180)</f>
        <v>-9.0610526037191823E-3</v>
      </c>
      <c r="K4" s="17">
        <f t="shared" ref="K4:K67" si="2">(($C$5/2)*COS(RADIANS(H4))+(($C$5/2)^2*COS(2*RADIANS(H4)))/SQRT($C$8^2-(($C$5/2)*SIN(RADIANS(H4)))^2)+(($C$5/2)^4*(SIN(RADIANS(H4))^2)*(COS(RADIANS(H4))^2))/(SQRT($C$8^2-(($C$5/2)*SIN(RADIANS(H4)))^2)^3))*(PI()/180)^2</f>
        <v>-9.0611394144150537E-3</v>
      </c>
      <c r="L4" s="16">
        <f t="shared" ref="L4:L67" si="3">(($C$5/2)/1000)*($C$11*2*PI()/60)*(SIN(H4*PI()/180) + (($C$5/2)/$C$8)*SIN(2*H4*PI()/180))</f>
        <v>-0.13118357698005992</v>
      </c>
      <c r="M4" s="18">
        <f t="shared" ref="M4:M67" si="4">(($C$5/2)/1000)*($C$11*2*PI()/60)^2*(COS(RADIANS(H4)) + 2*(($C$5/2)/$C$8)*COS(2*RADIANS(H4)))</f>
        <v>-3149.3478776441093</v>
      </c>
      <c r="N4" s="16">
        <f t="shared" ref="N4:N67" si="5" xml:space="preserve"> (( PI()*$C$4^2/4 * ( ($C$5/2)*(1-COS(RADIANS(H4))) + $C$8 - SQRT($C$8^2 - ($C$5/2)^2 * SIN(RADIANS(H4))^2 ) ) ) / 1000)*4+$C$6</f>
        <v>2032.9167134054865</v>
      </c>
    </row>
    <row r="5" spans="2:14" x14ac:dyDescent="0.55000000000000004">
      <c r="B5" s="19" t="s">
        <v>16</v>
      </c>
      <c r="C5" s="20">
        <v>83.1</v>
      </c>
      <c r="D5" s="21" t="s">
        <v>6</v>
      </c>
      <c r="E5" s="22">
        <f>C5/1000</f>
        <v>8.3099999999999993E-2</v>
      </c>
      <c r="F5" s="24" t="s">
        <v>15</v>
      </c>
      <c r="G5" s="15"/>
      <c r="H5" s="3">
        <v>-178</v>
      </c>
      <c r="I5" s="16">
        <f t="shared" si="0"/>
        <v>83.081877808084755</v>
      </c>
      <c r="J5" s="16">
        <f t="shared" si="1"/>
        <v>-1.812236524259753E-2</v>
      </c>
      <c r="K5" s="17">
        <f t="shared" si="2"/>
        <v>-9.0615288055983876E-3</v>
      </c>
      <c r="L5" s="16">
        <f t="shared" si="3"/>
        <v>-0.26248487352179994</v>
      </c>
      <c r="M5" s="18">
        <f t="shared" si="4"/>
        <v>-3153.5844138226676</v>
      </c>
      <c r="N5" s="16">
        <f t="shared" si="5"/>
        <v>2032.5901687887997</v>
      </c>
    </row>
    <row r="6" spans="2:14" x14ac:dyDescent="0.55000000000000004">
      <c r="B6" s="19" t="s">
        <v>17</v>
      </c>
      <c r="C6" s="20">
        <v>36.520000000000003</v>
      </c>
      <c r="D6" s="21" t="s">
        <v>18</v>
      </c>
      <c r="E6" s="25">
        <f>C6/1000000</f>
        <v>3.6520000000000003E-5</v>
      </c>
      <c r="F6" s="26" t="s">
        <v>19</v>
      </c>
      <c r="G6" s="15"/>
      <c r="H6" s="3">
        <v>-177</v>
      </c>
      <c r="I6" s="16">
        <f t="shared" si="0"/>
        <v>83.059224581534465</v>
      </c>
      <c r="J6" s="16">
        <f t="shared" si="1"/>
        <v>-2.7184195305501757E-2</v>
      </c>
      <c r="K6" s="17">
        <f t="shared" si="2"/>
        <v>-9.0621733802989258E-3</v>
      </c>
      <c r="L6" s="16">
        <f t="shared" si="3"/>
        <v>-0.3940213812203871</v>
      </c>
      <c r="M6" s="18">
        <f t="shared" si="4"/>
        <v>-3160.636190411758</v>
      </c>
      <c r="N6" s="16">
        <f t="shared" si="5"/>
        <v>2032.0459173715617</v>
      </c>
    </row>
    <row r="7" spans="2:14" x14ac:dyDescent="0.55000000000000004">
      <c r="B7" s="19" t="s">
        <v>20</v>
      </c>
      <c r="C7" s="20">
        <v>4</v>
      </c>
      <c r="D7" s="21" t="s">
        <v>12</v>
      </c>
      <c r="E7" s="25"/>
      <c r="F7" s="26"/>
      <c r="G7" s="15"/>
      <c r="H7" s="3">
        <v>-176</v>
      </c>
      <c r="I7" s="16">
        <f t="shared" si="0"/>
        <v>83.027509160878935</v>
      </c>
      <c r="J7" s="16">
        <f t="shared" si="1"/>
        <v>-3.6246794888184011E-2</v>
      </c>
      <c r="K7" s="17">
        <f t="shared" si="2"/>
        <v>-9.0630665216817306E-3</v>
      </c>
      <c r="L7" s="16">
        <f t="shared" si="3"/>
        <v>-0.52591013604143932</v>
      </c>
      <c r="M7" s="18">
        <f t="shared" si="4"/>
        <v>-3170.489544593519</v>
      </c>
      <c r="N7" s="16">
        <f t="shared" si="5"/>
        <v>2031.2839436808933</v>
      </c>
    </row>
    <row r="8" spans="2:14" x14ac:dyDescent="0.55000000000000004">
      <c r="B8" s="19" t="s">
        <v>21</v>
      </c>
      <c r="C8" s="27">
        <v>146.25</v>
      </c>
      <c r="D8" s="21" t="s">
        <v>6</v>
      </c>
      <c r="E8" s="25">
        <f>C8/1000</f>
        <v>0.14624999999999999</v>
      </c>
      <c r="F8" s="26" t="s">
        <v>15</v>
      </c>
      <c r="G8" s="15"/>
      <c r="H8" s="3">
        <v>-175</v>
      </c>
      <c r="I8" s="16">
        <f t="shared" si="0"/>
        <v>82.986730653748907</v>
      </c>
      <c r="J8" s="16">
        <f t="shared" si="1"/>
        <v>-4.5310408145407703E-2</v>
      </c>
      <c r="K8" s="17">
        <f t="shared" si="2"/>
        <v>-9.0641989643492592E-3</v>
      </c>
      <c r="L8" s="16">
        <f t="shared" si="3"/>
        <v>-0.65826749126462447</v>
      </c>
      <c r="M8" s="18">
        <f t="shared" si="4"/>
        <v>-3183.1253738964169</v>
      </c>
      <c r="N8" s="16">
        <f t="shared" si="5"/>
        <v>2030.3042262773217</v>
      </c>
    </row>
    <row r="9" spans="2:14" ht="14.7" thickBot="1" x14ac:dyDescent="0.6">
      <c r="B9" s="28" t="s">
        <v>22</v>
      </c>
      <c r="C9" s="29">
        <f>(((PI()*(0.5*E4)^2)*E5))*1000000*C7</f>
        <v>1996.5055605689254</v>
      </c>
      <c r="D9" s="30" t="s">
        <v>18</v>
      </c>
      <c r="E9" s="31">
        <f>C9/1000000</f>
        <v>1.9965055605689255E-3</v>
      </c>
      <c r="F9" s="32" t="s">
        <v>19</v>
      </c>
      <c r="G9" s="15"/>
      <c r="H9" s="3">
        <v>-174</v>
      </c>
      <c r="I9" s="16">
        <f t="shared" si="0"/>
        <v>82.936887928694702</v>
      </c>
      <c r="J9" s="16">
        <f t="shared" si="1"/>
        <v>-5.437526864154018E-2</v>
      </c>
      <c r="K9" s="17">
        <f t="shared" si="2"/>
        <v>-9.0655587925738707E-3</v>
      </c>
      <c r="L9" s="16">
        <f t="shared" si="3"/>
        <v>-0.79120889133621741</v>
      </c>
      <c r="M9" s="18">
        <f t="shared" si="4"/>
        <v>-3198.5191616306906</v>
      </c>
      <c r="N9" s="16">
        <f t="shared" si="5"/>
        <v>2029.106737977386</v>
      </c>
    </row>
    <row r="10" spans="2:14" x14ac:dyDescent="0.55000000000000004">
      <c r="B10" s="33" t="s">
        <v>23</v>
      </c>
      <c r="C10" s="34" cm="1">
        <f t="array" ref="C10">AVERAGE(ABS(L3:L182))</f>
        <v>11.079718735154428</v>
      </c>
      <c r="D10" s="35" t="s">
        <v>9</v>
      </c>
      <c r="E10" s="36"/>
      <c r="F10" s="37"/>
      <c r="G10" s="15"/>
      <c r="H10" s="3">
        <v>-173</v>
      </c>
      <c r="I10" s="16">
        <f t="shared" si="0"/>
        <v>82.87797962710205</v>
      </c>
      <c r="J10" s="16">
        <f t="shared" si="1"/>
        <v>-6.3441596699160413E-2</v>
      </c>
      <c r="K10" s="17">
        <f t="shared" si="2"/>
        <v>-9.0671314381125991E-3</v>
      </c>
      <c r="L10" s="16">
        <f t="shared" si="3"/>
        <v>-0.92484864693187863</v>
      </c>
      <c r="M10" s="18">
        <f t="shared" si="4"/>
        <v>-3216.641009536776</v>
      </c>
      <c r="N10" s="16">
        <f t="shared" si="5"/>
        <v>2027.691446139921</v>
      </c>
    </row>
    <row r="11" spans="2:14" ht="14.7" thickBot="1" x14ac:dyDescent="0.6">
      <c r="B11" s="38" t="s">
        <v>24</v>
      </c>
      <c r="C11" s="39">
        <v>4000</v>
      </c>
      <c r="D11" s="40" t="s">
        <v>12</v>
      </c>
      <c r="E11" s="41"/>
      <c r="F11" s="42"/>
      <c r="G11" s="15"/>
      <c r="H11" s="3">
        <v>-172</v>
      </c>
      <c r="I11" s="16">
        <f t="shared" si="0"/>
        <v>82.810004177760732</v>
      </c>
      <c r="J11" s="16">
        <f t="shared" si="1"/>
        <v>-7.2509596745302843E-2</v>
      </c>
      <c r="K11" s="17">
        <f t="shared" si="2"/>
        <v>-9.0688996776695559E-3</v>
      </c>
      <c r="L11" s="16">
        <f t="shared" si="3"/>
        <v>-1.059299711529349</v>
      </c>
      <c r="M11" s="18">
        <f t="shared" si="4"/>
        <v>-3237.4556776060849</v>
      </c>
      <c r="N11" s="16">
        <f t="shared" si="5"/>
        <v>2026.0583130160685</v>
      </c>
    </row>
    <row r="12" spans="2:14" x14ac:dyDescent="0.55000000000000004">
      <c r="B12" s="43"/>
      <c r="C12" s="43"/>
      <c r="D12" s="43"/>
      <c r="H12" s="3">
        <v>-171</v>
      </c>
      <c r="I12" s="16">
        <f t="shared" si="0"/>
        <v>82.73295981408792</v>
      </c>
      <c r="J12" s="16">
        <f t="shared" si="1"/>
        <v>-8.1579454655017536E-2</v>
      </c>
      <c r="K12" s="17">
        <f t="shared" si="2"/>
        <v>-9.0708436300857235E-3</v>
      </c>
      <c r="L12" s="16">
        <f t="shared" si="3"/>
        <v>-1.1946734597889173</v>
      </c>
      <c r="M12" s="18">
        <f t="shared" si="4"/>
        <v>-3260.9226310245904</v>
      </c>
      <c r="N12" s="16">
        <f t="shared" si="5"/>
        <v>2024.2072961630813</v>
      </c>
    </row>
    <row r="13" spans="2:14" x14ac:dyDescent="0.55000000000000004">
      <c r="B13" s="43"/>
      <c r="C13" s="43"/>
      <c r="D13" s="43"/>
      <c r="H13" s="3">
        <v>-170</v>
      </c>
      <c r="I13" s="16">
        <f t="shared" si="0"/>
        <v>82.646844594009664</v>
      </c>
      <c r="J13" s="16">
        <f t="shared" si="1"/>
        <v>-9.0651335092022847E-2</v>
      </c>
      <c r="K13" s="17">
        <f t="shared" si="2"/>
        <v>-9.072940753350316E-3</v>
      </c>
      <c r="L13" s="16">
        <f t="shared" si="3"/>
        <v>-1.331079468037297</v>
      </c>
      <c r="M13" s="18">
        <f t="shared" si="4"/>
        <v>-3286.9960941808199</v>
      </c>
      <c r="N13" s="16">
        <f t="shared" si="5"/>
        <v>2022.1383489219754</v>
      </c>
    </row>
    <row r="14" spans="2:14" x14ac:dyDescent="0.55000000000000004">
      <c r="B14" s="43"/>
      <c r="C14" s="43"/>
      <c r="D14" s="43"/>
      <c r="H14" s="3">
        <v>-169</v>
      </c>
      <c r="I14" s="16">
        <f t="shared" si="0"/>
        <v>82.551656422503228</v>
      </c>
      <c r="J14" s="16">
        <f t="shared" si="1"/>
        <v>-9.9725378846326554E-2</v>
      </c>
      <c r="K14" s="17">
        <f t="shared" si="2"/>
        <v>-9.0751658415419902E-3</v>
      </c>
      <c r="L14" s="16">
        <f t="shared" si="3"/>
        <v>-1.468625297147828</v>
      </c>
      <c r="M14" s="18">
        <f t="shared" si="4"/>
        <v>-3315.625111671025</v>
      </c>
      <c r="N14" s="16">
        <f t="shared" si="5"/>
        <v>2019.8514209591233</v>
      </c>
    </row>
    <row r="15" spans="2:14" x14ac:dyDescent="0.55000000000000004">
      <c r="B15" s="43"/>
      <c r="C15" s="43"/>
      <c r="D15" s="43"/>
      <c r="H15" s="3">
        <v>-168</v>
      </c>
      <c r="I15" s="16">
        <f t="shared" si="0"/>
        <v>82.44739307680311</v>
      </c>
      <c r="J15" s="16">
        <f t="shared" si="1"/>
        <v>-0.10880170016880064</v>
      </c>
      <c r="K15" s="17">
        <f t="shared" si="2"/>
        <v>-9.0774910218225108E-3</v>
      </c>
      <c r="L15" s="16">
        <f t="shared" si="3"/>
        <v>-1.6074162781070298</v>
      </c>
      <c r="M15" s="18">
        <f t="shared" si="4"/>
        <v>-3346.7536162256069</v>
      </c>
      <c r="N15" s="16">
        <f t="shared" si="5"/>
        <v>2017.3464588718336</v>
      </c>
    </row>
    <row r="16" spans="2:14" x14ac:dyDescent="0.55000000000000004">
      <c r="B16" s="43"/>
      <c r="C16" s="43"/>
      <c r="D16" s="43"/>
      <c r="H16" s="3">
        <v>-167</v>
      </c>
      <c r="I16" s="16">
        <f t="shared" si="0"/>
        <v>82.334052234274239</v>
      </c>
      <c r="J16" s="16">
        <f t="shared" si="1"/>
        <v>-0.11788038410283563</v>
      </c>
      <c r="K16" s="17">
        <f t="shared" si="2"/>
        <v>-9.0798857516193425E-3</v>
      </c>
      <c r="L16" s="16">
        <f t="shared" si="3"/>
        <v>-1.7475553005541951</v>
      </c>
      <c r="M16" s="18">
        <f t="shared" si="4"/>
        <v>-3380.3205034722982</v>
      </c>
      <c r="N16" s="16">
        <f t="shared" si="5"/>
        <v>2014.6234068580138</v>
      </c>
    </row>
    <row r="17" spans="2:14" x14ac:dyDescent="0.55000000000000004">
      <c r="B17" s="43"/>
      <c r="C17" s="43"/>
      <c r="D17" s="43"/>
      <c r="H17" s="3">
        <v>-166</v>
      </c>
      <c r="I17" s="16">
        <f t="shared" si="0"/>
        <v>82.211631502954702</v>
      </c>
      <c r="J17" s="16">
        <f t="shared" si="1"/>
        <v>-0.12696148381333056</v>
      </c>
      <c r="K17" s="17">
        <f t="shared" si="2"/>
        <v>-9.0823168161475749E-3</v>
      </c>
      <c r="L17" s="16">
        <f t="shared" si="3"/>
        <v>-1.889142604576918</v>
      </c>
      <c r="M17" s="18">
        <f t="shared" si="4"/>
        <v>-3416.2597134429893</v>
      </c>
      <c r="N17" s="16">
        <f t="shared" si="5"/>
        <v>2011.6822074499705</v>
      </c>
    </row>
    <row r="18" spans="2:14" x14ac:dyDescent="0.55000000000000004">
      <c r="B18" s="43"/>
      <c r="C18" s="43"/>
      <c r="D18" s="43"/>
      <c r="H18" s="3">
        <v>-165</v>
      </c>
      <c r="I18" s="16">
        <f t="shared" si="0"/>
        <v>82.08012845477073</v>
      </c>
      <c r="J18" s="16">
        <f t="shared" si="1"/>
        <v>-0.13604501791344595</v>
      </c>
      <c r="K18" s="17">
        <f t="shared" si="2"/>
        <v>-9.0847483264351152E-3</v>
      </c>
      <c r="L18" s="16">
        <f t="shared" si="3"/>
        <v>-2.0322755760414863</v>
      </c>
      <c r="M18" s="18">
        <f t="shared" si="4"/>
        <v>-3454.5003187227908</v>
      </c>
      <c r="N18" s="16">
        <f t="shared" si="5"/>
        <v>2008.522802312413</v>
      </c>
    </row>
    <row r="19" spans="2:14" x14ac:dyDescent="0.55000000000000004">
      <c r="B19" s="43"/>
      <c r="C19" s="44"/>
      <c r="D19" s="43"/>
      <c r="H19" s="3">
        <v>-164</v>
      </c>
      <c r="I19" s="16">
        <f t="shared" si="0"/>
        <v>81.939540661425738</v>
      </c>
      <c r="J19" s="16">
        <f t="shared" si="1"/>
        <v>-0.14513096778970319</v>
      </c>
      <c r="K19" s="17">
        <f t="shared" si="2"/>
        <v>-9.0871417180286851E-3</v>
      </c>
      <c r="L19" s="16">
        <f t="shared" si="3"/>
        <v>-2.1770485457326578</v>
      </c>
      <c r="M19" s="18">
        <f t="shared" si="4"/>
        <v>-3494.9666191315828</v>
      </c>
      <c r="N19" s="16">
        <f t="shared" si="5"/>
        <v>2005.145133104694</v>
      </c>
    </row>
    <row r="20" spans="2:14" x14ac:dyDescent="0.55000000000000004">
      <c r="B20" s="43"/>
      <c r="C20" s="43"/>
      <c r="D20" s="43"/>
      <c r="H20" s="3">
        <v>-163</v>
      </c>
      <c r="I20" s="16">
        <f t="shared" si="0"/>
        <v>81.789865732964813</v>
      </c>
      <c r="J20" s="16">
        <f t="shared" si="1"/>
        <v>-0.15421927492621279</v>
      </c>
      <c r="K20" s="17">
        <f t="shared" si="2"/>
        <v>-9.0894557505710339E-3</v>
      </c>
      <c r="L20" s="16">
        <f t="shared" si="3"/>
        <v>-2.3235525925725504</v>
      </c>
      <c r="M20" s="18">
        <f t="shared" si="4"/>
        <v>-3537.5782428201783</v>
      </c>
      <c r="N20" s="16">
        <f t="shared" si="5"/>
        <v>2001.5491424073418</v>
      </c>
    </row>
    <row r="21" spans="2:14" x14ac:dyDescent="0.55000000000000004">
      <c r="B21" s="43"/>
      <c r="C21" s="44"/>
      <c r="D21" s="43"/>
      <c r="H21" s="3">
        <v>-162</v>
      </c>
      <c r="I21" s="16">
        <f t="shared" si="0"/>
        <v>81.631101359015105</v>
      </c>
      <c r="J21" s="16">
        <f t="shared" si="1"/>
        <v>-0.16330983822899717</v>
      </c>
      <c r="K21" s="17">
        <f t="shared" si="2"/>
        <v>-9.091646508452858E-3</v>
      </c>
      <c r="L21" s="16">
        <f t="shared" si="3"/>
        <v>-2.4718753511833427</v>
      </c>
      <c r="M21" s="18">
        <f t="shared" si="4"/>
        <v>-3582.2502536552342</v>
      </c>
      <c r="N21" s="16">
        <f t="shared" si="5"/>
        <v>1997.7347747128674</v>
      </c>
    </row>
    <row r="22" spans="2:14" x14ac:dyDescent="0.55000000000000004">
      <c r="B22" s="43"/>
      <c r="C22" s="43"/>
      <c r="D22" s="43"/>
      <c r="H22" s="3">
        <v>-161</v>
      </c>
      <c r="I22" s="16">
        <f t="shared" si="0"/>
        <v>81.46324535270108</v>
      </c>
      <c r="J22" s="16">
        <f t="shared" si="1"/>
        <v>-0.17240251135159265</v>
      </c>
      <c r="K22" s="17">
        <f t="shared" si="2"/>
        <v>-9.0936674027551258E-3</v>
      </c>
      <c r="L22" s="16">
        <f t="shared" si="3"/>
        <v>-2.6221008240530588</v>
      </c>
      <c r="M22" s="18">
        <f t="shared" si="4"/>
        <v>-3628.8932647591851</v>
      </c>
      <c r="N22" s="16">
        <f t="shared" si="5"/>
        <v>1993.7019774808473</v>
      </c>
    </row>
    <row r="23" spans="2:14" x14ac:dyDescent="0.55000000000000004">
      <c r="B23" s="43"/>
      <c r="C23" s="44"/>
      <c r="D23" s="43"/>
      <c r="H23" s="3">
        <v>-160</v>
      </c>
      <c r="I23" s="16">
        <f t="shared" si="0"/>
        <v>81.286295697233399</v>
      </c>
      <c r="J23" s="16">
        <f t="shared" si="1"/>
        <v>-0.18149710002333458</v>
      </c>
      <c r="K23" s="17">
        <f t="shared" si="2"/>
        <v>-9.095469174709667E-3</v>
      </c>
      <c r="L23" s="16">
        <f t="shared" si="3"/>
        <v>-2.7743091985579387</v>
      </c>
      <c r="M23" s="18">
        <f t="shared" si="4"/>
        <v>-3677.4135580638231</v>
      </c>
      <c r="N23" s="16">
        <f t="shared" si="5"/>
        <v>1989.4507022572373</v>
      </c>
    </row>
    <row r="24" spans="2:14" x14ac:dyDescent="0.55000000000000004">
      <c r="B24" s="43"/>
      <c r="C24" s="44"/>
      <c r="D24" s="43"/>
      <c r="H24" s="3">
        <v>-159</v>
      </c>
      <c r="I24" s="16">
        <f t="shared" si="0"/>
        <v>81.100250595167054</v>
      </c>
      <c r="J24" s="16">
        <f t="shared" si="1"/>
        <v>-0.1905933593819594</v>
      </c>
      <c r="K24" s="17">
        <f t="shared" si="2"/>
        <v>-9.0969999009173404E-3</v>
      </c>
      <c r="L24" s="16">
        <f t="shared" si="3"/>
        <v>-2.9285766690889803</v>
      </c>
      <c r="M24" s="18">
        <f t="shared" si="4"/>
        <v>-3727.7132097286021</v>
      </c>
      <c r="N24" s="16">
        <f t="shared" si="5"/>
        <v>1984.9809058578139</v>
      </c>
    </row>
    <row r="25" spans="2:14" x14ac:dyDescent="0.55000000000000004">
      <c r="B25" s="43"/>
      <c r="C25" s="45"/>
      <c r="D25" s="43"/>
      <c r="H25" s="3">
        <v>-158</v>
      </c>
      <c r="I25" s="16">
        <f t="shared" si="0"/>
        <v>80.905108520324347</v>
      </c>
      <c r="J25" s="16">
        <f t="shared" si="1"/>
        <v>-0.19969099131241022</v>
      </c>
      <c r="K25" s="17">
        <f t="shared" si="2"/>
        <v>-9.0982050005740441E-3</v>
      </c>
      <c r="L25" s="16">
        <f t="shared" si="3"/>
        <v>-3.0849752645236728</v>
      </c>
      <c r="M25" s="18">
        <f t="shared" si="4"/>
        <v>-3779.6902212674577</v>
      </c>
      <c r="N25" s="16">
        <f t="shared" si="5"/>
        <v>1980.2925516156433</v>
      </c>
    </row>
    <row r="26" spans="2:14" x14ac:dyDescent="0.55000000000000004">
      <c r="B26" s="43"/>
      <c r="C26" s="43"/>
      <c r="D26" s="43"/>
      <c r="H26" s="3">
        <v>-157</v>
      </c>
      <c r="I26" s="16">
        <f t="shared" si="0"/>
        <v>80.700868272374663</v>
      </c>
      <c r="J26" s="16">
        <f t="shared" si="1"/>
        <v>-0.20878964179397694</v>
      </c>
      <c r="K26" s="17">
        <f t="shared" si="2"/>
        <v>-9.0990272449651705E-3</v>
      </c>
      <c r="L26" s="16">
        <f t="shared" si="3"/>
        <v>-3.2435726812774668</v>
      </c>
      <c r="M26" s="18">
        <f t="shared" si="4"/>
        <v>-3833.2386562207666</v>
      </c>
      <c r="N26" s="16">
        <f t="shared" si="5"/>
        <v>1975.3856106923758</v>
      </c>
    </row>
    <row r="27" spans="2:14" x14ac:dyDescent="0.55000000000000004">
      <c r="B27" s="43"/>
      <c r="C27" s="43"/>
      <c r="D27" s="43"/>
      <c r="H27" s="3">
        <v>-156</v>
      </c>
      <c r="I27" s="16">
        <f t="shared" si="0"/>
        <v>80.487529034062391</v>
      </c>
      <c r="J27" s="16">
        <f t="shared" si="1"/>
        <v>-0.21788889825818133</v>
      </c>
      <c r="K27" s="17">
        <f t="shared" si="2"/>
        <v>-9.0994067694987173E-3</v>
      </c>
      <c r="L27" s="16">
        <f t="shared" si="3"/>
        <v>-3.4044321221624974</v>
      </c>
      <c r="M27" s="18">
        <f t="shared" si="4"/>
        <v>-3888.2487822021722</v>
      </c>
      <c r="N27" s="16">
        <f t="shared" si="5"/>
        <v>1970.2600634531702</v>
      </c>
    </row>
    <row r="28" spans="2:14" x14ac:dyDescent="0.55000000000000004">
      <c r="B28" s="43"/>
      <c r="C28" s="43"/>
      <c r="D28" s="43"/>
      <c r="H28" s="3">
        <v>-155</v>
      </c>
      <c r="I28" s="16">
        <f t="shared" si="0"/>
        <v>80.265090431070263</v>
      </c>
      <c r="J28" s="16">
        <f t="shared" si="1"/>
        <v>-0.22698828696007653</v>
      </c>
      <c r="K28" s="17">
        <f t="shared" si="2"/>
        <v>-9.0992810885561076E-3</v>
      </c>
      <c r="L28" s="16">
        <f t="shared" si="3"/>
        <v>-3.5676121412738424</v>
      </c>
      <c r="M28" s="18">
        <f t="shared" si="4"/>
        <v>-3944.6072181432455</v>
      </c>
      <c r="N28" s="16">
        <f t="shared" si="5"/>
        <v>1964.9159009049274</v>
      </c>
    </row>
    <row r="29" spans="2:14" x14ac:dyDescent="0.55000000000000004">
      <c r="B29" s="43"/>
      <c r="C29" s="46"/>
      <c r="D29" s="43"/>
      <c r="H29" s="3">
        <v>-154</v>
      </c>
      <c r="I29" s="16">
        <f t="shared" si="0"/>
        <v>80.033552594503334</v>
      </c>
      <c r="J29" s="16">
        <f t="shared" si="1"/>
        <v>-0.23608727036592872</v>
      </c>
      <c r="K29" s="17">
        <f t="shared" si="2"/>
        <v>-9.098585113447643E-3</v>
      </c>
      <c r="L29" s="16">
        <f t="shared" si="3"/>
        <v>-3.7331664951160675</v>
      </c>
      <c r="M29" s="18">
        <f t="shared" si="4"/>
        <v>-4002.1970865524722</v>
      </c>
      <c r="N29" s="16">
        <f t="shared" si="5"/>
        <v>1959.3531261974911</v>
      </c>
    </row>
    <row r="30" spans="2:14" x14ac:dyDescent="0.55000000000000004">
      <c r="B30" s="43"/>
      <c r="C30" s="46"/>
      <c r="D30" s="43"/>
      <c r="H30" s="3">
        <v>-153</v>
      </c>
      <c r="I30" s="16">
        <f t="shared" si="0"/>
        <v>79.792916225976001</v>
      </c>
      <c r="J30" s="16">
        <f t="shared" si="1"/>
        <v>-0.24518524456052695</v>
      </c>
      <c r="K30" s="17">
        <f t="shared" si="2"/>
        <v>-9.0972511737665365E-3</v>
      </c>
      <c r="L30" s="16">
        <f t="shared" si="3"/>
        <v>-3.9011440001750972</v>
      </c>
      <c r="M30" s="18">
        <f t="shared" si="4"/>
        <v>-4060.8981705987417</v>
      </c>
      <c r="N30" s="16">
        <f t="shared" si="5"/>
        <v>1953.5717561873835</v>
      </c>
    </row>
    <row r="31" spans="2:14" x14ac:dyDescent="0.55000000000000004">
      <c r="B31" s="43"/>
      <c r="C31" s="46"/>
      <c r="D31" s="43"/>
      <c r="H31" s="3">
        <v>-152</v>
      </c>
      <c r="I31" s="16">
        <f t="shared" si="0"/>
        <v>79.543182665280355</v>
      </c>
      <c r="J31" s="16">
        <f t="shared" si="1"/>
        <v>-0.25428153667767067</v>
      </c>
      <c r="K31" s="17">
        <f t="shared" si="2"/>
        <v>-9.0952090424413524E-3</v>
      </c>
      <c r="L31" s="16">
        <f t="shared" si="3"/>
        <v>-4.0715883971323308</v>
      </c>
      <c r="M31" s="18">
        <f t="shared" si="4"/>
        <v>-4120.5870758234951</v>
      </c>
      <c r="N31" s="16">
        <f t="shared" si="5"/>
        <v>1947.5718230635625</v>
      </c>
    </row>
    <row r="32" spans="2:14" x14ac:dyDescent="0.55000000000000004">
      <c r="D32" s="47"/>
      <c r="H32" s="3">
        <v>-151</v>
      </c>
      <c r="I32" s="16">
        <f t="shared" si="0"/>
        <v>79.28435396061073</v>
      </c>
      <c r="J32" s="16">
        <f t="shared" si="1"/>
        <v>-0.26337540235768803</v>
      </c>
      <c r="K32" s="17">
        <f t="shared" si="2"/>
        <v>-9.0923859647913472E-3</v>
      </c>
      <c r="L32" s="16">
        <f t="shared" si="3"/>
        <v>-4.2445382219097212</v>
      </c>
      <c r="M32" s="18">
        <f t="shared" si="4"/>
        <v>-4181.1373962798798</v>
      </c>
      <c r="N32" s="16">
        <f t="shared" si="5"/>
        <v>1941.3533760345881</v>
      </c>
    </row>
    <row r="33" spans="2:14" x14ac:dyDescent="0.55000000000000004">
      <c r="B33" s="43"/>
      <c r="C33" s="43"/>
      <c r="D33" s="43"/>
      <c r="H33" s="3">
        <v>-150</v>
      </c>
      <c r="I33" s="16">
        <f t="shared" si="0"/>
        <v>79.016432941315657</v>
      </c>
      <c r="J33" s="16">
        <f t="shared" si="1"/>
        <v>-0.27246602323613545</v>
      </c>
      <c r="K33" s="17">
        <f t="shared" si="2"/>
        <v>-9.0887066918926597E-3</v>
      </c>
      <c r="L33" s="16">
        <f t="shared" si="3"/>
        <v>-4.420026683725963</v>
      </c>
      <c r="M33" s="18">
        <f t="shared" si="4"/>
        <v>-4242.4198848916385</v>
      </c>
      <c r="N33" s="16">
        <f t="shared" si="5"/>
        <v>1934.9164830765146</v>
      </c>
    </row>
    <row r="34" spans="2:14" x14ac:dyDescent="0.55000000000000004">
      <c r="B34" s="43"/>
      <c r="C34" s="48"/>
      <c r="D34" s="43"/>
      <c r="H34" s="3">
        <v>-149</v>
      </c>
      <c r="I34" s="16">
        <f t="shared" si="0"/>
        <v>78.739423293143687</v>
      </c>
      <c r="J34" s="16">
        <f t="shared" si="1"/>
        <v>-0.28155250446815228</v>
      </c>
      <c r="K34" s="17">
        <f t="shared" si="2"/>
        <v>-9.0840935185654056E-3</v>
      </c>
      <c r="L34" s="16">
        <f t="shared" si="3"/>
        <v>-4.598081550335186</v>
      </c>
      <c r="M34" s="18">
        <f t="shared" si="4"/>
        <v>-4304.3026278192583</v>
      </c>
      <c r="N34" s="16">
        <f t="shared" si="5"/>
        <v>1928.2612327406953</v>
      </c>
    </row>
    <row r="35" spans="2:14" x14ac:dyDescent="0.55000000000000004">
      <c r="B35" s="43"/>
      <c r="C35" s="43"/>
      <c r="D35" s="43"/>
      <c r="H35" s="3">
        <v>-148</v>
      </c>
      <c r="I35" s="16">
        <f t="shared" si="0"/>
        <v>78.453329635944854</v>
      </c>
      <c r="J35" s="16">
        <f t="shared" si="1"/>
        <v>-0.29063387229323806</v>
      </c>
      <c r="K35" s="17">
        <f t="shared" si="2"/>
        <v>-9.0784663262921065E-3</v>
      </c>
      <c r="L35" s="16">
        <f t="shared" si="3"/>
        <v>-4.778725040610599</v>
      </c>
      <c r="M35" s="18">
        <f t="shared" si="4"/>
        <v>-4366.6512226157229</v>
      </c>
      <c r="N35" s="16">
        <f t="shared" si="5"/>
        <v>1921.3877360205879</v>
      </c>
    </row>
    <row r="36" spans="2:14" x14ac:dyDescent="0.55000000000000004">
      <c r="H36" s="3">
        <v>-147</v>
      </c>
      <c r="I36" s="16">
        <f t="shared" si="0"/>
        <v>78.158157603785355</v>
      </c>
      <c r="J36" s="16">
        <f t="shared" si="1"/>
        <v>-0.29970907164554672</v>
      </c>
      <c r="K36" s="17">
        <f t="shared" si="2"/>
        <v>-9.0717426313770867E-3</v>
      </c>
      <c r="L36" s="16">
        <f t="shared" si="3"/>
        <v>-4.9619737246264517</v>
      </c>
      <c r="M36" s="18">
        <f t="shared" si="4"/>
        <v>-4429.3289599495729</v>
      </c>
      <c r="N36" s="16">
        <f t="shared" si="5"/>
        <v>1914.2961282765336</v>
      </c>
    </row>
    <row r="37" spans="2:14" x14ac:dyDescent="0.55000000000000004">
      <c r="H37" s="3">
        <v>-146</v>
      </c>
      <c r="I37" s="16">
        <f t="shared" si="0"/>
        <v>77.853913927426561</v>
      </c>
      <c r="J37" s="16">
        <f t="shared" si="1"/>
        <v>-0.3087769638150854</v>
      </c>
      <c r="K37" s="17">
        <f t="shared" si="2"/>
        <v>-9.0638376386533871E-3</v>
      </c>
      <c r="L37" s="16">
        <f t="shared" si="3"/>
        <v>-5.1478384313821106</v>
      </c>
      <c r="M37" s="18">
        <f t="shared" si="4"/>
        <v>-4492.1970086683332</v>
      </c>
      <c r="N37" s="16">
        <f t="shared" si="5"/>
        <v>1906.9865712173487</v>
      </c>
    </row>
    <row r="38" spans="2:14" x14ac:dyDescent="0.55000000000000004">
      <c r="H38" s="3">
        <v>-145</v>
      </c>
      <c r="I38" s="16">
        <f t="shared" si="0"/>
        <v>77.540606519115386</v>
      </c>
      <c r="J38" s="16">
        <f t="shared" si="1"/>
        <v>-0.31783632416552293</v>
      </c>
      <c r="K38" s="17">
        <f t="shared" si="2"/>
        <v>-9.0546643010394334E-3</v>
      </c>
      <c r="L38" s="16">
        <f t="shared" si="3"/>
        <v>-5.3363241643027264</v>
      </c>
      <c r="M38" s="18">
        <f t="shared" si="4"/>
        <v>-4555.1146039712476</v>
      </c>
      <c r="N38" s="16">
        <f t="shared" si="5"/>
        <v>1899.4592549374368</v>
      </c>
    </row>
    <row r="39" spans="2:14" x14ac:dyDescent="0.55000000000000004">
      <c r="H39" s="3">
        <v>-144</v>
      </c>
      <c r="I39" s="16">
        <f t="shared" si="0"/>
        <v>77.218244559625887</v>
      </c>
      <c r="J39" s="16">
        <f t="shared" si="1"/>
        <v>-0.32688583991460141</v>
      </c>
      <c r="K39" s="17">
        <f t="shared" si="2"/>
        <v>-9.0441333852409548E-3</v>
      </c>
      <c r="L39" s="16">
        <f t="shared" si="3"/>
        <v>-5.5274300246411343</v>
      </c>
      <c r="M39" s="18">
        <f t="shared" si="4"/>
        <v>-4617.9392384562325</v>
      </c>
      <c r="N39" s="16">
        <f t="shared" si="5"/>
        <v>1891.7144000079936</v>
      </c>
    </row>
    <row r="40" spans="2:14" x14ac:dyDescent="0.55000000000000004">
      <c r="H40" s="3">
        <v>-143</v>
      </c>
      <c r="I40" s="16">
        <f t="shared" si="0"/>
        <v>76.88683858748648</v>
      </c>
      <c r="J40" s="16">
        <f t="shared" si="1"/>
        <v>-0.33592410798344208</v>
      </c>
      <c r="K40" s="17">
        <f t="shared" si="2"/>
        <v>-9.0321535438852209E-3</v>
      </c>
      <c r="L40" s="16">
        <f t="shared" si="3"/>
        <v>-5.7211491428958015</v>
      </c>
      <c r="M40" s="18">
        <f t="shared" si="4"/>
        <v>-4680.5268558023572</v>
      </c>
      <c r="N40" s="16">
        <f t="shared" si="5"/>
        <v>1883.7522596207245</v>
      </c>
    </row>
    <row r="41" spans="2:14" x14ac:dyDescent="0.55000000000000004">
      <c r="H41" s="3">
        <v>-142</v>
      </c>
      <c r="I41" s="16">
        <f t="shared" si="0"/>
        <v>76.546400590320715</v>
      </c>
      <c r="J41" s="16">
        <f t="shared" si="1"/>
        <v>-0.3449496329213198</v>
      </c>
      <c r="K41" s="17">
        <f t="shared" si="2"/>
        <v>-9.0186313943638446E-3</v>
      </c>
      <c r="L41" s="16">
        <f t="shared" si="3"/>
        <v>-5.9174686183495551</v>
      </c>
      <c r="M41" s="18">
        <f t="shared" si="4"/>
        <v>-4742.7320468457538</v>
      </c>
      <c r="N41" s="16">
        <f t="shared" si="5"/>
        <v>1875.5731217823322</v>
      </c>
    </row>
    <row r="42" spans="2:14" x14ac:dyDescent="0.55000000000000004">
      <c r="H42" s="3">
        <v>-141</v>
      </c>
      <c r="I42" s="16">
        <f t="shared" si="0"/>
        <v>76.196944098222872</v>
      </c>
      <c r="J42" s="16">
        <f t="shared" si="1"/>
        <v>-0.35396082491274117</v>
      </c>
      <c r="K42" s="17">
        <f t="shared" si="2"/>
        <v>-9.0034716046476296E-3</v>
      </c>
      <c r="L42" s="16">
        <f t="shared" si="3"/>
        <v>-6.1163694668237545</v>
      </c>
      <c r="M42" s="18">
        <f t="shared" si="4"/>
        <v>-4804.4082478038026</v>
      </c>
      <c r="N42" s="16">
        <f t="shared" si="5"/>
        <v>1867.177311557901</v>
      </c>
    </row>
    <row r="43" spans="2:14" x14ac:dyDescent="0.55000000000000004">
      <c r="H43" s="3">
        <v>-140</v>
      </c>
      <c r="I43" s="16">
        <f t="shared" si="0"/>
        <v>75.838484279082095</v>
      </c>
      <c r="J43" s="16">
        <f t="shared" si="1"/>
        <v>-0.36295599787393196</v>
      </c>
      <c r="K43" s="17">
        <f t="shared" si="2"/>
        <v>-8.9865769863215796E-3</v>
      </c>
      <c r="L43" s="16">
        <f t="shared" si="3"/>
        <v>-6.3178265767322896</v>
      </c>
      <c r="M43" s="18">
        <f t="shared" si="4"/>
        <v>-4865.4079403996993</v>
      </c>
      <c r="N43" s="16">
        <f t="shared" si="5"/>
        <v>1858.5651933610884</v>
      </c>
    </row>
    <row r="44" spans="2:14" x14ac:dyDescent="0.55000000000000004">
      <c r="H44" s="3">
        <v>-139</v>
      </c>
      <c r="I44" s="16">
        <f t="shared" si="0"/>
        <v>75.471038035762589</v>
      </c>
      <c r="J44" s="16">
        <f t="shared" si="1"/>
        <v>-0.37193336764606155</v>
      </c>
      <c r="K44" s="17">
        <f t="shared" si="2"/>
        <v>-8.9678485950707119E-3</v>
      </c>
      <c r="L44" s="16">
        <f t="shared" si="3"/>
        <v>-6.5218086735093381</v>
      </c>
      <c r="M44" s="18">
        <f t="shared" si="4"/>
        <v>-4925.5828536369563</v>
      </c>
      <c r="N44" s="16">
        <f t="shared" si="5"/>
        <v>1849.7371732889158</v>
      </c>
    </row>
    <row r="45" spans="2:14" x14ac:dyDescent="0.55000000000000004">
      <c r="H45" s="3">
        <v>-138</v>
      </c>
      <c r="I45" s="16">
        <f t="shared" si="0"/>
        <v>75.094624105038662</v>
      </c>
      <c r="J45" s="16">
        <f t="shared" si="1"/>
        <v>-0.38089105029277259</v>
      </c>
      <c r="K45" s="17">
        <f t="shared" si="2"/>
        <v>-8.9471858388271916E-3</v>
      </c>
      <c r="L45" s="16">
        <f t="shared" si="3"/>
        <v>-6.7282782924743758</v>
      </c>
      <c r="M45" s="18">
        <f t="shared" si="4"/>
        <v>-4984.7841669713689</v>
      </c>
      <c r="N45" s="16">
        <f t="shared" si="5"/>
        <v>1840.6937014987125</v>
      </c>
    </row>
    <row r="46" spans="2:14" x14ac:dyDescent="0.55000000000000004">
      <c r="H46" s="3">
        <v>-137</v>
      </c>
      <c r="I46" s="16">
        <f t="shared" si="0"/>
        <v>74.70926315817745</v>
      </c>
      <c r="J46" s="16">
        <f t="shared" si="1"/>
        <v>-0.38982706050976279</v>
      </c>
      <c r="K46" s="17">
        <f t="shared" si="2"/>
        <v>-8.9244865937668921E-3</v>
      </c>
      <c r="L46" s="16">
        <f t="shared" si="3"/>
        <v>-6.9371917601873765</v>
      </c>
      <c r="M46" s="18">
        <f t="shared" si="4"/>
        <v>-5042.8627146259787</v>
      </c>
      <c r="N46" s="16">
        <f t="shared" si="5"/>
        <v>1831.4352746246511</v>
      </c>
    </row>
    <row r="47" spans="2:14" x14ac:dyDescent="0.55000000000000004">
      <c r="H47" s="3">
        <v>-136</v>
      </c>
      <c r="I47" s="16">
        <f t="shared" si="0"/>
        <v>74.314977903052181</v>
      </c>
      <c r="J47" s="16">
        <f t="shared" si="1"/>
        <v>-0.39873931015436098</v>
      </c>
      <c r="K47" s="17">
        <f t="shared" si="2"/>
        <v>-8.8996473283183813E-3</v>
      </c>
      <c r="L47" s="16">
        <f t="shared" si="3"/>
        <v>-7.1484991843365444</v>
      </c>
      <c r="M47" s="18">
        <f t="shared" si="4"/>
        <v>-5099.669190793149</v>
      </c>
      <c r="N47" s="16">
        <f t="shared" si="5"/>
        <v>1821.9624382310535</v>
      </c>
    </row>
    <row r="48" spans="2:14" x14ac:dyDescent="0.55000000000000004">
      <c r="H48" s="3">
        <v>-135</v>
      </c>
      <c r="I48" s="16">
        <f t="shared" si="0"/>
        <v>73.911793187662823</v>
      </c>
      <c r="J48" s="16">
        <f t="shared" si="1"/>
        <v>-0.40762560690317373</v>
      </c>
      <c r="K48" s="17">
        <f t="shared" si="2"/>
        <v>-8.8725632353198729E-3</v>
      </c>
      <c r="L48" s="16">
        <f t="shared" si="3"/>
        <v>-7.3621444521901358</v>
      </c>
      <c r="M48" s="18">
        <f t="shared" si="4"/>
        <v>-5155.0543554665846</v>
      </c>
      <c r="N48" s="16">
        <f t="shared" si="5"/>
        <v>1812.2757892995103</v>
      </c>
    </row>
    <row r="49" spans="8:14" x14ac:dyDescent="0.55000000000000004">
      <c r="H49" s="3">
        <v>-134</v>
      </c>
      <c r="I49" s="16">
        <f t="shared" si="0"/>
        <v>73.499736104931543</v>
      </c>
      <c r="J49" s="16">
        <f t="shared" si="1"/>
        <v>-0.41648365304600837</v>
      </c>
      <c r="K49" s="17">
        <f t="shared" si="2"/>
        <v>-8.843128372429539E-3</v>
      </c>
      <c r="L49" s="16">
        <f t="shared" si="3"/>
        <v>-7.5780652376332203</v>
      </c>
      <c r="M49" s="18">
        <f t="shared" si="4"/>
        <v>-5208.8692406452101</v>
      </c>
      <c r="N49" s="16">
        <f t="shared" si="5"/>
        <v>1802.3759787466242</v>
      </c>
    </row>
    <row r="50" spans="8:14" x14ac:dyDescent="0.55000000000000004">
      <c r="H50" s="3">
        <v>-133</v>
      </c>
      <c r="I50" s="16">
        <f t="shared" si="0"/>
        <v>73.078836098632593</v>
      </c>
      <c r="J50" s="16">
        <f t="shared" si="1"/>
        <v>-0.42531104442436646</v>
      </c>
      <c r="K50" s="17">
        <f t="shared" si="2"/>
        <v>-8.8112358108620985E-3</v>
      </c>
      <c r="L50" s="16">
        <f t="shared" si="3"/>
        <v>-7.7961930167995765</v>
      </c>
      <c r="M50" s="18">
        <f t="shared" si="4"/>
        <v>-5260.9653566503039</v>
      </c>
      <c r="N50" s="16">
        <f t="shared" si="5"/>
        <v>1792.2637139690148</v>
      </c>
    </row>
    <row r="51" spans="8:14" x14ac:dyDescent="0.55000000000000004">
      <c r="H51" s="3">
        <v>-132</v>
      </c>
      <c r="I51" s="16">
        <f t="shared" si="0"/>
        <v>72.649125070308045</v>
      </c>
      <c r="J51" s="16">
        <f t="shared" si="1"/>
        <v>-0.43410526952285167</v>
      </c>
      <c r="K51" s="17">
        <f t="shared" si="2"/>
        <v>-8.7767777924895266E-3</v>
      </c>
      <c r="L51" s="16">
        <f t="shared" si="3"/>
        <v>-8.0164530922980113</v>
      </c>
      <c r="M51" s="18">
        <f t="shared" si="4"/>
        <v>-5311.1948982968997</v>
      </c>
      <c r="N51" s="16">
        <f t="shared" si="5"/>
        <v>1781.9397614120019</v>
      </c>
    </row>
    <row r="52" spans="8:14" x14ac:dyDescent="0.55000000000000004">
      <c r="H52" s="3">
        <v>-131</v>
      </c>
      <c r="I52" s="16">
        <f t="shared" si="0"/>
        <v>72.210637487012221</v>
      </c>
      <c r="J52" s="16">
        <f t="shared" si="1"/>
        <v>-0.44286370872186498</v>
      </c>
      <c r="K52" s="17">
        <f t="shared" si="2"/>
        <v>-8.7396458953063992E-3</v>
      </c>
      <c r="L52" s="16">
        <f t="shared" si="3"/>
        <v>-8.2387646260215543</v>
      </c>
      <c r="M52" s="18">
        <f t="shared" si="4"/>
        <v>-5359.4109506606319</v>
      </c>
      <c r="N52" s="16">
        <f t="shared" si="5"/>
        <v>1771.4049491582048</v>
      </c>
    </row>
    <row r="53" spans="8:14" x14ac:dyDescent="0.55000000000000004">
      <c r="H53" s="3">
        <v>-130</v>
      </c>
      <c r="I53" s="16">
        <f t="shared" si="0"/>
        <v>71.763410489719035</v>
      </c>
      <c r="J53" s="16">
        <f t="shared" si="1"/>
        <v>-0.45158363371993043</v>
      </c>
      <c r="K53" s="17">
        <f t="shared" si="2"/>
        <v>-8.6997312072207029E-3</v>
      </c>
      <c r="L53" s="16">
        <f t="shared" si="3"/>
        <v>-8.4630406805174268</v>
      </c>
      <c r="M53" s="18">
        <f t="shared" si="4"/>
        <v>-5405.467694181445</v>
      </c>
      <c r="N53" s="16">
        <f t="shared" si="5"/>
        <v>1760.6601695320633</v>
      </c>
    </row>
    <row r="54" spans="8:14" x14ac:dyDescent="0.55000000000000004">
      <c r="H54" s="3">
        <v>-129</v>
      </c>
      <c r="I54" s="16">
        <f t="shared" si="0"/>
        <v>71.307484002219084</v>
      </c>
      <c r="J54" s="16">
        <f t="shared" si="1"/>
        <v>-0.46026220713394489</v>
      </c>
      <c r="K54" s="17">
        <f t="shared" si="2"/>
        <v>-8.6569245080891088E-3</v>
      </c>
      <c r="L54" s="16">
        <f t="shared" si="3"/>
        <v>-8.689188268884644</v>
      </c>
      <c r="M54" s="18">
        <f t="shared" si="4"/>
        <v>-5449.2206088463972</v>
      </c>
      <c r="N54" s="16">
        <f t="shared" si="5"/>
        <v>1749.7063817161263</v>
      </c>
    </row>
    <row r="55" spans="8:14" x14ac:dyDescent="0.55000000000000004">
      <c r="H55" s="3">
        <v>-128</v>
      </c>
      <c r="I55" s="16">
        <f t="shared" si="0"/>
        <v>70.84290084032375</v>
      </c>
      <c r="J55" s="16">
        <f t="shared" si="1"/>
        <v>-0.4688964822855326</v>
      </c>
      <c r="K55" s="17">
        <f t="shared" si="2"/>
        <v>-8.6111164598719359E-3</v>
      </c>
      <c r="L55" s="16">
        <f t="shared" si="3"/>
        <v>-8.9171084131556348</v>
      </c>
      <c r="M55" s="18">
        <f t="shared" si="4"/>
        <v>-5490.5266771946353</v>
      </c>
      <c r="N55" s="16">
        <f t="shared" si="5"/>
        <v>1738.5446143747222</v>
      </c>
    </row>
    <row r="56" spans="8:14" x14ac:dyDescent="0.55000000000000004">
      <c r="H56" s="3">
        <v>-127</v>
      </c>
      <c r="I56" s="16">
        <f t="shared" si="0"/>
        <v>70.369706821187009</v>
      </c>
      <c r="J56" s="16">
        <f t="shared" si="1"/>
        <v>-0.47748340318154781</v>
      </c>
      <c r="K56" s="17">
        <f t="shared" si="2"/>
        <v>-8.5621978047372982E-3</v>
      </c>
      <c r="L56" s="16">
        <f t="shared" si="3"/>
        <v>-9.1466962111074075</v>
      </c>
      <c r="M56" s="18">
        <f t="shared" si="4"/>
        <v>-5529.2445858890715</v>
      </c>
      <c r="N56" s="16">
        <f t="shared" si="5"/>
        <v>1727.1759682804445</v>
      </c>
    </row>
    <row r="57" spans="8:14" x14ac:dyDescent="0.55000000000000004">
      <c r="H57" s="3">
        <v>-126</v>
      </c>
      <c r="I57" s="16">
        <f t="shared" si="0"/>
        <v>69.887950872545801</v>
      </c>
      <c r="J57" s="16">
        <f t="shared" si="1"/>
        <v>-0.48601980469656642</v>
      </c>
      <c r="K57" s="17">
        <f t="shared" si="2"/>
        <v>-8.5100595708967192E-3</v>
      </c>
      <c r="L57" s="16">
        <f t="shared" si="3"/>
        <v>-9.3778409114372732</v>
      </c>
      <c r="M57" s="18">
        <f t="shared" si="4"/>
        <v>-5565.2349256008229</v>
      </c>
      <c r="N57" s="16">
        <f t="shared" si="5"/>
        <v>1715.6016189386953</v>
      </c>
    </row>
    <row r="58" spans="8:14" x14ac:dyDescent="0.55000000000000004">
      <c r="H58" s="3">
        <v>-125</v>
      </c>
      <c r="I58" s="16">
        <f t="shared" si="0"/>
        <v>69.397685141674302</v>
      </c>
      <c r="J58" s="16">
        <f t="shared" si="1"/>
        <v>-0.494502412964969</v>
      </c>
      <c r="K58" s="17">
        <f t="shared" si="2"/>
        <v>-8.4545932859057607E-3</v>
      </c>
      <c r="L58" s="16">
        <f t="shared" si="3"/>
        <v>-9.6104259972275123</v>
      </c>
      <c r="M58" s="18">
        <f t="shared" si="4"/>
        <v>-5598.3603889544383</v>
      </c>
      <c r="N58" s="16">
        <f t="shared" si="5"/>
        <v>1703.8228192053459</v>
      </c>
    </row>
    <row r="59" spans="8:14" x14ac:dyDescent="0.55000000000000004">
      <c r="H59" s="3">
        <v>-124</v>
      </c>
      <c r="I59" s="16">
        <f t="shared" si="0"/>
        <v>68.898965103837838</v>
      </c>
      <c r="J59" s="16">
        <f t="shared" si="1"/>
        <v>-0.50292784598993001</v>
      </c>
      <c r="K59" s="17">
        <f t="shared" si="2"/>
        <v>-8.3956911971134369E-3</v>
      </c>
      <c r="L59" s="16">
        <f t="shared" si="3"/>
        <v>-9.8443292776130757</v>
      </c>
      <c r="M59" s="18">
        <f t="shared" si="4"/>
        <v>-5628.4859662842182</v>
      </c>
      <c r="N59" s="16">
        <f t="shared" si="5"/>
        <v>1691.8409018923783</v>
      </c>
    </row>
    <row r="60" spans="8:14" x14ac:dyDescent="0.55000000000000004">
      <c r="H60" s="3">
        <v>-123</v>
      </c>
      <c r="I60" s="16">
        <f t="shared" si="0"/>
        <v>68.391849670026602</v>
      </c>
      <c r="J60" s="16">
        <f t="shared" si="1"/>
        <v>-0.5112926144762765</v>
      </c>
      <c r="K60" s="17">
        <f t="shared" si="2"/>
        <v>-8.3332464988935297E-3</v>
      </c>
      <c r="L60" s="16">
        <f t="shared" si="3"/>
        <v>-10.079422987555908</v>
      </c>
      <c r="M60" s="18">
        <f t="shared" si="4"/>
        <v>-5655.4791389544152</v>
      </c>
      <c r="N60" s="16">
        <f t="shared" si="5"/>
        <v>1679.6572823562235</v>
      </c>
    </row>
    <row r="61" spans="8:14" x14ac:dyDescent="0.55000000000000004">
      <c r="H61" s="3">
        <v>-122</v>
      </c>
      <c r="I61" s="16">
        <f t="shared" si="0"/>
        <v>67.876401293741949</v>
      </c>
      <c r="J61" s="16">
        <f t="shared" si="1"/>
        <v>-0.51959312289380066</v>
      </c>
      <c r="K61" s="17">
        <f t="shared" si="2"/>
        <v>-8.2671535662396812E-3</v>
      </c>
      <c r="L61" s="16">
        <f t="shared" si="3"/>
        <v>-10.315573895619217</v>
      </c>
      <c r="M61" s="18">
        <f t="shared" si="4"/>
        <v>-5679.2100699990469</v>
      </c>
      <c r="N61" s="16">
        <f t="shared" si="5"/>
        <v>1667.2734610633408</v>
      </c>
    </row>
    <row r="62" spans="8:14" x14ac:dyDescent="0.55000000000000004">
      <c r="H62" s="3">
        <v>-121</v>
      </c>
      <c r="I62" s="16">
        <f t="shared" si="0"/>
        <v>67.352686076601287</v>
      </c>
      <c r="J62" s="16">
        <f t="shared" si="1"/>
        <v>-0.52782567077715226</v>
      </c>
      <c r="K62" s="17">
        <f t="shared" si="2"/>
        <v>-8.1973081942548695E-3</v>
      </c>
      <c r="L62" s="16">
        <f t="shared" si="3"/>
        <v>-10.552643419625063</v>
      </c>
      <c r="M62" s="18">
        <f t="shared" si="4"/>
        <v>-5699.5517918401192</v>
      </c>
      <c r="N62" s="16">
        <f t="shared" si="5"/>
        <v>1654.6910261274097</v>
      </c>
    </row>
    <row r="63" spans="8:14" x14ac:dyDescent="0.55000000000000004">
      <c r="H63" s="3">
        <v>-120</v>
      </c>
      <c r="I63" s="16">
        <f t="shared" si="0"/>
        <v>66.820773872522579</v>
      </c>
      <c r="J63" s="16">
        <f t="shared" si="1"/>
        <v>-0.53598645426795699</v>
      </c>
      <c r="K63" s="17">
        <f t="shared" si="2"/>
        <v>-8.1236078430145225E-3</v>
      </c>
      <c r="L63" s="16">
        <f t="shared" si="3"/>
        <v>-10.790487750068587</v>
      </c>
      <c r="M63" s="18">
        <f t="shared" si="4"/>
        <v>-5716.3803908466025</v>
      </c>
      <c r="N63" s="16">
        <f t="shared" si="5"/>
        <v>1641.9116558123965</v>
      </c>
    </row>
    <row r="64" spans="8:14" x14ac:dyDescent="0.55000000000000004">
      <c r="H64" s="3">
        <v>-119</v>
      </c>
      <c r="I64" s="16">
        <f t="shared" si="0"/>
        <v>66.280738390243613</v>
      </c>
      <c r="J64" s="16">
        <f t="shared" si="1"/>
        <v>-0.54407156790424438</v>
      </c>
      <c r="K64" s="17">
        <f t="shared" si="2"/>
        <v>-8.045951887232004E-3</v>
      </c>
      <c r="L64" s="16">
        <f t="shared" si="3"/>
        <v>-11.028957981152235</v>
      </c>
      <c r="M64" s="18">
        <f t="shared" si="4"/>
        <v>-5729.5751885001728</v>
      </c>
      <c r="N64" s="16">
        <f t="shared" si="5"/>
        <v>1628.9371209956155</v>
      </c>
    </row>
    <row r="65" spans="8:14" x14ac:dyDescent="0.55000000000000004">
      <c r="H65" s="3">
        <v>-118</v>
      </c>
      <c r="I65" s="16">
        <f t="shared" si="0"/>
        <v>65.732657293925996</v>
      </c>
      <c r="J65" s="16">
        <f t="shared" si="1"/>
        <v>-0.55207700666168935</v>
      </c>
      <c r="K65" s="17">
        <f t="shared" si="2"/>
        <v>-7.9642418701053614E-3</v>
      </c>
      <c r="L65" s="16">
        <f t="shared" si="3"/>
        <v>-11.267900249293923</v>
      </c>
      <c r="M65" s="18">
        <f t="shared" si="4"/>
        <v>-5739.0189189378134</v>
      </c>
      <c r="N65" s="16">
        <f t="shared" si="5"/>
        <v>1615.7692875847754</v>
      </c>
    </row>
    <row r="66" spans="8:14" x14ac:dyDescent="0.55000000000000004">
      <c r="H66" s="3">
        <v>-117</v>
      </c>
      <c r="I66" s="16">
        <f t="shared" si="0"/>
        <v>65.176612301590424</v>
      </c>
      <c r="J66" s="16">
        <f t="shared" si="1"/>
        <v>-0.55999866825051248</v>
      </c>
      <c r="K66" s="17">
        <f t="shared" si="2"/>
        <v>-7.8783817606760415E-3</v>
      </c>
      <c r="L66" s="16">
        <f t="shared" si="3"/>
        <v>-11.507155878953359</v>
      </c>
      <c r="M66" s="18">
        <f t="shared" si="4"/>
        <v>-5744.5979026456735</v>
      </c>
      <c r="N66" s="16">
        <f t="shared" si="5"/>
        <v>1602.4101188829165</v>
      </c>
    </row>
    <row r="67" spans="8:14" x14ac:dyDescent="0.55000000000000004">
      <c r="H67" s="3">
        <v>-116</v>
      </c>
      <c r="I67" s="16">
        <f t="shared" si="0"/>
        <v>64.612689281126279</v>
      </c>
      <c r="J67" s="16">
        <f t="shared" si="1"/>
        <v>-0.56783235567119761</v>
      </c>
      <c r="K67" s="17">
        <f t="shared" si="2"/>
        <v>-7.7882782139835662E-3</v>
      </c>
      <c r="L67" s="16">
        <f t="shared" si="3"/>
        <v>-11.746561535611631</v>
      </c>
      <c r="M67" s="18">
        <f t="shared" si="4"/>
        <v>-5746.2022160831648</v>
      </c>
      <c r="N67" s="16">
        <f t="shared" si="5"/>
        <v>1588.8616778950766</v>
      </c>
    </row>
    <row r="68" spans="8:14" x14ac:dyDescent="0.55000000000000004">
      <c r="H68" s="3">
        <v>-115</v>
      </c>
      <c r="I68" s="16">
        <f t="shared" ref="I68:I131" si="6" xml:space="preserve"> ($C$5/2)*(1-COS(RADIANS(H68)))+($C$8-SQRT($C$8^2-(($C$5/2)*SIN(RADIANS(H68)))^2))</f>
        <v>64.04097834361437</v>
      </c>
      <c r="J68" s="16">
        <f t="shared" ref="J68:J131" si="7">(($C$5/2)*SIN(RADIANS(H68))+(($C$5/2)^2*SIN(RADIANS(H68))*COS(RADIANS(H68)))/SQRT($C$8^2-(($C$5/2)*SIN(RADIANS(H68)))^2))*(PI()/180)</f>
        <v>-0.57557378003145054</v>
      </c>
      <c r="K68" s="17">
        <f t="shared" ref="K68:K131" si="8">(($C$5/2)*COS(RADIANS(H68))+(($C$5/2)^2*COS(2*RADIANS(H68)))/SQRT($C$8^2-(($C$5/2)*SIN(RADIANS(H68)))^2)+(($C$5/2)^4*(SIN(RADIANS(H68))^2)*(COS(RADIANS(H68))^2))/(SQRT($C$8^2-(($C$5/2)*SIN(RADIANS(H68)))^2)^3))*(PI()/180)^2</f>
        <v>-7.6938408332559213E-3</v>
      </c>
      <c r="L68" s="16">
        <f t="shared" ref="L68:L131" si="9">(($C$5/2)/1000)*($C$11*2*PI()/60)*(SIN(H68*PI()/180) + (($C$5/2)/$C$8)*SIN(2*H68*PI()/180))</f>
        <v>-11.985949385729876</v>
      </c>
      <c r="M68" s="18">
        <f t="shared" ref="M68:M131" si="10">(($C$5/2)/1000)*($C$11*2*PI()/60)^2*(COS(RADIANS(H68)) + 2*(($C$5/2)/$C$8)*COS(2*RADIANS(H68)))</f>
        <v>-5743.7258570211661</v>
      </c>
      <c r="N68" s="16">
        <f t="shared" ref="N68:N131" si="11" xml:space="preserve"> (( PI()*$C$4^2/4 * ( ($C$5/2)*(1-COS(RADIANS(H68))) + $C$8 - SQRT($C$8^2 - ($C$5/2)^2 * SIN(RADIANS(H68))^2 ) ) ) / 1000)*4+$C$6</f>
        <v>1575.1261295704001</v>
      </c>
    </row>
    <row r="69" spans="8:14" x14ac:dyDescent="0.55000000000000004">
      <c r="H69" s="3">
        <v>-114</v>
      </c>
      <c r="I69" s="16">
        <f t="shared" si="6"/>
        <v>63.461573933701942</v>
      </c>
      <c r="J69" s="16">
        <f t="shared" si="7"/>
        <v>-0.5832185636260282</v>
      </c>
      <c r="K69" s="17">
        <f t="shared" si="8"/>
        <v>-7.5949824333338065E-3</v>
      </c>
      <c r="L69" s="16">
        <f t="shared" si="9"/>
        <v>-12.225147263504072</v>
      </c>
      <c r="M69" s="18">
        <f t="shared" si="10"/>
        <v>-5737.0669053833308</v>
      </c>
      <c r="N69" s="16">
        <f t="shared" si="11"/>
        <v>1561.2057429734289</v>
      </c>
    </row>
    <row r="70" spans="8:14" x14ac:dyDescent="0.55000000000000004">
      <c r="H70" s="3">
        <v>-113</v>
      </c>
      <c r="I70" s="16">
        <f t="shared" si="6"/>
        <v>62.874574916765809</v>
      </c>
      <c r="J70" s="16">
        <f t="shared" si="7"/>
        <v>-0.5907622432802665</v>
      </c>
      <c r="K70" s="17">
        <f t="shared" si="8"/>
        <v>-7.4916193044881115E-3</v>
      </c>
      <c r="L70" s="16">
        <f t="shared" si="9"/>
        <v>-12.463978844224341</v>
      </c>
      <c r="M70" s="18">
        <f t="shared" si="10"/>
        <v>-5726.127679384861</v>
      </c>
      <c r="N70" s="16">
        <f t="shared" si="11"/>
        <v>1547.102893378225</v>
      </c>
    </row>
    <row r="71" spans="8:14" x14ac:dyDescent="0.55000000000000004">
      <c r="H71" s="3">
        <v>-112</v>
      </c>
      <c r="I71" s="16">
        <f t="shared" si="6"/>
        <v>62.280084662600217</v>
      </c>
      <c r="J71" s="16">
        <f t="shared" si="7"/>
        <v>-0.59820027395725339</v>
      </c>
      <c r="K71" s="17">
        <f t="shared" si="8"/>
        <v>-7.3836714757552109E-3</v>
      </c>
      <c r="L71" s="16">
        <f t="shared" si="9"/>
        <v>-12.702263824038537</v>
      </c>
      <c r="M71" s="18">
        <f t="shared" si="10"/>
        <v>-5710.8148867688069</v>
      </c>
      <c r="N71" s="16">
        <f t="shared" si="11"/>
        <v>1532.8200642789991</v>
      </c>
    </row>
    <row r="72" spans="8:14" x14ac:dyDescent="0.55000000000000004">
      <c r="H72" s="3">
        <v>-111</v>
      </c>
      <c r="I72" s="16">
        <f t="shared" si="6"/>
        <v>61.678211125365785</v>
      </c>
      <c r="J72" s="16">
        <f t="shared" si="7"/>
        <v>-0.60552803262772248</v>
      </c>
      <c r="K72" s="17">
        <f t="shared" si="8"/>
        <v>-7.2710629768832895E-3</v>
      </c>
      <c r="L72" s="16">
        <f t="shared" si="9"/>
        <v>-12.939818105911842</v>
      </c>
      <c r="M72" s="18">
        <f t="shared" si="10"/>
        <v>-5691.0397709458057</v>
      </c>
      <c r="N72" s="16">
        <f t="shared" si="11"/>
        <v>1518.3598493109143</v>
      </c>
    </row>
    <row r="73" spans="8:14" x14ac:dyDescent="0.55000000000000004">
      <c r="H73" s="3">
        <v>-110</v>
      </c>
      <c r="I73" s="16">
        <f t="shared" si="6"/>
        <v>61.069066919538322</v>
      </c>
      <c r="J73" s="16">
        <f t="shared" si="7"/>
        <v>-0.61274082240081074</v>
      </c>
      <c r="K73" s="17">
        <f t="shared" si="8"/>
        <v>-7.1537220979563257E-3</v>
      </c>
      <c r="L73" s="16">
        <f t="shared" si="9"/>
        <v>-13.176453991566063</v>
      </c>
      <c r="M73" s="18">
        <f t="shared" si="10"/>
        <v>-5666.7182518493055</v>
      </c>
      <c r="N73" s="16">
        <f t="shared" si="11"/>
        <v>1503.7249540747789</v>
      </c>
    </row>
    <row r="74" spans="8:14" x14ac:dyDescent="0.55000000000000004">
      <c r="H74" s="3">
        <v>-109</v>
      </c>
      <c r="I74" s="16">
        <f t="shared" si="6"/>
        <v>60.452769391597194</v>
      </c>
      <c r="J74" s="16">
        <f t="shared" si="7"/>
        <v>-0.61983387691287883</v>
      </c>
      <c r="K74" s="17">
        <f t="shared" si="8"/>
        <v>-7.0315816457401847E-3</v>
      </c>
      <c r="L74" s="16">
        <f t="shared" si="9"/>
        <v>-13.411980379174658</v>
      </c>
      <c r="M74" s="18">
        <f t="shared" si="10"/>
        <v>-5637.7710613247255</v>
      </c>
      <c r="N74" s="16">
        <f t="shared" si="11"/>
        <v>1488.9181978593836</v>
      </c>
    </row>
    <row r="75" spans="8:14" x14ac:dyDescent="0.55000000000000004">
      <c r="H75" s="3">
        <v>-108</v>
      </c>
      <c r="I75" s="16">
        <f t="shared" si="6"/>
        <v>59.82944068719771</v>
      </c>
      <c r="J75" s="16">
        <f t="shared" si="7"/>
        <v>-0.62680236497063824</v>
      </c>
      <c r="K75" s="17">
        <f t="shared" si="8"/>
        <v>-6.9045791957783008E-3</v>
      </c>
      <c r="L75" s="16">
        <f t="shared" si="9"/>
        <v>-13.646202966582019</v>
      </c>
      <c r="M75" s="18">
        <f t="shared" si="10"/>
        <v>-5604.1238728775425</v>
      </c>
      <c r="N75" s="16">
        <f t="shared" si="11"/>
        <v>1473.9425152553429</v>
      </c>
    </row>
    <row r="76" spans="8:14" x14ac:dyDescent="0.55000000000000004">
      <c r="H76" s="3">
        <v>-107</v>
      </c>
      <c r="I76" s="16">
        <f t="shared" si="6"/>
        <v>59.199207813574901</v>
      </c>
      <c r="J76" s="16">
        <f t="shared" si="7"/>
        <v>-0.63364139544383502</v>
      </c>
      <c r="K76" s="17">
        <f t="shared" si="8"/>
        <v>-6.7726573392528173E-3</v>
      </c>
      <c r="L76" s="16">
        <f t="shared" si="9"/>
        <v>-13.878924459808506</v>
      </c>
      <c r="M76" s="18">
        <f t="shared" si="10"/>
        <v>-5565.7074256121159</v>
      </c>
      <c r="N76" s="16">
        <f t="shared" si="11"/>
        <v>1458.8009576543645</v>
      </c>
    </row>
    <row r="77" spans="8:14" x14ac:dyDescent="0.55000000000000004">
      <c r="H77" s="3">
        <v>-106</v>
      </c>
      <c r="I77" s="16">
        <f t="shared" si="6"/>
        <v>58.562202696932289</v>
      </c>
      <c r="J77" s="16">
        <f t="shared" si="7"/>
        <v>-0.64034602240176774</v>
      </c>
      <c r="K77" s="17">
        <f t="shared" si="8"/>
        <v>-6.6357639236210462E-3</v>
      </c>
      <c r="L77" s="16">
        <f t="shared" si="9"/>
        <v>-14.109944786595735</v>
      </c>
      <c r="M77" s="18">
        <f t="shared" si="10"/>
        <v>-5522.4576422001182</v>
      </c>
      <c r="N77" s="16">
        <f t="shared" si="11"/>
        <v>1443.4966946280372</v>
      </c>
    </row>
    <row r="78" spans="8:14" x14ac:dyDescent="0.55000000000000004">
      <c r="H78" s="3">
        <v>-105</v>
      </c>
      <c r="I78" s="16">
        <f t="shared" si="6"/>
        <v>57.918562234575056</v>
      </c>
      <c r="J78" s="16">
        <f t="shared" si="7"/>
        <v>-0.64691125048691522</v>
      </c>
      <c r="K78" s="17">
        <f t="shared" si="8"/>
        <v>-6.4938522860371042E-3</v>
      </c>
      <c r="L78" s="16">
        <f t="shared" si="9"/>
        <v>-14.339061314740157</v>
      </c>
      <c r="M78" s="18">
        <f t="shared" si="10"/>
        <v>-5474.3157407245653</v>
      </c>
      <c r="N78" s="16">
        <f t="shared" si="11"/>
        <v>1428.033015180343</v>
      </c>
    </row>
    <row r="79" spans="8:14" x14ac:dyDescent="0.55000000000000004">
      <c r="H79" s="3">
        <v>-104</v>
      </c>
      <c r="I79" s="16">
        <f t="shared" si="6"/>
        <v>57.268428341553992</v>
      </c>
      <c r="J79" s="16">
        <f t="shared" si="7"/>
        <v>-0.65333204051796911</v>
      </c>
      <c r="K79" s="17">
        <f t="shared" si="8"/>
        <v>-6.3468814785745164E-3</v>
      </c>
      <c r="L79" s="16">
        <f t="shared" si="9"/>
        <v>-14.566069074956664</v>
      </c>
      <c r="M79" s="18">
        <f t="shared" si="10"/>
        <v>-5421.2283402529301</v>
      </c>
      <c r="N79" s="16">
        <f t="shared" si="11"/>
        <v>1412.4133288682988</v>
      </c>
    </row>
    <row r="80" spans="8:14" x14ac:dyDescent="0.55000000000000004">
      <c r="H80" s="3">
        <v>-103</v>
      </c>
      <c r="I80" s="16">
        <f t="shared" si="6"/>
        <v>56.611947991595486</v>
      </c>
      <c r="J80" s="16">
        <f t="shared" si="7"/>
        <v>-0.65960331531358374</v>
      </c>
      <c r="K80" s="17">
        <f t="shared" si="8"/>
        <v>-6.194816484277923E-3</v>
      </c>
      <c r="L80" s="16">
        <f t="shared" si="9"/>
        <v>-14.790760988007998</v>
      </c>
      <c r="M80" s="18">
        <f t="shared" si="10"/>
        <v>-5363.1475600003587</v>
      </c>
      <c r="N80" s="16">
        <f t="shared" si="11"/>
        <v>1396.6411667853095</v>
      </c>
    </row>
    <row r="81" spans="8:14" x14ac:dyDescent="0.55000000000000004">
      <c r="H81" s="3">
        <v>-102</v>
      </c>
      <c r="I81" s="16">
        <f t="shared" si="6"/>
        <v>55.949273252101364</v>
      </c>
      <c r="J81" s="16">
        <f t="shared" si="7"/>
        <v>-0.66571996572719261</v>
      </c>
      <c r="K81" s="17">
        <f t="shared" si="8"/>
        <v>-6.0376284230904869E-3</v>
      </c>
      <c r="L81" s="16">
        <f t="shared" si="9"/>
        <v>-15.012928095830118</v>
      </c>
      <c r="M81" s="18">
        <f t="shared" si="10"/>
        <v>-5300.0311119517764</v>
      </c>
      <c r="N81" s="16">
        <f t="shared" si="11"/>
        <v>1380.7201824020535</v>
      </c>
    </row>
    <row r="82" spans="8:14" x14ac:dyDescent="0.55000000000000004">
      <c r="H82" s="3">
        <v>-101</v>
      </c>
      <c r="I82" s="16">
        <f t="shared" si="6"/>
        <v>55.280561313012548</v>
      </c>
      <c r="J82" s="16">
        <f t="shared" si="7"/>
        <v>-0.67167685688230405</v>
      </c>
      <c r="K82" s="17">
        <f t="shared" si="8"/>
        <v>-5.8752947467286152E-3</v>
      </c>
      <c r="L82" s="16">
        <f t="shared" si="9"/>
        <v>-15.232359796378407</v>
      </c>
      <c r="M82" s="18">
        <f t="shared" si="10"/>
        <v>-5231.8423868196005</v>
      </c>
      <c r="N82" s="16">
        <f t="shared" si="11"/>
        <v>1364.65415225994</v>
      </c>
    </row>
    <row r="83" spans="8:14" x14ac:dyDescent="0.55000000000000004">
      <c r="H83" s="3">
        <v>-100</v>
      </c>
      <c r="I83" s="16">
        <f t="shared" si="6"/>
        <v>54.605974509342253</v>
      </c>
      <c r="J83" s="16">
        <f t="shared" si="7"/>
        <v>-0.67746883459676932</v>
      </c>
      <c r="K83" s="17">
        <f t="shared" si="8"/>
        <v>-5.7077994216067273E-3</v>
      </c>
      <c r="L83" s="16">
        <f t="shared" si="9"/>
        <v>-15.448844081914618</v>
      </c>
      <c r="M83" s="18">
        <f t="shared" si="10"/>
        <v>-5158.5505332218263</v>
      </c>
      <c r="N83" s="16">
        <f t="shared" si="11"/>
        <v>1348.4469765124768</v>
      </c>
    </row>
    <row r="84" spans="8:14" x14ac:dyDescent="0.55000000000000004">
      <c r="H84" s="3">
        <v>-99</v>
      </c>
      <c r="I84" s="16">
        <f t="shared" si="6"/>
        <v>53.925680337195324</v>
      </c>
      <c r="J84" s="16">
        <f t="shared" si="7"/>
        <v>-0.6830907319836399</v>
      </c>
      <c r="K84" s="17">
        <f t="shared" si="8"/>
        <v>-5.5351330989523483E-3</v>
      </c>
      <c r="L84" s="16">
        <f t="shared" si="9"/>
        <v>-15.662167780449732</v>
      </c>
      <c r="M84" s="18">
        <f t="shared" si="10"/>
        <v>-5080.130529973525</v>
      </c>
      <c r="N84" s="16">
        <f t="shared" si="11"/>
        <v>1332.102679310143</v>
      </c>
    </row>
    <row r="85" spans="8:14" x14ac:dyDescent="0.55000000000000004">
      <c r="H85" s="3">
        <v>-98</v>
      </c>
      <c r="I85" s="16">
        <f t="shared" si="6"/>
        <v>53.239851463103989</v>
      </c>
      <c r="J85" s="16">
        <f t="shared" si="7"/>
        <v>-0.68853737621539313</v>
      </c>
      <c r="K85" s="17">
        <f t="shared" si="8"/>
        <v>-5.3572932712952631E-3</v>
      </c>
      <c r="L85" s="16">
        <f t="shared" si="9"/>
        <v>-15.872116800053828</v>
      </c>
      <c r="M85" s="18">
        <f t="shared" si="10"/>
        <v>-4996.5632513930623</v>
      </c>
      <c r="N85" s="16">
        <f t="shared" si="11"/>
        <v>1315.6254090246782</v>
      </c>
    </row>
    <row r="86" spans="8:14" x14ac:dyDescent="0.55000000000000004">
      <c r="H86" s="3">
        <v>-97</v>
      </c>
      <c r="I86" s="16">
        <f t="shared" si="6"/>
        <v>52.548665726523396</v>
      </c>
      <c r="J86" s="16">
        <f t="shared" si="7"/>
        <v>-0.69380359543751391</v>
      </c>
      <c r="K86" s="17">
        <f t="shared" si="8"/>
        <v>-5.1742844145639287E-3</v>
      </c>
      <c r="L86" s="16">
        <f t="shared" si="9"/>
        <v>-16.078476375739871</v>
      </c>
      <c r="M86" s="18">
        <f t="shared" si="10"/>
        <v>-4907.835525532897</v>
      </c>
      <c r="N86" s="16">
        <f t="shared" si="11"/>
        <v>1299.0194383090461</v>
      </c>
    </row>
    <row r="87" spans="8:14" x14ac:dyDescent="0.55000000000000004">
      <c r="H87" s="3">
        <v>-96</v>
      </c>
      <c r="I87" s="16">
        <f t="shared" si="6"/>
        <v>51.852306135345238</v>
      </c>
      <c r="J87" s="16">
        <f t="shared" si="7"/>
        <v>-0.69888422581667398</v>
      </c>
      <c r="K87" s="17">
        <f t="shared" si="8"/>
        <v>-4.9861181150772553E-3</v>
      </c>
      <c r="L87" s="16">
        <f t="shared" si="9"/>
        <v>-16.28103131862504</v>
      </c>
      <c r="M87" s="18">
        <f t="shared" si="10"/>
        <v>-4813.9401852533565</v>
      </c>
      <c r="N87" s="16">
        <f t="shared" si="11"/>
        <v>1282.2891639896388</v>
      </c>
    </row>
    <row r="88" spans="8:14" x14ac:dyDescent="0.55000000000000004">
      <c r="H88" s="3">
        <v>-95</v>
      </c>
      <c r="I88" s="16">
        <f t="shared" si="6"/>
        <v>51.150960854302049</v>
      </c>
      <c r="J88" s="16">
        <f t="shared" si="7"/>
        <v>-0.70377411870808115</v>
      </c>
      <c r="K88" s="17">
        <f t="shared" si="8"/>
        <v>-4.7928131807801894E-3</v>
      </c>
      <c r="L88" s="16">
        <f t="shared" si="9"/>
        <v>-16.479566267069643</v>
      </c>
      <c r="M88" s="18">
        <f t="shared" si="10"/>
        <v>-4714.8761120665067</v>
      </c>
      <c r="N88" s="16">
        <f t="shared" si="11"/>
        <v>1265.4391067876952</v>
      </c>
    </row>
    <row r="89" spans="8:14" x14ac:dyDescent="0.55000000000000004">
      <c r="H89" s="3">
        <v>-94</v>
      </c>
      <c r="I89" s="16">
        <f t="shared" si="6"/>
        <v>50.444823186151453</v>
      </c>
      <c r="J89" s="16">
        <f t="shared" si="7"/>
        <v>-0.70846814792593427</v>
      </c>
      <c r="K89" s="17">
        <f t="shared" si="8"/>
        <v>-4.5943957361366415E-3</v>
      </c>
      <c r="L89" s="16">
        <f t="shared" si="9"/>
        <v>-16.673865939491183</v>
      </c>
      <c r="M89" s="18">
        <f t="shared" si="10"/>
        <v>-4610.6482726859967</v>
      </c>
      <c r="N89" s="16">
        <f t="shared" si="11"/>
        <v>1248.4739108672404</v>
      </c>
    </row>
    <row r="90" spans="8:14" x14ac:dyDescent="0.55000000000000004">
      <c r="H90" s="3">
        <v>-93</v>
      </c>
      <c r="I90" s="16">
        <f t="shared" si="6"/>
        <v>49.734091545545049</v>
      </c>
      <c r="J90" s="16">
        <f t="shared" si="7"/>
        <v>-0.71296121710038451</v>
      </c>
      <c r="K90" s="17">
        <f t="shared" si="8"/>
        <v>-4.3908993001628184E-3</v>
      </c>
      <c r="L90" s="16">
        <f t="shared" si="9"/>
        <v>-16.863715388548371</v>
      </c>
      <c r="M90" s="18">
        <f t="shared" si="10"/>
        <v>-4501.2677482276331</v>
      </c>
      <c r="N90" s="16">
        <f t="shared" si="11"/>
        <v>1231.3983432072769</v>
      </c>
    </row>
    <row r="91" spans="8:14" x14ac:dyDescent="0.55000000000000004">
      <c r="H91" s="3">
        <v>-92</v>
      </c>
      <c r="I91" s="16">
        <f t="shared" si="6"/>
        <v>49.018969425504487</v>
      </c>
      <c r="J91" s="16">
        <f t="shared" si="7"/>
        <v>-0.71724826710391076</v>
      </c>
      <c r="K91" s="17">
        <f t="shared" si="8"/>
        <v>-4.1823648471576306E-3</v>
      </c>
      <c r="L91" s="16">
        <f t="shared" si="9"/>
        <v>-17.048900256387881</v>
      </c>
      <c r="M91" s="18">
        <f t="shared" si="10"/>
        <v>-4386.7517560143588</v>
      </c>
      <c r="N91" s="16">
        <f t="shared" si="11"/>
        <v>1214.217292796365</v>
      </c>
    </row>
    <row r="92" spans="8:14" x14ac:dyDescent="0.55000000000000004">
      <c r="H92" s="3">
        <v>-91</v>
      </c>
      <c r="I92" s="16">
        <f t="shared" si="6"/>
        <v>48.299665356443505</v>
      </c>
      <c r="J92" s="16">
        <f t="shared" si="7"/>
        <v>-0.72132428352961908</v>
      </c>
      <c r="K92" s="17">
        <f t="shared" si="8"/>
        <v>-3.9688408497637164E-3</v>
      </c>
      <c r="L92" s="16">
        <f t="shared" si="9"/>
        <v>-17.229207030644957</v>
      </c>
      <c r="M92" s="18">
        <f t="shared" si="10"/>
        <v>-4267.1236639483441</v>
      </c>
      <c r="N92" s="16">
        <f t="shared" si="11"/>
        <v>1196.9357696481081</v>
      </c>
    </row>
    <row r="93" spans="8:14" x14ac:dyDescent="0.55000000000000004">
      <c r="H93" s="3">
        <v>-90</v>
      </c>
      <c r="I93" s="16">
        <f t="shared" si="6"/>
        <v>47.576392857693158</v>
      </c>
      <c r="J93" s="16">
        <f t="shared" si="7"/>
        <v>-0.72518430420364388</v>
      </c>
      <c r="K93" s="17">
        <f t="shared" si="8"/>
        <v>-3.7503833040724577E-3</v>
      </c>
      <c r="L93" s="16">
        <f t="shared" si="9"/>
        <v>-17.404423300887451</v>
      </c>
      <c r="M93" s="18">
        <f t="shared" si="10"/>
        <v>-4142.4129974218658</v>
      </c>
      <c r="N93" s="16">
        <f t="shared" si="11"/>
        <v>1179.5589036365357</v>
      </c>
    </row>
    <row r="94" spans="8:14" x14ac:dyDescent="0.55000000000000004">
      <c r="H94" s="3">
        <v>-89</v>
      </c>
      <c r="I94" s="16">
        <f t="shared" si="6"/>
        <v>46.849370381505246</v>
      </c>
      <c r="J94" s="16">
        <f t="shared" si="7"/>
        <v>-0.72882342671359024</v>
      </c>
      <c r="K94" s="17">
        <f t="shared" si="8"/>
        <v>-3.5270557365683942E-3</v>
      </c>
      <c r="L94" s="16">
        <f t="shared" si="9"/>
        <v>-17.574338015192062</v>
      </c>
      <c r="M94" s="18">
        <f t="shared" si="10"/>
        <v>-4012.6554387478377</v>
      </c>
      <c r="N94" s="16">
        <f t="shared" si="11"/>
        <v>1162.0919431507627</v>
      </c>
    </row>
    <row r="95" spans="8:14" x14ac:dyDescent="0.55000000000000004">
      <c r="H95" s="3">
        <v>-88</v>
      </c>
      <c r="I95" s="16">
        <f t="shared" si="6"/>
        <v>46.118821249526654</v>
      </c>
      <c r="J95" s="16">
        <f t="shared" si="7"/>
        <v>-0.73223681593478351</v>
      </c>
      <c r="K95" s="17">
        <f t="shared" si="8"/>
        <v>-3.2989291927921329E-3</v>
      </c>
      <c r="L95" s="16">
        <f t="shared" si="9"/>
        <v>-17.738741736540785</v>
      </c>
      <c r="M95" s="18">
        <f t="shared" si="10"/>
        <v>-3877.8928190998331</v>
      </c>
      <c r="N95" s="16">
        <f t="shared" si="11"/>
        <v>1144.5402535687649</v>
      </c>
    </row>
    <row r="96" spans="8:14" x14ac:dyDescent="0.55000000000000004">
      <c r="H96" s="3">
        <v>-87</v>
      </c>
      <c r="I96" s="16">
        <f t="shared" si="6"/>
        <v>45.384973581756412</v>
      </c>
      <c r="J96" s="16">
        <f t="shared" si="7"/>
        <v>-0.73541971153602403</v>
      </c>
      <c r="K96" s="17">
        <f t="shared" si="8"/>
        <v>-3.0660822076855002E-3</v>
      </c>
      <c r="L96" s="16">
        <f t="shared" si="9"/>
        <v>-17.897426898725431</v>
      </c>
      <c r="M96" s="18">
        <f t="shared" si="10"/>
        <v>-3738.1731029606976</v>
      </c>
      <c r="N96" s="16">
        <f t="shared" si="11"/>
        <v>1126.9093155505473</v>
      </c>
    </row>
    <row r="97" spans="8:14" x14ac:dyDescent="0.55000000000000004">
      <c r="H97" s="3">
        <v>-86</v>
      </c>
      <c r="I97" s="16">
        <f t="shared" si="6"/>
        <v>44.648060218014642</v>
      </c>
      <c r="J97" s="16">
        <f t="shared" si="7"/>
        <v>-0.7383674354465446</v>
      </c>
      <c r="K97" s="17">
        <f t="shared" si="8"/>
        <v>-2.828600757667664E-3</v>
      </c>
      <c r="L97" s="16">
        <f t="shared" si="9"/>
        <v>-18.050188061448306</v>
      </c>
      <c r="M97" s="18">
        <f t="shared" si="10"/>
        <v>-3593.5503650878672</v>
      </c>
      <c r="N97" s="16">
        <f t="shared" si="11"/>
        <v>1109.2047231514139</v>
      </c>
    </row>
    <row r="98" spans="8:14" x14ac:dyDescent="0.55000000000000004">
      <c r="H98" s="3">
        <v>-85</v>
      </c>
      <c r="I98" s="16">
        <f t="shared" si="6"/>
        <v>43.90831863197166</v>
      </c>
      <c r="J98" s="16">
        <f t="shared" si="7"/>
        <v>-0.741075399265962</v>
      </c>
      <c r="K98" s="17">
        <f t="shared" si="8"/>
        <v>-2.5865781945756316E-3</v>
      </c>
      <c r="L98" s="16">
        <f t="shared" si="9"/>
        <v>-18.196822164307388</v>
      </c>
      <c r="M98" s="18">
        <f t="shared" si="10"/>
        <v>-3444.0847600126817</v>
      </c>
      <c r="N98" s="16">
        <f t="shared" si="11"/>
        <v>1091.4321817564814</v>
      </c>
    </row>
    <row r="99" spans="8:14" x14ac:dyDescent="0.55000000000000004">
      <c r="H99" s="3">
        <v>-84</v>
      </c>
      <c r="I99" s="16">
        <f t="shared" si="6"/>
        <v>43.165990837803236</v>
      </c>
      <c r="J99" s="16">
        <f t="shared" si="7"/>
        <v>-0.74353911159918684</v>
      </c>
      <c r="K99" s="17">
        <f t="shared" si="8"/>
        <v>-2.3401151616861933E-3</v>
      </c>
      <c r="L99" s="16">
        <f t="shared" si="9"/>
        <v>-18.337128779355616</v>
      </c>
      <c r="M99" s="18">
        <f t="shared" si="10"/>
        <v>-3289.8424841001065</v>
      </c>
      <c r="N99" s="16">
        <f t="shared" si="11"/>
        <v>1073.5975058380443</v>
      </c>
    </row>
    <row r="100" spans="8:14" x14ac:dyDescent="0.55000000000000004">
      <c r="H100" s="3">
        <v>-83</v>
      </c>
      <c r="I100" s="16">
        <f t="shared" si="6"/>
        <v>42.421323289555616</v>
      </c>
      <c r="J100" s="16">
        <f t="shared" si="7"/>
        <v>-0.74575418529851922</v>
      </c>
      <c r="K100" s="17">
        <f t="shared" si="8"/>
        <v>-2.0893194921183735E-3</v>
      </c>
      <c r="L100" s="16">
        <f t="shared" si="9"/>
        <v>-18.470910361924918</v>
      </c>
      <c r="M100" s="18">
        <f t="shared" si="10"/>
        <v>-3130.8957302042586</v>
      </c>
      <c r="N100" s="16">
        <f t="shared" si="11"/>
        <v>1055.7066165377846</v>
      </c>
    </row>
    <row r="101" spans="8:14" x14ac:dyDescent="0.55000000000000004">
      <c r="H101" s="3">
        <v>-82</v>
      </c>
      <c r="I101" s="16">
        <f t="shared" si="6"/>
        <v>41.674566773322553</v>
      </c>
      <c r="J101" s="16">
        <f t="shared" si="7"/>
        <v>-0.74771634459549052</v>
      </c>
      <c r="K101" s="17">
        <f t="shared" si="8"/>
        <v>-1.8343060899953184E-3</v>
      </c>
      <c r="L101" s="16">
        <f t="shared" si="9"/>
        <v>-18.597972499407383</v>
      </c>
      <c r="M101" s="18">
        <f t="shared" si="10"/>
        <v>-2967.3226349642946</v>
      </c>
      <c r="N101" s="16">
        <f t="shared" si="11"/>
        <v>1037.765539076287</v>
      </c>
    </row>
    <row r="102" spans="8:14" x14ac:dyDescent="0.55000000000000004">
      <c r="H102" s="3">
        <v>-81</v>
      </c>
      <c r="I102" s="16">
        <f t="shared" si="6"/>
        <v>40.925976292352146</v>
      </c>
      <c r="J102" s="16">
        <f t="shared" si="7"/>
        <v>-0.74942143210543322</v>
      </c>
      <c r="K102" s="17">
        <f t="shared" si="8"/>
        <v>-1.5751967948213776E-3</v>
      </c>
      <c r="L102" s="16">
        <f t="shared" si="9"/>
        <v>-18.718124157688017</v>
      </c>
      <c r="M102" s="18">
        <f t="shared" si="10"/>
        <v>-2799.2072187940857</v>
      </c>
      <c r="N102" s="16">
        <f t="shared" si="11"/>
        <v>1019.7803999926967</v>
      </c>
    </row>
    <row r="103" spans="8:14" x14ac:dyDescent="0.55000000000000004">
      <c r="H103" s="3">
        <v>-80</v>
      </c>
      <c r="I103" s="16">
        <f t="shared" si="6"/>
        <v>40.175810945220341</v>
      </c>
      <c r="J103" s="16">
        <f t="shared" si="7"/>
        <v>-0.75086541568825471</v>
      </c>
      <c r="K103" s="17">
        <f t="shared" si="8"/>
        <v>-1.3121202296037359E-3</v>
      </c>
      <c r="L103" s="16">
        <f t="shared" si="9"/>
        <v>-18.831177924925957</v>
      </c>
      <c r="M103" s="18">
        <f t="shared" si="10"/>
        <v>-2626.6393186281025</v>
      </c>
      <c r="N103" s="16">
        <f t="shared" si="11"/>
        <v>1001.7574242177899</v>
      </c>
    </row>
    <row r="104" spans="8:14" x14ac:dyDescent="0.55000000000000004">
      <c r="H104" s="3">
        <v>-79</v>
      </c>
      <c r="I104" s="16">
        <f t="shared" si="6"/>
        <v>39.424333797221671</v>
      </c>
      <c r="J104" s="16">
        <f t="shared" si="7"/>
        <v>-0.75204439514944965</v>
      </c>
      <c r="K104" s="17">
        <f t="shared" si="8"/>
        <v>-1.0452116333173863E-3</v>
      </c>
      <c r="L104" s="16">
        <f t="shared" si="9"/>
        <v>-18.936950252383681</v>
      </c>
      <c r="M104" s="18">
        <f t="shared" si="10"/>
        <v>-2449.7145134947314</v>
      </c>
      <c r="N104" s="16">
        <f t="shared" si="11"/>
        <v>983.70293198409729</v>
      </c>
    </row>
    <row r="105" spans="8:14" x14ac:dyDescent="0.55000000000000004">
      <c r="H105" s="3">
        <v>-78</v>
      </c>
      <c r="I105" s="16">
        <f t="shared" si="6"/>
        <v>38.671811745145561</v>
      </c>
      <c r="J105" s="16">
        <f t="shared" si="7"/>
        <v>-0.75295460876602438</v>
      </c>
      <c r="K105" s="17">
        <f t="shared" si="8"/>
        <v>-7.7461267837743153E-4</v>
      </c>
      <c r="L105" s="16">
        <f t="shared" si="9"/>
        <v>-19.035261692007094</v>
      </c>
      <c r="M105" s="18">
        <f t="shared" si="10"/>
        <v>-2268.5340429970574</v>
      </c>
      <c r="N105" s="16">
        <f t="shared" si="11"/>
        <v>965.62333557710974</v>
      </c>
    </row>
    <row r="106" spans="8:14" x14ac:dyDescent="0.55000000000000004">
      <c r="H106" s="3">
        <v>-77</v>
      </c>
      <c r="I106" s="16">
        <f t="shared" si="6"/>
        <v>37.918515375620309</v>
      </c>
      <c r="J106" s="16">
        <f t="shared" si="7"/>
        <v>-0.75359243962269673</v>
      </c>
      <c r="K106" s="17">
        <f t="shared" si="8"/>
        <v>-5.0047127384286185E-4</v>
      </c>
      <c r="L106" s="16">
        <f t="shared" si="9"/>
        <v>-19.125937130462731</v>
      </c>
      <c r="M106" s="18">
        <f t="shared" si="10"/>
        <v>-2083.2047187897638</v>
      </c>
      <c r="N106" s="16">
        <f t="shared" si="11"/>
        <v>947.52513593194033</v>
      </c>
    </row>
    <row r="107" spans="8:14" x14ac:dyDescent="0.55000000000000004">
      <c r="H107" s="3">
        <v>-76</v>
      </c>
      <c r="I107" s="16">
        <f t="shared" si="6"/>
        <v>37.164718817221605</v>
      </c>
      <c r="J107" s="16">
        <f t="shared" si="7"/>
        <v>-0.75395442174448635</v>
      </c>
      <c r="K107" s="17">
        <f t="shared" si="8"/>
        <v>-2.2294135513090726E-4</v>
      </c>
      <c r="L107" s="16">
        <f t="shared" si="9"/>
        <v>-19.208806019342266</v>
      </c>
      <c r="M107" s="18">
        <f t="shared" si="10"/>
        <v>-1893.8388291494114</v>
      </c>
      <c r="N107" s="16">
        <f t="shared" si="11"/>
        <v>929.41491908018668</v>
      </c>
    </row>
    <row r="108" spans="8:14" x14ac:dyDescent="0.55000000000000004">
      <c r="H108" s="3">
        <v>-75</v>
      </c>
      <c r="I108" s="16">
        <f t="shared" si="6"/>
        <v>36.410699586555587</v>
      </c>
      <c r="J108" s="16">
        <f t="shared" si="7"/>
        <v>-0.75403724601262045</v>
      </c>
      <c r="K108" s="17">
        <f t="shared" si="8"/>
        <v>5.7817338929513143E-5</v>
      </c>
      <c r="L108" s="16">
        <f t="shared" si="9"/>
        <v>-19.283702601248692</v>
      </c>
      <c r="M108" s="18">
        <f t="shared" si="10"/>
        <v>-1700.5540367437941</v>
      </c>
      <c r="N108" s="16">
        <f t="shared" si="11"/>
        <v>911.29935245202057</v>
      </c>
    </row>
    <row r="109" spans="8:14" x14ac:dyDescent="0.55000000000000004">
      <c r="H109" s="3">
        <v>-74</v>
      </c>
      <c r="I109" s="16">
        <f t="shared" si="6"/>
        <v>35.656738428539668</v>
      </c>
      <c r="J109" s="16">
        <f t="shared" si="7"/>
        <v>-0.75383776585152129</v>
      </c>
      <c r="K109" s="17">
        <f t="shared" si="8"/>
        <v>3.4163950083336385E-4</v>
      </c>
      <c r="L109" s="16">
        <f t="shared" si="9"/>
        <v>-19.350466131483198</v>
      </c>
      <c r="M109" s="18">
        <f t="shared" si="10"/>
        <v>-1503.4732697143781</v>
      </c>
      <c r="N109" s="16">
        <f t="shared" si="11"/>
        <v>893.18518103888243</v>
      </c>
    </row>
    <row r="110" spans="8:14" x14ac:dyDescent="0.55000000000000004">
      <c r="H110" s="3">
        <v>-73</v>
      </c>
      <c r="I110" s="16">
        <f t="shared" si="6"/>
        <v>34.903119151115476</v>
      </c>
      <c r="J110" s="16">
        <f t="shared" si="7"/>
        <v>-0.75335300267554361</v>
      </c>
      <c r="K110" s="17">
        <f t="shared" si="8"/>
        <v>6.2835450001467541E-4</v>
      </c>
      <c r="L110" s="16">
        <f t="shared" si="9"/>
        <v>-19.40894109505658</v>
      </c>
      <c r="M110" s="18">
        <f t="shared" si="10"/>
        <v>-1302.7246061940407</v>
      </c>
      <c r="N110" s="16">
        <f t="shared" si="11"/>
        <v>875.07922342240454</v>
      </c>
    </row>
    <row r="111" spans="8:14" x14ac:dyDescent="0.55000000000000004">
      <c r="H111" s="3">
        <v>-72</v>
      </c>
      <c r="I111" s="16">
        <f t="shared" si="6"/>
        <v>34.150128454639578</v>
      </c>
      <c r="J111" s="16">
        <f t="shared" si="7"/>
        <v>-0.75258015108504661</v>
      </c>
      <c r="K111" s="17">
        <f t="shared" si="8"/>
        <v>9.1778663840081829E-4</v>
      </c>
      <c r="L111" s="16">
        <f t="shared" si="9"/>
        <v>-19.458977418754419</v>
      </c>
      <c r="M111" s="18">
        <f t="shared" si="10"/>
        <v>-1098.4411523903691</v>
      </c>
      <c r="N111" s="16">
        <f t="shared" si="11"/>
        <v>856.98836767546345</v>
      </c>
    </row>
    <row r="112" spans="8:14" x14ac:dyDescent="0.55000000000000004">
      <c r="H112" s="3">
        <v>-71</v>
      </c>
      <c r="I112" s="16">
        <f t="shared" si="6"/>
        <v>33.398055756207476</v>
      </c>
      <c r="J112" s="16">
        <f t="shared" si="7"/>
        <v>-0.7515165838023431</v>
      </c>
      <c r="K112" s="17">
        <f t="shared" si="8"/>
        <v>1.2097554149405141E-3</v>
      </c>
      <c r="L112" s="16">
        <f t="shared" si="9"/>
        <v>-19.500430677990668</v>
      </c>
      <c r="M112" s="18">
        <f t="shared" si="10"/>
        <v>-890.76091437264404</v>
      </c>
      <c r="N112" s="16">
        <f t="shared" si="11"/>
        <v>838.91956714150706</v>
      </c>
    </row>
    <row r="113" spans="8:14" x14ac:dyDescent="0.55000000000000004">
      <c r="H113" s="3">
        <v>-70</v>
      </c>
      <c r="I113" s="16">
        <f t="shared" si="6"/>
        <v>32.647193009175254</v>
      </c>
      <c r="J113" s="16">
        <f t="shared" si="7"/>
        <v>-0.75015985633904447</v>
      </c>
      <c r="K113" s="17">
        <f t="shared" si="8"/>
        <v>1.5040757981216433E-3</v>
      </c>
      <c r="L113" s="16">
        <f t="shared" si="9"/>
        <v>-19.533162298190458</v>
      </c>
      <c r="M113" s="18">
        <f t="shared" si="10"/>
        <v>-679.82666370839536</v>
      </c>
      <c r="N113" s="16">
        <f t="shared" si="11"/>
        <v>820.87983609850016</v>
      </c>
    </row>
    <row r="114" spans="8:14" x14ac:dyDescent="0.55000000000000004">
      <c r="H114" s="3">
        <v>-69</v>
      </c>
      <c r="I114" s="16">
        <f t="shared" si="6"/>
        <v>31.897834518151331</v>
      </c>
      <c r="J114" s="16">
        <f t="shared" si="7"/>
        <v>-0.7485077113873061</v>
      </c>
      <c r="K114" s="17">
        <f t="shared" si="8"/>
        <v>1.800558505482833E-3</v>
      </c>
      <c r="L114" s="16">
        <f t="shared" si="9"/>
        <v>-19.557039750448844</v>
      </c>
      <c r="M114" s="18">
        <f t="shared" si="10"/>
        <v>-465.78579710291922</v>
      </c>
      <c r="N114" s="16">
        <f t="shared" si="11"/>
        <v>802.87624531403821</v>
      </c>
    </row>
    <row r="115" spans="8:14" x14ac:dyDescent="0.55000000000000004">
      <c r="H115" s="3">
        <v>-68</v>
      </c>
      <c r="I115" s="16">
        <f t="shared" si="6"/>
        <v>31.150276749737937</v>
      </c>
      <c r="J115" s="16">
        <f t="shared" si="7"/>
        <v>-0.74655808292848314</v>
      </c>
      <c r="K115" s="17">
        <f t="shared" si="8"/>
        <v>2.0990102891167615E-3</v>
      </c>
      <c r="L115" s="16">
        <f t="shared" si="9"/>
        <v>-19.571936741219137</v>
      </c>
      <c r="M115" s="18">
        <f t="shared" si="10"/>
        <v>-248.79019020255188</v>
      </c>
      <c r="N115" s="16">
        <f t="shared" si="11"/>
        <v>784.91591749834811</v>
      </c>
    </row>
    <row r="116" spans="8:14" x14ac:dyDescent="0.55000000000000004">
      <c r="H116" s="3">
        <v>-67</v>
      </c>
      <c r="I116" s="16">
        <f t="shared" si="6"/>
        <v>30.404818139307189</v>
      </c>
      <c r="J116" s="16">
        <f t="shared" si="7"/>
        <v>-0.74430910005370376</v>
      </c>
      <c r="K116" s="17">
        <f t="shared" si="8"/>
        <v>2.3992342261633325E-3</v>
      </c>
      <c r="L116" s="16">
        <f t="shared" si="9"/>
        <v>-19.577733395790943</v>
      </c>
      <c r="M116" s="18">
        <f t="shared" si="10"/>
        <v>-28.996045729629408</v>
      </c>
      <c r="N116" s="16">
        <f t="shared" si="11"/>
        <v>767.00602266201804</v>
      </c>
    </row>
    <row r="117" spans="8:14" x14ac:dyDescent="0.55000000000000004">
      <c r="H117" s="3">
        <v>-66</v>
      </c>
      <c r="I117" s="16">
        <f t="shared" si="6"/>
        <v>29.661758894102949</v>
      </c>
      <c r="J117" s="16">
        <f t="shared" si="7"/>
        <v>-0.74175909049186961</v>
      </c>
      <c r="K117" s="17">
        <f t="shared" si="8"/>
        <v>2.7010300132968268E-3</v>
      </c>
      <c r="L117" s="16">
        <f t="shared" si="9"/>
        <v>-19.574316435325478</v>
      </c>
      <c r="M117" s="18">
        <f t="shared" si="10"/>
        <v>193.43626387591226</v>
      </c>
      <c r="N117" s="16">
        <f t="shared" si="11"/>
        <v>749.15377338545522</v>
      </c>
    </row>
    <row r="118" spans="8:14" x14ac:dyDescent="0.55000000000000004">
      <c r="H118" s="3">
        <v>-65</v>
      </c>
      <c r="I118" s="16">
        <f t="shared" si="6"/>
        <v>28.921400792962224</v>
      </c>
      <c r="J118" s="16">
        <f t="shared" si="7"/>
        <v>-0.73890658384158403</v>
      </c>
      <c r="K118" s="17">
        <f t="shared" si="8"/>
        <v>3.0041942642229412E-3</v>
      </c>
      <c r="L118" s="16">
        <f t="shared" si="9"/>
        <v>-19.561579347222949</v>
      </c>
      <c r="M118" s="18">
        <f t="shared" si="10"/>
        <v>418.3423591266577</v>
      </c>
      <c r="N118" s="16">
        <f t="shared" si="11"/>
        <v>731.36642000711959</v>
      </c>
    </row>
    <row r="119" spans="8:14" x14ac:dyDescent="0.55000000000000004">
      <c r="H119" s="3">
        <v>-64</v>
      </c>
      <c r="I119" s="16">
        <f t="shared" si="6"/>
        <v>28.184046982953955</v>
      </c>
      <c r="J119" s="16">
        <f t="shared" si="7"/>
        <v>-0.73575031450448047</v>
      </c>
      <c r="K119" s="17">
        <f t="shared" si="8"/>
        <v>3.3085208092186436E-3</v>
      </c>
      <c r="L119" s="16">
        <f t="shared" si="9"/>
        <v>-19.539422548604641</v>
      </c>
      <c r="M119" s="18">
        <f t="shared" si="10"/>
        <v>645.55402128130697</v>
      </c>
      <c r="N119" s="16">
        <f t="shared" si="11"/>
        <v>713.65124573770686</v>
      </c>
    </row>
    <row r="120" spans="8:14" x14ac:dyDescent="0.55000000000000004">
      <c r="H120" s="3">
        <v>-63</v>
      </c>
      <c r="I120" s="16">
        <f t="shared" si="6"/>
        <v>27.450001773234092</v>
      </c>
      <c r="J120" s="16">
        <f t="shared" si="7"/>
        <v>-0.73228922431838495</v>
      </c>
      <c r="K120" s="17">
        <f t="shared" si="8"/>
        <v>3.6138009957699386E-3</v>
      </c>
      <c r="L120" s="16">
        <f t="shared" si="9"/>
        <v>-19.507753542700176</v>
      </c>
      <c r="M120" s="18">
        <f t="shared" si="10"/>
        <v>874.89936506721062</v>
      </c>
      <c r="N120" s="16">
        <f t="shared" si="11"/>
        <v>696.01556170744607</v>
      </c>
    </row>
    <row r="121" spans="8:14" x14ac:dyDescent="0.55000000000000004">
      <c r="H121" s="3">
        <v>-62</v>
      </c>
      <c r="I121" s="16">
        <f t="shared" si="6"/>
        <v>26.719570426418457</v>
      </c>
      <c r="J121" s="16">
        <f t="shared" si="7"/>
        <v>-0.72852246488967698</v>
      </c>
      <c r="K121" s="17">
        <f t="shared" si="8"/>
        <v>3.9198239893895055E-3</v>
      </c>
      <c r="L121" s="16">
        <f t="shared" si="9"/>
        <v>-19.466487067938871</v>
      </c>
      <c r="M121" s="18">
        <f t="shared" si="10"/>
        <v>1106.2030161312287</v>
      </c>
      <c r="N121" s="16">
        <f t="shared" si="11"/>
        <v>678.46670195375987</v>
      </c>
    </row>
    <row r="122" spans="8:14" x14ac:dyDescent="0.55000000000000004">
      <c r="H122" s="3">
        <v>-61</v>
      </c>
      <c r="I122" s="16">
        <f t="shared" si="6"/>
        <v>25.993058947773012</v>
      </c>
      <c r="J122" s="16">
        <f t="shared" si="7"/>
        <v>-0.72444939962511068</v>
      </c>
      <c r="K122" s="17">
        <f t="shared" si="8"/>
        <v>4.2263770737274156E-3</v>
      </c>
      <c r="L122" s="16">
        <f t="shared" si="9"/>
        <v>-19.415545239552287</v>
      </c>
      <c r="M122" s="18">
        <f t="shared" si="10"/>
        <v>1339.2862930124522</v>
      </c>
      <c r="N122" s="16">
        <f t="shared" si="11"/>
        <v>661.01201835649465</v>
      </c>
    </row>
    <row r="123" spans="8:14" x14ac:dyDescent="0.55000000000000004">
      <c r="H123" s="3">
        <v>-60</v>
      </c>
      <c r="I123" s="16">
        <f t="shared" si="6"/>
        <v>25.270773872522586</v>
      </c>
      <c r="J123" s="16">
        <f t="shared" si="7"/>
        <v>-0.7200696054642387</v>
      </c>
      <c r="K123" s="17">
        <f t="shared" si="8"/>
        <v>4.5332459491232184E-3</v>
      </c>
      <c r="L123" s="16">
        <f t="shared" si="9"/>
        <v>-19.354857683504108</v>
      </c>
      <c r="M123" s="18">
        <f t="shared" si="10"/>
        <v>1573.9673934247367</v>
      </c>
      <c r="N123" s="16">
        <f t="shared" si="11"/>
        <v>643.65887552793367</v>
      </c>
    </row>
    <row r="124" spans="8:14" x14ac:dyDescent="0.55000000000000004">
      <c r="H124" s="3">
        <v>-59</v>
      </c>
      <c r="I124" s="16">
        <f t="shared" si="6"/>
        <v>24.553022051575777</v>
      </c>
      <c r="J124" s="16">
        <f t="shared" si="7"/>
        <v>-0.71538287431440151</v>
      </c>
      <c r="K124" s="17">
        <f t="shared" si="8"/>
        <v>4.8402150287864126E-3</v>
      </c>
      <c r="L124" s="16">
        <f t="shared" si="9"/>
        <v>-19.284361662572227</v>
      </c>
      <c r="M124" s="18">
        <f t="shared" si="10"/>
        <v>1810.0615846316578</v>
      </c>
      <c r="N124" s="16">
        <f t="shared" si="11"/>
        <v>626.41464566477111</v>
      </c>
    </row>
    <row r="125" spans="8:14" x14ac:dyDescent="0.55000000000000004">
      <c r="H125" s="3">
        <v>-58</v>
      </c>
      <c r="I125" s="16">
        <f t="shared" si="6"/>
        <v>23.840110435962632</v>
      </c>
      <c r="J125" s="16">
        <f t="shared" si="7"/>
        <v>-0.71038921419104473</v>
      </c>
      <c r="K125" s="17">
        <f t="shared" si="8"/>
        <v>5.1470677318340803E-3</v>
      </c>
      <c r="L125" s="16">
        <f t="shared" si="9"/>
        <v>-19.204002194417068</v>
      </c>
      <c r="M125" s="18">
        <f t="shared" si="10"/>
        <v>2047.3813976914389</v>
      </c>
      <c r="N125" s="16">
        <f t="shared" si="11"/>
        <v>609.28670336915366</v>
      </c>
    </row>
    <row r="126" spans="8:14" x14ac:dyDescent="0.55000000000000004">
      <c r="H126" s="3">
        <v>-57</v>
      </c>
      <c r="I126" s="16">
        <f t="shared" si="6"/>
        <v>23.132345860277859</v>
      </c>
      <c r="J126" s="16">
        <f t="shared" si="7"/>
        <v>-0.70508885006687771</v>
      </c>
      <c r="K126" s="17">
        <f t="shared" si="8"/>
        <v>5.4535867724588407E-3</v>
      </c>
      <c r="L126" s="16">
        <f t="shared" si="9"/>
        <v>-19.113732161479792</v>
      </c>
      <c r="M126" s="18">
        <f t="shared" si="10"/>
        <v>2285.7368253445484</v>
      </c>
      <c r="N126" s="16">
        <f t="shared" si="11"/>
        <v>592.28242044582828</v>
      </c>
    </row>
    <row r="127" spans="8:14" x14ac:dyDescent="0.55000000000000004">
      <c r="H127" s="3">
        <v>-56</v>
      </c>
      <c r="I127" s="16">
        <f t="shared" si="6"/>
        <v>22.43003482541879</v>
      </c>
      <c r="J127" s="16">
        <f t="shared" si="7"/>
        <v>-0.6994822244340817</v>
      </c>
      <c r="K127" s="17">
        <f t="shared" si="8"/>
        <v>5.7595544445470321E-3</v>
      </c>
      <c r="L127" s="16">
        <f t="shared" si="9"/>
        <v>-19.013512412563202</v>
      </c>
      <c r="M127" s="18">
        <f t="shared" si="10"/>
        <v>2524.9355233122119</v>
      </c>
      <c r="N127" s="16">
        <f t="shared" si="11"/>
        <v>575.40916068235015</v>
      </c>
    </row>
    <row r="128" spans="8:14" x14ac:dyDescent="0.55000000000000004">
      <c r="H128" s="3">
        <v>-55</v>
      </c>
      <c r="I128" s="16">
        <f t="shared" si="6"/>
        <v>21.733483280902373</v>
      </c>
      <c r="J128" s="16">
        <f t="shared" si="7"/>
        <v>-0.69356999758444082</v>
      </c>
      <c r="K128" s="17">
        <f t="shared" si="8"/>
        <v>6.064752901115418E-3</v>
      </c>
      <c r="L128" s="16">
        <f t="shared" si="9"/>
        <v>-18.903311855958332</v>
      </c>
      <c r="M128" s="18">
        <f t="shared" si="10"/>
        <v>2764.7830147697591</v>
      </c>
      <c r="N128" s="16">
        <f t="shared" si="11"/>
        <v>558.67427461917384</v>
      </c>
    </row>
    <row r="129" spans="8:14" x14ac:dyDescent="0.55000000000000004">
      <c r="H129" s="3">
        <v>-54</v>
      </c>
      <c r="I129" s="16">
        <f t="shared" si="6"/>
        <v>21.042996407041301</v>
      </c>
      <c r="J129" s="16">
        <f t="shared" si="7"/>
        <v>-0.68735304761287264</v>
      </c>
      <c r="K129" s="17">
        <f t="shared" si="8"/>
        <v>6.3689644279845354E-3</v>
      </c>
      <c r="L129" s="16">
        <f t="shared" si="9"/>
        <v>-18.783107543989264</v>
      </c>
      <c r="M129" s="18">
        <f t="shared" si="10"/>
        <v>3005.082897754779</v>
      </c>
      <c r="N129" s="16">
        <f t="shared" si="11"/>
        <v>542.08509431636446</v>
      </c>
    </row>
    <row r="130" spans="8:14" x14ac:dyDescent="0.55000000000000004">
      <c r="H130" s="3">
        <v>-53</v>
      </c>
      <c r="I130" s="16">
        <f t="shared" si="6"/>
        <v>20.358878397251782</v>
      </c>
      <c r="J130" s="16">
        <f t="shared" si="7"/>
        <v>-0.68083247015038872</v>
      </c>
      <c r="K130" s="17">
        <f t="shared" si="8"/>
        <v>6.6719717111576324E-3</v>
      </c>
      <c r="L130" s="16">
        <f t="shared" si="9"/>
        <v>-18.652884748859062</v>
      </c>
      <c r="M130" s="18">
        <f t="shared" si="10"/>
        <v>3245.6370552664066</v>
      </c>
      <c r="N130" s="16">
        <f t="shared" si="11"/>
        <v>525.64892812346261</v>
      </c>
    </row>
    <row r="131" spans="8:14" x14ac:dyDescent="0.55000000000000004">
      <c r="H131" s="3">
        <v>-52</v>
      </c>
      <c r="I131" s="16">
        <f t="shared" si="6"/>
        <v>19.681432240761552</v>
      </c>
      <c r="J131" s="16">
        <f t="shared" si="7"/>
        <v>-0.67400957783302695</v>
      </c>
      <c r="K131" s="17">
        <f t="shared" si="8"/>
        <v>6.973558097425411E-3</v>
      </c>
      <c r="L131" s="16">
        <f t="shared" si="9"/>
        <v>-18.512637029689788</v>
      </c>
      <c r="M131" s="18">
        <f t="shared" si="10"/>
        <v>3486.2458678086359</v>
      </c>
      <c r="N131" s="16">
        <f t="shared" si="11"/>
        <v>509.37305545897681</v>
      </c>
    </row>
    <row r="132" spans="8:14" x14ac:dyDescent="0.55000000000000004">
      <c r="H132" s="3">
        <v>-51</v>
      </c>
      <c r="I132" s="16">
        <f t="shared" ref="I132:I195" si="12" xml:space="preserve"> ($C$5/2)*(1-COS(RADIANS(H132)))+($C$8-SQRT($C$8^2-(($C$5/2)*SIN(RADIANS(H132)))^2))</f>
        <v>19.010959505977596</v>
      </c>
      <c r="J132" s="16">
        <f t="shared" ref="J132:J195" si="13">(($C$5/2)*SIN(RADIANS(H132))+(($C$5/2)^2*SIN(RADIANS(H132))*COS(RADIANS(H132)))/SQRT($C$8^2-(($C$5/2)*SIN(RADIANS(H132)))^2))*(PI()/180)</f>
        <v>-0.66688589951374577</v>
      </c>
      <c r="K132" s="17">
        <f t="shared" ref="K132:K195" si="14">(($C$5/2)*COS(RADIANS(H132))+(($C$5/2)^2*COS(2*RADIANS(H132)))/SQRT($C$8^2-(($C$5/2)*SIN(RADIANS(H132)))^2)+(($C$5/2)^4*(SIN(RADIANS(H132))^2)*(COS(RADIANS(H132))^2))/(SQRT($C$8^2-(($C$5/2)*SIN(RADIANS(H132)))^2)^3))*(PI()/180)^2</f>
        <v>7.2735078477683731E-3</v>
      </c>
      <c r="L132" s="16">
        <f t="shared" ref="L132:L195" si="15">(($C$5/2)/1000)*($C$11*2*PI()/60)*(SIN(H132*PI()/180) + (($C$5/2)/$C$8)*SIN(2*H132*PI()/180))</f>
        <v>-18.362366290659928</v>
      </c>
      <c r="M132" s="18">
        <f t="shared" ref="M132:M195" si="16">(($C$5/2)/1000)*($C$11*2*PI()/60)^2*(COS(RADIANS(H132)) + 2*(($C$5/2)/$C$8)*COS(2*RADIANS(H132)))</f>
        <v>3726.7084281275115</v>
      </c>
      <c r="N132" s="16">
        <f t="shared" ref="N132:N195" si="17" xml:space="preserve"> (( PI()*$C$4^2/4 * ( ($C$5/2)*(1-COS(RADIANS(H132))) + $C$8 - SQRT($C$8^2 - ($C$5/2)^2 * SIN(RADIANS(H132))^2 ) ) ) / 1000)*4+$C$6</f>
        <v>493.26472160571507</v>
      </c>
    </row>
    <row r="133" spans="8:14" x14ac:dyDescent="0.55000000000000004">
      <c r="H133" s="3">
        <v>-50</v>
      </c>
      <c r="I133" s="16">
        <f t="shared" si="12"/>
        <v>18.347760124767625</v>
      </c>
      <c r="J133" s="16">
        <f t="shared" si="13"/>
        <v>-0.65946317922467734</v>
      </c>
      <c r="K133" s="17">
        <f t="shared" si="14"/>
        <v>7.5716063831797568E-3</v>
      </c>
      <c r="L133" s="16">
        <f t="shared" si="15"/>
        <v>-18.202082830153159</v>
      </c>
      <c r="M133" s="18">
        <f t="shared" si="16"/>
        <v>3966.8227578892179</v>
      </c>
      <c r="N133" s="16">
        <f t="shared" si="17"/>
        <v>477.33113252807925</v>
      </c>
    </row>
    <row r="134" spans="8:14" x14ac:dyDescent="0.55000000000000004">
      <c r="H134" s="3">
        <v>-49</v>
      </c>
      <c r="I134" s="16">
        <f t="shared" si="12"/>
        <v>17.692132177901065</v>
      </c>
      <c r="J134" s="16">
        <f t="shared" si="13"/>
        <v>-0.65174337489748513</v>
      </c>
      <c r="K134" s="17">
        <f t="shared" si="14"/>
        <v>7.867640522583012E-3</v>
      </c>
      <c r="L134" s="16">
        <f t="shared" si="15"/>
        <v>-18.031805380842844</v>
      </c>
      <c r="M134" s="18">
        <f t="shared" si="16"/>
        <v>4206.3860260436695</v>
      </c>
      <c r="N134" s="16">
        <f t="shared" si="17"/>
        <v>461.57944971720713</v>
      </c>
    </row>
    <row r="135" spans="8:14" x14ac:dyDescent="0.55000000000000004">
      <c r="H135" s="3">
        <v>-48</v>
      </c>
      <c r="I135" s="16">
        <f t="shared" si="12"/>
        <v>17.044371681886936</v>
      </c>
      <c r="J135" s="16">
        <f t="shared" si="13"/>
        <v>-0.64372865684987335</v>
      </c>
      <c r="K135" s="17">
        <f t="shared" si="14"/>
        <v>8.1613987125675538E-3</v>
      </c>
      <c r="L135" s="16">
        <f t="shared" si="15"/>
        <v>-17.851561140647384</v>
      </c>
      <c r="M135" s="18">
        <f t="shared" si="16"/>
        <v>4445.1947686159765</v>
      </c>
      <c r="N135" s="16">
        <f t="shared" si="17"/>
        <v>446.0167850696846</v>
      </c>
    </row>
    <row r="136" spans="8:14" x14ac:dyDescent="0.55000000000000004">
      <c r="H136" s="3">
        <v>-47</v>
      </c>
      <c r="I136" s="16">
        <f t="shared" si="12"/>
        <v>16.404772377438974</v>
      </c>
      <c r="J136" s="16">
        <f t="shared" si="13"/>
        <v>-0.63542140604654862</v>
      </c>
      <c r="K136" s="17">
        <f t="shared" si="14"/>
        <v>8.4526712487154078E-3</v>
      </c>
      <c r="L136" s="16">
        <f t="shared" si="15"/>
        <v>-17.661385794502383</v>
      </c>
      <c r="M136" s="18">
        <f t="shared" si="16"/>
        <v>4683.0451096663392</v>
      </c>
      <c r="N136" s="16">
        <f t="shared" si="17"/>
        <v>430.65019580534812</v>
      </c>
    </row>
    <row r="137" spans="8:14" x14ac:dyDescent="0.55000000000000004">
      <c r="H137" s="3">
        <v>-46</v>
      </c>
      <c r="I137" s="16">
        <f t="shared" si="12"/>
        <v>15.773625519788878</v>
      </c>
      <c r="J137" s="16">
        <f t="shared" si="13"/>
        <v>-0.62682421214313722</v>
      </c>
      <c r="K137" s="17">
        <f t="shared" si="14"/>
        <v>8.7412504883388267E-3</v>
      </c>
      <c r="L137" s="16">
        <f t="shared" si="15"/>
        <v>-17.461323526906277</v>
      </c>
      <c r="M137" s="18">
        <f t="shared" si="16"/>
        <v>4919.732983157367</v>
      </c>
      <c r="N137" s="16">
        <f t="shared" si="17"/>
        <v>415.48667942948754</v>
      </c>
    </row>
    <row r="138" spans="8:14" x14ac:dyDescent="0.55000000000000004">
      <c r="H138" s="3">
        <v>-45</v>
      </c>
      <c r="I138" s="16">
        <f t="shared" si="12"/>
        <v>15.151219671060733</v>
      </c>
      <c r="J138" s="16">
        <f t="shared" si="13"/>
        <v>-0.61793987132171568</v>
      </c>
      <c r="K138" s="17">
        <f t="shared" si="14"/>
        <v>9.026931054494659E-3</v>
      </c>
      <c r="L138" s="16">
        <f t="shared" si="15"/>
        <v>-17.251427025207207</v>
      </c>
      <c r="M138" s="18">
        <f t="shared" si="16"/>
        <v>5155.0543554665846</v>
      </c>
      <c r="N138" s="16">
        <f t="shared" si="17"/>
        <v>400.53316874457363</v>
      </c>
    </row>
    <row r="139" spans="8:14" x14ac:dyDescent="0.55000000000000004">
      <c r="H139" s="3">
        <v>-44</v>
      </c>
      <c r="I139" s="16">
        <f t="shared" si="12"/>
        <v>14.537840494910277</v>
      </c>
      <c r="J139" s="16">
        <f t="shared" si="13"/>
        <v>-0.60877138392672892</v>
      </c>
      <c r="K139" s="17">
        <f t="shared" si="14"/>
        <v>9.3095100311853425E-3</v>
      </c>
      <c r="L139" s="16">
        <f t="shared" si="15"/>
        <v>-17.031757473609613</v>
      </c>
      <c r="M139" s="18">
        <f t="shared" si="16"/>
        <v>5388.8054482809939</v>
      </c>
      <c r="N139" s="16">
        <f t="shared" si="17"/>
        <v>385.79652691639581</v>
      </c>
    </row>
    <row r="140" spans="8:14" x14ac:dyDescent="0.55000000000000004">
      <c r="H140" s="3">
        <v>-43</v>
      </c>
      <c r="I140" s="16">
        <f t="shared" si="12"/>
        <v>13.933770553624393</v>
      </c>
      <c r="J140" s="16">
        <f t="shared" si="13"/>
        <v>-0.59932195191013549</v>
      </c>
      <c r="K140" s="17">
        <f t="shared" si="14"/>
        <v>9.5887871496982482E-3</v>
      </c>
      <c r="L140" s="16">
        <f t="shared" si="15"/>
        <v>-16.80238453789018</v>
      </c>
      <c r="M140" s="18">
        <f t="shared" si="16"/>
        <v>5620.7829616099416</v>
      </c>
      <c r="N140" s="16">
        <f t="shared" si="17"/>
        <v>371.28354259930978</v>
      </c>
    </row>
    <row r="141" spans="8:14" x14ac:dyDescent="0.55000000000000004">
      <c r="H141" s="3">
        <v>-42</v>
      </c>
      <c r="I141" s="16">
        <f t="shared" si="12"/>
        <v>13.339289107867211</v>
      </c>
      <c r="J141" s="16">
        <f t="shared" si="13"/>
        <v>-0.58959497609464939</v>
      </c>
      <c r="K141" s="17">
        <f t="shared" si="14"/>
        <v>9.8645649660750005E-3</v>
      </c>
      <c r="L141" s="16">
        <f t="shared" si="15"/>
        <v>-16.563386340823751</v>
      </c>
      <c r="M141" s="18">
        <f t="shared" si="16"/>
        <v>5850.7842966522931</v>
      </c>
      <c r="N141" s="16">
        <f t="shared" si="17"/>
        <v>357.00092512507103</v>
      </c>
    </row>
    <row r="142" spans="8:14" x14ac:dyDescent="0.55000000000000004">
      <c r="H142" s="3">
        <v>-41</v>
      </c>
      <c r="I142" s="16">
        <f t="shared" si="12"/>
        <v>12.75467191925024</v>
      </c>
      <c r="J142" s="16">
        <f t="shared" si="13"/>
        <v>-0.57959405326393687</v>
      </c>
      <c r="K142" s="17">
        <f t="shared" si="14"/>
        <v>1.0136649029739835E-2</v>
      </c>
      <c r="L142" s="16">
        <f t="shared" si="15"/>
        <v>-16.314849428330621</v>
      </c>
      <c r="M142" s="18">
        <f t="shared" si="16"/>
        <v>6078.6077782539178</v>
      </c>
      <c r="N142" s="16">
        <f t="shared" si="17"/>
        <v>342.9552997595116</v>
      </c>
    </row>
    <row r="143" spans="8:14" x14ac:dyDescent="0.55000000000000004">
      <c r="H143" s="3">
        <v>-40</v>
      </c>
      <c r="I143" s="16">
        <f t="shared" si="12"/>
        <v>12.180191055895031</v>
      </c>
      <c r="J143" s="16">
        <f t="shared" si="13"/>
        <v>-0.56932297308858093</v>
      </c>
      <c r="K143" s="17">
        <f t="shared" si="14"/>
        <v>1.0404848043351381E-2</v>
      </c>
      <c r="L143" s="16">
        <f t="shared" si="15"/>
        <v>-16.056868726368016</v>
      </c>
      <c r="M143" s="18">
        <f t="shared" si="16"/>
        <v>6304.052876691926</v>
      </c>
      <c r="N143" s="16">
        <f t="shared" si="17"/>
        <v>329.15320303112281</v>
      </c>
    </row>
    <row r="144" spans="8:14" x14ac:dyDescent="0.55000000000000004">
      <c r="H144" s="3">
        <v>-39</v>
      </c>
      <c r="I144" s="16">
        <f t="shared" si="12"/>
        <v>11.616114701148598</v>
      </c>
      <c r="J144" s="16">
        <f t="shared" si="13"/>
        <v>-0.55878571489654161</v>
      </c>
      <c r="K144" s="17">
        <f t="shared" si="14"/>
        <v>1.0668974013974757E-2</v>
      </c>
      <c r="L144" s="16">
        <f t="shared" si="15"/>
        <v>-15.789547488599036</v>
      </c>
      <c r="M144" s="18">
        <f t="shared" si="16"/>
        <v>6526.9204285226897</v>
      </c>
      <c r="N144" s="16">
        <f t="shared" si="17"/>
        <v>315.60107813537468</v>
      </c>
    </row>
    <row r="145" spans="8:14" x14ac:dyDescent="0.55000000000000004">
      <c r="H145" s="3">
        <v>-38</v>
      </c>
      <c r="I145" s="16">
        <f t="shared" si="12"/>
        <v>11.062706965602137</v>
      </c>
      <c r="J145" s="16">
        <f t="shared" si="13"/>
        <v>-0.54798644429673304</v>
      </c>
      <c r="K145" s="17">
        <f t="shared" si="14"/>
        <v>1.0928842395701268E-2</v>
      </c>
      <c r="L145" s="16">
        <f t="shared" si="15"/>
        <v>-15.512997234883709</v>
      </c>
      <c r="M145" s="18">
        <f t="shared" si="16"/>
        <v>6747.0128562317514</v>
      </c>
      <c r="N145" s="16">
        <f t="shared" si="17"/>
        <v>302.30527041840247</v>
      </c>
    </row>
    <row r="146" spans="8:14" x14ac:dyDescent="0.55000000000000004">
      <c r="H146" s="3">
        <v>-37</v>
      </c>
      <c r="I146" s="16">
        <f t="shared" si="12"/>
        <v>10.520227702556452</v>
      </c>
      <c r="J146" s="16">
        <f t="shared" si="13"/>
        <v>-0.53692950966419373</v>
      </c>
      <c r="K146" s="17">
        <f t="shared" si="14"/>
        <v>1.118427222387065E-2</v>
      </c>
      <c r="L146" s="16">
        <f t="shared" si="15"/>
        <v>-15.227337680647455</v>
      </c>
      <c r="M146" s="18">
        <f t="shared" si="16"/>
        <v>6964.1343864250239</v>
      </c>
      <c r="N146" s="16">
        <f t="shared" si="17"/>
        <v>289.27202294350411</v>
      </c>
    </row>
    <row r="147" spans="8:14" x14ac:dyDescent="0.55000000000000004">
      <c r="H147" s="3">
        <v>-36</v>
      </c>
      <c r="I147" s="16">
        <f t="shared" si="12"/>
        <v>9.9889323270677579</v>
      </c>
      <c r="J147" s="16">
        <f t="shared" si="13"/>
        <v>-0.52561943849515935</v>
      </c>
      <c r="K147" s="17">
        <f t="shared" si="14"/>
        <v>1.1435086241075906E-2</v>
      </c>
      <c r="L147" s="16">
        <f t="shared" si="15"/>
        <v>-14.932696657193123</v>
      </c>
      <c r="M147" s="18">
        <f t="shared" si="16"/>
        <v>7178.0912663022773</v>
      </c>
      <c r="N147" s="16">
        <f t="shared" si="17"/>
        <v>276.50747214365163</v>
      </c>
    </row>
    <row r="148" spans="8:14" x14ac:dyDescent="0.55000000000000004">
      <c r="H148" s="3">
        <v>-35</v>
      </c>
      <c r="I148" s="16">
        <f t="shared" si="12"/>
        <v>9.4690716387001714</v>
      </c>
      <c r="J148" s="16">
        <f t="shared" si="13"/>
        <v>-0.51406093364015493</v>
      </c>
      <c r="K148" s="17">
        <f t="shared" si="14"/>
        <v>1.1681111015153584E-2</v>
      </c>
      <c r="L148" s="16">
        <f t="shared" si="15"/>
        <v>-14.629210023033547</v>
      </c>
      <c r="M148" s="18">
        <f t="shared" si="16"/>
        <v>7388.6919781559291</v>
      </c>
      <c r="N148" s="16">
        <f t="shared" si="17"/>
        <v>264.01764356306143</v>
      </c>
    </row>
    <row r="149" spans="8:14" x14ac:dyDescent="0.55000000000000004">
      <c r="H149" s="3">
        <v>-34</v>
      </c>
      <c r="I149" s="16">
        <f t="shared" si="12"/>
        <v>8.9608916481026046</v>
      </c>
      <c r="J149" s="16">
        <f t="shared" si="13"/>
        <v>-0.50225886942301257</v>
      </c>
      <c r="K149" s="17">
        <f t="shared" si="14"/>
        <v>1.1922177049382506E-2</v>
      </c>
      <c r="L149" s="16">
        <f t="shared" si="15"/>
        <v>-14.317021566332238</v>
      </c>
      <c r="M149" s="18">
        <f t="shared" si="16"/>
        <v>7595.747451640339</v>
      </c>
      <c r="N149" s="16">
        <f t="shared" si="17"/>
        <v>251.80844769064376</v>
      </c>
    </row>
    <row r="150" spans="8:14" x14ac:dyDescent="0.55000000000000004">
      <c r="H150" s="3">
        <v>-33</v>
      </c>
      <c r="I150" s="16">
        <f t="shared" si="12"/>
        <v>8.4646334075206155</v>
      </c>
      <c r="J150" s="16">
        <f t="shared" si="13"/>
        <v>-0.49021828765348635</v>
      </c>
      <c r="K150" s="17">
        <f t="shared" si="14"/>
        <v>1.2158118885131618E-2</v>
      </c>
      <c r="L150" s="16">
        <f t="shared" si="15"/>
        <v>-13.996282898550334</v>
      </c>
      <c r="M150" s="18">
        <f t="shared" si="16"/>
        <v>7799.0712735594389</v>
      </c>
      <c r="N150" s="16">
        <f t="shared" si="17"/>
        <v>239.88567588799509</v>
      </c>
    </row>
    <row r="151" spans="8:14" x14ac:dyDescent="0.55000000000000004">
      <c r="H151" s="3">
        <v>-32</v>
      </c>
      <c r="I151" s="16">
        <f t="shared" si="12"/>
        <v>7.9805328453458699</v>
      </c>
      <c r="J151" s="16">
        <f t="shared" si="13"/>
        <v>-0.47794439354088919</v>
      </c>
      <c r="K151" s="17">
        <f t="shared" si="14"/>
        <v>1.2388775197213193E-2</v>
      </c>
      <c r="L151" s="16">
        <f t="shared" si="15"/>
        <v>-13.667153339408452</v>
      </c>
      <c r="M151" s="18">
        <f t="shared" si="16"/>
        <v>7998.4798949233291</v>
      </c>
      <c r="N151" s="16">
        <f t="shared" si="17"/>
        <v>228.25499641439191</v>
      </c>
    </row>
    <row r="152" spans="8:14" x14ac:dyDescent="0.55000000000000004">
      <c r="H152" s="3">
        <v>-31</v>
      </c>
      <c r="I152" s="16">
        <f t="shared" si="12"/>
        <v>7.5088206047981734</v>
      </c>
      <c r="J152" s="16">
        <f t="shared" si="13"/>
        <v>-0.46544255151591157</v>
      </c>
      <c r="K152" s="17">
        <f t="shared" si="14"/>
        <v>1.2613988882210599E-2</v>
      </c>
      <c r="L152" s="16">
        <f t="shared" si="15"/>
        <v>-13.329799793282342</v>
      </c>
      <c r="M152" s="18">
        <f t="shared" si="16"/>
        <v>8193.792835027718</v>
      </c>
      <c r="N152" s="16">
        <f t="shared" si="17"/>
        <v>216.92195055107166</v>
      </c>
    </row>
    <row r="153" spans="8:14" x14ac:dyDescent="0.55000000000000004">
      <c r="H153" s="3">
        <v>-30</v>
      </c>
      <c r="I153" s="16">
        <f t="shared" si="12"/>
        <v>7.0497218868287979</v>
      </c>
      <c r="J153" s="16">
        <f t="shared" si="13"/>
        <v>-0.45271828096750832</v>
      </c>
      <c r="K153" s="17">
        <f t="shared" si="14"/>
        <v>1.283360714006072E-2</v>
      </c>
      <c r="L153" s="16">
        <f t="shared" si="15"/>
        <v>-12.984396617161487</v>
      </c>
      <c r="M153" s="18">
        <f t="shared" si="16"/>
        <v>8384.8328823135071</v>
      </c>
      <c r="N153" s="16">
        <f t="shared" si="17"/>
        <v>205.89194882693315</v>
      </c>
    </row>
    <row r="154" spans="8:14" x14ac:dyDescent="0.55000000000000004">
      <c r="H154" s="3">
        <v>-29</v>
      </c>
      <c r="I154" s="16">
        <f t="shared" si="12"/>
        <v>6.6034562973269457</v>
      </c>
      <c r="J154" s="16">
        <f t="shared" si="13"/>
        <v>-0.43977725190145756</v>
      </c>
      <c r="K154" s="17">
        <f t="shared" si="14"/>
        <v>1.3047481549179977E-2</v>
      </c>
      <c r="L154" s="16">
        <f t="shared" si="15"/>
        <v>-12.631125480309771</v>
      </c>
      <c r="M154" s="18">
        <f t="shared" si="16"/>
        <v>8571.4262917676006</v>
      </c>
      <c r="N154" s="16">
        <f t="shared" si="17"/>
        <v>195.17026734761896</v>
      </c>
    </row>
    <row r="155" spans="8:14" x14ac:dyDescent="0.55000000000000004">
      <c r="H155" s="3">
        <v>-28</v>
      </c>
      <c r="I155" s="16">
        <f t="shared" si="12"/>
        <v>6.170237698703529</v>
      </c>
      <c r="J155" s="16">
        <f t="shared" si="13"/>
        <v>-0.42662528052689636</v>
      </c>
      <c r="K155" s="17">
        <f t="shared" si="14"/>
        <v>1.3255468135429445E-2</v>
      </c>
      <c r="L155" s="16">
        <f t="shared" si="15"/>
        <v>-12.270175215777281</v>
      </c>
      <c r="M155" s="18">
        <f t="shared" si="16"/>
        <v>8753.4029786300816</v>
      </c>
      <c r="N155" s="16">
        <f t="shared" si="17"/>
        <v>184.76204422976636</v>
      </c>
    </row>
    <row r="156" spans="8:14" x14ac:dyDescent="0.55000000000000004">
      <c r="H156" s="3">
        <v>-27</v>
      </c>
      <c r="I156" s="16">
        <f t="shared" si="12"/>
        <v>5.7502740659226363</v>
      </c>
      <c r="J156" s="16">
        <f t="shared" si="13"/>
        <v>-0.41326832477684866</v>
      </c>
      <c r="K156" s="17">
        <f t="shared" si="14"/>
        <v>1.3457427435219485E-2</v>
      </c>
      <c r="L156" s="16">
        <f t="shared" si="15"/>
        <v>-11.901741663921916</v>
      </c>
      <c r="M156" s="18">
        <f t="shared" si="16"/>
        <v>8930.5967081772051</v>
      </c>
      <c r="N156" s="16">
        <f t="shared" si="17"/>
        <v>174.67227614211598</v>
      </c>
    </row>
    <row r="157" spans="8:14" x14ac:dyDescent="0.55000000000000004">
      <c r="H157" s="3">
        <v>-26</v>
      </c>
      <c r="I157" s="16">
        <f t="shared" si="12"/>
        <v>5.343767347042558</v>
      </c>
      <c r="J157" s="16">
        <f t="shared" si="13"/>
        <v>-0.39971247976845226</v>
      </c>
      <c r="K157" s="17">
        <f t="shared" si="14"/>
        <v>1.3653224553057227E-2</v>
      </c>
      <c r="L157" s="16">
        <f t="shared" si="15"/>
        <v>-11.526027508109076</v>
      </c>
      <c r="M157" s="18">
        <f t="shared" si="16"/>
        <v>9102.8452813543317</v>
      </c>
      <c r="N157" s="16">
        <f t="shared" si="17"/>
        <v>164.9058149549594</v>
      </c>
    </row>
    <row r="158" spans="8:14" x14ac:dyDescent="0.55000000000000004">
      <c r="H158" s="3">
        <v>-25</v>
      </c>
      <c r="I158" s="16">
        <f t="shared" si="12"/>
        <v>4.9509133283246518</v>
      </c>
      <c r="J158" s="16">
        <f t="shared" si="13"/>
        <v>-0.38596397320828868</v>
      </c>
      <c r="K158" s="17">
        <f t="shared" si="14"/>
        <v>1.3842729213841463E-2</v>
      </c>
      <c r="L158" s="16">
        <f t="shared" si="15"/>
        <v>-11.143242102766921</v>
      </c>
      <c r="M158" s="18">
        <f t="shared" si="16"/>
        <v>9269.9907160377552</v>
      </c>
      <c r="N158" s="16">
        <f t="shared" si="17"/>
        <v>155.46736449933772</v>
      </c>
    </row>
    <row r="159" spans="8:14" x14ac:dyDescent="0.55000000000000004">
      <c r="H159" s="3">
        <v>-24</v>
      </c>
      <c r="I159" s="16">
        <f t="shared" si="12"/>
        <v>4.5719015039622644</v>
      </c>
      <c r="J159" s="16">
        <f t="shared" si="13"/>
        <v>-0.37202916074791886</v>
      </c>
      <c r="K159" s="17">
        <f t="shared" si="14"/>
        <v>1.4025815810209204E-2</v>
      </c>
      <c r="L159" s="16">
        <f t="shared" si="15"/>
        <v>-10.753601293983902</v>
      </c>
      <c r="M159" s="18">
        <f t="shared" si="16"/>
        <v>9431.8794237095899</v>
      </c>
      <c r="N159" s="16">
        <f t="shared" si="17"/>
        <v>146.36147743723345</v>
      </c>
    </row>
    <row r="160" spans="8:14" x14ac:dyDescent="0.55000000000000004">
      <c r="H160" s="3">
        <v>-23</v>
      </c>
      <c r="I160" s="16">
        <f t="shared" si="12"/>
        <v>4.2069149504768655</v>
      </c>
      <c r="J160" s="16">
        <f t="shared" si="13"/>
        <v>-0.35791452129442025</v>
      </c>
      <c r="K160" s="17">
        <f t="shared" si="14"/>
        <v>1.4202363445236262E-2</v>
      </c>
      <c r="L160" s="16">
        <f t="shared" si="15"/>
        <v>-10.357327232844066</v>
      </c>
      <c r="M160" s="18">
        <f t="shared" si="16"/>
        <v>9588.3623813352551</v>
      </c>
      <c r="N160" s="16">
        <f t="shared" si="17"/>
        <v>137.59255224389403</v>
      </c>
    </row>
    <row r="161" spans="8:14" x14ac:dyDescent="0.55000000000000004">
      <c r="H161" s="3">
        <v>-22</v>
      </c>
      <c r="I161" s="16">
        <f t="shared" si="12"/>
        <v>3.8561302058243161</v>
      </c>
      <c r="J161" s="16">
        <f t="shared" si="13"/>
        <v>-0.34362665228042089</v>
      </c>
      <c r="K161" s="17">
        <f t="shared" si="14"/>
        <v>1.4372255970791016E-2</v>
      </c>
      <c r="L161" s="16">
        <f t="shared" si="15"/>
        <v>-9.95464818170427</v>
      </c>
      <c r="M161" s="18">
        <f t="shared" si="16"/>
        <v>9739.295298238816</v>
      </c>
      <c r="N161" s="16">
        <f t="shared" si="17"/>
        <v>129.16483030332179</v>
      </c>
    </row>
    <row r="162" spans="8:14" x14ac:dyDescent="0.55000000000000004">
      <c r="H162" s="3">
        <v>-21</v>
      </c>
      <c r="I162" s="16">
        <f t="shared" si="12"/>
        <v>3.5197171532495979</v>
      </c>
      <c r="J162" s="16">
        <f t="shared" si="13"/>
        <v>-0.32917226489783086</v>
      </c>
      <c r="K162" s="17">
        <f t="shared" si="14"/>
        <v>1.453538202183601E-2</v>
      </c>
      <c r="L162" s="16">
        <f t="shared" si="15"/>
        <v>-9.5457983136259852</v>
      </c>
      <c r="M162" s="18">
        <f t="shared" si="16"/>
        <v>9884.5387777773267</v>
      </c>
      <c r="N162" s="16">
        <f t="shared" si="17"/>
        <v>121.08239311784155</v>
      </c>
    </row>
    <row r="163" spans="8:14" x14ac:dyDescent="0.55000000000000004">
      <c r="H163" s="3">
        <v>-20</v>
      </c>
      <c r="I163" s="16">
        <f t="shared" si="12"/>
        <v>3.197838909924414</v>
      </c>
      <c r="J163" s="16">
        <f t="shared" si="13"/>
        <v>-0.31455817929917673</v>
      </c>
      <c r="K163" s="17">
        <f t="shared" si="14"/>
        <v>1.4691635046966287E-2</v>
      </c>
      <c r="L163" s="16">
        <f t="shared" si="15"/>
        <v>-9.1310175051823315</v>
      </c>
      <c r="M163" s="18">
        <f t="shared" si="16"/>
        <v>10023.958473621526</v>
      </c>
      <c r="N163" s="16">
        <f t="shared" si="17"/>
        <v>113.34915963258408</v>
      </c>
    </row>
    <row r="164" spans="8:14" x14ac:dyDescent="0.55000000000000004">
      <c r="H164" s="3">
        <v>-19</v>
      </c>
      <c r="I164" s="16">
        <f t="shared" si="12"/>
        <v>2.8906517203978481</v>
      </c>
      <c r="J164" s="16">
        <f t="shared" si="13"/>
        <v>-0.2997913197701626</v>
      </c>
      <c r="K164" s="17">
        <f t="shared" si="14"/>
        <v>1.484091333546665E-2</v>
      </c>
      <c r="L164" s="16">
        <f t="shared" si="15"/>
        <v>-8.7105511228690684</v>
      </c>
      <c r="M164" s="18">
        <f t="shared" si="16"/>
        <v>10157.425240456556</v>
      </c>
      <c r="N164" s="16">
        <f t="shared" si="17"/>
        <v>105.96888367560075</v>
      </c>
    </row>
    <row r="165" spans="8:14" x14ac:dyDescent="0.55000000000000004">
      <c r="H165" s="3">
        <v>-18</v>
      </c>
      <c r="I165" s="16">
        <f t="shared" si="12"/>
        <v>2.5983048548878402</v>
      </c>
      <c r="J165" s="16">
        <f t="shared" si="13"/>
        <v>-0.28487870987679798</v>
      </c>
      <c r="K165" s="17">
        <f t="shared" si="14"/>
        <v>1.4983120041162387E-2</v>
      </c>
      <c r="L165" s="16">
        <f t="shared" si="15"/>
        <v>-8.284649803355741</v>
      </c>
      <c r="M165" s="18">
        <f t="shared" si="16"/>
        <v>10284.815278923146</v>
      </c>
      <c r="N165" s="16">
        <f t="shared" si="17"/>
        <v>98.945151514281434</v>
      </c>
    </row>
    <row r="166" spans="8:14" x14ac:dyDescent="0.55000000000000004">
      <c r="H166" s="3">
        <v>-17</v>
      </c>
      <c r="I166" s="16">
        <f t="shared" si="12"/>
        <v>2.3209405124365761</v>
      </c>
      <c r="J166" s="16">
        <f t="shared" si="13"/>
        <v>-0.26982746759016929</v>
      </c>
      <c r="K166" s="17">
        <f t="shared" si="14"/>
        <v>1.5118163203329168E-2</v>
      </c>
      <c r="L166" s="16">
        <f t="shared" si="15"/>
        <v>-7.8535692278206231</v>
      </c>
      <c r="M166" s="18">
        <f t="shared" si="16"/>
        <v>10406.010274626336</v>
      </c>
      <c r="N166" s="16">
        <f t="shared" si="17"/>
        <v>92.281379528632044</v>
      </c>
    </row>
    <row r="167" spans="8:14" x14ac:dyDescent="0.55000000000000004">
      <c r="H167" s="3">
        <v>-16</v>
      </c>
      <c r="I167" s="16">
        <f t="shared" si="12"/>
        <v>2.0586937289514413</v>
      </c>
      <c r="J167" s="16">
        <f t="shared" si="13"/>
        <v>-0.25464480039166237</v>
      </c>
      <c r="K167" s="17">
        <f t="shared" si="14"/>
        <v>1.524595576491865E-2</v>
      </c>
      <c r="L167" s="16">
        <f t="shared" si="15"/>
        <v>-7.4175698906201166</v>
      </c>
      <c r="M167" s="18">
        <f t="shared" si="16"/>
        <v>10520.897531046079</v>
      </c>
      <c r="N167" s="16">
        <f t="shared" si="17"/>
        <v>85.980812001924846</v>
      </c>
    </row>
    <row r="168" spans="8:14" x14ac:dyDescent="0.55000000000000004">
      <c r="H168" s="3">
        <v>-15</v>
      </c>
      <c r="I168" s="16">
        <f t="shared" si="12"/>
        <v>1.811692290149163</v>
      </c>
      <c r="J168" s="16">
        <f t="shared" si="13"/>
        <v>-0.23933800036120026</v>
      </c>
      <c r="K168" s="17">
        <f t="shared" si="14"/>
        <v>1.5366415588346033E-2</v>
      </c>
      <c r="L168" s="16">
        <f t="shared" si="15"/>
        <v>-6.9769168625500209</v>
      </c>
      <c r="M168" s="18">
        <f t="shared" si="16"/>
        <v>10629.370096191149</v>
      </c>
      <c r="N168" s="16">
        <f t="shared" si="17"/>
        <v>80.046519029153274</v>
      </c>
    </row>
    <row r="169" spans="8:14" x14ac:dyDescent="0.55000000000000004">
      <c r="H169" s="3">
        <v>-14</v>
      </c>
      <c r="I169" s="16">
        <f t="shared" si="12"/>
        <v>1.5800566494194099</v>
      </c>
      <c r="J169" s="16">
        <f t="shared" si="13"/>
        <v>-0.22391443925081267</v>
      </c>
      <c r="K169" s="17">
        <f t="shared" si="14"/>
        <v>1.5479465469075204E-2</v>
      </c>
      <c r="L169" s="16">
        <f t="shared" si="15"/>
        <v>-6.531879548962519</v>
      </c>
      <c r="M169" s="18">
        <f t="shared" si="16"/>
        <v>10731.326882845329</v>
      </c>
      <c r="N169" s="16">
        <f t="shared" si="17"/>
        <v>74.481394543679613</v>
      </c>
    </row>
    <row r="170" spans="8:14" x14ac:dyDescent="0.55000000000000004">
      <c r="H170" s="3">
        <v>-13</v>
      </c>
      <c r="I170" s="16">
        <f t="shared" si="12"/>
        <v>1.3638998506211952</v>
      </c>
      <c r="J170" s="16">
        <f t="shared" si="13"/>
        <v>-0.20838156354562815</v>
      </c>
      <c r="K170" s="17">
        <f t="shared" si="14"/>
        <v>1.5585033147225657E-2</v>
      </c>
      <c r="L170" s="16">
        <f t="shared" si="15"/>
        <v>-6.0827314430089299</v>
      </c>
      <c r="M170" s="18">
        <f t="shared" si="16"/>
        <v>10826.672782262422</v>
      </c>
      <c r="N170" s="16">
        <f t="shared" si="17"/>
        <v>69.288154462387141</v>
      </c>
    </row>
    <row r="171" spans="8:14" x14ac:dyDescent="0.55000000000000004">
      <c r="H171" s="3">
        <v>-12</v>
      </c>
      <c r="I171" s="16">
        <f t="shared" si="12"/>
        <v>1.1633274558238618</v>
      </c>
      <c r="J171" s="16">
        <f t="shared" si="13"/>
        <v>-0.19274688951415922</v>
      </c>
      <c r="K171" s="17">
        <f t="shared" si="14"/>
        <v>1.5683051317413689E-2</v>
      </c>
      <c r="L171" s="16">
        <f t="shared" si="15"/>
        <v>-5.6297498742840055</v>
      </c>
      <c r="M171" s="18">
        <f t="shared" si="16"/>
        <v>10915.318771174443</v>
      </c>
      <c r="N171" s="16">
        <f t="shared" si="17"/>
        <v>64.469334949637073</v>
      </c>
    </row>
    <row r="172" spans="8:14" x14ac:dyDescent="0.55000000000000004">
      <c r="H172" s="3">
        <v>-11</v>
      </c>
      <c r="I172" s="16">
        <f t="shared" si="12"/>
        <v>0.97843747800236003</v>
      </c>
      <c r="J172" s="16">
        <f t="shared" si="13"/>
        <v>-0.17701799824954542</v>
      </c>
      <c r="K172" s="17">
        <f t="shared" si="14"/>
        <v>1.5773457637028119E-2</v>
      </c>
      <c r="L172" s="16">
        <f t="shared" si="15"/>
        <v>-5.173215753153098</v>
      </c>
      <c r="M172" s="18">
        <f t="shared" si="16"/>
        <v>10997.182011985356</v>
      </c>
      <c r="N172" s="16">
        <f t="shared" si="17"/>
        <v>60.027290800249403</v>
      </c>
    </row>
    <row r="173" spans="8:14" x14ac:dyDescent="0.55000000000000004">
      <c r="H173" s="3">
        <v>-10</v>
      </c>
      <c r="I173" s="16">
        <f t="shared" si="12"/>
        <v>0.80932031869518439</v>
      </c>
      <c r="J173" s="16">
        <f t="shared" si="13"/>
        <v>-0.16120253070322435</v>
      </c>
      <c r="K173" s="17">
        <f t="shared" si="14"/>
        <v>1.5856194733128107E-2</v>
      </c>
      <c r="L173" s="16">
        <f t="shared" si="15"/>
        <v>-4.7134133110486349</v>
      </c>
      <c r="M173" s="18">
        <f t="shared" si="16"/>
        <v>11072.18594603075</v>
      </c>
      <c r="N173" s="16">
        <f t="shared" si="17"/>
        <v>55.964193941712693</v>
      </c>
    </row>
    <row r="174" spans="8:14" x14ac:dyDescent="0.55000000000000004">
      <c r="H174" s="3">
        <v>-9</v>
      </c>
      <c r="I174" s="16">
        <f t="shared" si="12"/>
        <v>0.65605871063197208</v>
      </c>
      <c r="J174" s="16">
        <f t="shared" si="13"/>
        <v>-0.14530818271232068</v>
      </c>
      <c r="K174" s="17">
        <f t="shared" si="14"/>
        <v>1.5931210208137876E-2</v>
      </c>
      <c r="L174" s="16">
        <f t="shared" si="15"/>
        <v>-4.2506298370271987</v>
      </c>
      <c r="M174" s="18">
        <f t="shared" si="16"/>
        <v>11140.260379792202</v>
      </c>
      <c r="N174" s="16">
        <f t="shared" si="17"/>
        <v>52.282032055793394</v>
      </c>
    </row>
    <row r="175" spans="8:14" x14ac:dyDescent="0.55000000000000004">
      <c r="H175" s="3">
        <v>-8</v>
      </c>
      <c r="I175" s="16">
        <f t="shared" si="12"/>
        <v>0.51872766533623449</v>
      </c>
      <c r="J175" s="16">
        <f t="shared" si="13"/>
        <v>-0.1293427000218742</v>
      </c>
      <c r="K175" s="17">
        <f t="shared" si="14"/>
        <v>1.5998456644499767E-2</v>
      </c>
      <c r="L175" s="16">
        <f t="shared" si="15"/>
        <v>-3.7851554108829024</v>
      </c>
      <c r="M175" s="18">
        <f t="shared" si="16"/>
        <v>11201.341563963444</v>
      </c>
      <c r="N175" s="16">
        <f t="shared" si="17"/>
        <v>48.9826073196717</v>
      </c>
    </row>
    <row r="176" spans="8:14" x14ac:dyDescent="0.55000000000000004">
      <c r="H176" s="3">
        <v>-7</v>
      </c>
      <c r="I176" s="16">
        <f t="shared" si="12"/>
        <v>0.39739442570819217</v>
      </c>
      <c r="J176" s="16">
        <f t="shared" si="13"/>
        <v>-0.11331387330287324</v>
      </c>
      <c r="K176" s="17">
        <f t="shared" si="14"/>
        <v>1.6057891608433773E-2</v>
      </c>
      <c r="L176" s="16">
        <f t="shared" si="15"/>
        <v>-3.3172826331169283</v>
      </c>
      <c r="M176" s="18">
        <f t="shared" si="16"/>
        <v>11255.372265273932</v>
      </c>
      <c r="N176" s="16">
        <f t="shared" si="17"/>
        <v>46.067535266733046</v>
      </c>
    </row>
    <row r="177" spans="8:14" x14ac:dyDescent="0.55000000000000004">
      <c r="H177" s="3">
        <v>-6</v>
      </c>
      <c r="I177" s="16">
        <f t="shared" si="12"/>
        <v>0.29211842359119411</v>
      </c>
      <c r="J177" s="16">
        <f t="shared" si="13"/>
        <v>-9.7229533166918819E-2</v>
      </c>
      <c r="K177" s="17">
        <f t="shared" si="14"/>
        <v>1.6109477652938017E-2</v>
      </c>
      <c r="L177" s="16">
        <f t="shared" si="15"/>
        <v>-2.8473063520667967</v>
      </c>
      <c r="M177" s="18">
        <f t="shared" si="16"/>
        <v>11302.301830984154</v>
      </c>
      <c r="N177" s="16">
        <f t="shared" si="17"/>
        <v>43.538243767081468</v>
      </c>
    </row>
    <row r="178" spans="8:14" x14ac:dyDescent="0.55000000000000004">
      <c r="H178" s="3">
        <v>-5</v>
      </c>
      <c r="I178" s="16">
        <f t="shared" si="12"/>
        <v>0.20295124232486489</v>
      </c>
      <c r="J178" s="16">
        <f t="shared" si="13"/>
        <v>-8.1097545178216851E-2</v>
      </c>
      <c r="K178" s="17">
        <f t="shared" si="14"/>
        <v>1.6153182320150783E-2</v>
      </c>
      <c r="L178" s="16">
        <f t="shared" si="15"/>
        <v>-2.3755233885023674</v>
      </c>
      <c r="M178" s="18">
        <f t="shared" si="16"/>
        <v>11342.086245975604</v>
      </c>
      <c r="N178" s="16">
        <f t="shared" si="17"/>
        <v>41.395972127869776</v>
      </c>
    </row>
    <row r="179" spans="8:14" x14ac:dyDescent="0.55000000000000004">
      <c r="H179" s="3">
        <v>-4</v>
      </c>
      <c r="I179" s="16">
        <f t="shared" si="12"/>
        <v>0.12993658428754951</v>
      </c>
      <c r="J179" s="16">
        <f t="shared" si="13"/>
        <v>-6.4925804863482608E-2</v>
      </c>
      <c r="K179" s="17">
        <f t="shared" si="14"/>
        <v>1.6188978143180949E-2</v>
      </c>
      <c r="L179" s="16">
        <f t="shared" si="15"/>
        <v>-1.9022322579985587</v>
      </c>
      <c r="M179" s="18">
        <f t="shared" si="16"/>
        <v>11374.688182367383</v>
      </c>
      <c r="N179" s="16">
        <f t="shared" si="17"/>
        <v>39.641770313494881</v>
      </c>
    </row>
    <row r="180" spans="8:14" x14ac:dyDescent="0.55000000000000004">
      <c r="H180" s="3">
        <v>-3</v>
      </c>
      <c r="I180" s="16">
        <f t="shared" si="12"/>
        <v>7.3110243429391431E-2</v>
      </c>
      <c r="J180" s="16">
        <f t="shared" si="13"/>
        <v>-4.8722232720241385E-2</v>
      </c>
      <c r="K180" s="17">
        <f t="shared" si="14"/>
        <v>1.6216842647499424E-2</v>
      </c>
      <c r="L180" s="16">
        <f t="shared" si="15"/>
        <v>-1.4277328913974479</v>
      </c>
      <c r="M180" s="18">
        <f t="shared" si="16"/>
        <v>11400.077041600089</v>
      </c>
      <c r="N180" s="16">
        <f t="shared" si="17"/>
        <v>38.276498285696029</v>
      </c>
    </row>
    <row r="181" spans="8:14" x14ac:dyDescent="0.55000000000000004">
      <c r="H181" s="3">
        <v>-2</v>
      </c>
      <c r="I181" s="16">
        <f t="shared" si="12"/>
        <v>3.250008279789917E-2</v>
      </c>
      <c r="J181" s="16">
        <f t="shared" si="13"/>
        <v>-3.2494769223923615E-2</v>
      </c>
      <c r="K181" s="17">
        <f t="shared" si="14"/>
        <v>1.6236758351970238E-2</v>
      </c>
      <c r="L181" s="16">
        <f t="shared" si="15"/>
        <v>-0.95232635367470342</v>
      </c>
      <c r="M181" s="18">
        <f t="shared" si="16"/>
        <v>11418.22898893686</v>
      </c>
      <c r="N181" s="16">
        <f t="shared" si="17"/>
        <v>37.300825463597462</v>
      </c>
    </row>
    <row r="182" spans="8:14" x14ac:dyDescent="0.55000000000000004">
      <c r="H182" s="3">
        <v>-1</v>
      </c>
      <c r="I182" s="16">
        <f t="shared" si="12"/>
        <v>8.1260170570531028E-3</v>
      </c>
      <c r="J182" s="16">
        <f t="shared" si="13"/>
        <v>-1.6251369834082055E-2</v>
      </c>
      <c r="K182" s="17">
        <f t="shared" si="14"/>
        <v>1.6248712769585647E-2</v>
      </c>
      <c r="L182" s="16">
        <f t="shared" si="15"/>
        <v>-0.47631456152717011</v>
      </c>
      <c r="M182" s="18">
        <f t="shared" si="16"/>
        <v>11429.126980340292</v>
      </c>
      <c r="N182" s="16">
        <f t="shared" si="17"/>
        <v>36.715230303726955</v>
      </c>
    </row>
    <row r="183" spans="8:14" x14ac:dyDescent="0.55000000000000004">
      <c r="H183" s="3">
        <v>0</v>
      </c>
      <c r="I183" s="16">
        <f t="shared" si="12"/>
        <v>0</v>
      </c>
      <c r="J183" s="16">
        <f t="shared" si="13"/>
        <v>0</v>
      </c>
      <c r="K183" s="17">
        <f t="shared" si="14"/>
        <v>1.6252698407955336E-2</v>
      </c>
      <c r="L183" s="16">
        <f t="shared" si="15"/>
        <v>0</v>
      </c>
      <c r="M183" s="18">
        <f t="shared" si="16"/>
        <v>11432.760781693205</v>
      </c>
      <c r="N183" s="16">
        <f t="shared" si="17"/>
        <v>36.520000000000003</v>
      </c>
    </row>
    <row r="184" spans="8:14" x14ac:dyDescent="0.55000000000000004">
      <c r="H184" s="3">
        <v>1</v>
      </c>
      <c r="I184" s="16">
        <f t="shared" si="12"/>
        <v>8.1260170570531028E-3</v>
      </c>
      <c r="J184" s="16">
        <f t="shared" si="13"/>
        <v>1.6251369834082055E-2</v>
      </c>
      <c r="K184" s="17">
        <f t="shared" si="14"/>
        <v>1.6248712769585647E-2</v>
      </c>
      <c r="L184" s="16">
        <f t="shared" si="15"/>
        <v>0.47631456152717011</v>
      </c>
      <c r="M184" s="18">
        <f t="shared" si="16"/>
        <v>11429.126980340292</v>
      </c>
      <c r="N184" s="16">
        <f t="shared" si="17"/>
        <v>36.715230303726955</v>
      </c>
    </row>
    <row r="185" spans="8:14" x14ac:dyDescent="0.55000000000000004">
      <c r="H185" s="3">
        <v>2</v>
      </c>
      <c r="I185" s="16">
        <f t="shared" si="12"/>
        <v>3.250008279789917E-2</v>
      </c>
      <c r="J185" s="16">
        <f t="shared" si="13"/>
        <v>3.2494769223923615E-2</v>
      </c>
      <c r="K185" s="17">
        <f t="shared" si="14"/>
        <v>1.6236758351970238E-2</v>
      </c>
      <c r="L185" s="16">
        <f t="shared" si="15"/>
        <v>0.95232635367470342</v>
      </c>
      <c r="M185" s="18">
        <f t="shared" si="16"/>
        <v>11418.22898893686</v>
      </c>
      <c r="N185" s="16">
        <f t="shared" si="17"/>
        <v>37.300825463597462</v>
      </c>
    </row>
    <row r="186" spans="8:14" x14ac:dyDescent="0.55000000000000004">
      <c r="H186" s="3">
        <v>3</v>
      </c>
      <c r="I186" s="16">
        <f t="shared" si="12"/>
        <v>7.3110243429391431E-2</v>
      </c>
      <c r="J186" s="16">
        <f t="shared" si="13"/>
        <v>4.8722232720241385E-2</v>
      </c>
      <c r="K186" s="17">
        <f t="shared" si="14"/>
        <v>1.6216842647499424E-2</v>
      </c>
      <c r="L186" s="16">
        <f t="shared" si="15"/>
        <v>1.4277328913974479</v>
      </c>
      <c r="M186" s="18">
        <f t="shared" si="16"/>
        <v>11400.077041600089</v>
      </c>
      <c r="N186" s="16">
        <f t="shared" si="17"/>
        <v>38.276498285696029</v>
      </c>
    </row>
    <row r="187" spans="8:14" x14ac:dyDescent="0.55000000000000004">
      <c r="H187" s="3">
        <v>4</v>
      </c>
      <c r="I187" s="16">
        <f t="shared" si="12"/>
        <v>0.12993658428754951</v>
      </c>
      <c r="J187" s="16">
        <f t="shared" si="13"/>
        <v>6.4925804863482608E-2</v>
      </c>
      <c r="K187" s="17">
        <f t="shared" si="14"/>
        <v>1.6188978143180949E-2</v>
      </c>
      <c r="L187" s="16">
        <f t="shared" si="15"/>
        <v>1.9022322579985587</v>
      </c>
      <c r="M187" s="18">
        <f t="shared" si="16"/>
        <v>11374.688182367383</v>
      </c>
      <c r="N187" s="16">
        <f t="shared" si="17"/>
        <v>39.641770313494881</v>
      </c>
    </row>
    <row r="188" spans="8:14" x14ac:dyDescent="0.55000000000000004">
      <c r="H188" s="3">
        <v>5</v>
      </c>
      <c r="I188" s="16">
        <f t="shared" si="12"/>
        <v>0.20295124232486489</v>
      </c>
      <c r="J188" s="16">
        <f t="shared" si="13"/>
        <v>8.1097545178216851E-2</v>
      </c>
      <c r="K188" s="17">
        <f t="shared" si="14"/>
        <v>1.6153182320150783E-2</v>
      </c>
      <c r="L188" s="16">
        <f t="shared" si="15"/>
        <v>2.3755233885023674</v>
      </c>
      <c r="M188" s="18">
        <f t="shared" si="16"/>
        <v>11342.086245975604</v>
      </c>
      <c r="N188" s="16">
        <f t="shared" si="17"/>
        <v>41.395972127869776</v>
      </c>
    </row>
    <row r="189" spans="8:14" x14ac:dyDescent="0.55000000000000004">
      <c r="H189" s="3">
        <v>6</v>
      </c>
      <c r="I189" s="16">
        <f t="shared" si="12"/>
        <v>0.29211842359119411</v>
      </c>
      <c r="J189" s="16">
        <f t="shared" si="13"/>
        <v>9.7229533166918819E-2</v>
      </c>
      <c r="K189" s="17">
        <f t="shared" si="14"/>
        <v>1.6109477652938017E-2</v>
      </c>
      <c r="L189" s="16">
        <f t="shared" si="15"/>
        <v>2.8473063520667967</v>
      </c>
      <c r="M189" s="18">
        <f t="shared" si="16"/>
        <v>11302.301830984154</v>
      </c>
      <c r="N189" s="16">
        <f t="shared" si="17"/>
        <v>43.538243767081468</v>
      </c>
    </row>
    <row r="190" spans="8:14" x14ac:dyDescent="0.55000000000000004">
      <c r="H190" s="3">
        <v>7</v>
      </c>
      <c r="I190" s="16">
        <f t="shared" si="12"/>
        <v>0.39739442570819217</v>
      </c>
      <c r="J190" s="16">
        <f t="shared" si="13"/>
        <v>0.11331387330287324</v>
      </c>
      <c r="K190" s="17">
        <f t="shared" si="14"/>
        <v>1.6057891608433773E-2</v>
      </c>
      <c r="L190" s="16">
        <f t="shared" si="15"/>
        <v>3.3172826331169283</v>
      </c>
      <c r="M190" s="18">
        <f t="shared" si="16"/>
        <v>11255.372265273932</v>
      </c>
      <c r="N190" s="16">
        <f t="shared" si="17"/>
        <v>46.067535266733046</v>
      </c>
    </row>
    <row r="191" spans="8:14" x14ac:dyDescent="0.55000000000000004">
      <c r="H191" s="3">
        <v>8</v>
      </c>
      <c r="I191" s="16">
        <f t="shared" si="12"/>
        <v>0.51872766533623449</v>
      </c>
      <c r="J191" s="16">
        <f t="shared" si="13"/>
        <v>0.1293427000218742</v>
      </c>
      <c r="K191" s="17">
        <f t="shared" si="14"/>
        <v>1.5998456644499767E-2</v>
      </c>
      <c r="L191" s="16">
        <f t="shared" si="15"/>
        <v>3.7851554108829024</v>
      </c>
      <c r="M191" s="18">
        <f t="shared" si="16"/>
        <v>11201.341563963444</v>
      </c>
      <c r="N191" s="16">
        <f t="shared" si="17"/>
        <v>48.9826073196717</v>
      </c>
    </row>
    <row r="192" spans="8:14" x14ac:dyDescent="0.55000000000000004">
      <c r="H192" s="3">
        <v>9</v>
      </c>
      <c r="I192" s="16">
        <f t="shared" si="12"/>
        <v>0.65605871063197208</v>
      </c>
      <c r="J192" s="16">
        <f t="shared" si="13"/>
        <v>0.14530818271232068</v>
      </c>
      <c r="K192" s="17">
        <f t="shared" si="14"/>
        <v>1.5931210208137876E-2</v>
      </c>
      <c r="L192" s="16">
        <f t="shared" si="15"/>
        <v>4.2506298370271987</v>
      </c>
      <c r="M192" s="18">
        <f t="shared" si="16"/>
        <v>11140.260379792202</v>
      </c>
      <c r="N192" s="16">
        <f t="shared" si="17"/>
        <v>52.282032055793394</v>
      </c>
    </row>
    <row r="193" spans="8:14" x14ac:dyDescent="0.55000000000000004">
      <c r="H193" s="3">
        <v>10</v>
      </c>
      <c r="I193" s="16">
        <f t="shared" si="12"/>
        <v>0.80932031869518439</v>
      </c>
      <c r="J193" s="16">
        <f t="shared" si="13"/>
        <v>0.16120253070322435</v>
      </c>
      <c r="K193" s="17">
        <f t="shared" si="14"/>
        <v>1.5856194733128107E-2</v>
      </c>
      <c r="L193" s="16">
        <f t="shared" si="15"/>
        <v>4.7134133110486349</v>
      </c>
      <c r="M193" s="18">
        <f t="shared" si="16"/>
        <v>11072.18594603075</v>
      </c>
      <c r="N193" s="16">
        <f t="shared" si="17"/>
        <v>55.964193941712693</v>
      </c>
    </row>
    <row r="194" spans="8:14" x14ac:dyDescent="0.55000000000000004">
      <c r="H194" s="3">
        <v>11</v>
      </c>
      <c r="I194" s="16">
        <f t="shared" si="12"/>
        <v>0.97843747800236003</v>
      </c>
      <c r="J194" s="16">
        <f t="shared" si="13"/>
        <v>0.17701799824954542</v>
      </c>
      <c r="K194" s="17">
        <f t="shared" si="14"/>
        <v>1.5773457637028119E-2</v>
      </c>
      <c r="L194" s="16">
        <f t="shared" si="15"/>
        <v>5.173215753153098</v>
      </c>
      <c r="M194" s="18">
        <f t="shared" si="16"/>
        <v>10997.182011985356</v>
      </c>
      <c r="N194" s="16">
        <f t="shared" si="17"/>
        <v>60.027290800249403</v>
      </c>
    </row>
    <row r="195" spans="8:14" x14ac:dyDescent="0.55000000000000004">
      <c r="H195" s="3">
        <v>12</v>
      </c>
      <c r="I195" s="16">
        <f t="shared" si="12"/>
        <v>1.1633274558238618</v>
      </c>
      <c r="J195" s="16">
        <f t="shared" si="13"/>
        <v>0.19274688951415922</v>
      </c>
      <c r="K195" s="17">
        <f t="shared" si="14"/>
        <v>1.5683051317413689E-2</v>
      </c>
      <c r="L195" s="16">
        <f t="shared" si="15"/>
        <v>5.6297498742840055</v>
      </c>
      <c r="M195" s="18">
        <f t="shared" si="16"/>
        <v>10915.318771174443</v>
      </c>
      <c r="N195" s="16">
        <f t="shared" si="17"/>
        <v>64.469334949637073</v>
      </c>
    </row>
    <row r="196" spans="8:14" x14ac:dyDescent="0.55000000000000004">
      <c r="H196" s="3">
        <v>13</v>
      </c>
      <c r="I196" s="16">
        <f t="shared" ref="I196:I259" si="18" xml:space="preserve"> ($C$5/2)*(1-COS(RADIANS(H196)))+($C$8-SQRT($C$8^2-(($C$5/2)*SIN(RADIANS(H196)))^2))</f>
        <v>1.3638998506211952</v>
      </c>
      <c r="J196" s="16">
        <f t="shared" ref="J196:J259" si="19">(($C$5/2)*SIN(RADIANS(H196))+(($C$5/2)^2*SIN(RADIANS(H196))*COS(RADIANS(H196)))/SQRT($C$8^2-(($C$5/2)*SIN(RADIANS(H196)))^2))*(PI()/180)</f>
        <v>0.20838156354562815</v>
      </c>
      <c r="K196" s="17">
        <f t="shared" ref="K196:K259" si="20">(($C$5/2)*COS(RADIANS(H196))+(($C$5/2)^2*COS(2*RADIANS(H196)))/SQRT($C$8^2-(($C$5/2)*SIN(RADIANS(H196)))^2)+(($C$5/2)^4*(SIN(RADIANS(H196))^2)*(COS(RADIANS(H196))^2))/(SQRT($C$8^2-(($C$5/2)*SIN(RADIANS(H196)))^2)^3))*(PI()/180)^2</f>
        <v>1.5585033147225657E-2</v>
      </c>
      <c r="L196" s="16">
        <f t="shared" ref="L196:L259" si="21">(($C$5/2)/1000)*($C$11*2*PI()/60)*(SIN(H196*PI()/180) + (($C$5/2)/$C$8)*SIN(2*H196*PI()/180))</f>
        <v>6.0827314430089299</v>
      </c>
      <c r="M196" s="18">
        <f t="shared" ref="M196:M259" si="22">(($C$5/2)/1000)*($C$11*2*PI()/60)^2*(COS(RADIANS(H196)) + 2*(($C$5/2)/$C$8)*COS(2*RADIANS(H196)))</f>
        <v>10826.672782262422</v>
      </c>
      <c r="N196" s="16">
        <f t="shared" ref="N196:N259" si="23" xml:space="preserve"> (( PI()*$C$4^2/4 * ( ($C$5/2)*(1-COS(RADIANS(H196))) + $C$8 - SQRT($C$8^2 - ($C$5/2)^2 * SIN(RADIANS(H196))^2 ) ) ) / 1000)*4+$C$6</f>
        <v>69.288154462387141</v>
      </c>
    </row>
    <row r="197" spans="8:14" x14ac:dyDescent="0.55000000000000004">
      <c r="H197" s="3">
        <v>14</v>
      </c>
      <c r="I197" s="16">
        <f t="shared" si="18"/>
        <v>1.5800566494194099</v>
      </c>
      <c r="J197" s="16">
        <f t="shared" si="19"/>
        <v>0.22391443925081267</v>
      </c>
      <c r="K197" s="17">
        <f t="shared" si="20"/>
        <v>1.5479465469075204E-2</v>
      </c>
      <c r="L197" s="16">
        <f t="shared" si="21"/>
        <v>6.531879548962519</v>
      </c>
      <c r="M197" s="18">
        <f t="shared" si="22"/>
        <v>10731.326882845329</v>
      </c>
      <c r="N197" s="16">
        <f t="shared" si="23"/>
        <v>74.481394543679613</v>
      </c>
    </row>
    <row r="198" spans="8:14" x14ac:dyDescent="0.55000000000000004">
      <c r="H198" s="3">
        <v>15</v>
      </c>
      <c r="I198" s="16">
        <f t="shared" si="18"/>
        <v>1.811692290149163</v>
      </c>
      <c r="J198" s="16">
        <f t="shared" si="19"/>
        <v>0.23933800036120026</v>
      </c>
      <c r="K198" s="17">
        <f t="shared" si="20"/>
        <v>1.5366415588346033E-2</v>
      </c>
      <c r="L198" s="16">
        <f t="shared" si="21"/>
        <v>6.9769168625500209</v>
      </c>
      <c r="M198" s="18">
        <f t="shared" si="22"/>
        <v>10629.370096191149</v>
      </c>
      <c r="N198" s="16">
        <f t="shared" si="23"/>
        <v>80.046519029153274</v>
      </c>
    </row>
    <row r="199" spans="8:14" x14ac:dyDescent="0.55000000000000004">
      <c r="H199" s="3">
        <v>16</v>
      </c>
      <c r="I199" s="16">
        <f t="shared" si="18"/>
        <v>2.0586937289514413</v>
      </c>
      <c r="J199" s="16">
        <f t="shared" si="19"/>
        <v>0.25464480039166237</v>
      </c>
      <c r="K199" s="17">
        <f t="shared" si="20"/>
        <v>1.524595576491865E-2</v>
      </c>
      <c r="L199" s="16">
        <f t="shared" si="21"/>
        <v>7.4175698906201166</v>
      </c>
      <c r="M199" s="18">
        <f t="shared" si="22"/>
        <v>10520.897531046079</v>
      </c>
      <c r="N199" s="16">
        <f t="shared" si="23"/>
        <v>85.980812001924846</v>
      </c>
    </row>
    <row r="200" spans="8:14" x14ac:dyDescent="0.55000000000000004">
      <c r="H200" s="3">
        <v>17</v>
      </c>
      <c r="I200" s="16">
        <f t="shared" si="18"/>
        <v>2.3209405124365761</v>
      </c>
      <c r="J200" s="16">
        <f t="shared" si="19"/>
        <v>0.26982746759016929</v>
      </c>
      <c r="K200" s="17">
        <f t="shared" si="20"/>
        <v>1.5118163203329168E-2</v>
      </c>
      <c r="L200" s="16">
        <f t="shared" si="21"/>
        <v>7.8535692278206231</v>
      </c>
      <c r="M200" s="18">
        <f t="shared" si="22"/>
        <v>10406.010274626336</v>
      </c>
      <c r="N200" s="16">
        <f t="shared" si="23"/>
        <v>92.281379528632044</v>
      </c>
    </row>
    <row r="201" spans="8:14" x14ac:dyDescent="0.55000000000000004">
      <c r="H201" s="3">
        <v>18</v>
      </c>
      <c r="I201" s="16">
        <f t="shared" si="18"/>
        <v>2.5983048548878402</v>
      </c>
      <c r="J201" s="16">
        <f t="shared" si="19"/>
        <v>0.28487870987679798</v>
      </c>
      <c r="K201" s="17">
        <f t="shared" si="20"/>
        <v>1.4983120041162387E-2</v>
      </c>
      <c r="L201" s="16">
        <f t="shared" si="21"/>
        <v>8.284649803355741</v>
      </c>
      <c r="M201" s="18">
        <f t="shared" si="22"/>
        <v>10284.815278923146</v>
      </c>
      <c r="N201" s="16">
        <f t="shared" si="23"/>
        <v>98.945151514281434</v>
      </c>
    </row>
    <row r="202" spans="8:14" x14ac:dyDescent="0.55000000000000004">
      <c r="H202" s="3">
        <v>19</v>
      </c>
      <c r="I202" s="16">
        <f t="shared" si="18"/>
        <v>2.8906517203978481</v>
      </c>
      <c r="J202" s="16">
        <f t="shared" si="19"/>
        <v>0.2997913197701626</v>
      </c>
      <c r="K202" s="17">
        <f t="shared" si="20"/>
        <v>1.484091333546665E-2</v>
      </c>
      <c r="L202" s="16">
        <f t="shared" si="21"/>
        <v>8.7105511228690684</v>
      </c>
      <c r="M202" s="18">
        <f t="shared" si="22"/>
        <v>10157.425240456556</v>
      </c>
      <c r="N202" s="16">
        <f t="shared" si="23"/>
        <v>105.96888367560075</v>
      </c>
    </row>
    <row r="203" spans="8:14" x14ac:dyDescent="0.55000000000000004">
      <c r="H203" s="3">
        <v>20</v>
      </c>
      <c r="I203" s="16">
        <f t="shared" si="18"/>
        <v>3.197838909924414</v>
      </c>
      <c r="J203" s="16">
        <f t="shared" si="19"/>
        <v>0.31455817929917673</v>
      </c>
      <c r="K203" s="17">
        <f t="shared" si="20"/>
        <v>1.4691635046966287E-2</v>
      </c>
      <c r="L203" s="16">
        <f t="shared" si="21"/>
        <v>9.1310175051823315</v>
      </c>
      <c r="M203" s="18">
        <f t="shared" si="22"/>
        <v>10023.958473621526</v>
      </c>
      <c r="N203" s="16">
        <f t="shared" si="23"/>
        <v>113.34915963258408</v>
      </c>
    </row>
    <row r="204" spans="8:14" x14ac:dyDescent="0.55000000000000004">
      <c r="H204" s="3">
        <v>21</v>
      </c>
      <c r="I204" s="16">
        <f t="shared" si="18"/>
        <v>3.5197171532495979</v>
      </c>
      <c r="J204" s="16">
        <f t="shared" si="19"/>
        <v>0.32917226489783086</v>
      </c>
      <c r="K204" s="17">
        <f t="shared" si="20"/>
        <v>1.453538202183601E-2</v>
      </c>
      <c r="L204" s="16">
        <f t="shared" si="21"/>
        <v>9.5457983136259852</v>
      </c>
      <c r="M204" s="18">
        <f t="shared" si="22"/>
        <v>9884.5387777773267</v>
      </c>
      <c r="N204" s="16">
        <f t="shared" si="23"/>
        <v>121.08239311784155</v>
      </c>
    </row>
    <row r="205" spans="8:14" x14ac:dyDescent="0.55000000000000004">
      <c r="H205" s="3">
        <v>22</v>
      </c>
      <c r="I205" s="16">
        <f t="shared" si="18"/>
        <v>3.8561302058243161</v>
      </c>
      <c r="J205" s="16">
        <f t="shared" si="19"/>
        <v>0.34362665228042089</v>
      </c>
      <c r="K205" s="17">
        <f t="shared" si="20"/>
        <v>1.4372255970791016E-2</v>
      </c>
      <c r="L205" s="16">
        <f t="shared" si="21"/>
        <v>9.95464818170427</v>
      </c>
      <c r="M205" s="18">
        <f t="shared" si="22"/>
        <v>9739.295298238816</v>
      </c>
      <c r="N205" s="16">
        <f t="shared" si="23"/>
        <v>129.16483030332179</v>
      </c>
    </row>
    <row r="206" spans="8:14" x14ac:dyDescent="0.55000000000000004">
      <c r="H206" s="3">
        <v>23</v>
      </c>
      <c r="I206" s="16">
        <f t="shared" si="18"/>
        <v>4.2069149504768655</v>
      </c>
      <c r="J206" s="16">
        <f t="shared" si="19"/>
        <v>0.35791452129442025</v>
      </c>
      <c r="K206" s="17">
        <f t="shared" si="20"/>
        <v>1.4202363445236262E-2</v>
      </c>
      <c r="L206" s="16">
        <f t="shared" si="21"/>
        <v>10.357327232844066</v>
      </c>
      <c r="M206" s="18">
        <f t="shared" si="22"/>
        <v>9588.3623813352551</v>
      </c>
      <c r="N206" s="16">
        <f t="shared" si="23"/>
        <v>137.59255224389403</v>
      </c>
    </row>
    <row r="207" spans="8:14" x14ac:dyDescent="0.55000000000000004">
      <c r="H207" s="3">
        <v>24</v>
      </c>
      <c r="I207" s="16">
        <f t="shared" si="18"/>
        <v>4.5719015039622644</v>
      </c>
      <c r="J207" s="16">
        <f t="shared" si="19"/>
        <v>0.37202916074791886</v>
      </c>
      <c r="K207" s="17">
        <f t="shared" si="20"/>
        <v>1.4025815810209204E-2</v>
      </c>
      <c r="L207" s="16">
        <f t="shared" si="21"/>
        <v>10.753601293983902</v>
      </c>
      <c r="M207" s="18">
        <f t="shared" si="22"/>
        <v>9431.8794237095899</v>
      </c>
      <c r="N207" s="16">
        <f t="shared" si="23"/>
        <v>146.36147743723345</v>
      </c>
    </row>
    <row r="208" spans="8:14" x14ac:dyDescent="0.55000000000000004">
      <c r="H208" s="3">
        <v>25</v>
      </c>
      <c r="I208" s="16">
        <f t="shared" si="18"/>
        <v>4.9509133283246518</v>
      </c>
      <c r="J208" s="16">
        <f t="shared" si="19"/>
        <v>0.38596397320828868</v>
      </c>
      <c r="K208" s="17">
        <f t="shared" si="20"/>
        <v>1.3842729213841463E-2</v>
      </c>
      <c r="L208" s="16">
        <f t="shared" si="21"/>
        <v>11.143242102766921</v>
      </c>
      <c r="M208" s="18">
        <f t="shared" si="22"/>
        <v>9269.9907160377552</v>
      </c>
      <c r="N208" s="16">
        <f t="shared" si="23"/>
        <v>155.46736449933772</v>
      </c>
    </row>
    <row r="209" spans="8:14" x14ac:dyDescent="0.55000000000000004">
      <c r="H209" s="3">
        <v>26</v>
      </c>
      <c r="I209" s="16">
        <f t="shared" si="18"/>
        <v>5.343767347042558</v>
      </c>
      <c r="J209" s="16">
        <f t="shared" si="19"/>
        <v>0.39971247976845226</v>
      </c>
      <c r="K209" s="17">
        <f t="shared" si="20"/>
        <v>1.3653224553057227E-2</v>
      </c>
      <c r="L209" s="16">
        <f t="shared" si="21"/>
        <v>11.526027508109076</v>
      </c>
      <c r="M209" s="18">
        <f t="shared" si="22"/>
        <v>9102.8452813543317</v>
      </c>
      <c r="N209" s="16">
        <f t="shared" si="23"/>
        <v>164.9058149549594</v>
      </c>
    </row>
    <row r="210" spans="8:14" x14ac:dyDescent="0.55000000000000004">
      <c r="H210" s="3">
        <v>27</v>
      </c>
      <c r="I210" s="16">
        <f t="shared" si="18"/>
        <v>5.7502740659226363</v>
      </c>
      <c r="J210" s="16">
        <f t="shared" si="19"/>
        <v>0.41326832477684866</v>
      </c>
      <c r="K210" s="17">
        <f t="shared" si="20"/>
        <v>1.3457427435219485E-2</v>
      </c>
      <c r="L210" s="16">
        <f t="shared" si="21"/>
        <v>11.901741663921916</v>
      </c>
      <c r="M210" s="18">
        <f t="shared" si="22"/>
        <v>8930.5967081772051</v>
      </c>
      <c r="N210" s="16">
        <f t="shared" si="23"/>
        <v>174.67227614211598</v>
      </c>
    </row>
    <row r="211" spans="8:14" x14ac:dyDescent="0.55000000000000004">
      <c r="H211" s="3">
        <v>28</v>
      </c>
      <c r="I211" s="16">
        <f t="shared" si="18"/>
        <v>6.170237698703529</v>
      </c>
      <c r="J211" s="16">
        <f t="shared" si="19"/>
        <v>0.42662528052689636</v>
      </c>
      <c r="K211" s="17">
        <f t="shared" si="20"/>
        <v>1.3255468135429445E-2</v>
      </c>
      <c r="L211" s="16">
        <f t="shared" si="21"/>
        <v>12.270175215777281</v>
      </c>
      <c r="M211" s="18">
        <f t="shared" si="22"/>
        <v>8753.4029786300816</v>
      </c>
      <c r="N211" s="16">
        <f t="shared" si="23"/>
        <v>184.76204422976636</v>
      </c>
    </row>
    <row r="212" spans="8:14" x14ac:dyDescent="0.55000000000000004">
      <c r="H212" s="3">
        <v>29</v>
      </c>
      <c r="I212" s="16">
        <f t="shared" si="18"/>
        <v>6.6034562973269457</v>
      </c>
      <c r="J212" s="16">
        <f t="shared" si="19"/>
        <v>0.43977725190145756</v>
      </c>
      <c r="K212" s="17">
        <f t="shared" si="20"/>
        <v>1.3047481549179977E-2</v>
      </c>
      <c r="L212" s="16">
        <f t="shared" si="21"/>
        <v>12.631125480309771</v>
      </c>
      <c r="M212" s="18">
        <f t="shared" si="22"/>
        <v>8571.4262917676006</v>
      </c>
      <c r="N212" s="16">
        <f t="shared" si="23"/>
        <v>195.17026734761896</v>
      </c>
    </row>
    <row r="213" spans="8:14" x14ac:dyDescent="0.55000000000000004">
      <c r="H213" s="3">
        <v>30</v>
      </c>
      <c r="I213" s="16">
        <f t="shared" si="18"/>
        <v>7.0497218868287979</v>
      </c>
      <c r="J213" s="16">
        <f t="shared" si="19"/>
        <v>0.45271828096750832</v>
      </c>
      <c r="K213" s="17">
        <f t="shared" si="20"/>
        <v>1.283360714006072E-2</v>
      </c>
      <c r="L213" s="16">
        <f t="shared" si="21"/>
        <v>12.984396617161487</v>
      </c>
      <c r="M213" s="18">
        <f t="shared" si="22"/>
        <v>8384.8328823135071</v>
      </c>
      <c r="N213" s="16">
        <f t="shared" si="23"/>
        <v>205.89194882693315</v>
      </c>
    </row>
    <row r="214" spans="8:14" x14ac:dyDescent="0.55000000000000004">
      <c r="H214" s="3">
        <v>31</v>
      </c>
      <c r="I214" s="16">
        <f t="shared" si="18"/>
        <v>7.5088206047981734</v>
      </c>
      <c r="J214" s="16">
        <f t="shared" si="19"/>
        <v>0.46544255151591157</v>
      </c>
      <c r="K214" s="17">
        <f t="shared" si="20"/>
        <v>1.2613988882210599E-2</v>
      </c>
      <c r="L214" s="16">
        <f t="shared" si="21"/>
        <v>13.329799793282342</v>
      </c>
      <c r="M214" s="18">
        <f t="shared" si="22"/>
        <v>8193.792835027718</v>
      </c>
      <c r="N214" s="16">
        <f t="shared" si="23"/>
        <v>216.92195055107166</v>
      </c>
    </row>
    <row r="215" spans="8:14" x14ac:dyDescent="0.55000000000000004">
      <c r="H215" s="3">
        <v>32</v>
      </c>
      <c r="I215" s="16">
        <f t="shared" si="18"/>
        <v>7.9805328453458699</v>
      </c>
      <c r="J215" s="16">
        <f t="shared" si="19"/>
        <v>0.47794439354088919</v>
      </c>
      <c r="K215" s="17">
        <f t="shared" si="20"/>
        <v>1.2388775197213193E-2</v>
      </c>
      <c r="L215" s="16">
        <f t="shared" si="21"/>
        <v>13.667153339408452</v>
      </c>
      <c r="M215" s="18">
        <f t="shared" si="22"/>
        <v>7998.4798949233291</v>
      </c>
      <c r="N215" s="16">
        <f t="shared" si="23"/>
        <v>228.25499641439191</v>
      </c>
    </row>
    <row r="216" spans="8:14" x14ac:dyDescent="0.55000000000000004">
      <c r="H216" s="3">
        <v>33</v>
      </c>
      <c r="I216" s="16">
        <f t="shared" si="18"/>
        <v>8.4646334075206155</v>
      </c>
      <c r="J216" s="16">
        <f t="shared" si="19"/>
        <v>0.49021828765348635</v>
      </c>
      <c r="K216" s="17">
        <f t="shared" si="20"/>
        <v>1.2158118885131618E-2</v>
      </c>
      <c r="L216" s="16">
        <f t="shared" si="21"/>
        <v>13.996282898550334</v>
      </c>
      <c r="M216" s="18">
        <f t="shared" si="22"/>
        <v>7799.0712735594389</v>
      </c>
      <c r="N216" s="16">
        <f t="shared" si="23"/>
        <v>239.88567588799509</v>
      </c>
    </row>
    <row r="217" spans="8:14" x14ac:dyDescent="0.55000000000000004">
      <c r="H217" s="3">
        <v>34</v>
      </c>
      <c r="I217" s="16">
        <f t="shared" si="18"/>
        <v>8.9608916481026046</v>
      </c>
      <c r="J217" s="16">
        <f t="shared" si="19"/>
        <v>0.50225886942301257</v>
      </c>
      <c r="K217" s="17">
        <f t="shared" si="20"/>
        <v>1.1922177049382506E-2</v>
      </c>
      <c r="L217" s="16">
        <f t="shared" si="21"/>
        <v>14.317021566332238</v>
      </c>
      <c r="M217" s="18">
        <f t="shared" si="22"/>
        <v>7595.747451640339</v>
      </c>
      <c r="N217" s="16">
        <f t="shared" si="23"/>
        <v>251.80844769064376</v>
      </c>
    </row>
    <row r="218" spans="8:14" x14ac:dyDescent="0.55000000000000004">
      <c r="H218" s="3">
        <v>35</v>
      </c>
      <c r="I218" s="16">
        <f t="shared" si="18"/>
        <v>9.4690716387001714</v>
      </c>
      <c r="J218" s="16">
        <f t="shared" si="19"/>
        <v>0.51406093364015493</v>
      </c>
      <c r="K218" s="17">
        <f t="shared" si="20"/>
        <v>1.1681111015153584E-2</v>
      </c>
      <c r="L218" s="16">
        <f t="shared" si="21"/>
        <v>14.629210023033547</v>
      </c>
      <c r="M218" s="18">
        <f t="shared" si="22"/>
        <v>7388.6919781559291</v>
      </c>
      <c r="N218" s="16">
        <f t="shared" si="23"/>
        <v>264.01764356306143</v>
      </c>
    </row>
    <row r="219" spans="8:14" x14ac:dyDescent="0.55000000000000004">
      <c r="H219" s="3">
        <v>36</v>
      </c>
      <c r="I219" s="16">
        <f t="shared" si="18"/>
        <v>9.9889323270677579</v>
      </c>
      <c r="J219" s="16">
        <f t="shared" si="19"/>
        <v>0.52561943849515935</v>
      </c>
      <c r="K219" s="17">
        <f t="shared" si="20"/>
        <v>1.1435086241075906E-2</v>
      </c>
      <c r="L219" s="16">
        <f t="shared" si="21"/>
        <v>14.932696657193123</v>
      </c>
      <c r="M219" s="18">
        <f t="shared" si="22"/>
        <v>7178.0912663022773</v>
      </c>
      <c r="N219" s="16">
        <f t="shared" si="23"/>
        <v>276.50747214365163</v>
      </c>
    </row>
    <row r="220" spans="8:14" x14ac:dyDescent="0.55000000000000004">
      <c r="H220" s="3">
        <v>37</v>
      </c>
      <c r="I220" s="16">
        <f t="shared" si="18"/>
        <v>10.520227702556452</v>
      </c>
      <c r="J220" s="16">
        <f t="shared" si="19"/>
        <v>0.53692950966419373</v>
      </c>
      <c r="K220" s="17">
        <f t="shared" si="20"/>
        <v>1.118427222387065E-2</v>
      </c>
      <c r="L220" s="16">
        <f t="shared" si="21"/>
        <v>15.227337680647455</v>
      </c>
      <c r="M220" s="18">
        <f t="shared" si="22"/>
        <v>6964.1343864250239</v>
      </c>
      <c r="N220" s="16">
        <f t="shared" si="23"/>
        <v>289.27202294350411</v>
      </c>
    </row>
    <row r="221" spans="8:14" x14ac:dyDescent="0.55000000000000004">
      <c r="H221" s="3">
        <v>38</v>
      </c>
      <c r="I221" s="16">
        <f t="shared" si="18"/>
        <v>11.062706965602137</v>
      </c>
      <c r="J221" s="16">
        <f t="shared" si="19"/>
        <v>0.54798644429673304</v>
      </c>
      <c r="K221" s="17">
        <f t="shared" si="20"/>
        <v>1.0928842395701268E-2</v>
      </c>
      <c r="L221" s="16">
        <f t="shared" si="21"/>
        <v>15.512997234883709</v>
      </c>
      <c r="M221" s="18">
        <f t="shared" si="22"/>
        <v>6747.0128562317514</v>
      </c>
      <c r="N221" s="16">
        <f t="shared" si="23"/>
        <v>302.30527041840247</v>
      </c>
    </row>
    <row r="222" spans="8:14" x14ac:dyDescent="0.55000000000000004">
      <c r="H222" s="3">
        <v>39</v>
      </c>
      <c r="I222" s="16">
        <f t="shared" si="18"/>
        <v>11.616114701148598</v>
      </c>
      <c r="J222" s="16">
        <f t="shared" si="19"/>
        <v>0.55878571489654161</v>
      </c>
      <c r="K222" s="17">
        <f t="shared" si="20"/>
        <v>1.0668974013974757E-2</v>
      </c>
      <c r="L222" s="16">
        <f t="shared" si="21"/>
        <v>15.789547488599036</v>
      </c>
      <c r="M222" s="18">
        <f t="shared" si="22"/>
        <v>6526.9204285226897</v>
      </c>
      <c r="N222" s="16">
        <f t="shared" si="23"/>
        <v>315.60107813537468</v>
      </c>
    </row>
    <row r="223" spans="8:14" x14ac:dyDescent="0.55000000000000004">
      <c r="H223" s="3">
        <v>40</v>
      </c>
      <c r="I223" s="16">
        <f t="shared" si="18"/>
        <v>12.180191055895031</v>
      </c>
      <c r="J223" s="16">
        <f t="shared" si="19"/>
        <v>0.56932297308858093</v>
      </c>
      <c r="K223" s="17">
        <f t="shared" si="20"/>
        <v>1.0404848043351381E-2</v>
      </c>
      <c r="L223" s="16">
        <f t="shared" si="21"/>
        <v>16.056868726368016</v>
      </c>
      <c r="M223" s="18">
        <f t="shared" si="22"/>
        <v>6304.052876691926</v>
      </c>
      <c r="N223" s="16">
        <f t="shared" si="23"/>
        <v>329.15320303112281</v>
      </c>
    </row>
    <row r="224" spans="8:14" x14ac:dyDescent="0.55000000000000004">
      <c r="H224" s="3">
        <v>41</v>
      </c>
      <c r="I224" s="16">
        <f t="shared" si="18"/>
        <v>12.75467191925024</v>
      </c>
      <c r="J224" s="16">
        <f t="shared" si="19"/>
        <v>0.57959405326393687</v>
      </c>
      <c r="K224" s="17">
        <f t="shared" si="20"/>
        <v>1.0136649029739835E-2</v>
      </c>
      <c r="L224" s="16">
        <f t="shared" si="21"/>
        <v>16.314849428330621</v>
      </c>
      <c r="M224" s="18">
        <f t="shared" si="22"/>
        <v>6078.6077782539178</v>
      </c>
      <c r="N224" s="16">
        <f t="shared" si="23"/>
        <v>342.9552997595116</v>
      </c>
    </row>
    <row r="225" spans="8:14" x14ac:dyDescent="0.55000000000000004">
      <c r="H225" s="3">
        <v>42</v>
      </c>
      <c r="I225" s="16">
        <f t="shared" si="18"/>
        <v>13.339289107867211</v>
      </c>
      <c r="J225" s="16">
        <f t="shared" si="19"/>
        <v>0.58959497609464939</v>
      </c>
      <c r="K225" s="17">
        <f t="shared" si="20"/>
        <v>9.8645649660750005E-3</v>
      </c>
      <c r="L225" s="16">
        <f t="shared" si="21"/>
        <v>16.563386340823751</v>
      </c>
      <c r="M225" s="18">
        <f t="shared" si="22"/>
        <v>5850.7842966522931</v>
      </c>
      <c r="N225" s="16">
        <f t="shared" si="23"/>
        <v>357.00092512507103</v>
      </c>
    </row>
    <row r="226" spans="8:14" x14ac:dyDescent="0.55000000000000004">
      <c r="H226" s="3">
        <v>43</v>
      </c>
      <c r="I226" s="16">
        <f t="shared" si="18"/>
        <v>13.933770553624393</v>
      </c>
      <c r="J226" s="16">
        <f t="shared" si="19"/>
        <v>0.59932195191013549</v>
      </c>
      <c r="K226" s="17">
        <f t="shared" si="20"/>
        <v>9.5887871496982482E-3</v>
      </c>
      <c r="L226" s="16">
        <f t="shared" si="21"/>
        <v>16.80238453789018</v>
      </c>
      <c r="M226" s="18">
        <f t="shared" si="22"/>
        <v>5620.7829616099416</v>
      </c>
      <c r="N226" s="16">
        <f t="shared" si="23"/>
        <v>371.28354259930978</v>
      </c>
    </row>
    <row r="227" spans="8:14" x14ac:dyDescent="0.55000000000000004">
      <c r="H227" s="3">
        <v>44</v>
      </c>
      <c r="I227" s="16">
        <f t="shared" si="18"/>
        <v>14.537840494910277</v>
      </c>
      <c r="J227" s="16">
        <f t="shared" si="19"/>
        <v>0.60877138392672892</v>
      </c>
      <c r="K227" s="17">
        <f t="shared" si="20"/>
        <v>9.3095100311853425E-3</v>
      </c>
      <c r="L227" s="16">
        <f t="shared" si="21"/>
        <v>17.031757473609613</v>
      </c>
      <c r="M227" s="18">
        <f t="shared" si="22"/>
        <v>5388.8054482809939</v>
      </c>
      <c r="N227" s="16">
        <f t="shared" si="23"/>
        <v>385.79652691639581</v>
      </c>
    </row>
    <row r="228" spans="8:14" x14ac:dyDescent="0.55000000000000004">
      <c r="H228" s="3">
        <v>45</v>
      </c>
      <c r="I228" s="16">
        <f t="shared" si="18"/>
        <v>15.151219671060733</v>
      </c>
      <c r="J228" s="16">
        <f t="shared" si="19"/>
        <v>0.61793987132171568</v>
      </c>
      <c r="K228" s="17">
        <f t="shared" si="20"/>
        <v>9.026931054494659E-3</v>
      </c>
      <c r="L228" s="16">
        <f t="shared" si="21"/>
        <v>17.251427025207207</v>
      </c>
      <c r="M228" s="18">
        <f t="shared" si="22"/>
        <v>5155.0543554665846</v>
      </c>
      <c r="N228" s="16">
        <f t="shared" si="23"/>
        <v>400.53316874457363</v>
      </c>
    </row>
    <row r="229" spans="8:14" x14ac:dyDescent="0.55000000000000004">
      <c r="H229" s="3">
        <v>46</v>
      </c>
      <c r="I229" s="16">
        <f t="shared" si="18"/>
        <v>15.773625519788878</v>
      </c>
      <c r="J229" s="16">
        <f t="shared" si="19"/>
        <v>0.62682421214313722</v>
      </c>
      <c r="K229" s="17">
        <f t="shared" si="20"/>
        <v>8.7412504883388267E-3</v>
      </c>
      <c r="L229" s="16">
        <f t="shared" si="21"/>
        <v>17.461323526906277</v>
      </c>
      <c r="M229" s="18">
        <f t="shared" si="22"/>
        <v>4919.732983157367</v>
      </c>
      <c r="N229" s="16">
        <f t="shared" si="23"/>
        <v>415.48667942948754</v>
      </c>
    </row>
    <row r="230" spans="8:14" x14ac:dyDescent="0.55000000000000004">
      <c r="H230" s="3">
        <v>47</v>
      </c>
      <c r="I230" s="16">
        <f t="shared" si="18"/>
        <v>16.404772377438974</v>
      </c>
      <c r="J230" s="16">
        <f t="shared" si="19"/>
        <v>0.63542140604654862</v>
      </c>
      <c r="K230" s="17">
        <f t="shared" si="20"/>
        <v>8.4526712487154078E-3</v>
      </c>
      <c r="L230" s="16">
        <f t="shared" si="21"/>
        <v>17.661385794502383</v>
      </c>
      <c r="M230" s="18">
        <f t="shared" si="22"/>
        <v>4683.0451096663392</v>
      </c>
      <c r="N230" s="16">
        <f t="shared" si="23"/>
        <v>430.65019580534812</v>
      </c>
    </row>
    <row r="231" spans="8:14" x14ac:dyDescent="0.55000000000000004">
      <c r="H231" s="3">
        <v>48</v>
      </c>
      <c r="I231" s="16">
        <f t="shared" si="18"/>
        <v>17.044371681886936</v>
      </c>
      <c r="J231" s="16">
        <f t="shared" si="19"/>
        <v>0.64372865684987335</v>
      </c>
      <c r="K231" s="17">
        <f t="shared" si="20"/>
        <v>8.1613987125675538E-3</v>
      </c>
      <c r="L231" s="16">
        <f t="shared" si="21"/>
        <v>17.851561140647384</v>
      </c>
      <c r="M231" s="18">
        <f t="shared" si="22"/>
        <v>4445.1947686159765</v>
      </c>
      <c r="N231" s="16">
        <f t="shared" si="23"/>
        <v>446.0167850696846</v>
      </c>
    </row>
    <row r="232" spans="8:14" x14ac:dyDescent="0.55000000000000004">
      <c r="H232" s="3">
        <v>49</v>
      </c>
      <c r="I232" s="16">
        <f t="shared" si="18"/>
        <v>17.692132177901065</v>
      </c>
      <c r="J232" s="16">
        <f t="shared" si="19"/>
        <v>0.65174337489748513</v>
      </c>
      <c r="K232" s="17">
        <f t="shared" si="20"/>
        <v>7.867640522583012E-3</v>
      </c>
      <c r="L232" s="16">
        <f t="shared" si="21"/>
        <v>18.031805380842844</v>
      </c>
      <c r="M232" s="18">
        <f t="shared" si="22"/>
        <v>4206.3860260436695</v>
      </c>
      <c r="N232" s="16">
        <f t="shared" si="23"/>
        <v>461.57944971720713</v>
      </c>
    </row>
    <row r="233" spans="8:14" x14ac:dyDescent="0.55000000000000004">
      <c r="H233" s="3">
        <v>50</v>
      </c>
      <c r="I233" s="16">
        <f t="shared" si="18"/>
        <v>18.347760124767625</v>
      </c>
      <c r="J233" s="16">
        <f t="shared" si="19"/>
        <v>0.65946317922467734</v>
      </c>
      <c r="K233" s="17">
        <f t="shared" si="20"/>
        <v>7.5716063831797568E-3</v>
      </c>
      <c r="L233" s="16">
        <f t="shared" si="21"/>
        <v>18.202082830153159</v>
      </c>
      <c r="M233" s="18">
        <f t="shared" si="22"/>
        <v>3966.8227578892179</v>
      </c>
      <c r="N233" s="16">
        <f t="shared" si="23"/>
        <v>477.33113252807925</v>
      </c>
    </row>
    <row r="234" spans="8:14" x14ac:dyDescent="0.55000000000000004">
      <c r="H234" s="3">
        <v>51</v>
      </c>
      <c r="I234" s="16">
        <f t="shared" si="18"/>
        <v>19.010959505977596</v>
      </c>
      <c r="J234" s="16">
        <f t="shared" si="19"/>
        <v>0.66688589951374577</v>
      </c>
      <c r="K234" s="17">
        <f t="shared" si="20"/>
        <v>7.2735078477683731E-3</v>
      </c>
      <c r="L234" s="16">
        <f t="shared" si="21"/>
        <v>18.362366290659928</v>
      </c>
      <c r="M234" s="18">
        <f t="shared" si="22"/>
        <v>3726.7084281275115</v>
      </c>
      <c r="N234" s="16">
        <f t="shared" si="23"/>
        <v>493.26472160571507</v>
      </c>
    </row>
    <row r="235" spans="8:14" x14ac:dyDescent="0.55000000000000004">
      <c r="H235" s="3">
        <v>52</v>
      </c>
      <c r="I235" s="16">
        <f t="shared" si="18"/>
        <v>19.681432240761552</v>
      </c>
      <c r="J235" s="16">
        <f t="shared" si="19"/>
        <v>0.67400957783302695</v>
      </c>
      <c r="K235" s="17">
        <f t="shared" si="20"/>
        <v>6.973558097425411E-3</v>
      </c>
      <c r="L235" s="16">
        <f t="shared" si="21"/>
        <v>18.512637029689788</v>
      </c>
      <c r="M235" s="18">
        <f t="shared" si="22"/>
        <v>3486.2458678086359</v>
      </c>
      <c r="N235" s="16">
        <f t="shared" si="23"/>
        <v>509.37305545897681</v>
      </c>
    </row>
    <row r="236" spans="8:14" x14ac:dyDescent="0.55000000000000004">
      <c r="H236" s="3">
        <v>53</v>
      </c>
      <c r="I236" s="16">
        <f t="shared" si="18"/>
        <v>20.358878397251782</v>
      </c>
      <c r="J236" s="16">
        <f t="shared" si="19"/>
        <v>0.68083247015038872</v>
      </c>
      <c r="K236" s="17">
        <f t="shared" si="20"/>
        <v>6.6719717111576324E-3</v>
      </c>
      <c r="L236" s="16">
        <f t="shared" si="21"/>
        <v>18.652884748859062</v>
      </c>
      <c r="M236" s="18">
        <f t="shared" si="22"/>
        <v>3245.6370552664066</v>
      </c>
      <c r="N236" s="16">
        <f t="shared" si="23"/>
        <v>525.64892812346261</v>
      </c>
    </row>
    <row r="237" spans="8:14" x14ac:dyDescent="0.55000000000000004">
      <c r="H237" s="3">
        <v>54</v>
      </c>
      <c r="I237" s="16">
        <f t="shared" si="18"/>
        <v>21.042996407041301</v>
      </c>
      <c r="J237" s="16">
        <f t="shared" si="19"/>
        <v>0.68735304761287264</v>
      </c>
      <c r="K237" s="17">
        <f t="shared" si="20"/>
        <v>6.3689644279845354E-3</v>
      </c>
      <c r="L237" s="16">
        <f t="shared" si="21"/>
        <v>18.783107543989264</v>
      </c>
      <c r="M237" s="18">
        <f t="shared" si="22"/>
        <v>3005.082897754779</v>
      </c>
      <c r="N237" s="16">
        <f t="shared" si="23"/>
        <v>542.08509431636446</v>
      </c>
    </row>
    <row r="238" spans="8:14" x14ac:dyDescent="0.55000000000000004">
      <c r="H238" s="3">
        <v>55</v>
      </c>
      <c r="I238" s="16">
        <f t="shared" si="18"/>
        <v>21.733483280902373</v>
      </c>
      <c r="J238" s="16">
        <f t="shared" si="19"/>
        <v>0.69356999758444082</v>
      </c>
      <c r="K238" s="17">
        <f t="shared" si="20"/>
        <v>6.064752901115418E-3</v>
      </c>
      <c r="L238" s="16">
        <f t="shared" si="21"/>
        <v>18.903311855958332</v>
      </c>
      <c r="M238" s="18">
        <f t="shared" si="22"/>
        <v>2764.7830147697591</v>
      </c>
      <c r="N238" s="16">
        <f t="shared" si="23"/>
        <v>558.67427461917384</v>
      </c>
    </row>
    <row r="239" spans="8:14" x14ac:dyDescent="0.55000000000000004">
      <c r="H239" s="3">
        <v>56</v>
      </c>
      <c r="I239" s="16">
        <f t="shared" si="18"/>
        <v>22.43003482541879</v>
      </c>
      <c r="J239" s="16">
        <f t="shared" si="19"/>
        <v>0.6994822244340817</v>
      </c>
      <c r="K239" s="17">
        <f t="shared" si="20"/>
        <v>5.7595544445470321E-3</v>
      </c>
      <c r="L239" s="16">
        <f t="shared" si="21"/>
        <v>19.013512412563202</v>
      </c>
      <c r="M239" s="18">
        <f t="shared" si="22"/>
        <v>2524.9355233122119</v>
      </c>
      <c r="N239" s="16">
        <f t="shared" si="23"/>
        <v>575.40916068235015</v>
      </c>
    </row>
    <row r="240" spans="8:14" x14ac:dyDescent="0.55000000000000004">
      <c r="H240" s="3">
        <v>57</v>
      </c>
      <c r="I240" s="16">
        <f t="shared" si="18"/>
        <v>23.132345860277859</v>
      </c>
      <c r="J240" s="16">
        <f t="shared" si="19"/>
        <v>0.70508885006687771</v>
      </c>
      <c r="K240" s="17">
        <f t="shared" si="20"/>
        <v>5.4535867724588407E-3</v>
      </c>
      <c r="L240" s="16">
        <f t="shared" si="21"/>
        <v>19.113732161479792</v>
      </c>
      <c r="M240" s="18">
        <f t="shared" si="22"/>
        <v>2285.7368253445484</v>
      </c>
      <c r="N240" s="16">
        <f t="shared" si="23"/>
        <v>592.28242044582828</v>
      </c>
    </row>
    <row r="241" spans="8:14" x14ac:dyDescent="0.55000000000000004">
      <c r="H241" s="3">
        <v>58</v>
      </c>
      <c r="I241" s="16">
        <f t="shared" si="18"/>
        <v>23.840110435962632</v>
      </c>
      <c r="J241" s="16">
        <f t="shared" si="19"/>
        <v>0.71038921419104473</v>
      </c>
      <c r="K241" s="17">
        <f t="shared" si="20"/>
        <v>5.1470677318340803E-3</v>
      </c>
      <c r="L241" s="16">
        <f t="shared" si="21"/>
        <v>19.204002194417068</v>
      </c>
      <c r="M241" s="18">
        <f t="shared" si="22"/>
        <v>2047.3813976914389</v>
      </c>
      <c r="N241" s="16">
        <f t="shared" si="23"/>
        <v>609.28670336915366</v>
      </c>
    </row>
    <row r="242" spans="8:14" x14ac:dyDescent="0.55000000000000004">
      <c r="H242" s="3">
        <v>59</v>
      </c>
      <c r="I242" s="16">
        <f t="shared" si="18"/>
        <v>24.553022051575777</v>
      </c>
      <c r="J242" s="16">
        <f t="shared" si="19"/>
        <v>0.71538287431440151</v>
      </c>
      <c r="K242" s="17">
        <f t="shared" si="20"/>
        <v>4.8402150287864126E-3</v>
      </c>
      <c r="L242" s="16">
        <f t="shared" si="21"/>
        <v>19.284361662572227</v>
      </c>
      <c r="M242" s="18">
        <f t="shared" si="22"/>
        <v>1810.0615846316578</v>
      </c>
      <c r="N242" s="16">
        <f t="shared" si="23"/>
        <v>626.41464566477111</v>
      </c>
    </row>
    <row r="243" spans="8:14" x14ac:dyDescent="0.55000000000000004">
      <c r="H243" s="3">
        <v>60</v>
      </c>
      <c r="I243" s="16">
        <f t="shared" si="18"/>
        <v>25.270773872522586</v>
      </c>
      <c r="J243" s="16">
        <f t="shared" si="19"/>
        <v>0.7200696054642387</v>
      </c>
      <c r="K243" s="17">
        <f t="shared" si="20"/>
        <v>4.5332459491232184E-3</v>
      </c>
      <c r="L243" s="16">
        <f t="shared" si="21"/>
        <v>19.354857683504108</v>
      </c>
      <c r="M243" s="18">
        <f t="shared" si="22"/>
        <v>1573.9673934247367</v>
      </c>
      <c r="N243" s="16">
        <f t="shared" si="23"/>
        <v>643.65887552793367</v>
      </c>
    </row>
    <row r="244" spans="8:14" x14ac:dyDescent="0.55000000000000004">
      <c r="H244" s="3">
        <v>61</v>
      </c>
      <c r="I244" s="16">
        <f t="shared" si="18"/>
        <v>25.993058947773012</v>
      </c>
      <c r="J244" s="16">
        <f t="shared" si="19"/>
        <v>0.72444939962511068</v>
      </c>
      <c r="K244" s="17">
        <f t="shared" si="20"/>
        <v>4.2263770737274156E-3</v>
      </c>
      <c r="L244" s="16">
        <f t="shared" si="21"/>
        <v>19.415545239552287</v>
      </c>
      <c r="M244" s="18">
        <f t="shared" si="22"/>
        <v>1339.2862930124522</v>
      </c>
      <c r="N244" s="16">
        <f t="shared" si="23"/>
        <v>661.01201835649465</v>
      </c>
    </row>
    <row r="245" spans="8:14" x14ac:dyDescent="0.55000000000000004">
      <c r="H245" s="3">
        <v>62</v>
      </c>
      <c r="I245" s="16">
        <f t="shared" si="18"/>
        <v>26.719570426418457</v>
      </c>
      <c r="J245" s="16">
        <f t="shared" si="19"/>
        <v>0.72852246488967698</v>
      </c>
      <c r="K245" s="17">
        <f t="shared" si="20"/>
        <v>3.9198239893895055E-3</v>
      </c>
      <c r="L245" s="16">
        <f t="shared" si="21"/>
        <v>19.466487067938871</v>
      </c>
      <c r="M245" s="18">
        <f t="shared" si="22"/>
        <v>1106.2030161312287</v>
      </c>
      <c r="N245" s="16">
        <f t="shared" si="23"/>
        <v>678.46670195375987</v>
      </c>
    </row>
    <row r="246" spans="8:14" x14ac:dyDescent="0.55000000000000004">
      <c r="H246" s="3">
        <v>63</v>
      </c>
      <c r="I246" s="16">
        <f t="shared" si="18"/>
        <v>27.450001773234092</v>
      </c>
      <c r="J246" s="16">
        <f t="shared" si="19"/>
        <v>0.73228922431838495</v>
      </c>
      <c r="K246" s="17">
        <f t="shared" si="20"/>
        <v>3.6138009957699386E-3</v>
      </c>
      <c r="L246" s="16">
        <f t="shared" si="21"/>
        <v>19.507753542700176</v>
      </c>
      <c r="M246" s="18">
        <f t="shared" si="22"/>
        <v>874.89936506721062</v>
      </c>
      <c r="N246" s="16">
        <f t="shared" si="23"/>
        <v>696.01556170744607</v>
      </c>
    </row>
    <row r="247" spans="8:14" x14ac:dyDescent="0.55000000000000004">
      <c r="H247" s="3">
        <v>64</v>
      </c>
      <c r="I247" s="16">
        <f t="shared" si="18"/>
        <v>28.184046982953955</v>
      </c>
      <c r="J247" s="16">
        <f t="shared" si="19"/>
        <v>0.73575031450448047</v>
      </c>
      <c r="K247" s="17">
        <f t="shared" si="20"/>
        <v>3.3085208092186436E-3</v>
      </c>
      <c r="L247" s="16">
        <f t="shared" si="21"/>
        <v>19.539422548604641</v>
      </c>
      <c r="M247" s="18">
        <f t="shared" si="22"/>
        <v>645.55402128130697</v>
      </c>
      <c r="N247" s="16">
        <f t="shared" si="23"/>
        <v>713.65124573770686</v>
      </c>
    </row>
    <row r="248" spans="8:14" x14ac:dyDescent="0.55000000000000004">
      <c r="H248" s="3">
        <v>65</v>
      </c>
      <c r="I248" s="16">
        <f t="shared" si="18"/>
        <v>28.921400792962224</v>
      </c>
      <c r="J248" s="16">
        <f t="shared" si="19"/>
        <v>0.73890658384158403</v>
      </c>
      <c r="K248" s="17">
        <f t="shared" si="20"/>
        <v>3.0041942642229412E-3</v>
      </c>
      <c r="L248" s="16">
        <f t="shared" si="21"/>
        <v>19.561579347222949</v>
      </c>
      <c r="M248" s="18">
        <f t="shared" si="22"/>
        <v>418.3423591266577</v>
      </c>
      <c r="N248" s="16">
        <f t="shared" si="23"/>
        <v>731.36642000711959</v>
      </c>
    </row>
    <row r="249" spans="8:14" x14ac:dyDescent="0.55000000000000004">
      <c r="H249" s="3">
        <v>66</v>
      </c>
      <c r="I249" s="16">
        <f t="shared" si="18"/>
        <v>29.661758894102949</v>
      </c>
      <c r="J249" s="16">
        <f t="shared" si="19"/>
        <v>0.74175909049186961</v>
      </c>
      <c r="K249" s="17">
        <f t="shared" si="20"/>
        <v>2.7010300132968268E-3</v>
      </c>
      <c r="L249" s="16">
        <f t="shared" si="21"/>
        <v>19.574316435325478</v>
      </c>
      <c r="M249" s="18">
        <f t="shared" si="22"/>
        <v>193.43626387591226</v>
      </c>
      <c r="N249" s="16">
        <f t="shared" si="23"/>
        <v>749.15377338545522</v>
      </c>
    </row>
    <row r="250" spans="8:14" x14ac:dyDescent="0.55000000000000004">
      <c r="H250" s="3">
        <v>67</v>
      </c>
      <c r="I250" s="16">
        <f t="shared" si="18"/>
        <v>30.404818139307189</v>
      </c>
      <c r="J250" s="16">
        <f t="shared" si="19"/>
        <v>0.74430910005370376</v>
      </c>
      <c r="K250" s="17">
        <f t="shared" si="20"/>
        <v>2.3992342261633325E-3</v>
      </c>
      <c r="L250" s="16">
        <f t="shared" si="21"/>
        <v>19.577733395790943</v>
      </c>
      <c r="M250" s="18">
        <f t="shared" si="22"/>
        <v>-28.996045729629408</v>
      </c>
      <c r="N250" s="16">
        <f t="shared" si="23"/>
        <v>767.00602266201804</v>
      </c>
    </row>
    <row r="251" spans="8:14" x14ac:dyDescent="0.55000000000000004">
      <c r="H251" s="3">
        <v>68</v>
      </c>
      <c r="I251" s="16">
        <f t="shared" si="18"/>
        <v>31.150276749737937</v>
      </c>
      <c r="J251" s="16">
        <f t="shared" si="19"/>
        <v>0.74655808292848314</v>
      </c>
      <c r="K251" s="17">
        <f t="shared" si="20"/>
        <v>2.0990102891167615E-3</v>
      </c>
      <c r="L251" s="16">
        <f t="shared" si="21"/>
        <v>19.571936741219137</v>
      </c>
      <c r="M251" s="18">
        <f t="shared" si="22"/>
        <v>-248.79019020255188</v>
      </c>
      <c r="N251" s="16">
        <f t="shared" si="23"/>
        <v>784.91591749834811</v>
      </c>
    </row>
    <row r="252" spans="8:14" x14ac:dyDescent="0.55000000000000004">
      <c r="H252" s="3">
        <v>69</v>
      </c>
      <c r="I252" s="16">
        <f t="shared" si="18"/>
        <v>31.897834518151331</v>
      </c>
      <c r="J252" s="16">
        <f t="shared" si="19"/>
        <v>0.7485077113873061</v>
      </c>
      <c r="K252" s="17">
        <f t="shared" si="20"/>
        <v>1.800558505482833E-3</v>
      </c>
      <c r="L252" s="16">
        <f t="shared" si="21"/>
        <v>19.557039750448844</v>
      </c>
      <c r="M252" s="18">
        <f t="shared" si="22"/>
        <v>-465.78579710291922</v>
      </c>
      <c r="N252" s="16">
        <f t="shared" si="23"/>
        <v>802.87624531403821</v>
      </c>
    </row>
    <row r="253" spans="8:14" x14ac:dyDescent="0.55000000000000004">
      <c r="H253" s="3">
        <v>70</v>
      </c>
      <c r="I253" s="16">
        <f t="shared" si="18"/>
        <v>32.647193009175254</v>
      </c>
      <c r="J253" s="16">
        <f t="shared" si="19"/>
        <v>0.75015985633904447</v>
      </c>
      <c r="K253" s="17">
        <f t="shared" si="20"/>
        <v>1.5040757981216433E-3</v>
      </c>
      <c r="L253" s="16">
        <f t="shared" si="21"/>
        <v>19.533162298190458</v>
      </c>
      <c r="M253" s="18">
        <f t="shared" si="22"/>
        <v>-679.82666370839536</v>
      </c>
      <c r="N253" s="16">
        <f t="shared" si="23"/>
        <v>820.87983609850016</v>
      </c>
    </row>
    <row r="254" spans="8:14" x14ac:dyDescent="0.55000000000000004">
      <c r="H254" s="3">
        <v>71</v>
      </c>
      <c r="I254" s="16">
        <f t="shared" si="18"/>
        <v>33.398055756207476</v>
      </c>
      <c r="J254" s="16">
        <f t="shared" si="19"/>
        <v>0.7515165838023431</v>
      </c>
      <c r="K254" s="17">
        <f t="shared" si="20"/>
        <v>1.2097554149405141E-3</v>
      </c>
      <c r="L254" s="16">
        <f t="shared" si="21"/>
        <v>19.500430677990668</v>
      </c>
      <c r="M254" s="18">
        <f t="shared" si="22"/>
        <v>-890.76091437264404</v>
      </c>
      <c r="N254" s="16">
        <f t="shared" si="23"/>
        <v>838.91956714150706</v>
      </c>
    </row>
    <row r="255" spans="8:14" x14ac:dyDescent="0.55000000000000004">
      <c r="H255" s="3">
        <v>72</v>
      </c>
      <c r="I255" s="16">
        <f t="shared" si="18"/>
        <v>34.150128454639578</v>
      </c>
      <c r="J255" s="16">
        <f t="shared" si="19"/>
        <v>0.75258015108504661</v>
      </c>
      <c r="K255" s="17">
        <f t="shared" si="20"/>
        <v>9.1778663840081829E-4</v>
      </c>
      <c r="L255" s="16">
        <f t="shared" si="21"/>
        <v>19.458977418754419</v>
      </c>
      <c r="M255" s="18">
        <f t="shared" si="22"/>
        <v>-1098.4411523903691</v>
      </c>
      <c r="N255" s="16">
        <f t="shared" si="23"/>
        <v>856.98836767546345</v>
      </c>
    </row>
    <row r="256" spans="8:14" x14ac:dyDescent="0.55000000000000004">
      <c r="H256" s="3">
        <v>73</v>
      </c>
      <c r="I256" s="16">
        <f t="shared" si="18"/>
        <v>34.903119151115476</v>
      </c>
      <c r="J256" s="16">
        <f t="shared" si="19"/>
        <v>0.75335300267554361</v>
      </c>
      <c r="K256" s="17">
        <f t="shared" si="20"/>
        <v>6.2835450001467541E-4</v>
      </c>
      <c r="L256" s="16">
        <f t="shared" si="21"/>
        <v>19.40894109505658</v>
      </c>
      <c r="M256" s="18">
        <f t="shared" si="22"/>
        <v>-1302.7246061940407</v>
      </c>
      <c r="N256" s="16">
        <f t="shared" si="23"/>
        <v>875.07922342240454</v>
      </c>
    </row>
    <row r="257" spans="8:14" x14ac:dyDescent="0.55000000000000004">
      <c r="H257" s="3">
        <v>74</v>
      </c>
      <c r="I257" s="16">
        <f t="shared" si="18"/>
        <v>35.656738428539668</v>
      </c>
      <c r="J257" s="16">
        <f t="shared" si="19"/>
        <v>0.75383776585152129</v>
      </c>
      <c r="K257" s="17">
        <f t="shared" si="20"/>
        <v>3.4163950083336385E-4</v>
      </c>
      <c r="L257" s="16">
        <f t="shared" si="21"/>
        <v>19.350466131483198</v>
      </c>
      <c r="M257" s="18">
        <f t="shared" si="22"/>
        <v>-1503.4732697143781</v>
      </c>
      <c r="N257" s="16">
        <f t="shared" si="23"/>
        <v>893.18518103888243</v>
      </c>
    </row>
    <row r="258" spans="8:14" x14ac:dyDescent="0.55000000000000004">
      <c r="H258" s="3">
        <v>75</v>
      </c>
      <c r="I258" s="16">
        <f t="shared" si="18"/>
        <v>36.410699586555587</v>
      </c>
      <c r="J258" s="16">
        <f t="shared" si="19"/>
        <v>0.75403724601262045</v>
      </c>
      <c r="K258" s="17">
        <f t="shared" si="20"/>
        <v>5.7817338929513143E-5</v>
      </c>
      <c r="L258" s="16">
        <f t="shared" si="21"/>
        <v>19.283702601248692</v>
      </c>
      <c r="M258" s="18">
        <f t="shared" si="22"/>
        <v>-1700.5540367437941</v>
      </c>
      <c r="N258" s="16">
        <f t="shared" si="23"/>
        <v>911.29935245202057</v>
      </c>
    </row>
    <row r="259" spans="8:14" x14ac:dyDescent="0.55000000000000004">
      <c r="H259" s="3">
        <v>76</v>
      </c>
      <c r="I259" s="16">
        <f t="shared" si="18"/>
        <v>37.164718817221605</v>
      </c>
      <c r="J259" s="16">
        <f t="shared" si="19"/>
        <v>0.75395442174448635</v>
      </c>
      <c r="K259" s="17">
        <f t="shared" si="20"/>
        <v>-2.2294135513090726E-4</v>
      </c>
      <c r="L259" s="16">
        <f t="shared" si="21"/>
        <v>19.208806019342266</v>
      </c>
      <c r="M259" s="18">
        <f t="shared" si="22"/>
        <v>-1893.8388291494114</v>
      </c>
      <c r="N259" s="16">
        <f t="shared" si="23"/>
        <v>929.41491908018668</v>
      </c>
    </row>
    <row r="260" spans="8:14" x14ac:dyDescent="0.55000000000000004">
      <c r="H260" s="3">
        <v>77</v>
      </c>
      <c r="I260" s="16">
        <f t="shared" ref="I260:I323" si="24" xml:space="preserve"> ($C$5/2)*(1-COS(RADIANS(H260)))+($C$8-SQRT($C$8^2-(($C$5/2)*SIN(RADIANS(H260)))^2))</f>
        <v>37.918515375620309</v>
      </c>
      <c r="J260" s="16">
        <f t="shared" ref="J260:J323" si="25">(($C$5/2)*SIN(RADIANS(H260))+(($C$5/2)^2*SIN(RADIANS(H260))*COS(RADIANS(H260)))/SQRT($C$8^2-(($C$5/2)*SIN(RADIANS(H260)))^2))*(PI()/180)</f>
        <v>0.75359243962269673</v>
      </c>
      <c r="K260" s="17">
        <f t="shared" ref="K260:K323" si="26">(($C$5/2)*COS(RADIANS(H260))+(($C$5/2)^2*COS(2*RADIANS(H260)))/SQRT($C$8^2-(($C$5/2)*SIN(RADIANS(H260)))^2)+(($C$5/2)^4*(SIN(RADIANS(H260))^2)*(COS(RADIANS(H260))^2))/(SQRT($C$8^2-(($C$5/2)*SIN(RADIANS(H260)))^2)^3))*(PI()/180)^2</f>
        <v>-5.0047127384286185E-4</v>
      </c>
      <c r="L260" s="16">
        <f t="shared" ref="L260:L323" si="27">(($C$5/2)/1000)*($C$11*2*PI()/60)*(SIN(H260*PI()/180) + (($C$5/2)/$C$8)*SIN(2*H260*PI()/180))</f>
        <v>19.125937130462731</v>
      </c>
      <c r="M260" s="18">
        <f t="shared" ref="M260:M323" si="28">(($C$5/2)/1000)*($C$11*2*PI()/60)^2*(COS(RADIANS(H260)) + 2*(($C$5/2)/$C$8)*COS(2*RADIANS(H260)))</f>
        <v>-2083.2047187897638</v>
      </c>
      <c r="N260" s="16">
        <f t="shared" ref="N260:N323" si="29" xml:space="preserve"> (( PI()*$C$4^2/4 * ( ($C$5/2)*(1-COS(RADIANS(H260))) + $C$8 - SQRT($C$8^2 - ($C$5/2)^2 * SIN(RADIANS(H260))^2 ) ) ) / 1000)*4+$C$6</f>
        <v>947.52513593194033</v>
      </c>
    </row>
    <row r="261" spans="8:14" x14ac:dyDescent="0.55000000000000004">
      <c r="H261" s="3">
        <v>78</v>
      </c>
      <c r="I261" s="16">
        <f t="shared" si="24"/>
        <v>38.671811745145561</v>
      </c>
      <c r="J261" s="16">
        <f t="shared" si="25"/>
        <v>0.75295460876602438</v>
      </c>
      <c r="K261" s="17">
        <f t="shared" si="26"/>
        <v>-7.7461267837743153E-4</v>
      </c>
      <c r="L261" s="16">
        <f t="shared" si="27"/>
        <v>19.035261692007094</v>
      </c>
      <c r="M261" s="18">
        <f t="shared" si="28"/>
        <v>-2268.5340429970574</v>
      </c>
      <c r="N261" s="16">
        <f t="shared" si="29"/>
        <v>965.62333557710974</v>
      </c>
    </row>
    <row r="262" spans="8:14" x14ac:dyDescent="0.55000000000000004">
      <c r="H262" s="3">
        <v>79</v>
      </c>
      <c r="I262" s="16">
        <f t="shared" si="24"/>
        <v>39.424333797221671</v>
      </c>
      <c r="J262" s="16">
        <f t="shared" si="25"/>
        <v>0.75204439514944965</v>
      </c>
      <c r="K262" s="17">
        <f t="shared" si="26"/>
        <v>-1.0452116333173863E-3</v>
      </c>
      <c r="L262" s="16">
        <f t="shared" si="27"/>
        <v>18.936950252383681</v>
      </c>
      <c r="M262" s="18">
        <f t="shared" si="28"/>
        <v>-2449.7145134947314</v>
      </c>
      <c r="N262" s="16">
        <f t="shared" si="29"/>
        <v>983.70293198409729</v>
      </c>
    </row>
    <row r="263" spans="8:14" x14ac:dyDescent="0.55000000000000004">
      <c r="H263" s="3">
        <v>80</v>
      </c>
      <c r="I263" s="16">
        <f t="shared" si="24"/>
        <v>40.175810945220341</v>
      </c>
      <c r="J263" s="16">
        <f t="shared" si="25"/>
        <v>0.75086541568825471</v>
      </c>
      <c r="K263" s="17">
        <f t="shared" si="26"/>
        <v>-1.3121202296037359E-3</v>
      </c>
      <c r="L263" s="16">
        <f t="shared" si="27"/>
        <v>18.831177924925957</v>
      </c>
      <c r="M263" s="18">
        <f t="shared" si="28"/>
        <v>-2626.6393186281025</v>
      </c>
      <c r="N263" s="16">
        <f t="shared" si="29"/>
        <v>1001.7574242177899</v>
      </c>
    </row>
    <row r="264" spans="8:14" x14ac:dyDescent="0.55000000000000004">
      <c r="H264" s="3">
        <v>81</v>
      </c>
      <c r="I264" s="16">
        <f t="shared" si="24"/>
        <v>40.925976292352146</v>
      </c>
      <c r="J264" s="16">
        <f t="shared" si="25"/>
        <v>0.74942143210543322</v>
      </c>
      <c r="K264" s="17">
        <f t="shared" si="26"/>
        <v>-1.5751967948213776E-3</v>
      </c>
      <c r="L264" s="16">
        <f t="shared" si="27"/>
        <v>18.718124157688017</v>
      </c>
      <c r="M264" s="18">
        <f t="shared" si="28"/>
        <v>-2799.2072187940857</v>
      </c>
      <c r="N264" s="16">
        <f t="shared" si="29"/>
        <v>1019.7803999926967</v>
      </c>
    </row>
    <row r="265" spans="8:14" x14ac:dyDescent="0.55000000000000004">
      <c r="H265" s="3">
        <v>82</v>
      </c>
      <c r="I265" s="16">
        <f t="shared" si="24"/>
        <v>41.674566773322553</v>
      </c>
      <c r="J265" s="16">
        <f t="shared" si="25"/>
        <v>0.74771634459549052</v>
      </c>
      <c r="K265" s="17">
        <f t="shared" si="26"/>
        <v>-1.8343060899953184E-3</v>
      </c>
      <c r="L265" s="16">
        <f t="shared" si="27"/>
        <v>18.597972499407383</v>
      </c>
      <c r="M265" s="18">
        <f t="shared" si="28"/>
        <v>-2967.3226349642946</v>
      </c>
      <c r="N265" s="16">
        <f t="shared" si="29"/>
        <v>1037.765539076287</v>
      </c>
    </row>
    <row r="266" spans="8:14" x14ac:dyDescent="0.55000000000000004">
      <c r="H266" s="3">
        <v>83</v>
      </c>
      <c r="I266" s="16">
        <f t="shared" si="24"/>
        <v>42.421323289555616</v>
      </c>
      <c r="J266" s="16">
        <f t="shared" si="25"/>
        <v>0.74575418529851922</v>
      </c>
      <c r="K266" s="17">
        <f t="shared" si="26"/>
        <v>-2.0893194921183735E-3</v>
      </c>
      <c r="L266" s="16">
        <f t="shared" si="27"/>
        <v>18.470910361924918</v>
      </c>
      <c r="M266" s="18">
        <f t="shared" si="28"/>
        <v>-3130.8957302042586</v>
      </c>
      <c r="N266" s="16">
        <f t="shared" si="29"/>
        <v>1055.7066165377846</v>
      </c>
    </row>
    <row r="267" spans="8:14" x14ac:dyDescent="0.55000000000000004">
      <c r="H267" s="3">
        <v>84</v>
      </c>
      <c r="I267" s="16">
        <f t="shared" si="24"/>
        <v>43.165990837803236</v>
      </c>
      <c r="J267" s="16">
        <f t="shared" si="25"/>
        <v>0.74353911159918684</v>
      </c>
      <c r="K267" s="17">
        <f t="shared" si="26"/>
        <v>-2.3401151616861933E-3</v>
      </c>
      <c r="L267" s="16">
        <f t="shared" si="27"/>
        <v>18.337128779355616</v>
      </c>
      <c r="M267" s="18">
        <f t="shared" si="28"/>
        <v>-3289.8424841001065</v>
      </c>
      <c r="N267" s="16">
        <f t="shared" si="29"/>
        <v>1073.5975058380443</v>
      </c>
    </row>
    <row r="268" spans="8:14" x14ac:dyDescent="0.55000000000000004">
      <c r="H268" s="3">
        <v>85</v>
      </c>
      <c r="I268" s="16">
        <f t="shared" si="24"/>
        <v>43.90831863197166</v>
      </c>
      <c r="J268" s="16">
        <f t="shared" si="25"/>
        <v>0.741075399265962</v>
      </c>
      <c r="K268" s="17">
        <f t="shared" si="26"/>
        <v>-2.5865781945756316E-3</v>
      </c>
      <c r="L268" s="16">
        <f t="shared" si="27"/>
        <v>18.196822164307388</v>
      </c>
      <c r="M268" s="18">
        <f t="shared" si="28"/>
        <v>-3444.0847600126817</v>
      </c>
      <c r="N268" s="16">
        <f t="shared" si="29"/>
        <v>1091.4321817564814</v>
      </c>
    </row>
    <row r="269" spans="8:14" x14ac:dyDescent="0.55000000000000004">
      <c r="H269" s="3">
        <v>86</v>
      </c>
      <c r="I269" s="16">
        <f t="shared" si="24"/>
        <v>44.648060218014642</v>
      </c>
      <c r="J269" s="16">
        <f t="shared" si="25"/>
        <v>0.7383674354465446</v>
      </c>
      <c r="K269" s="17">
        <f t="shared" si="26"/>
        <v>-2.828600757667664E-3</v>
      </c>
      <c r="L269" s="16">
        <f t="shared" si="27"/>
        <v>18.050188061448306</v>
      </c>
      <c r="M269" s="18">
        <f t="shared" si="28"/>
        <v>-3593.5503650878672</v>
      </c>
      <c r="N269" s="16">
        <f t="shared" si="29"/>
        <v>1109.2047231514139</v>
      </c>
    </row>
    <row r="270" spans="8:14" x14ac:dyDescent="0.55000000000000004">
      <c r="H270" s="3">
        <v>87</v>
      </c>
      <c r="I270" s="16">
        <f t="shared" si="24"/>
        <v>45.384973581756412</v>
      </c>
      <c r="J270" s="16">
        <f t="shared" si="25"/>
        <v>0.73541971153602403</v>
      </c>
      <c r="K270" s="17">
        <f t="shared" si="26"/>
        <v>-3.0660822076855002E-3</v>
      </c>
      <c r="L270" s="16">
        <f t="shared" si="27"/>
        <v>17.897426898725431</v>
      </c>
      <c r="M270" s="18">
        <f t="shared" si="28"/>
        <v>-3738.1731029606976</v>
      </c>
      <c r="N270" s="16">
        <f t="shared" si="29"/>
        <v>1126.9093155505473</v>
      </c>
    </row>
    <row r="271" spans="8:14" x14ac:dyDescent="0.55000000000000004">
      <c r="H271" s="3">
        <v>88</v>
      </c>
      <c r="I271" s="16">
        <f t="shared" si="24"/>
        <v>46.118821249526654</v>
      </c>
      <c r="J271" s="16">
        <f t="shared" si="25"/>
        <v>0.73223681593478351</v>
      </c>
      <c r="K271" s="17">
        <f t="shared" si="26"/>
        <v>-3.2989291927921329E-3</v>
      </c>
      <c r="L271" s="16">
        <f t="shared" si="27"/>
        <v>17.738741736540785</v>
      </c>
      <c r="M271" s="18">
        <f t="shared" si="28"/>
        <v>-3877.8928190998331</v>
      </c>
      <c r="N271" s="16">
        <f t="shared" si="29"/>
        <v>1144.5402535687649</v>
      </c>
    </row>
    <row r="272" spans="8:14" x14ac:dyDescent="0.55000000000000004">
      <c r="H272" s="3">
        <v>89</v>
      </c>
      <c r="I272" s="16">
        <f t="shared" si="24"/>
        <v>46.849370381505246</v>
      </c>
      <c r="J272" s="16">
        <f t="shared" si="25"/>
        <v>0.72882342671359024</v>
      </c>
      <c r="K272" s="17">
        <f t="shared" si="26"/>
        <v>-3.5270557365683942E-3</v>
      </c>
      <c r="L272" s="16">
        <f t="shared" si="27"/>
        <v>17.574338015192062</v>
      </c>
      <c r="M272" s="18">
        <f t="shared" si="28"/>
        <v>-4012.6554387478377</v>
      </c>
      <c r="N272" s="16">
        <f t="shared" si="29"/>
        <v>1162.0919431507627</v>
      </c>
    </row>
    <row r="273" spans="8:14" x14ac:dyDescent="0.55000000000000004">
      <c r="H273" s="3">
        <v>90</v>
      </c>
      <c r="I273" s="16">
        <f t="shared" si="24"/>
        <v>47.576392857693158</v>
      </c>
      <c r="J273" s="16">
        <f t="shared" si="25"/>
        <v>0.72518430420364388</v>
      </c>
      <c r="K273" s="17">
        <f t="shared" si="26"/>
        <v>-3.7503833040724577E-3</v>
      </c>
      <c r="L273" s="16">
        <f t="shared" si="27"/>
        <v>17.404423300887451</v>
      </c>
      <c r="M273" s="18">
        <f t="shared" si="28"/>
        <v>-4142.4129974218658</v>
      </c>
      <c r="N273" s="16">
        <f t="shared" si="29"/>
        <v>1179.5589036365357</v>
      </c>
    </row>
    <row r="274" spans="8:14" x14ac:dyDescent="0.55000000000000004">
      <c r="H274" s="3">
        <v>91</v>
      </c>
      <c r="I274" s="16">
        <f t="shared" si="24"/>
        <v>48.299665356443505</v>
      </c>
      <c r="J274" s="16">
        <f t="shared" si="25"/>
        <v>0.72132428352961908</v>
      </c>
      <c r="K274" s="17">
        <f t="shared" si="26"/>
        <v>-3.9688408497637164E-3</v>
      </c>
      <c r="L274" s="16">
        <f t="shared" si="27"/>
        <v>17.229207030644957</v>
      </c>
      <c r="M274" s="18">
        <f t="shared" si="28"/>
        <v>-4267.1236639483441</v>
      </c>
      <c r="N274" s="16">
        <f t="shared" si="29"/>
        <v>1196.9357696481081</v>
      </c>
    </row>
    <row r="275" spans="8:14" x14ac:dyDescent="0.55000000000000004">
      <c r="H275" s="3">
        <v>92</v>
      </c>
      <c r="I275" s="16">
        <f t="shared" si="24"/>
        <v>49.018969425504487</v>
      </c>
      <c r="J275" s="16">
        <f t="shared" si="25"/>
        <v>0.71724826710391076</v>
      </c>
      <c r="K275" s="17">
        <f t="shared" si="26"/>
        <v>-4.1823648471576306E-3</v>
      </c>
      <c r="L275" s="16">
        <f t="shared" si="27"/>
        <v>17.048900256387881</v>
      </c>
      <c r="M275" s="18">
        <f t="shared" si="28"/>
        <v>-4386.7517560143588</v>
      </c>
      <c r="N275" s="16">
        <f t="shared" si="29"/>
        <v>1214.217292796365</v>
      </c>
    </row>
    <row r="276" spans="8:14" x14ac:dyDescent="0.55000000000000004">
      <c r="H276" s="3">
        <v>93</v>
      </c>
      <c r="I276" s="16">
        <f t="shared" si="24"/>
        <v>49.734091545545049</v>
      </c>
      <c r="J276" s="16">
        <f t="shared" si="25"/>
        <v>0.71296121710038451</v>
      </c>
      <c r="K276" s="17">
        <f t="shared" si="26"/>
        <v>-4.3908993001628184E-3</v>
      </c>
      <c r="L276" s="16">
        <f t="shared" si="27"/>
        <v>16.863715388548371</v>
      </c>
      <c r="M276" s="18">
        <f t="shared" si="28"/>
        <v>-4501.2677482276331</v>
      </c>
      <c r="N276" s="16">
        <f t="shared" si="29"/>
        <v>1231.3983432072769</v>
      </c>
    </row>
    <row r="277" spans="8:14" x14ac:dyDescent="0.55000000000000004">
      <c r="H277" s="3">
        <v>94</v>
      </c>
      <c r="I277" s="16">
        <f t="shared" si="24"/>
        <v>50.444823186151453</v>
      </c>
      <c r="J277" s="16">
        <f t="shared" si="25"/>
        <v>0.70846814792593427</v>
      </c>
      <c r="K277" s="17">
        <f t="shared" si="26"/>
        <v>-4.5943957361366415E-3</v>
      </c>
      <c r="L277" s="16">
        <f t="shared" si="27"/>
        <v>16.673865939491183</v>
      </c>
      <c r="M277" s="18">
        <f t="shared" si="28"/>
        <v>-4610.6482726859967</v>
      </c>
      <c r="N277" s="16">
        <f t="shared" si="29"/>
        <v>1248.4739108672404</v>
      </c>
    </row>
    <row r="278" spans="8:14" x14ac:dyDescent="0.55000000000000004">
      <c r="H278" s="3">
        <v>95</v>
      </c>
      <c r="I278" s="16">
        <f t="shared" si="24"/>
        <v>51.150960854302049</v>
      </c>
      <c r="J278" s="16">
        <f t="shared" si="25"/>
        <v>0.70377411870808115</v>
      </c>
      <c r="K278" s="17">
        <f t="shared" si="26"/>
        <v>-4.7928131807801894E-3</v>
      </c>
      <c r="L278" s="16">
        <f t="shared" si="27"/>
        <v>16.479566267069643</v>
      </c>
      <c r="M278" s="18">
        <f t="shared" si="28"/>
        <v>-4714.8761120665067</v>
      </c>
      <c r="N278" s="16">
        <f t="shared" si="29"/>
        <v>1265.4391067876952</v>
      </c>
    </row>
    <row r="279" spans="8:14" x14ac:dyDescent="0.55000000000000004">
      <c r="H279" s="3">
        <v>96</v>
      </c>
      <c r="I279" s="16">
        <f t="shared" si="24"/>
        <v>51.852306135345238</v>
      </c>
      <c r="J279" s="16">
        <f t="shared" si="25"/>
        <v>0.69888422581667398</v>
      </c>
      <c r="K279" s="17">
        <f t="shared" si="26"/>
        <v>-4.9861181150772553E-3</v>
      </c>
      <c r="L279" s="16">
        <f t="shared" si="27"/>
        <v>16.28103131862504</v>
      </c>
      <c r="M279" s="18">
        <f t="shared" si="28"/>
        <v>-4813.9401852533565</v>
      </c>
      <c r="N279" s="16">
        <f t="shared" si="29"/>
        <v>1282.2891639896388</v>
      </c>
    </row>
    <row r="280" spans="8:14" x14ac:dyDescent="0.55000000000000004">
      <c r="H280" s="3">
        <v>97</v>
      </c>
      <c r="I280" s="16">
        <f t="shared" si="24"/>
        <v>52.548665726523396</v>
      </c>
      <c r="J280" s="16">
        <f t="shared" si="25"/>
        <v>0.69380359543751391</v>
      </c>
      <c r="K280" s="17">
        <f t="shared" si="26"/>
        <v>-5.1742844145639287E-3</v>
      </c>
      <c r="L280" s="16">
        <f t="shared" si="27"/>
        <v>16.078476375739871</v>
      </c>
      <c r="M280" s="18">
        <f t="shared" si="28"/>
        <v>-4907.835525532897</v>
      </c>
      <c r="N280" s="16">
        <f t="shared" si="29"/>
        <v>1299.0194383090461</v>
      </c>
    </row>
    <row r="281" spans="8:14" x14ac:dyDescent="0.55000000000000004">
      <c r="H281" s="3">
        <v>98</v>
      </c>
      <c r="I281" s="16">
        <f t="shared" si="24"/>
        <v>53.239851463103989</v>
      </c>
      <c r="J281" s="16">
        <f t="shared" si="25"/>
        <v>0.68853737621539313</v>
      </c>
      <c r="K281" s="17">
        <f t="shared" si="26"/>
        <v>-5.3572932712952631E-3</v>
      </c>
      <c r="L281" s="16">
        <f t="shared" si="27"/>
        <v>15.872116800053828</v>
      </c>
      <c r="M281" s="18">
        <f t="shared" si="28"/>
        <v>-4996.5632513930623</v>
      </c>
      <c r="N281" s="16">
        <f t="shared" si="29"/>
        <v>1315.6254090246782</v>
      </c>
    </row>
    <row r="282" spans="8:14" x14ac:dyDescent="0.55000000000000004">
      <c r="H282" s="3">
        <v>99</v>
      </c>
      <c r="I282" s="16">
        <f t="shared" si="24"/>
        <v>53.925680337195324</v>
      </c>
      <c r="J282" s="16">
        <f t="shared" si="25"/>
        <v>0.6830907319836399</v>
      </c>
      <c r="K282" s="17">
        <f t="shared" si="26"/>
        <v>-5.5351330989523483E-3</v>
      </c>
      <c r="L282" s="16">
        <f t="shared" si="27"/>
        <v>15.662167780449732</v>
      </c>
      <c r="M282" s="18">
        <f t="shared" si="28"/>
        <v>-5080.130529973525</v>
      </c>
      <c r="N282" s="16">
        <f t="shared" si="29"/>
        <v>1332.102679310143</v>
      </c>
    </row>
    <row r="283" spans="8:14" x14ac:dyDescent="0.55000000000000004">
      <c r="H283" s="3">
        <v>100</v>
      </c>
      <c r="I283" s="16">
        <f t="shared" si="24"/>
        <v>54.605974509342253</v>
      </c>
      <c r="J283" s="16">
        <f t="shared" si="25"/>
        <v>0.67746883459676932</v>
      </c>
      <c r="K283" s="17">
        <f t="shared" si="26"/>
        <v>-5.7077994216067273E-3</v>
      </c>
      <c r="L283" s="16">
        <f t="shared" si="27"/>
        <v>15.448844081914618</v>
      </c>
      <c r="M283" s="18">
        <f t="shared" si="28"/>
        <v>-5158.5505332218263</v>
      </c>
      <c r="N283" s="16">
        <f t="shared" si="29"/>
        <v>1348.4469765124768</v>
      </c>
    </row>
    <row r="284" spans="8:14" x14ac:dyDescent="0.55000000000000004">
      <c r="H284" s="3">
        <v>101</v>
      </c>
      <c r="I284" s="16">
        <f t="shared" si="24"/>
        <v>55.280561313012548</v>
      </c>
      <c r="J284" s="16">
        <f t="shared" si="25"/>
        <v>0.67167685688230405</v>
      </c>
      <c r="K284" s="17">
        <f t="shared" si="26"/>
        <v>-5.8752947467286152E-3</v>
      </c>
      <c r="L284" s="16">
        <f t="shared" si="27"/>
        <v>15.232359796378407</v>
      </c>
      <c r="M284" s="18">
        <f t="shared" si="28"/>
        <v>-5231.8423868196005</v>
      </c>
      <c r="N284" s="16">
        <f t="shared" si="29"/>
        <v>1364.65415225994</v>
      </c>
    </row>
    <row r="285" spans="8:14" x14ac:dyDescent="0.55000000000000004">
      <c r="H285" s="3">
        <v>102</v>
      </c>
      <c r="I285" s="16">
        <f t="shared" si="24"/>
        <v>55.949273252101364</v>
      </c>
      <c r="J285" s="16">
        <f t="shared" si="25"/>
        <v>0.66571996572719261</v>
      </c>
      <c r="K285" s="17">
        <f t="shared" si="26"/>
        <v>-6.0376284230904869E-3</v>
      </c>
      <c r="L285" s="16">
        <f t="shared" si="27"/>
        <v>15.012928095830118</v>
      </c>
      <c r="M285" s="18">
        <f t="shared" si="28"/>
        <v>-5300.0311119517764</v>
      </c>
      <c r="N285" s="16">
        <f t="shared" si="29"/>
        <v>1380.7201824020535</v>
      </c>
    </row>
    <row r="286" spans="8:14" x14ac:dyDescent="0.55000000000000004">
      <c r="H286" s="3">
        <v>103</v>
      </c>
      <c r="I286" s="16">
        <f t="shared" si="24"/>
        <v>56.611947991595486</v>
      </c>
      <c r="J286" s="16">
        <f t="shared" si="25"/>
        <v>0.65960331531358374</v>
      </c>
      <c r="K286" s="17">
        <f t="shared" si="26"/>
        <v>-6.194816484277923E-3</v>
      </c>
      <c r="L286" s="16">
        <f t="shared" si="27"/>
        <v>14.790760988007998</v>
      </c>
      <c r="M286" s="18">
        <f t="shared" si="28"/>
        <v>-5363.1475600003587</v>
      </c>
      <c r="N286" s="16">
        <f t="shared" si="29"/>
        <v>1396.6411667853095</v>
      </c>
    </row>
    <row r="287" spans="8:14" x14ac:dyDescent="0.55000000000000004">
      <c r="H287" s="3">
        <v>104</v>
      </c>
      <c r="I287" s="16">
        <f t="shared" si="24"/>
        <v>57.268428341553992</v>
      </c>
      <c r="J287" s="16">
        <f t="shared" si="25"/>
        <v>0.65333204051796911</v>
      </c>
      <c r="K287" s="17">
        <f t="shared" si="26"/>
        <v>-6.3468814785745164E-3</v>
      </c>
      <c r="L287" s="16">
        <f t="shared" si="27"/>
        <v>14.566069074956664</v>
      </c>
      <c r="M287" s="18">
        <f t="shared" si="28"/>
        <v>-5421.2283402529301</v>
      </c>
      <c r="N287" s="16">
        <f t="shared" si="29"/>
        <v>1412.4133288682988</v>
      </c>
    </row>
    <row r="288" spans="8:14" x14ac:dyDescent="0.55000000000000004">
      <c r="H288" s="3">
        <v>105</v>
      </c>
      <c r="I288" s="16">
        <f t="shared" si="24"/>
        <v>57.918562234575056</v>
      </c>
      <c r="J288" s="16">
        <f t="shared" si="25"/>
        <v>0.64691125048691522</v>
      </c>
      <c r="K288" s="17">
        <f t="shared" si="26"/>
        <v>-6.4938522860371042E-3</v>
      </c>
      <c r="L288" s="16">
        <f t="shared" si="27"/>
        <v>14.339061314740157</v>
      </c>
      <c r="M288" s="18">
        <f t="shared" si="28"/>
        <v>-5474.3157407245653</v>
      </c>
      <c r="N288" s="16">
        <f t="shared" si="29"/>
        <v>1428.033015180343</v>
      </c>
    </row>
    <row r="289" spans="8:14" x14ac:dyDescent="0.55000000000000004">
      <c r="H289" s="3">
        <v>106</v>
      </c>
      <c r="I289" s="16">
        <f t="shared" si="24"/>
        <v>58.562202696932289</v>
      </c>
      <c r="J289" s="16">
        <f t="shared" si="25"/>
        <v>0.64034602240176774</v>
      </c>
      <c r="K289" s="17">
        <f t="shared" si="26"/>
        <v>-6.6357639236210462E-3</v>
      </c>
      <c r="L289" s="16">
        <f t="shared" si="27"/>
        <v>14.109944786595735</v>
      </c>
      <c r="M289" s="18">
        <f t="shared" si="28"/>
        <v>-5522.4576422001182</v>
      </c>
      <c r="N289" s="16">
        <f t="shared" si="29"/>
        <v>1443.4966946280372</v>
      </c>
    </row>
    <row r="290" spans="8:14" x14ac:dyDescent="0.55000000000000004">
      <c r="H290" s="3">
        <v>107</v>
      </c>
      <c r="I290" s="16">
        <f t="shared" si="24"/>
        <v>59.199207813574901</v>
      </c>
      <c r="J290" s="16">
        <f t="shared" si="25"/>
        <v>0.63364139544383502</v>
      </c>
      <c r="K290" s="17">
        <f t="shared" si="26"/>
        <v>-6.7726573392528173E-3</v>
      </c>
      <c r="L290" s="16">
        <f t="shared" si="27"/>
        <v>13.878924459808506</v>
      </c>
      <c r="M290" s="18">
        <f t="shared" si="28"/>
        <v>-5565.7074256121159</v>
      </c>
      <c r="N290" s="16">
        <f t="shared" si="29"/>
        <v>1458.8009576543645</v>
      </c>
    </row>
    <row r="291" spans="8:14" x14ac:dyDescent="0.55000000000000004">
      <c r="H291" s="3">
        <v>108</v>
      </c>
      <c r="I291" s="16">
        <f t="shared" si="24"/>
        <v>59.82944068719771</v>
      </c>
      <c r="J291" s="16">
        <f t="shared" si="25"/>
        <v>0.62680236497063824</v>
      </c>
      <c r="K291" s="17">
        <f t="shared" si="26"/>
        <v>-6.9045791957783008E-3</v>
      </c>
      <c r="L291" s="16">
        <f t="shared" si="27"/>
        <v>13.646202966582019</v>
      </c>
      <c r="M291" s="18">
        <f t="shared" si="28"/>
        <v>-5604.1238728775425</v>
      </c>
      <c r="N291" s="16">
        <f t="shared" si="29"/>
        <v>1473.9425152553429</v>
      </c>
    </row>
    <row r="292" spans="8:14" x14ac:dyDescent="0.55000000000000004">
      <c r="H292" s="3">
        <v>109</v>
      </c>
      <c r="I292" s="16">
        <f t="shared" si="24"/>
        <v>60.452769391597194</v>
      </c>
      <c r="J292" s="16">
        <f t="shared" si="25"/>
        <v>0.61983387691287883</v>
      </c>
      <c r="K292" s="17">
        <f t="shared" si="26"/>
        <v>-7.0315816457401847E-3</v>
      </c>
      <c r="L292" s="16">
        <f t="shared" si="27"/>
        <v>13.411980379174658</v>
      </c>
      <c r="M292" s="18">
        <f t="shared" si="28"/>
        <v>-5637.7710613247255</v>
      </c>
      <c r="N292" s="16">
        <f t="shared" si="29"/>
        <v>1488.9181978593836</v>
      </c>
    </row>
    <row r="293" spans="8:14" x14ac:dyDescent="0.55000000000000004">
      <c r="H293" s="3">
        <v>110</v>
      </c>
      <c r="I293" s="16">
        <f t="shared" si="24"/>
        <v>61.069066919538322</v>
      </c>
      <c r="J293" s="16">
        <f t="shared" si="25"/>
        <v>0.61274082240081074</v>
      </c>
      <c r="K293" s="17">
        <f t="shared" si="26"/>
        <v>-7.1537220979563257E-3</v>
      </c>
      <c r="L293" s="16">
        <f t="shared" si="27"/>
        <v>13.176453991566063</v>
      </c>
      <c r="M293" s="18">
        <f t="shared" si="28"/>
        <v>-5666.7182518493055</v>
      </c>
      <c r="N293" s="16">
        <f t="shared" si="29"/>
        <v>1503.7249540747789</v>
      </c>
    </row>
    <row r="294" spans="8:14" x14ac:dyDescent="0.55000000000000004">
      <c r="H294" s="3">
        <v>111</v>
      </c>
      <c r="I294" s="16">
        <f t="shared" si="24"/>
        <v>61.678211125365785</v>
      </c>
      <c r="J294" s="16">
        <f t="shared" si="25"/>
        <v>0.60552803262772248</v>
      </c>
      <c r="K294" s="17">
        <f t="shared" si="26"/>
        <v>-7.2710629768832895E-3</v>
      </c>
      <c r="L294" s="16">
        <f t="shared" si="27"/>
        <v>12.939818105911842</v>
      </c>
      <c r="M294" s="18">
        <f t="shared" si="28"/>
        <v>-5691.0397709458057</v>
      </c>
      <c r="N294" s="16">
        <f t="shared" si="29"/>
        <v>1518.3598493109143</v>
      </c>
    </row>
    <row r="295" spans="8:14" x14ac:dyDescent="0.55000000000000004">
      <c r="H295" s="3">
        <v>112</v>
      </c>
      <c r="I295" s="16">
        <f t="shared" si="24"/>
        <v>62.280084662600217</v>
      </c>
      <c r="J295" s="16">
        <f t="shared" si="25"/>
        <v>0.59820027395725339</v>
      </c>
      <c r="K295" s="17">
        <f t="shared" si="26"/>
        <v>-7.3836714757552109E-3</v>
      </c>
      <c r="L295" s="16">
        <f t="shared" si="27"/>
        <v>12.702263824038537</v>
      </c>
      <c r="M295" s="18">
        <f t="shared" si="28"/>
        <v>-5710.8148867688069</v>
      </c>
      <c r="N295" s="16">
        <f t="shared" si="29"/>
        <v>1532.8200642789991</v>
      </c>
    </row>
    <row r="296" spans="8:14" x14ac:dyDescent="0.55000000000000004">
      <c r="H296" s="3">
        <v>113</v>
      </c>
      <c r="I296" s="16">
        <f t="shared" si="24"/>
        <v>62.874574916765809</v>
      </c>
      <c r="J296" s="16">
        <f t="shared" si="25"/>
        <v>0.5907622432802665</v>
      </c>
      <c r="K296" s="17">
        <f t="shared" si="26"/>
        <v>-7.4916193044881115E-3</v>
      </c>
      <c r="L296" s="16">
        <f t="shared" si="27"/>
        <v>12.463978844224341</v>
      </c>
      <c r="M296" s="18">
        <f t="shared" si="28"/>
        <v>-5726.127679384861</v>
      </c>
      <c r="N296" s="16">
        <f t="shared" si="29"/>
        <v>1547.102893378225</v>
      </c>
    </row>
    <row r="297" spans="8:14" x14ac:dyDescent="0.55000000000000004">
      <c r="H297" s="3">
        <v>114</v>
      </c>
      <c r="I297" s="16">
        <f t="shared" si="24"/>
        <v>63.461573933701942</v>
      </c>
      <c r="J297" s="16">
        <f t="shared" si="25"/>
        <v>0.5832185636260282</v>
      </c>
      <c r="K297" s="17">
        <f t="shared" si="26"/>
        <v>-7.5949824333338065E-3</v>
      </c>
      <c r="L297" s="16">
        <f t="shared" si="27"/>
        <v>12.225147263504072</v>
      </c>
      <c r="M297" s="18">
        <f t="shared" si="28"/>
        <v>-5737.0669053833308</v>
      </c>
      <c r="N297" s="16">
        <f t="shared" si="29"/>
        <v>1561.2057429734289</v>
      </c>
    </row>
    <row r="298" spans="8:14" x14ac:dyDescent="0.55000000000000004">
      <c r="H298" s="3">
        <v>115</v>
      </c>
      <c r="I298" s="16">
        <f t="shared" si="24"/>
        <v>64.04097834361437</v>
      </c>
      <c r="J298" s="16">
        <f t="shared" si="25"/>
        <v>0.57557378003145054</v>
      </c>
      <c r="K298" s="17">
        <f t="shared" si="26"/>
        <v>-7.6938408332559213E-3</v>
      </c>
      <c r="L298" s="16">
        <f t="shared" si="27"/>
        <v>11.985949385729876</v>
      </c>
      <c r="M298" s="18">
        <f t="shared" si="28"/>
        <v>-5743.7258570211661</v>
      </c>
      <c r="N298" s="16">
        <f t="shared" si="29"/>
        <v>1575.1261295704001</v>
      </c>
    </row>
    <row r="299" spans="8:14" x14ac:dyDescent="0.55000000000000004">
      <c r="H299" s="3">
        <v>116</v>
      </c>
      <c r="I299" s="16">
        <f t="shared" si="24"/>
        <v>64.612689281126279</v>
      </c>
      <c r="J299" s="16">
        <f t="shared" si="25"/>
        <v>0.56783235567119761</v>
      </c>
      <c r="K299" s="17">
        <f t="shared" si="26"/>
        <v>-7.7882782139835662E-3</v>
      </c>
      <c r="L299" s="16">
        <f t="shared" si="27"/>
        <v>11.746561535611631</v>
      </c>
      <c r="M299" s="18">
        <f t="shared" si="28"/>
        <v>-5746.2022160831648</v>
      </c>
      <c r="N299" s="16">
        <f t="shared" si="29"/>
        <v>1588.8616778950766</v>
      </c>
    </row>
    <row r="300" spans="8:14" x14ac:dyDescent="0.55000000000000004">
      <c r="H300" s="3">
        <v>117</v>
      </c>
      <c r="I300" s="16">
        <f t="shared" si="24"/>
        <v>65.176612301590424</v>
      </c>
      <c r="J300" s="16">
        <f t="shared" si="25"/>
        <v>0.55999866825051248</v>
      </c>
      <c r="K300" s="17">
        <f t="shared" si="26"/>
        <v>-7.8783817606760415E-3</v>
      </c>
      <c r="L300" s="16">
        <f t="shared" si="27"/>
        <v>11.507155878953359</v>
      </c>
      <c r="M300" s="18">
        <f t="shared" si="28"/>
        <v>-5744.5979026456735</v>
      </c>
      <c r="N300" s="16">
        <f t="shared" si="29"/>
        <v>1602.4101188829165</v>
      </c>
    </row>
    <row r="301" spans="8:14" x14ac:dyDescent="0.55000000000000004">
      <c r="H301" s="3">
        <v>118</v>
      </c>
      <c r="I301" s="16">
        <f t="shared" si="24"/>
        <v>65.732657293925996</v>
      </c>
      <c r="J301" s="16">
        <f t="shared" si="25"/>
        <v>0.55207700666168935</v>
      </c>
      <c r="K301" s="17">
        <f t="shared" si="26"/>
        <v>-7.9642418701053614E-3</v>
      </c>
      <c r="L301" s="16">
        <f t="shared" si="27"/>
        <v>11.267900249293923</v>
      </c>
      <c r="M301" s="18">
        <f t="shared" si="28"/>
        <v>-5739.0189189378134</v>
      </c>
      <c r="N301" s="16">
        <f t="shared" si="29"/>
        <v>1615.7692875847754</v>
      </c>
    </row>
    <row r="302" spans="8:14" x14ac:dyDescent="0.55000000000000004">
      <c r="H302" s="3">
        <v>119</v>
      </c>
      <c r="I302" s="16">
        <f t="shared" si="24"/>
        <v>66.280738390243613</v>
      </c>
      <c r="J302" s="16">
        <f t="shared" si="25"/>
        <v>0.54407156790424438</v>
      </c>
      <c r="K302" s="17">
        <f t="shared" si="26"/>
        <v>-8.045951887232004E-3</v>
      </c>
      <c r="L302" s="16">
        <f t="shared" si="27"/>
        <v>11.028957981152235</v>
      </c>
      <c r="M302" s="18">
        <f t="shared" si="28"/>
        <v>-5729.5751885001728</v>
      </c>
      <c r="N302" s="16">
        <f t="shared" si="29"/>
        <v>1628.9371209956155</v>
      </c>
    </row>
    <row r="303" spans="8:14" x14ac:dyDescent="0.55000000000000004">
      <c r="H303" s="3">
        <v>120</v>
      </c>
      <c r="I303" s="16">
        <f t="shared" si="24"/>
        <v>66.820773872522579</v>
      </c>
      <c r="J303" s="16">
        <f t="shared" si="25"/>
        <v>0.53598645426795699</v>
      </c>
      <c r="K303" s="17">
        <f t="shared" si="26"/>
        <v>-8.1236078430145225E-3</v>
      </c>
      <c r="L303" s="16">
        <f t="shared" si="27"/>
        <v>10.790487750068587</v>
      </c>
      <c r="M303" s="18">
        <f t="shared" si="28"/>
        <v>-5716.3803908466025</v>
      </c>
      <c r="N303" s="16">
        <f t="shared" si="29"/>
        <v>1641.9116558123965</v>
      </c>
    </row>
    <row r="304" spans="8:14" x14ac:dyDescent="0.55000000000000004">
      <c r="H304" s="3">
        <v>121</v>
      </c>
      <c r="I304" s="16">
        <f t="shared" si="24"/>
        <v>67.352686076601287</v>
      </c>
      <c r="J304" s="16">
        <f t="shared" si="25"/>
        <v>0.52782567077715226</v>
      </c>
      <c r="K304" s="17">
        <f t="shared" si="26"/>
        <v>-8.1973081942548695E-3</v>
      </c>
      <c r="L304" s="16">
        <f t="shared" si="27"/>
        <v>10.552643419625063</v>
      </c>
      <c r="M304" s="18">
        <f t="shared" si="28"/>
        <v>-5699.5517918401192</v>
      </c>
      <c r="N304" s="16">
        <f t="shared" si="29"/>
        <v>1654.6910261274097</v>
      </c>
    </row>
    <row r="305" spans="8:14" x14ac:dyDescent="0.55000000000000004">
      <c r="H305" s="3">
        <v>122</v>
      </c>
      <c r="I305" s="16">
        <f t="shared" si="24"/>
        <v>67.876401293741949</v>
      </c>
      <c r="J305" s="16">
        <f t="shared" si="25"/>
        <v>0.51959312289380066</v>
      </c>
      <c r="K305" s="17">
        <f t="shared" si="26"/>
        <v>-8.2671535662396812E-3</v>
      </c>
      <c r="L305" s="16">
        <f t="shared" si="27"/>
        <v>10.315573895619217</v>
      </c>
      <c r="M305" s="18">
        <f t="shared" si="28"/>
        <v>-5679.2100699990469</v>
      </c>
      <c r="N305" s="16">
        <f t="shared" si="29"/>
        <v>1667.2734610633408</v>
      </c>
    </row>
    <row r="306" spans="8:14" x14ac:dyDescent="0.55000000000000004">
      <c r="H306" s="3">
        <v>123</v>
      </c>
      <c r="I306" s="16">
        <f t="shared" si="24"/>
        <v>68.391849670026602</v>
      </c>
      <c r="J306" s="16">
        <f t="shared" si="25"/>
        <v>0.5112926144762765</v>
      </c>
      <c r="K306" s="17">
        <f t="shared" si="26"/>
        <v>-8.3332464988935297E-3</v>
      </c>
      <c r="L306" s="16">
        <f t="shared" si="27"/>
        <v>10.079422987555908</v>
      </c>
      <c r="M306" s="18">
        <f t="shared" si="28"/>
        <v>-5655.4791389544152</v>
      </c>
      <c r="N306" s="16">
        <f t="shared" si="29"/>
        <v>1679.6572823562235</v>
      </c>
    </row>
    <row r="307" spans="8:14" x14ac:dyDescent="0.55000000000000004">
      <c r="H307" s="3">
        <v>124</v>
      </c>
      <c r="I307" s="16">
        <f t="shared" si="24"/>
        <v>68.898965103837838</v>
      </c>
      <c r="J307" s="16">
        <f t="shared" si="25"/>
        <v>0.50292784598993001</v>
      </c>
      <c r="K307" s="17">
        <f t="shared" si="26"/>
        <v>-8.3956911971134369E-3</v>
      </c>
      <c r="L307" s="16">
        <f t="shared" si="27"/>
        <v>9.8443292776130757</v>
      </c>
      <c r="M307" s="18">
        <f t="shared" si="28"/>
        <v>-5628.4859662842182</v>
      </c>
      <c r="N307" s="16">
        <f t="shared" si="29"/>
        <v>1691.8409018923783</v>
      </c>
    </row>
    <row r="308" spans="8:14" x14ac:dyDescent="0.55000000000000004">
      <c r="H308" s="3">
        <v>125</v>
      </c>
      <c r="I308" s="16">
        <f t="shared" si="24"/>
        <v>69.397685141674302</v>
      </c>
      <c r="J308" s="16">
        <f t="shared" si="25"/>
        <v>0.494502412964969</v>
      </c>
      <c r="K308" s="17">
        <f t="shared" si="26"/>
        <v>-8.4545932859057607E-3</v>
      </c>
      <c r="L308" s="16">
        <f t="shared" si="27"/>
        <v>9.6104259972275123</v>
      </c>
      <c r="M308" s="18">
        <f t="shared" si="28"/>
        <v>-5598.3603889544383</v>
      </c>
      <c r="N308" s="16">
        <f t="shared" si="29"/>
        <v>1703.8228192053459</v>
      </c>
    </row>
    <row r="309" spans="8:14" x14ac:dyDescent="0.55000000000000004">
      <c r="H309" s="3">
        <v>126</v>
      </c>
      <c r="I309" s="16">
        <f t="shared" si="24"/>
        <v>69.887950872545801</v>
      </c>
      <c r="J309" s="16">
        <f t="shared" si="25"/>
        <v>0.48601980469656642</v>
      </c>
      <c r="K309" s="17">
        <f t="shared" si="26"/>
        <v>-8.5100595708967192E-3</v>
      </c>
      <c r="L309" s="16">
        <f t="shared" si="27"/>
        <v>9.3778409114372732</v>
      </c>
      <c r="M309" s="18">
        <f t="shared" si="28"/>
        <v>-5565.2349256008229</v>
      </c>
      <c r="N309" s="16">
        <f t="shared" si="29"/>
        <v>1715.6016189386953</v>
      </c>
    </row>
    <row r="310" spans="8:14" x14ac:dyDescent="0.55000000000000004">
      <c r="H310" s="3">
        <v>127</v>
      </c>
      <c r="I310" s="16">
        <f t="shared" si="24"/>
        <v>70.369706821187009</v>
      </c>
      <c r="J310" s="16">
        <f t="shared" si="25"/>
        <v>0.47748340318154781</v>
      </c>
      <c r="K310" s="17">
        <f t="shared" si="26"/>
        <v>-8.5621978047372982E-3</v>
      </c>
      <c r="L310" s="16">
        <f t="shared" si="27"/>
        <v>9.1466962111074075</v>
      </c>
      <c r="M310" s="18">
        <f t="shared" si="28"/>
        <v>-5529.2445858890715</v>
      </c>
      <c r="N310" s="16">
        <f t="shared" si="29"/>
        <v>1727.1759682804445</v>
      </c>
    </row>
    <row r="311" spans="8:14" x14ac:dyDescent="0.55000000000000004">
      <c r="H311" s="3">
        <v>128</v>
      </c>
      <c r="I311" s="16">
        <f t="shared" si="24"/>
        <v>70.84290084032375</v>
      </c>
      <c r="J311" s="16">
        <f t="shared" si="25"/>
        <v>0.4688964822855326</v>
      </c>
      <c r="K311" s="17">
        <f t="shared" si="26"/>
        <v>-8.6111164598719359E-3</v>
      </c>
      <c r="L311" s="16">
        <f t="shared" si="27"/>
        <v>8.9171084131556348</v>
      </c>
      <c r="M311" s="18">
        <f t="shared" si="28"/>
        <v>-5490.5266771946353</v>
      </c>
      <c r="N311" s="16">
        <f t="shared" si="29"/>
        <v>1738.5446143747222</v>
      </c>
    </row>
    <row r="312" spans="8:14" x14ac:dyDescent="0.55000000000000004">
      <c r="H312" s="3">
        <v>129</v>
      </c>
      <c r="I312" s="16">
        <f t="shared" si="24"/>
        <v>71.307484002219084</v>
      </c>
      <c r="J312" s="16">
        <f t="shared" si="25"/>
        <v>0.46026220713394489</v>
      </c>
      <c r="K312" s="17">
        <f t="shared" si="26"/>
        <v>-8.6569245080891088E-3</v>
      </c>
      <c r="L312" s="16">
        <f t="shared" si="27"/>
        <v>8.689188268884644</v>
      </c>
      <c r="M312" s="18">
        <f t="shared" si="28"/>
        <v>-5449.2206088463972</v>
      </c>
      <c r="N312" s="16">
        <f t="shared" si="29"/>
        <v>1749.7063817161263</v>
      </c>
    </row>
    <row r="313" spans="8:14" x14ac:dyDescent="0.55000000000000004">
      <c r="H313" s="3">
        <v>130</v>
      </c>
      <c r="I313" s="16">
        <f t="shared" si="24"/>
        <v>71.763410489719035</v>
      </c>
      <c r="J313" s="16">
        <f t="shared" si="25"/>
        <v>0.45158363371993043</v>
      </c>
      <c r="K313" s="17">
        <f t="shared" si="26"/>
        <v>-8.6997312072207029E-3</v>
      </c>
      <c r="L313" s="16">
        <f t="shared" si="27"/>
        <v>8.4630406805174268</v>
      </c>
      <c r="M313" s="18">
        <f t="shared" si="28"/>
        <v>-5405.467694181445</v>
      </c>
      <c r="N313" s="16">
        <f t="shared" si="29"/>
        <v>1760.6601695320633</v>
      </c>
    </row>
    <row r="314" spans="8:14" x14ac:dyDescent="0.55000000000000004">
      <c r="H314" s="3">
        <v>131</v>
      </c>
      <c r="I314" s="16">
        <f t="shared" si="24"/>
        <v>72.210637487012221</v>
      </c>
      <c r="J314" s="16">
        <f t="shared" si="25"/>
        <v>0.44286370872186498</v>
      </c>
      <c r="K314" s="17">
        <f t="shared" si="26"/>
        <v>-8.7396458953063992E-3</v>
      </c>
      <c r="L314" s="16">
        <f t="shared" si="27"/>
        <v>8.2387646260215543</v>
      </c>
      <c r="M314" s="18">
        <f t="shared" si="28"/>
        <v>-5359.4109506606319</v>
      </c>
      <c r="N314" s="16">
        <f t="shared" si="29"/>
        <v>1771.4049491582048</v>
      </c>
    </row>
    <row r="315" spans="8:14" x14ac:dyDescent="0.55000000000000004">
      <c r="H315" s="3">
        <v>132</v>
      </c>
      <c r="I315" s="16">
        <f t="shared" si="24"/>
        <v>72.649125070308045</v>
      </c>
      <c r="J315" s="16">
        <f t="shared" si="25"/>
        <v>0.43410526952285167</v>
      </c>
      <c r="K315" s="17">
        <f t="shared" si="26"/>
        <v>-8.7767777924895266E-3</v>
      </c>
      <c r="L315" s="16">
        <f t="shared" si="27"/>
        <v>8.0164530922980113</v>
      </c>
      <c r="M315" s="18">
        <f t="shared" si="28"/>
        <v>-5311.1948982968997</v>
      </c>
      <c r="N315" s="16">
        <f t="shared" si="29"/>
        <v>1781.9397614120019</v>
      </c>
    </row>
    <row r="316" spans="8:14" x14ac:dyDescent="0.55000000000000004">
      <c r="H316" s="3">
        <v>133</v>
      </c>
      <c r="I316" s="16">
        <f t="shared" si="24"/>
        <v>73.078836098632593</v>
      </c>
      <c r="J316" s="16">
        <f t="shared" si="25"/>
        <v>0.42531104442436646</v>
      </c>
      <c r="K316" s="17">
        <f t="shared" si="26"/>
        <v>-8.8112358108620985E-3</v>
      </c>
      <c r="L316" s="16">
        <f t="shared" si="27"/>
        <v>7.7961930167995765</v>
      </c>
      <c r="M316" s="18">
        <f t="shared" si="28"/>
        <v>-5260.9653566503039</v>
      </c>
      <c r="N316" s="16">
        <f t="shared" si="29"/>
        <v>1792.2637139690148</v>
      </c>
    </row>
    <row r="317" spans="8:14" x14ac:dyDescent="0.55000000000000004">
      <c r="H317" s="3">
        <v>134</v>
      </c>
      <c r="I317" s="16">
        <f t="shared" si="24"/>
        <v>73.499736104931543</v>
      </c>
      <c r="J317" s="16">
        <f t="shared" si="25"/>
        <v>0.41648365304600837</v>
      </c>
      <c r="K317" s="17">
        <f t="shared" si="26"/>
        <v>-8.843128372429539E-3</v>
      </c>
      <c r="L317" s="16">
        <f t="shared" si="27"/>
        <v>7.5780652376332203</v>
      </c>
      <c r="M317" s="18">
        <f t="shared" si="28"/>
        <v>-5208.8692406452101</v>
      </c>
      <c r="N317" s="16">
        <f t="shared" si="29"/>
        <v>1802.3759787466242</v>
      </c>
    </row>
    <row r="318" spans="8:14" x14ac:dyDescent="0.55000000000000004">
      <c r="H318" s="3">
        <v>135</v>
      </c>
      <c r="I318" s="16">
        <f t="shared" si="24"/>
        <v>73.911793187662823</v>
      </c>
      <c r="J318" s="16">
        <f t="shared" si="25"/>
        <v>0.40762560690317373</v>
      </c>
      <c r="K318" s="17">
        <f t="shared" si="26"/>
        <v>-8.8725632353198729E-3</v>
      </c>
      <c r="L318" s="16">
        <f t="shared" si="27"/>
        <v>7.3621444521901358</v>
      </c>
      <c r="M318" s="18">
        <f t="shared" si="28"/>
        <v>-5155.0543554665846</v>
      </c>
      <c r="N318" s="16">
        <f t="shared" si="29"/>
        <v>1812.2757892995103</v>
      </c>
    </row>
    <row r="319" spans="8:14" x14ac:dyDescent="0.55000000000000004">
      <c r="H319" s="3">
        <v>136</v>
      </c>
      <c r="I319" s="16">
        <f t="shared" si="24"/>
        <v>74.314977903052181</v>
      </c>
      <c r="J319" s="16">
        <f t="shared" si="25"/>
        <v>0.39873931015436098</v>
      </c>
      <c r="K319" s="17">
        <f t="shared" si="26"/>
        <v>-8.8996473283183813E-3</v>
      </c>
      <c r="L319" s="16">
        <f t="shared" si="27"/>
        <v>7.1484991843365444</v>
      </c>
      <c r="M319" s="18">
        <f t="shared" si="28"/>
        <v>-5099.669190793149</v>
      </c>
      <c r="N319" s="16">
        <f t="shared" si="29"/>
        <v>1821.9624382310535</v>
      </c>
    </row>
    <row r="320" spans="8:14" x14ac:dyDescent="0.55000000000000004">
      <c r="H320" s="3">
        <v>137</v>
      </c>
      <c r="I320" s="16">
        <f t="shared" si="24"/>
        <v>74.70926315817745</v>
      </c>
      <c r="J320" s="16">
        <f t="shared" si="25"/>
        <v>0.38982706050976279</v>
      </c>
      <c r="K320" s="17">
        <f t="shared" si="26"/>
        <v>-8.9244865937668921E-3</v>
      </c>
      <c r="L320" s="16">
        <f t="shared" si="27"/>
        <v>6.9371917601873765</v>
      </c>
      <c r="M320" s="18">
        <f t="shared" si="28"/>
        <v>-5042.8627146259787</v>
      </c>
      <c r="N320" s="16">
        <f t="shared" si="29"/>
        <v>1831.4352746246511</v>
      </c>
    </row>
    <row r="321" spans="8:14" x14ac:dyDescent="0.55000000000000004">
      <c r="H321" s="3">
        <v>138</v>
      </c>
      <c r="I321" s="16">
        <f t="shared" si="24"/>
        <v>75.094624105038662</v>
      </c>
      <c r="J321" s="16">
        <f t="shared" si="25"/>
        <v>0.38089105029277259</v>
      </c>
      <c r="K321" s="17">
        <f t="shared" si="26"/>
        <v>-8.9471858388271916E-3</v>
      </c>
      <c r="L321" s="16">
        <f t="shared" si="27"/>
        <v>6.7282782924743758</v>
      </c>
      <c r="M321" s="18">
        <f t="shared" si="28"/>
        <v>-4984.7841669713689</v>
      </c>
      <c r="N321" s="16">
        <f t="shared" si="29"/>
        <v>1840.6937014987125</v>
      </c>
    </row>
    <row r="322" spans="8:14" x14ac:dyDescent="0.55000000000000004">
      <c r="H322" s="3">
        <v>139</v>
      </c>
      <c r="I322" s="16">
        <f t="shared" si="24"/>
        <v>75.471038035762589</v>
      </c>
      <c r="J322" s="16">
        <f t="shared" si="25"/>
        <v>0.37193336764606155</v>
      </c>
      <c r="K322" s="17">
        <f t="shared" si="26"/>
        <v>-8.9678485950707119E-3</v>
      </c>
      <c r="L322" s="16">
        <f t="shared" si="27"/>
        <v>6.5218086735093381</v>
      </c>
      <c r="M322" s="18">
        <f t="shared" si="28"/>
        <v>-4925.5828536369563</v>
      </c>
      <c r="N322" s="16">
        <f t="shared" si="29"/>
        <v>1849.7371732889158</v>
      </c>
    </row>
    <row r="323" spans="8:14" x14ac:dyDescent="0.55000000000000004">
      <c r="H323" s="3">
        <v>140</v>
      </c>
      <c r="I323" s="16">
        <f t="shared" si="24"/>
        <v>75.838484279082095</v>
      </c>
      <c r="J323" s="16">
        <f t="shared" si="25"/>
        <v>0.36295599787393196</v>
      </c>
      <c r="K323" s="17">
        <f t="shared" si="26"/>
        <v>-8.9865769863215796E-3</v>
      </c>
      <c r="L323" s="16">
        <f t="shared" si="27"/>
        <v>6.3178265767322896</v>
      </c>
      <c r="M323" s="18">
        <f t="shared" si="28"/>
        <v>-4865.4079403996993</v>
      </c>
      <c r="N323" s="16">
        <f t="shared" si="29"/>
        <v>1858.5651933610884</v>
      </c>
    </row>
    <row r="324" spans="8:14" x14ac:dyDescent="0.55000000000000004">
      <c r="H324" s="3">
        <v>141</v>
      </c>
      <c r="I324" s="16">
        <f t="shared" ref="I324:I363" si="30" xml:space="preserve"> ($C$5/2)*(1-COS(RADIANS(H324)))+($C$8-SQRT($C$8^2-(($C$5/2)*SIN(RADIANS(H324)))^2))</f>
        <v>76.196944098222872</v>
      </c>
      <c r="J324" s="16">
        <f t="shared" ref="J324:J363" si="31">(($C$5/2)*SIN(RADIANS(H324))+(($C$5/2)^2*SIN(RADIANS(H324))*COS(RADIANS(H324)))/SQRT($C$8^2-(($C$5/2)*SIN(RADIANS(H324)))^2))*(PI()/180)</f>
        <v>0.35396082491274117</v>
      </c>
      <c r="K324" s="17">
        <f t="shared" ref="K324:K363" si="32">(($C$5/2)*COS(RADIANS(H324))+(($C$5/2)^2*COS(2*RADIANS(H324)))/SQRT($C$8^2-(($C$5/2)*SIN(RADIANS(H324)))^2)+(($C$5/2)^4*(SIN(RADIANS(H324))^2)*(COS(RADIANS(H324))^2))/(SQRT($C$8^2-(($C$5/2)*SIN(RADIANS(H324)))^2)^3))*(PI()/180)^2</f>
        <v>-9.0034716046476296E-3</v>
      </c>
      <c r="L324" s="16">
        <f t="shared" ref="L324:L363" si="33">(($C$5/2)/1000)*($C$11*2*PI()/60)*(SIN(H324*PI()/180) + (($C$5/2)/$C$8)*SIN(2*H324*PI()/180))</f>
        <v>6.1163694668237545</v>
      </c>
      <c r="M324" s="18">
        <f t="shared" ref="M324:M363" si="34">(($C$5/2)/1000)*($C$11*2*PI()/60)^2*(COS(RADIANS(H324)) + 2*(($C$5/2)/$C$8)*COS(2*RADIANS(H324)))</f>
        <v>-4804.4082478038026</v>
      </c>
      <c r="N324" s="16">
        <f t="shared" ref="N324:N363" si="35" xml:space="preserve"> (( PI()*$C$4^2/4 * ( ($C$5/2)*(1-COS(RADIANS(H324))) + $C$8 - SQRT($C$8^2 - ($C$5/2)^2 * SIN(RADIANS(H324))^2 ) ) ) / 1000)*4+$C$6</f>
        <v>1867.177311557901</v>
      </c>
    </row>
    <row r="325" spans="8:14" x14ac:dyDescent="0.55000000000000004">
      <c r="H325" s="3">
        <v>142</v>
      </c>
      <c r="I325" s="16">
        <f t="shared" si="30"/>
        <v>76.546400590320715</v>
      </c>
      <c r="J325" s="16">
        <f t="shared" si="31"/>
        <v>0.3449496329213198</v>
      </c>
      <c r="K325" s="17">
        <f t="shared" si="32"/>
        <v>-9.0186313943638446E-3</v>
      </c>
      <c r="L325" s="16">
        <f t="shared" si="33"/>
        <v>5.9174686183495551</v>
      </c>
      <c r="M325" s="18">
        <f t="shared" si="34"/>
        <v>-4742.7320468457538</v>
      </c>
      <c r="N325" s="16">
        <f t="shared" si="35"/>
        <v>1875.5731217823322</v>
      </c>
    </row>
    <row r="326" spans="8:14" x14ac:dyDescent="0.55000000000000004">
      <c r="H326" s="3">
        <v>143</v>
      </c>
      <c r="I326" s="16">
        <f t="shared" si="30"/>
        <v>76.88683858748648</v>
      </c>
      <c r="J326" s="16">
        <f t="shared" si="31"/>
        <v>0.33592410798344208</v>
      </c>
      <c r="K326" s="17">
        <f t="shared" si="32"/>
        <v>-9.0321535438852209E-3</v>
      </c>
      <c r="L326" s="16">
        <f t="shared" si="33"/>
        <v>5.7211491428958015</v>
      </c>
      <c r="M326" s="18">
        <f t="shared" si="34"/>
        <v>-4680.5268558023572</v>
      </c>
      <c r="N326" s="16">
        <f t="shared" si="35"/>
        <v>1883.7522596207245</v>
      </c>
    </row>
    <row r="327" spans="8:14" x14ac:dyDescent="0.55000000000000004">
      <c r="H327" s="3">
        <v>144</v>
      </c>
      <c r="I327" s="16">
        <f t="shared" si="30"/>
        <v>77.218244559625887</v>
      </c>
      <c r="J327" s="16">
        <f t="shared" si="31"/>
        <v>0.32688583991460141</v>
      </c>
      <c r="K327" s="17">
        <f t="shared" si="32"/>
        <v>-9.0441333852409548E-3</v>
      </c>
      <c r="L327" s="16">
        <f t="shared" si="33"/>
        <v>5.5274300246411343</v>
      </c>
      <c r="M327" s="18">
        <f t="shared" si="34"/>
        <v>-4617.9392384562325</v>
      </c>
      <c r="N327" s="16">
        <f t="shared" si="35"/>
        <v>1891.7144000079936</v>
      </c>
    </row>
    <row r="328" spans="8:14" x14ac:dyDescent="0.55000000000000004">
      <c r="H328" s="3">
        <v>145</v>
      </c>
      <c r="I328" s="16">
        <f t="shared" si="30"/>
        <v>77.540606519115386</v>
      </c>
      <c r="J328" s="16">
        <f t="shared" si="31"/>
        <v>0.31783632416552293</v>
      </c>
      <c r="K328" s="17">
        <f t="shared" si="32"/>
        <v>-9.0546643010394334E-3</v>
      </c>
      <c r="L328" s="16">
        <f t="shared" si="33"/>
        <v>5.3363241643027264</v>
      </c>
      <c r="M328" s="18">
        <f t="shared" si="34"/>
        <v>-4555.1146039712476</v>
      </c>
      <c r="N328" s="16">
        <f t="shared" si="35"/>
        <v>1899.4592549374368</v>
      </c>
    </row>
    <row r="329" spans="8:14" x14ac:dyDescent="0.55000000000000004">
      <c r="H329" s="3">
        <v>146</v>
      </c>
      <c r="I329" s="16">
        <f t="shared" si="30"/>
        <v>77.853913927426561</v>
      </c>
      <c r="J329" s="16">
        <f t="shared" si="31"/>
        <v>0.3087769638150854</v>
      </c>
      <c r="K329" s="17">
        <f t="shared" si="32"/>
        <v>-9.0638376386533871E-3</v>
      </c>
      <c r="L329" s="16">
        <f t="shared" si="33"/>
        <v>5.1478384313821106</v>
      </c>
      <c r="M329" s="18">
        <f t="shared" si="34"/>
        <v>-4492.1970086683332</v>
      </c>
      <c r="N329" s="16">
        <f t="shared" si="35"/>
        <v>1906.9865712173487</v>
      </c>
    </row>
    <row r="330" spans="8:14" x14ac:dyDescent="0.55000000000000004">
      <c r="H330" s="3">
        <v>147</v>
      </c>
      <c r="I330" s="16">
        <f t="shared" si="30"/>
        <v>78.158157603785355</v>
      </c>
      <c r="J330" s="16">
        <f t="shared" si="31"/>
        <v>0.29970907164554672</v>
      </c>
      <c r="K330" s="17">
        <f t="shared" si="32"/>
        <v>-9.0717426313770867E-3</v>
      </c>
      <c r="L330" s="16">
        <f t="shared" si="33"/>
        <v>4.9619737246264517</v>
      </c>
      <c r="M330" s="18">
        <f t="shared" si="34"/>
        <v>-4429.3289599495729</v>
      </c>
      <c r="N330" s="16">
        <f t="shared" si="35"/>
        <v>1914.2961282765336</v>
      </c>
    </row>
    <row r="331" spans="8:14" x14ac:dyDescent="0.55000000000000004">
      <c r="H331" s="3">
        <v>148</v>
      </c>
      <c r="I331" s="16">
        <f t="shared" si="30"/>
        <v>78.453329635944854</v>
      </c>
      <c r="J331" s="16">
        <f t="shared" si="31"/>
        <v>0.29063387229323806</v>
      </c>
      <c r="K331" s="17">
        <f t="shared" si="32"/>
        <v>-9.0784663262921065E-3</v>
      </c>
      <c r="L331" s="16">
        <f t="shared" si="33"/>
        <v>4.778725040610599</v>
      </c>
      <c r="M331" s="18">
        <f t="shared" si="34"/>
        <v>-4366.6512226157229</v>
      </c>
      <c r="N331" s="16">
        <f t="shared" si="35"/>
        <v>1921.3877360205879</v>
      </c>
    </row>
    <row r="332" spans="8:14" x14ac:dyDescent="0.55000000000000004">
      <c r="H332" s="3">
        <v>149</v>
      </c>
      <c r="I332" s="16">
        <f t="shared" si="30"/>
        <v>78.739423293143687</v>
      </c>
      <c r="J332" s="16">
        <f t="shared" si="31"/>
        <v>0.28155250446815228</v>
      </c>
      <c r="K332" s="17">
        <f t="shared" si="32"/>
        <v>-9.0840935185654056E-3</v>
      </c>
      <c r="L332" s="16">
        <f t="shared" si="33"/>
        <v>4.598081550335186</v>
      </c>
      <c r="M332" s="18">
        <f t="shared" si="34"/>
        <v>-4304.3026278192583</v>
      </c>
      <c r="N332" s="16">
        <f t="shared" si="35"/>
        <v>1928.2612327406953</v>
      </c>
    </row>
    <row r="333" spans="8:14" x14ac:dyDescent="0.55000000000000004">
      <c r="H333" s="3">
        <v>150</v>
      </c>
      <c r="I333" s="16">
        <f t="shared" si="30"/>
        <v>79.016432941315657</v>
      </c>
      <c r="J333" s="16">
        <f t="shared" si="31"/>
        <v>0.27246602323613545</v>
      </c>
      <c r="K333" s="17">
        <f t="shared" si="32"/>
        <v>-9.0887066918926597E-3</v>
      </c>
      <c r="L333" s="16">
        <f t="shared" si="33"/>
        <v>4.420026683725963</v>
      </c>
      <c r="M333" s="18">
        <f t="shared" si="34"/>
        <v>-4242.4198848916385</v>
      </c>
      <c r="N333" s="16">
        <f t="shared" si="35"/>
        <v>1934.9164830765146</v>
      </c>
    </row>
    <row r="334" spans="8:14" x14ac:dyDescent="0.55000000000000004">
      <c r="H334" s="3">
        <v>151</v>
      </c>
      <c r="I334" s="16">
        <f t="shared" si="30"/>
        <v>79.28435396061073</v>
      </c>
      <c r="J334" s="16">
        <f t="shared" si="31"/>
        <v>0.26337540235768803</v>
      </c>
      <c r="K334" s="17">
        <f t="shared" si="32"/>
        <v>-9.0923859647913472E-3</v>
      </c>
      <c r="L334" s="16">
        <f t="shared" si="33"/>
        <v>4.2445382219097212</v>
      </c>
      <c r="M334" s="18">
        <f t="shared" si="34"/>
        <v>-4181.1373962798798</v>
      </c>
      <c r="N334" s="16">
        <f t="shared" si="35"/>
        <v>1941.3533760345881</v>
      </c>
    </row>
    <row r="335" spans="8:14" x14ac:dyDescent="0.55000000000000004">
      <c r="H335" s="3">
        <v>152</v>
      </c>
      <c r="I335" s="16">
        <f t="shared" si="30"/>
        <v>79.543182665280355</v>
      </c>
      <c r="J335" s="16">
        <f t="shared" si="31"/>
        <v>0.25428153667767067</v>
      </c>
      <c r="K335" s="17">
        <f t="shared" si="32"/>
        <v>-9.0952090424413524E-3</v>
      </c>
      <c r="L335" s="16">
        <f t="shared" si="33"/>
        <v>4.0715883971323308</v>
      </c>
      <c r="M335" s="18">
        <f t="shared" si="34"/>
        <v>-4120.5870758234951</v>
      </c>
      <c r="N335" s="16">
        <f t="shared" si="35"/>
        <v>1947.5718230635625</v>
      </c>
    </row>
    <row r="336" spans="8:14" x14ac:dyDescent="0.55000000000000004">
      <c r="H336" s="3">
        <v>153</v>
      </c>
      <c r="I336" s="16">
        <f t="shared" si="30"/>
        <v>79.792916225976001</v>
      </c>
      <c r="J336" s="16">
        <f t="shared" si="31"/>
        <v>0.24518524456052695</v>
      </c>
      <c r="K336" s="17">
        <f t="shared" si="32"/>
        <v>-9.0972511737665365E-3</v>
      </c>
      <c r="L336" s="16">
        <f t="shared" si="33"/>
        <v>3.9011440001750972</v>
      </c>
      <c r="M336" s="18">
        <f t="shared" si="34"/>
        <v>-4060.8981705987417</v>
      </c>
      <c r="N336" s="16">
        <f t="shared" si="35"/>
        <v>1953.5717561873835</v>
      </c>
    </row>
    <row r="337" spans="8:14" x14ac:dyDescent="0.55000000000000004">
      <c r="H337" s="3">
        <v>154</v>
      </c>
      <c r="I337" s="16">
        <f t="shared" si="30"/>
        <v>80.033552594503334</v>
      </c>
      <c r="J337" s="16">
        <f t="shared" si="31"/>
        <v>0.23608727036592872</v>
      </c>
      <c r="K337" s="17">
        <f t="shared" si="32"/>
        <v>-9.098585113447643E-3</v>
      </c>
      <c r="L337" s="16">
        <f t="shared" si="33"/>
        <v>3.7331664951160675</v>
      </c>
      <c r="M337" s="18">
        <f t="shared" si="34"/>
        <v>-4002.1970865524722</v>
      </c>
      <c r="N337" s="16">
        <f t="shared" si="35"/>
        <v>1959.3531261974911</v>
      </c>
    </row>
    <row r="338" spans="8:14" x14ac:dyDescent="0.55000000000000004">
      <c r="H338" s="3">
        <v>155</v>
      </c>
      <c r="I338" s="16">
        <f t="shared" si="30"/>
        <v>80.265090431070263</v>
      </c>
      <c r="J338" s="16">
        <f t="shared" si="31"/>
        <v>0.22698828696007653</v>
      </c>
      <c r="K338" s="17">
        <f t="shared" si="32"/>
        <v>-9.0992810885561076E-3</v>
      </c>
      <c r="L338" s="16">
        <f t="shared" si="33"/>
        <v>3.5676121412738424</v>
      </c>
      <c r="M338" s="18">
        <f t="shared" si="34"/>
        <v>-3944.6072181432455</v>
      </c>
      <c r="N338" s="16">
        <f t="shared" si="35"/>
        <v>1964.9159009049274</v>
      </c>
    </row>
    <row r="339" spans="8:14" x14ac:dyDescent="0.55000000000000004">
      <c r="H339" s="3">
        <v>156</v>
      </c>
      <c r="I339" s="16">
        <f t="shared" si="30"/>
        <v>80.487529034062391</v>
      </c>
      <c r="J339" s="16">
        <f t="shared" si="31"/>
        <v>0.21788889825818133</v>
      </c>
      <c r="K339" s="17">
        <f t="shared" si="32"/>
        <v>-9.0994067694987173E-3</v>
      </c>
      <c r="L339" s="16">
        <f t="shared" si="33"/>
        <v>3.4044321221624974</v>
      </c>
      <c r="M339" s="18">
        <f t="shared" si="34"/>
        <v>-3888.2487822021722</v>
      </c>
      <c r="N339" s="16">
        <f t="shared" si="35"/>
        <v>1970.2600634531702</v>
      </c>
    </row>
    <row r="340" spans="8:14" x14ac:dyDescent="0.55000000000000004">
      <c r="H340" s="3">
        <v>157</v>
      </c>
      <c r="I340" s="16">
        <f t="shared" si="30"/>
        <v>80.700868272374663</v>
      </c>
      <c r="J340" s="16">
        <f t="shared" si="31"/>
        <v>0.20878964179397694</v>
      </c>
      <c r="K340" s="17">
        <f t="shared" si="32"/>
        <v>-9.0990272449651705E-3</v>
      </c>
      <c r="L340" s="16">
        <f t="shared" si="33"/>
        <v>3.2435726812774668</v>
      </c>
      <c r="M340" s="18">
        <f t="shared" si="34"/>
        <v>-3833.2386562207666</v>
      </c>
      <c r="N340" s="16">
        <f t="shared" si="35"/>
        <v>1975.3856106923758</v>
      </c>
    </row>
    <row r="341" spans="8:14" x14ac:dyDescent="0.55000000000000004">
      <c r="H341" s="3">
        <v>158</v>
      </c>
      <c r="I341" s="16">
        <f t="shared" si="30"/>
        <v>80.905108520324347</v>
      </c>
      <c r="J341" s="16">
        <f t="shared" si="31"/>
        <v>0.19969099131241022</v>
      </c>
      <c r="K341" s="17">
        <f t="shared" si="32"/>
        <v>-9.0982050005740441E-3</v>
      </c>
      <c r="L341" s="16">
        <f t="shared" si="33"/>
        <v>3.0849752645236728</v>
      </c>
      <c r="M341" s="18">
        <f t="shared" si="34"/>
        <v>-3779.6902212674577</v>
      </c>
      <c r="N341" s="16">
        <f t="shared" si="35"/>
        <v>1980.2925516156433</v>
      </c>
    </row>
    <row r="342" spans="8:14" x14ac:dyDescent="0.55000000000000004">
      <c r="H342" s="3">
        <v>159</v>
      </c>
      <c r="I342" s="16">
        <f t="shared" si="30"/>
        <v>81.100250595167054</v>
      </c>
      <c r="J342" s="16">
        <f t="shared" si="31"/>
        <v>0.1905933593819594</v>
      </c>
      <c r="K342" s="17">
        <f t="shared" si="32"/>
        <v>-9.0969999009173404E-3</v>
      </c>
      <c r="L342" s="16">
        <f t="shared" si="33"/>
        <v>2.9285766690889803</v>
      </c>
      <c r="M342" s="18">
        <f t="shared" si="34"/>
        <v>-3727.7132097286021</v>
      </c>
      <c r="N342" s="16">
        <f t="shared" si="35"/>
        <v>1984.9809058578139</v>
      </c>
    </row>
    <row r="343" spans="8:14" x14ac:dyDescent="0.55000000000000004">
      <c r="H343" s="3">
        <v>160</v>
      </c>
      <c r="I343" s="16">
        <f t="shared" si="30"/>
        <v>81.286295697233399</v>
      </c>
      <c r="J343" s="16">
        <f t="shared" si="31"/>
        <v>0.18149710002333458</v>
      </c>
      <c r="K343" s="17">
        <f t="shared" si="32"/>
        <v>-9.095469174709667E-3</v>
      </c>
      <c r="L343" s="16">
        <f t="shared" si="33"/>
        <v>2.7743091985579387</v>
      </c>
      <c r="M343" s="18">
        <f t="shared" si="34"/>
        <v>-3677.4135580638231</v>
      </c>
      <c r="N343" s="16">
        <f t="shared" si="35"/>
        <v>1989.4507022572373</v>
      </c>
    </row>
    <row r="344" spans="8:14" x14ac:dyDescent="0.55000000000000004">
      <c r="H344" s="3">
        <v>161</v>
      </c>
      <c r="I344" s="16">
        <f t="shared" si="30"/>
        <v>81.46324535270108</v>
      </c>
      <c r="J344" s="16">
        <f t="shared" si="31"/>
        <v>0.17240251135159265</v>
      </c>
      <c r="K344" s="17">
        <f t="shared" si="32"/>
        <v>-9.0936674027551258E-3</v>
      </c>
      <c r="L344" s="16">
        <f t="shared" si="33"/>
        <v>2.6221008240530588</v>
      </c>
      <c r="M344" s="18">
        <f t="shared" si="34"/>
        <v>-3628.8932647591851</v>
      </c>
      <c r="N344" s="16">
        <f t="shared" si="35"/>
        <v>1993.7019774808473</v>
      </c>
    </row>
    <row r="345" spans="8:14" x14ac:dyDescent="0.55000000000000004">
      <c r="H345" s="3">
        <v>162</v>
      </c>
      <c r="I345" s="16">
        <f t="shared" si="30"/>
        <v>81.631101359015105</v>
      </c>
      <c r="J345" s="16">
        <f t="shared" si="31"/>
        <v>0.16330983822899717</v>
      </c>
      <c r="K345" s="17">
        <f t="shared" si="32"/>
        <v>-9.091646508452858E-3</v>
      </c>
      <c r="L345" s="16">
        <f t="shared" si="33"/>
        <v>2.4718753511833427</v>
      </c>
      <c r="M345" s="18">
        <f t="shared" si="34"/>
        <v>-3582.2502536552342</v>
      </c>
      <c r="N345" s="16">
        <f t="shared" si="35"/>
        <v>1997.7347747128674</v>
      </c>
    </row>
    <row r="346" spans="8:14" x14ac:dyDescent="0.55000000000000004">
      <c r="H346" s="3">
        <v>163</v>
      </c>
      <c r="I346" s="16">
        <f t="shared" si="30"/>
        <v>81.789865732964813</v>
      </c>
      <c r="J346" s="16">
        <f t="shared" si="31"/>
        <v>0.15421927492621279</v>
      </c>
      <c r="K346" s="17">
        <f t="shared" si="32"/>
        <v>-9.0894557505710339E-3</v>
      </c>
      <c r="L346" s="16">
        <f t="shared" si="33"/>
        <v>2.3235525925725504</v>
      </c>
      <c r="M346" s="18">
        <f t="shared" si="34"/>
        <v>-3537.5782428201783</v>
      </c>
      <c r="N346" s="16">
        <f t="shared" si="35"/>
        <v>2001.5491424073418</v>
      </c>
    </row>
    <row r="347" spans="8:14" x14ac:dyDescent="0.55000000000000004">
      <c r="H347" s="3">
        <v>164</v>
      </c>
      <c r="I347" s="16">
        <f t="shared" si="30"/>
        <v>81.939540661425738</v>
      </c>
      <c r="J347" s="16">
        <f t="shared" si="31"/>
        <v>0.14513096778970319</v>
      </c>
      <c r="K347" s="17">
        <f t="shared" si="32"/>
        <v>-9.0871417180286851E-3</v>
      </c>
      <c r="L347" s="16">
        <f t="shared" si="33"/>
        <v>2.1770485457326578</v>
      </c>
      <c r="M347" s="18">
        <f t="shared" si="34"/>
        <v>-3494.9666191315828</v>
      </c>
      <c r="N347" s="16">
        <f t="shared" si="35"/>
        <v>2005.145133104694</v>
      </c>
    </row>
    <row r="348" spans="8:14" x14ac:dyDescent="0.55000000000000004">
      <c r="H348" s="3">
        <v>165</v>
      </c>
      <c r="I348" s="16">
        <f t="shared" si="30"/>
        <v>82.08012845477073</v>
      </c>
      <c r="J348" s="16">
        <f t="shared" si="31"/>
        <v>0.13604501791344595</v>
      </c>
      <c r="K348" s="17">
        <f t="shared" si="32"/>
        <v>-9.0847483264351152E-3</v>
      </c>
      <c r="L348" s="16">
        <f t="shared" si="33"/>
        <v>2.0322755760414863</v>
      </c>
      <c r="M348" s="18">
        <f t="shared" si="34"/>
        <v>-3454.5003187227908</v>
      </c>
      <c r="N348" s="16">
        <f t="shared" si="35"/>
        <v>2008.522802312413</v>
      </c>
    </row>
    <row r="349" spans="8:14" x14ac:dyDescent="0.55000000000000004">
      <c r="H349" s="3">
        <v>166</v>
      </c>
      <c r="I349" s="16">
        <f t="shared" si="30"/>
        <v>82.211631502954702</v>
      </c>
      <c r="J349" s="16">
        <f t="shared" si="31"/>
        <v>0.12696148381333056</v>
      </c>
      <c r="K349" s="17">
        <f t="shared" si="32"/>
        <v>-9.0823168161475749E-3</v>
      </c>
      <c r="L349" s="16">
        <f t="shared" si="33"/>
        <v>1.889142604576918</v>
      </c>
      <c r="M349" s="18">
        <f t="shared" si="34"/>
        <v>-3416.2597134429893</v>
      </c>
      <c r="N349" s="16">
        <f t="shared" si="35"/>
        <v>2011.6822074499705</v>
      </c>
    </row>
    <row r="350" spans="8:14" x14ac:dyDescent="0.55000000000000004">
      <c r="H350" s="3">
        <v>167</v>
      </c>
      <c r="I350" s="16">
        <f t="shared" si="30"/>
        <v>82.334052234274239</v>
      </c>
      <c r="J350" s="16">
        <f t="shared" si="31"/>
        <v>0.11788038410283563</v>
      </c>
      <c r="K350" s="17">
        <f t="shared" si="32"/>
        <v>-9.0798857516193425E-3</v>
      </c>
      <c r="L350" s="16">
        <f t="shared" si="33"/>
        <v>1.7475553005541951</v>
      </c>
      <c r="M350" s="18">
        <f t="shared" si="34"/>
        <v>-3380.3205034722982</v>
      </c>
      <c r="N350" s="16">
        <f t="shared" si="35"/>
        <v>2014.6234068580138</v>
      </c>
    </row>
    <row r="351" spans="8:14" x14ac:dyDescent="0.55000000000000004">
      <c r="H351" s="3">
        <v>168</v>
      </c>
      <c r="I351" s="16">
        <f t="shared" si="30"/>
        <v>82.44739307680311</v>
      </c>
      <c r="J351" s="16">
        <f t="shared" si="31"/>
        <v>0.10880170016880064</v>
      </c>
      <c r="K351" s="17">
        <f t="shared" si="32"/>
        <v>-9.0774910218225108E-3</v>
      </c>
      <c r="L351" s="16">
        <f t="shared" si="33"/>
        <v>1.6074162781070298</v>
      </c>
      <c r="M351" s="18">
        <f t="shared" si="34"/>
        <v>-3346.7536162256069</v>
      </c>
      <c r="N351" s="16">
        <f t="shared" si="35"/>
        <v>2017.3464588718336</v>
      </c>
    </row>
    <row r="352" spans="8:14" x14ac:dyDescent="0.55000000000000004">
      <c r="H352" s="3">
        <v>169</v>
      </c>
      <c r="I352" s="16">
        <f t="shared" si="30"/>
        <v>82.551656422503228</v>
      </c>
      <c r="J352" s="16">
        <f t="shared" si="31"/>
        <v>9.9725378846326554E-2</v>
      </c>
      <c r="K352" s="17">
        <f t="shared" si="32"/>
        <v>-9.0751658415419902E-3</v>
      </c>
      <c r="L352" s="16">
        <f t="shared" si="33"/>
        <v>1.468625297147828</v>
      </c>
      <c r="M352" s="18">
        <f t="shared" si="34"/>
        <v>-3315.625111671025</v>
      </c>
      <c r="N352" s="16">
        <f t="shared" si="35"/>
        <v>2019.8514209591233</v>
      </c>
    </row>
    <row r="353" spans="8:14" x14ac:dyDescent="0.55000000000000004">
      <c r="H353" s="3">
        <v>170</v>
      </c>
      <c r="I353" s="16">
        <f t="shared" si="30"/>
        <v>82.646844594009664</v>
      </c>
      <c r="J353" s="16">
        <f t="shared" si="31"/>
        <v>9.0651335092022847E-2</v>
      </c>
      <c r="K353" s="17">
        <f t="shared" si="32"/>
        <v>-9.072940753350316E-3</v>
      </c>
      <c r="L353" s="16">
        <f t="shared" si="33"/>
        <v>1.331079468037297</v>
      </c>
      <c r="M353" s="18">
        <f t="shared" si="34"/>
        <v>-3286.9960941808199</v>
      </c>
      <c r="N353" s="16">
        <f t="shared" si="35"/>
        <v>2022.1383489219754</v>
      </c>
    </row>
    <row r="354" spans="8:14" x14ac:dyDescent="0.55000000000000004">
      <c r="H354" s="3">
        <v>171</v>
      </c>
      <c r="I354" s="16">
        <f t="shared" si="30"/>
        <v>82.73295981408792</v>
      </c>
      <c r="J354" s="16">
        <f t="shared" si="31"/>
        <v>8.1579454655017536E-2</v>
      </c>
      <c r="K354" s="17">
        <f t="shared" si="32"/>
        <v>-9.0708436300857235E-3</v>
      </c>
      <c r="L354" s="16">
        <f t="shared" si="33"/>
        <v>1.1946734597889173</v>
      </c>
      <c r="M354" s="18">
        <f t="shared" si="34"/>
        <v>-3260.9226310245904</v>
      </c>
      <c r="N354" s="16">
        <f t="shared" si="35"/>
        <v>2024.2072961630813</v>
      </c>
    </row>
    <row r="355" spans="8:14" x14ac:dyDescent="0.55000000000000004">
      <c r="H355" s="3">
        <v>172</v>
      </c>
      <c r="I355" s="16">
        <f t="shared" si="30"/>
        <v>82.810004177760732</v>
      </c>
      <c r="J355" s="16">
        <f t="shared" si="31"/>
        <v>7.2509596745302843E-2</v>
      </c>
      <c r="K355" s="17">
        <f t="shared" si="32"/>
        <v>-9.0688996776695559E-3</v>
      </c>
      <c r="L355" s="16">
        <f t="shared" si="33"/>
        <v>1.059299711529349</v>
      </c>
      <c r="M355" s="18">
        <f t="shared" si="34"/>
        <v>-3237.4556776060849</v>
      </c>
      <c r="N355" s="16">
        <f t="shared" si="35"/>
        <v>2026.0583130160685</v>
      </c>
    </row>
    <row r="356" spans="8:14" x14ac:dyDescent="0.55000000000000004">
      <c r="H356" s="3">
        <v>173</v>
      </c>
      <c r="I356" s="16">
        <f t="shared" si="30"/>
        <v>82.87797962710205</v>
      </c>
      <c r="J356" s="16">
        <f t="shared" si="31"/>
        <v>6.3441596699160413E-2</v>
      </c>
      <c r="K356" s="17">
        <f t="shared" si="32"/>
        <v>-9.0671314381125991E-3</v>
      </c>
      <c r="L356" s="16">
        <f t="shared" si="33"/>
        <v>0.92484864693187863</v>
      </c>
      <c r="M356" s="18">
        <f t="shared" si="34"/>
        <v>-3216.641009536776</v>
      </c>
      <c r="N356" s="16">
        <f t="shared" si="35"/>
        <v>2027.691446139921</v>
      </c>
    </row>
    <row r="357" spans="8:14" x14ac:dyDescent="0.55000000000000004">
      <c r="H357" s="3">
        <v>174</v>
      </c>
      <c r="I357" s="16">
        <f t="shared" si="30"/>
        <v>82.936887928694702</v>
      </c>
      <c r="J357" s="16">
        <f t="shared" si="31"/>
        <v>5.437526864154018E-2</v>
      </c>
      <c r="K357" s="17">
        <f t="shared" si="32"/>
        <v>-9.0655587925738707E-3</v>
      </c>
      <c r="L357" s="16">
        <f t="shared" si="33"/>
        <v>0.79120889133621741</v>
      </c>
      <c r="M357" s="18">
        <f t="shared" si="34"/>
        <v>-3198.5191616306906</v>
      </c>
      <c r="N357" s="16">
        <f t="shared" si="35"/>
        <v>2029.106737977386</v>
      </c>
    </row>
    <row r="358" spans="8:14" x14ac:dyDescent="0.55000000000000004">
      <c r="H358" s="3">
        <v>175</v>
      </c>
      <c r="I358" s="16">
        <f t="shared" si="30"/>
        <v>82.986730653748907</v>
      </c>
      <c r="J358" s="16">
        <f t="shared" si="31"/>
        <v>4.5310408145407703E-2</v>
      </c>
      <c r="K358" s="17">
        <f t="shared" si="32"/>
        <v>-9.0641989643492592E-3</v>
      </c>
      <c r="L358" s="16">
        <f t="shared" si="33"/>
        <v>0.65826749126462447</v>
      </c>
      <c r="M358" s="18">
        <f t="shared" si="34"/>
        <v>-3183.1253738964169</v>
      </c>
      <c r="N358" s="16">
        <f t="shared" si="35"/>
        <v>2030.3042262773217</v>
      </c>
    </row>
    <row r="359" spans="8:14" x14ac:dyDescent="0.55000000000000004">
      <c r="H359" s="3">
        <v>176</v>
      </c>
      <c r="I359" s="16">
        <f t="shared" si="30"/>
        <v>83.027509160878935</v>
      </c>
      <c r="J359" s="16">
        <f t="shared" si="31"/>
        <v>3.6246794888184011E-2</v>
      </c>
      <c r="K359" s="17">
        <f t="shared" si="32"/>
        <v>-9.0630665216817306E-3</v>
      </c>
      <c r="L359" s="16">
        <f t="shared" si="33"/>
        <v>0.52591013604143932</v>
      </c>
      <c r="M359" s="18">
        <f t="shared" si="34"/>
        <v>-3170.489544593519</v>
      </c>
      <c r="N359" s="16">
        <f t="shared" si="35"/>
        <v>2031.2839436808933</v>
      </c>
    </row>
    <row r="360" spans="8:14" x14ac:dyDescent="0.55000000000000004">
      <c r="H360" s="3">
        <v>177</v>
      </c>
      <c r="I360" s="16">
        <f t="shared" si="30"/>
        <v>83.059224581534465</v>
      </c>
      <c r="J360" s="16">
        <f t="shared" si="31"/>
        <v>2.7184195305501757E-2</v>
      </c>
      <c r="K360" s="17">
        <f t="shared" si="32"/>
        <v>-9.0621733802989258E-3</v>
      </c>
      <c r="L360" s="16">
        <f t="shared" si="33"/>
        <v>0.3940213812203871</v>
      </c>
      <c r="M360" s="18">
        <f t="shared" si="34"/>
        <v>-3160.636190411758</v>
      </c>
      <c r="N360" s="16">
        <f t="shared" si="35"/>
        <v>2032.0459173715617</v>
      </c>
    </row>
    <row r="361" spans="8:14" x14ac:dyDescent="0.55000000000000004">
      <c r="H361" s="3">
        <v>178</v>
      </c>
      <c r="I361" s="16">
        <f t="shared" si="30"/>
        <v>83.081877808084755</v>
      </c>
      <c r="J361" s="16">
        <f t="shared" si="31"/>
        <v>1.812236524259753E-2</v>
      </c>
      <c r="K361" s="17">
        <f t="shared" si="32"/>
        <v>-9.0615288055983876E-3</v>
      </c>
      <c r="L361" s="16">
        <f t="shared" si="33"/>
        <v>0.26248487352179994</v>
      </c>
      <c r="M361" s="18">
        <f t="shared" si="34"/>
        <v>-3153.5844138226676</v>
      </c>
      <c r="N361" s="16">
        <f t="shared" si="35"/>
        <v>2032.5901687887997</v>
      </c>
    </row>
    <row r="362" spans="8:14" x14ac:dyDescent="0.55000000000000004">
      <c r="H362" s="3">
        <v>179</v>
      </c>
      <c r="I362" s="16">
        <f t="shared" si="30"/>
        <v>83.095469484553163</v>
      </c>
      <c r="J362" s="16">
        <f t="shared" si="31"/>
        <v>9.0610526037191823E-3</v>
      </c>
      <c r="K362" s="17">
        <f t="shared" si="32"/>
        <v>-9.0611394144150537E-3</v>
      </c>
      <c r="L362" s="16">
        <f t="shared" si="33"/>
        <v>0.13118357698005992</v>
      </c>
      <c r="M362" s="18">
        <f t="shared" si="34"/>
        <v>-3149.3478776441093</v>
      </c>
      <c r="N362" s="16">
        <f t="shared" si="35"/>
        <v>2032.9167134054865</v>
      </c>
    </row>
    <row r="363" spans="8:14" x14ac:dyDescent="0.55000000000000004">
      <c r="H363" s="3">
        <v>180</v>
      </c>
      <c r="I363" s="16">
        <f t="shared" si="30"/>
        <v>83.1</v>
      </c>
      <c r="J363" s="16">
        <f t="shared" si="31"/>
        <v>6.3604511180893938E-17</v>
      </c>
      <c r="K363" s="17">
        <f t="shared" si="32"/>
        <v>-9.0610091763201461E-3</v>
      </c>
      <c r="L363" s="16">
        <f t="shared" si="33"/>
        <v>9.2071630511712334E-16</v>
      </c>
      <c r="M363" s="18">
        <f t="shared" si="34"/>
        <v>-3147.9347868494701</v>
      </c>
      <c r="N363" s="16">
        <f t="shared" si="35"/>
        <v>2033.0255605689258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D2E98-3FEC-4E60-B810-2FC715C80294}">
  <dimension ref="A1:AR727"/>
  <sheetViews>
    <sheetView zoomScale="44" zoomScaleNormal="85" workbookViewId="0">
      <selection activeCell="L28" sqref="L28"/>
    </sheetView>
  </sheetViews>
  <sheetFormatPr defaultRowHeight="14.4" x14ac:dyDescent="0.55000000000000004"/>
  <cols>
    <col min="1" max="1" width="13.83984375" customWidth="1"/>
    <col min="2" max="2" width="15.15625" customWidth="1"/>
    <col min="3" max="3" width="16.26171875" customWidth="1"/>
    <col min="4" max="4" width="11" customWidth="1"/>
    <col min="5" max="5" width="8.89453125" bestFit="1" customWidth="1"/>
    <col min="6" max="6" width="8.68359375" customWidth="1"/>
    <col min="7" max="7" width="8.89453125" bestFit="1" customWidth="1"/>
    <col min="8" max="8" width="12.3125" bestFit="1" customWidth="1"/>
    <col min="9" max="9" width="8.89453125" bestFit="1" customWidth="1"/>
    <col min="11" max="11" width="11.89453125" bestFit="1" customWidth="1"/>
    <col min="12" max="12" width="16.5234375" bestFit="1" customWidth="1"/>
  </cols>
  <sheetData>
    <row r="1" spans="1:44" x14ac:dyDescent="0.55000000000000004">
      <c r="D1">
        <f xml:space="preserve"> (C8 - 2*C7 + C6)</f>
        <v>0</v>
      </c>
    </row>
    <row r="2" spans="1:44" ht="28.8" x14ac:dyDescent="0.55000000000000004">
      <c r="D2" s="3"/>
      <c r="G2" s="1" t="s">
        <v>123</v>
      </c>
      <c r="H2" s="2">
        <v>4000</v>
      </c>
    </row>
    <row r="4" spans="1:44" ht="57.6" x14ac:dyDescent="0.55000000000000004">
      <c r="A4" s="148" t="s">
        <v>1</v>
      </c>
      <c r="B4" s="148" t="s">
        <v>25</v>
      </c>
      <c r="C4" s="148" t="s">
        <v>26</v>
      </c>
      <c r="D4" s="148" t="s">
        <v>88</v>
      </c>
      <c r="E4" s="148" t="s">
        <v>87</v>
      </c>
      <c r="F4" s="148" t="s">
        <v>89</v>
      </c>
      <c r="G4" s="148" t="s">
        <v>90</v>
      </c>
      <c r="H4" s="148" t="s">
        <v>91</v>
      </c>
      <c r="I4" s="148" t="s">
        <v>92</v>
      </c>
      <c r="J4" s="148" t="s">
        <v>121</v>
      </c>
      <c r="K4" s="148" t="s">
        <v>124</v>
      </c>
      <c r="L4" s="148" t="s">
        <v>125</v>
      </c>
      <c r="M4" s="148" t="s">
        <v>127</v>
      </c>
      <c r="N4" s="148"/>
      <c r="O4" s="150"/>
      <c r="P4" s="150"/>
      <c r="T4" s="154" t="s">
        <v>104</v>
      </c>
      <c r="U4" s="155"/>
      <c r="V4" s="155"/>
      <c r="W4" s="155"/>
      <c r="X4" s="155"/>
      <c r="Y4" s="155"/>
      <c r="Z4" s="155"/>
      <c r="AA4" s="155"/>
      <c r="AB4" s="155"/>
      <c r="AC4" s="155"/>
      <c r="AD4" s="155"/>
      <c r="AE4" s="156"/>
      <c r="AG4" s="154" t="s">
        <v>105</v>
      </c>
      <c r="AH4" s="155"/>
      <c r="AI4" s="155"/>
      <c r="AJ4" s="155"/>
      <c r="AK4" s="155"/>
      <c r="AL4" s="155"/>
      <c r="AM4" s="155"/>
      <c r="AN4" s="155"/>
      <c r="AO4" s="155"/>
      <c r="AP4" s="155"/>
      <c r="AQ4" s="155"/>
      <c r="AR4" s="156"/>
    </row>
    <row r="5" spans="1:44" ht="28.8" x14ac:dyDescent="0.55000000000000004">
      <c r="A5" s="149"/>
      <c r="B5" s="149"/>
      <c r="C5" s="149"/>
      <c r="D5" s="149"/>
      <c r="E5" s="149"/>
      <c r="F5" s="149"/>
      <c r="G5" s="149"/>
      <c r="H5" s="149"/>
      <c r="I5" s="149"/>
      <c r="J5" s="149" t="s">
        <v>122</v>
      </c>
      <c r="K5" s="149"/>
      <c r="L5" s="149" t="s">
        <v>126</v>
      </c>
      <c r="M5" s="149"/>
      <c r="N5" s="149"/>
      <c r="O5" s="151"/>
      <c r="P5" s="151"/>
      <c r="T5" s="148" t="s">
        <v>95</v>
      </c>
      <c r="U5" s="148" t="s">
        <v>94</v>
      </c>
      <c r="V5" s="148" t="s">
        <v>95</v>
      </c>
      <c r="W5" s="148" t="s">
        <v>96</v>
      </c>
      <c r="X5" s="148" t="s">
        <v>96</v>
      </c>
      <c r="Y5" s="148" t="s">
        <v>97</v>
      </c>
      <c r="Z5" s="148" t="s">
        <v>98</v>
      </c>
      <c r="AA5" s="148" t="s">
        <v>99</v>
      </c>
      <c r="AB5" s="148" t="s">
        <v>94</v>
      </c>
      <c r="AC5" s="148" t="s">
        <v>100</v>
      </c>
      <c r="AD5" s="148" t="s">
        <v>106</v>
      </c>
      <c r="AE5" s="148" t="s">
        <v>101</v>
      </c>
      <c r="AG5" s="148" t="s">
        <v>95</v>
      </c>
      <c r="AH5" s="148" t="s">
        <v>94</v>
      </c>
      <c r="AI5" s="148" t="s">
        <v>95</v>
      </c>
      <c r="AJ5" s="148" t="s">
        <v>96</v>
      </c>
      <c r="AK5" s="148" t="s">
        <v>96</v>
      </c>
      <c r="AL5" s="148" t="s">
        <v>97</v>
      </c>
      <c r="AM5" s="148" t="s">
        <v>98</v>
      </c>
      <c r="AN5" s="148" t="s">
        <v>99</v>
      </c>
      <c r="AO5" s="148" t="s">
        <v>94</v>
      </c>
      <c r="AP5" s="148" t="s">
        <v>100</v>
      </c>
      <c r="AQ5" s="148" t="s">
        <v>106</v>
      </c>
      <c r="AR5" s="148" t="s">
        <v>101</v>
      </c>
    </row>
    <row r="6" spans="1:44" x14ac:dyDescent="0.55000000000000004">
      <c r="A6">
        <v>-360</v>
      </c>
      <c r="B6" s="49">
        <v>0.1</v>
      </c>
      <c r="C6">
        <v>0</v>
      </c>
      <c r="D6">
        <f>((B7-B6)*6*4000/2)</f>
        <v>0</v>
      </c>
      <c r="E6">
        <f>((C7-C6)*6*4000/2)</f>
        <v>0</v>
      </c>
      <c r="F6">
        <f xml:space="preserve"> (B8-2*B7+B6)</f>
        <v>0</v>
      </c>
      <c r="G6">
        <f xml:space="preserve"> (C8 - 2*C7 + C6)</f>
        <v>0</v>
      </c>
      <c r="H6">
        <f>((F7-F6)*6*4000/2)</f>
        <v>0</v>
      </c>
      <c r="I6">
        <f>((G7-G6)*6*4000/2)</f>
        <v>0</v>
      </c>
      <c r="J6">
        <f>RADIANS(A6)</f>
        <v>-6.2831853071795862</v>
      </c>
      <c r="K6">
        <f>MAX(G6:G724)</f>
        <v>0.12000000000000011</v>
      </c>
      <c r="L6" s="165">
        <f xml:space="preserve"> K6 * ((2*PI()*$H$2/60)^2)</f>
        <v>21055.156055657313</v>
      </c>
      <c r="M6">
        <f xml:space="preserve"> $H$2 * SQRT(9810 / L6)</f>
        <v>2730.3307650328734</v>
      </c>
      <c r="T6" s="149" t="s">
        <v>6</v>
      </c>
      <c r="U6" s="149" t="s">
        <v>103</v>
      </c>
      <c r="V6" s="149" t="s">
        <v>15</v>
      </c>
      <c r="W6" s="149" t="s">
        <v>6</v>
      </c>
      <c r="X6" s="149" t="s">
        <v>15</v>
      </c>
      <c r="Y6" s="149" t="s">
        <v>102</v>
      </c>
      <c r="Z6" s="149" t="s">
        <v>93</v>
      </c>
      <c r="AA6" s="149" t="s">
        <v>19</v>
      </c>
      <c r="AB6" s="149" t="s">
        <v>19</v>
      </c>
      <c r="AC6" s="149"/>
      <c r="AD6" s="149" t="s">
        <v>107</v>
      </c>
      <c r="AE6" s="149"/>
      <c r="AG6" s="149" t="s">
        <v>6</v>
      </c>
      <c r="AH6" s="149" t="s">
        <v>103</v>
      </c>
      <c r="AI6" s="149" t="s">
        <v>15</v>
      </c>
      <c r="AJ6" s="149" t="s">
        <v>6</v>
      </c>
      <c r="AK6" s="149" t="s">
        <v>15</v>
      </c>
      <c r="AL6" s="149" t="s">
        <v>102</v>
      </c>
      <c r="AM6" s="149" t="s">
        <v>93</v>
      </c>
      <c r="AN6" s="149" t="s">
        <v>19</v>
      </c>
      <c r="AO6" s="149" t="s">
        <v>19</v>
      </c>
      <c r="AP6" s="149"/>
      <c r="AQ6" s="149" t="s">
        <v>107</v>
      </c>
      <c r="AR6" s="149"/>
    </row>
    <row r="7" spans="1:44" x14ac:dyDescent="0.55000000000000004">
      <c r="A7">
        <v>-359</v>
      </c>
      <c r="B7" s="49">
        <v>0.1</v>
      </c>
      <c r="C7">
        <v>0</v>
      </c>
      <c r="D7">
        <f>((B8-B6)*6*4000/2)</f>
        <v>0</v>
      </c>
      <c r="E7">
        <f>((C8-C6)*6*4000/2)</f>
        <v>0</v>
      </c>
      <c r="F7">
        <f t="shared" ref="F7:F70" si="0" xml:space="preserve"> (B9-2*B8+B7)</f>
        <v>0</v>
      </c>
      <c r="G7">
        <f t="shared" ref="G7:G70" si="1" xml:space="preserve"> (C9 - 2*C8 + C7)</f>
        <v>0</v>
      </c>
      <c r="H7">
        <f>((F8-F6)*6*4000/2)</f>
        <v>0</v>
      </c>
      <c r="I7">
        <f>((G8-G6)*6*4000/2)</f>
        <v>0</v>
      </c>
      <c r="J7">
        <f t="shared" ref="J7:J70" si="2">RADIANS(A7)</f>
        <v>-6.2657320146596431</v>
      </c>
      <c r="T7">
        <v>1.75</v>
      </c>
      <c r="U7">
        <f>E35</f>
        <v>0</v>
      </c>
      <c r="V7">
        <f>T7/1000</f>
        <v>1.75E-3</v>
      </c>
      <c r="W7">
        <v>35</v>
      </c>
      <c r="X7">
        <f>W7/1000</f>
        <v>3.5000000000000003E-2</v>
      </c>
      <c r="Y7">
        <f>PI()*V7*X7</f>
        <v>1.9242255003237485E-4</v>
      </c>
      <c r="Z7">
        <f>25*249.08891</f>
        <v>6227.2227499999999</v>
      </c>
      <c r="AA7">
        <f>Y7*SQRT(2*Z7/1.18)</f>
        <v>1.976865673516404E-2</v>
      </c>
      <c r="AB7">
        <f>U7/1000</f>
        <v>0</v>
      </c>
      <c r="AC7">
        <f>AB7/AA7</f>
        <v>0</v>
      </c>
      <c r="AD7">
        <f>Y7*10000</f>
        <v>1.9242255003237485</v>
      </c>
      <c r="AE7">
        <f>U7/AD7</f>
        <v>0</v>
      </c>
      <c r="AG7">
        <v>1.5</v>
      </c>
      <c r="AH7">
        <v>18.920999999999999</v>
      </c>
      <c r="AI7">
        <f>AG7/1000</f>
        <v>1.5E-3</v>
      </c>
      <c r="AJ7">
        <v>30</v>
      </c>
      <c r="AK7">
        <f>AJ7/1000</f>
        <v>0.03</v>
      </c>
      <c r="AL7">
        <f>PI()*AI7*AK7</f>
        <v>1.4137166941154068E-4</v>
      </c>
      <c r="AM7">
        <f>25*249.08891</f>
        <v>6227.2227499999999</v>
      </c>
      <c r="AN7">
        <f>AL7*SQRT(2*AM7/1.18)</f>
        <v>1.452391107073276E-2</v>
      </c>
      <c r="AO7">
        <f>AH7/1000</f>
        <v>1.8921E-2</v>
      </c>
      <c r="AP7">
        <f>AO7/AN7</f>
        <v>1.3027482685519773</v>
      </c>
      <c r="AQ7">
        <f>AL7*1000</f>
        <v>0.1413716694115407</v>
      </c>
      <c r="AR7">
        <f>AH7/AQ7</f>
        <v>133.83869681074452</v>
      </c>
    </row>
    <row r="8" spans="1:44" x14ac:dyDescent="0.55000000000000004">
      <c r="A8">
        <v>-358</v>
      </c>
      <c r="B8" s="49">
        <v>0.1</v>
      </c>
      <c r="C8">
        <v>0</v>
      </c>
      <c r="D8">
        <f t="shared" ref="D8:D71" si="3">((B9-B7)*6*4000/2)</f>
        <v>0</v>
      </c>
      <c r="E8">
        <f t="shared" ref="E8:E71" si="4">((C9-C7)*6*4000/2)</f>
        <v>0</v>
      </c>
      <c r="F8">
        <f t="shared" si="0"/>
        <v>0</v>
      </c>
      <c r="G8">
        <f t="shared" si="1"/>
        <v>0</v>
      </c>
      <c r="H8">
        <f t="shared" ref="H8:H71" si="5">((F9-F7)*6*4000/2)</f>
        <v>0</v>
      </c>
      <c r="I8">
        <f t="shared" ref="I8:I71" si="6">((G9-G7)*6*4000/2)</f>
        <v>0</v>
      </c>
      <c r="J8">
        <f t="shared" si="2"/>
        <v>-6.2482787221397</v>
      </c>
      <c r="T8">
        <v>3.5</v>
      </c>
      <c r="U8">
        <f>F35</f>
        <v>9.999999999999995E-3</v>
      </c>
      <c r="V8">
        <f t="shared" ref="V8:V16" si="7">T8/1000</f>
        <v>3.5000000000000001E-3</v>
      </c>
      <c r="W8">
        <v>35</v>
      </c>
      <c r="X8">
        <f t="shared" ref="X8:X16" si="8">W8/1000</f>
        <v>3.5000000000000003E-2</v>
      </c>
      <c r="Y8">
        <f t="shared" ref="Y8:Y16" si="9">PI()*V8*X8</f>
        <v>3.8484510006474971E-4</v>
      </c>
      <c r="Z8">
        <f t="shared" ref="Z8:Z16" si="10">25*249.08891</f>
        <v>6227.2227499999999</v>
      </c>
      <c r="AA8">
        <f t="shared" ref="AA8:AA16" si="11">Y8*SQRT(2*Z8/1.18)</f>
        <v>3.953731347032808E-2</v>
      </c>
      <c r="AB8">
        <f t="shared" ref="AB8:AB16" si="12">U8/1000</f>
        <v>9.9999999999999957E-6</v>
      </c>
      <c r="AC8">
        <f t="shared" ref="AC8:AC16" si="13">AB8/AA8</f>
        <v>2.5292563207423755E-4</v>
      </c>
      <c r="AD8">
        <f t="shared" ref="AD8:AD16" si="14">Y8*10000</f>
        <v>3.848451000647497</v>
      </c>
      <c r="AE8">
        <f t="shared" ref="AE8:AE16" si="15">U8/AD8</f>
        <v>2.5984480504799225E-3</v>
      </c>
      <c r="AG8">
        <v>3</v>
      </c>
      <c r="AH8">
        <v>37.289499999999997</v>
      </c>
      <c r="AI8">
        <f t="shared" ref="AI8:AI16" si="16">AG8/1000</f>
        <v>3.0000000000000001E-3</v>
      </c>
      <c r="AJ8">
        <v>30</v>
      </c>
      <c r="AK8">
        <f t="shared" ref="AK8:AK16" si="17">AJ8/1000</f>
        <v>0.03</v>
      </c>
      <c r="AL8">
        <f t="shared" ref="AL8:AL16" si="18">PI()*AI8*AK8</f>
        <v>2.8274333882308137E-4</v>
      </c>
      <c r="AM8">
        <f t="shared" ref="AM8:AM16" si="19">25*249.08891</f>
        <v>6227.2227499999999</v>
      </c>
      <c r="AN8">
        <f t="shared" ref="AN8:AN16" si="20">AL8*SQRT(2*AM8/1.18)</f>
        <v>2.9047822141465521E-2</v>
      </c>
      <c r="AO8">
        <f t="shared" ref="AO8:AO16" si="21">AH8/1000</f>
        <v>3.7289499999999996E-2</v>
      </c>
      <c r="AP8">
        <f t="shared" ref="AP8:AP16" si="22">AO8/AN8</f>
        <v>1.2837279097343945</v>
      </c>
      <c r="AQ8">
        <f t="shared" ref="AQ8:AQ16" si="23">AL8*1000</f>
        <v>0.28274333882308139</v>
      </c>
      <c r="AR8">
        <f t="shared" ref="AR8:AR16" si="24">AH8/AQ8</f>
        <v>131.88462778722734</v>
      </c>
    </row>
    <row r="9" spans="1:44" x14ac:dyDescent="0.55000000000000004">
      <c r="A9">
        <v>-357</v>
      </c>
      <c r="B9" s="49">
        <v>0.1</v>
      </c>
      <c r="C9">
        <v>0</v>
      </c>
      <c r="D9">
        <f t="shared" si="3"/>
        <v>0</v>
      </c>
      <c r="E9">
        <f t="shared" si="4"/>
        <v>0</v>
      </c>
      <c r="F9">
        <f t="shared" si="0"/>
        <v>0</v>
      </c>
      <c r="G9">
        <f t="shared" si="1"/>
        <v>0</v>
      </c>
      <c r="H9">
        <f t="shared" si="5"/>
        <v>0</v>
      </c>
      <c r="I9">
        <f t="shared" si="6"/>
        <v>0</v>
      </c>
      <c r="J9">
        <f t="shared" si="2"/>
        <v>-6.2308254296197561</v>
      </c>
      <c r="T9">
        <v>5.25</v>
      </c>
      <c r="U9">
        <v>71.864000000000004</v>
      </c>
      <c r="V9">
        <f t="shared" si="7"/>
        <v>5.2500000000000003E-3</v>
      </c>
      <c r="W9">
        <v>35</v>
      </c>
      <c r="X9">
        <f t="shared" si="8"/>
        <v>3.5000000000000003E-2</v>
      </c>
      <c r="Y9">
        <f t="shared" si="9"/>
        <v>5.7726765009712458E-4</v>
      </c>
      <c r="Z9">
        <f t="shared" si="10"/>
        <v>6227.2227499999999</v>
      </c>
      <c r="AA9">
        <f t="shared" si="11"/>
        <v>5.9305970205492116E-2</v>
      </c>
      <c r="AB9">
        <f t="shared" si="12"/>
        <v>7.1864000000000011E-2</v>
      </c>
      <c r="AC9">
        <f t="shared" si="13"/>
        <v>1.2117498415588679</v>
      </c>
      <c r="AD9">
        <f t="shared" si="14"/>
        <v>5.7726765009712455</v>
      </c>
      <c r="AE9">
        <f t="shared" si="15"/>
        <v>12.448991379979283</v>
      </c>
      <c r="AG9">
        <v>4.5</v>
      </c>
      <c r="AH9">
        <v>51.578000000000003</v>
      </c>
      <c r="AI9">
        <f t="shared" si="16"/>
        <v>4.4999999999999997E-3</v>
      </c>
      <c r="AJ9">
        <v>30</v>
      </c>
      <c r="AK9">
        <f t="shared" si="17"/>
        <v>0.03</v>
      </c>
      <c r="AL9">
        <f t="shared" si="18"/>
        <v>4.24115008234622E-4</v>
      </c>
      <c r="AM9">
        <f t="shared" si="19"/>
        <v>6227.2227499999999</v>
      </c>
      <c r="AN9">
        <f t="shared" si="20"/>
        <v>4.3571733212198274E-2</v>
      </c>
      <c r="AO9">
        <f t="shared" si="21"/>
        <v>5.1578000000000006E-2</v>
      </c>
      <c r="AP9">
        <f t="shared" si="22"/>
        <v>1.1837491005650496</v>
      </c>
      <c r="AQ9">
        <f t="shared" si="23"/>
        <v>0.424115008234622</v>
      </c>
      <c r="AR9">
        <f t="shared" si="24"/>
        <v>121.61323933027822</v>
      </c>
    </row>
    <row r="10" spans="1:44" x14ac:dyDescent="0.55000000000000004">
      <c r="A10">
        <v>-356</v>
      </c>
      <c r="B10" s="49">
        <v>0.1</v>
      </c>
      <c r="C10">
        <v>0</v>
      </c>
      <c r="D10">
        <f t="shared" si="3"/>
        <v>0</v>
      </c>
      <c r="E10">
        <f t="shared" si="4"/>
        <v>0</v>
      </c>
      <c r="F10">
        <f t="shared" si="0"/>
        <v>0</v>
      </c>
      <c r="G10">
        <f t="shared" si="1"/>
        <v>0</v>
      </c>
      <c r="H10">
        <f t="shared" si="5"/>
        <v>0</v>
      </c>
      <c r="I10">
        <f t="shared" si="6"/>
        <v>0</v>
      </c>
      <c r="J10">
        <f t="shared" si="2"/>
        <v>-6.213372137099813</v>
      </c>
      <c r="T10">
        <v>7</v>
      </c>
      <c r="U10">
        <v>88.447999999999993</v>
      </c>
      <c r="V10">
        <f t="shared" si="7"/>
        <v>7.0000000000000001E-3</v>
      </c>
      <c r="W10">
        <v>35</v>
      </c>
      <c r="X10">
        <f t="shared" si="8"/>
        <v>3.5000000000000003E-2</v>
      </c>
      <c r="Y10">
        <f t="shared" si="9"/>
        <v>7.6969020012949941E-4</v>
      </c>
      <c r="Z10">
        <f t="shared" si="10"/>
        <v>6227.2227499999999</v>
      </c>
      <c r="AA10">
        <f t="shared" si="11"/>
        <v>7.9074626940656159E-2</v>
      </c>
      <c r="AB10">
        <f t="shared" si="12"/>
        <v>8.8447999999999999E-2</v>
      </c>
      <c r="AC10">
        <f t="shared" si="13"/>
        <v>1.1185383152851085</v>
      </c>
      <c r="AD10">
        <f t="shared" si="14"/>
        <v>7.696902001294994</v>
      </c>
      <c r="AE10">
        <f t="shared" si="15"/>
        <v>11.491376658442414</v>
      </c>
      <c r="AG10">
        <v>6</v>
      </c>
      <c r="AH10">
        <v>62.033000000000001</v>
      </c>
      <c r="AI10">
        <f t="shared" si="16"/>
        <v>6.0000000000000001E-3</v>
      </c>
      <c r="AJ10">
        <v>30</v>
      </c>
      <c r="AK10">
        <f t="shared" si="17"/>
        <v>0.03</v>
      </c>
      <c r="AL10">
        <f t="shared" si="18"/>
        <v>5.6548667764616273E-4</v>
      </c>
      <c r="AM10">
        <f t="shared" si="19"/>
        <v>6227.2227499999999</v>
      </c>
      <c r="AN10">
        <f t="shared" si="20"/>
        <v>5.8095644282931042E-2</v>
      </c>
      <c r="AO10">
        <f t="shared" si="21"/>
        <v>6.2032999999999998E-2</v>
      </c>
      <c r="AP10">
        <f t="shared" si="22"/>
        <v>1.0677736819286086</v>
      </c>
      <c r="AQ10">
        <f t="shared" si="23"/>
        <v>0.56548667764616278</v>
      </c>
      <c r="AR10">
        <f t="shared" si="24"/>
        <v>109.69842872021715</v>
      </c>
    </row>
    <row r="11" spans="1:44" x14ac:dyDescent="0.55000000000000004">
      <c r="A11">
        <v>-355</v>
      </c>
      <c r="B11" s="49">
        <v>0.1</v>
      </c>
      <c r="C11">
        <v>0</v>
      </c>
      <c r="D11">
        <f t="shared" si="3"/>
        <v>0</v>
      </c>
      <c r="E11">
        <f t="shared" si="4"/>
        <v>0</v>
      </c>
      <c r="F11">
        <f t="shared" si="0"/>
        <v>0</v>
      </c>
      <c r="G11">
        <f t="shared" si="1"/>
        <v>0</v>
      </c>
      <c r="H11">
        <f t="shared" si="5"/>
        <v>0</v>
      </c>
      <c r="I11">
        <f t="shared" si="6"/>
        <v>0</v>
      </c>
      <c r="J11">
        <f t="shared" si="2"/>
        <v>-6.1959188445798699</v>
      </c>
      <c r="T11">
        <v>8.75</v>
      </c>
      <c r="U11">
        <v>99.504000000000005</v>
      </c>
      <c r="V11">
        <f t="shared" si="7"/>
        <v>8.7500000000000008E-3</v>
      </c>
      <c r="W11">
        <v>35</v>
      </c>
      <c r="X11">
        <f t="shared" si="8"/>
        <v>3.5000000000000003E-2</v>
      </c>
      <c r="Y11">
        <f t="shared" si="9"/>
        <v>9.6211275016187434E-4</v>
      </c>
      <c r="Z11">
        <f t="shared" si="10"/>
        <v>6227.2227499999999</v>
      </c>
      <c r="AA11">
        <f t="shared" si="11"/>
        <v>9.8843283675820195E-2</v>
      </c>
      <c r="AB11">
        <f t="shared" si="12"/>
        <v>9.9504000000000009E-2</v>
      </c>
      <c r="AC11">
        <f t="shared" si="13"/>
        <v>1.0066844837565978</v>
      </c>
      <c r="AD11">
        <f t="shared" si="14"/>
        <v>9.6211275016187443</v>
      </c>
      <c r="AE11">
        <f t="shared" si="15"/>
        <v>10.342238992598171</v>
      </c>
      <c r="AG11">
        <v>7.5</v>
      </c>
      <c r="AH11">
        <v>63.427</v>
      </c>
      <c r="AI11">
        <f t="shared" si="16"/>
        <v>7.4999999999999997E-3</v>
      </c>
      <c r="AJ11">
        <v>30</v>
      </c>
      <c r="AK11">
        <f t="shared" si="17"/>
        <v>0.03</v>
      </c>
      <c r="AL11">
        <f t="shared" si="18"/>
        <v>7.0685834705770342E-4</v>
      </c>
      <c r="AM11">
        <f t="shared" si="19"/>
        <v>6227.2227499999999</v>
      </c>
      <c r="AN11">
        <f t="shared" si="20"/>
        <v>7.2619555353663809E-2</v>
      </c>
      <c r="AO11">
        <f t="shared" si="21"/>
        <v>6.3426999999999997E-2</v>
      </c>
      <c r="AP11">
        <f t="shared" si="22"/>
        <v>0.87341487690340114</v>
      </c>
      <c r="AQ11">
        <f t="shared" si="23"/>
        <v>0.70685834705770345</v>
      </c>
      <c r="AR11">
        <f t="shared" si="24"/>
        <v>89.730849559907966</v>
      </c>
    </row>
    <row r="12" spans="1:44" x14ac:dyDescent="0.55000000000000004">
      <c r="A12">
        <v>-354</v>
      </c>
      <c r="B12" s="49">
        <v>0.1</v>
      </c>
      <c r="C12">
        <v>0</v>
      </c>
      <c r="D12">
        <f t="shared" si="3"/>
        <v>0</v>
      </c>
      <c r="E12">
        <f t="shared" si="4"/>
        <v>0</v>
      </c>
      <c r="F12">
        <f t="shared" si="0"/>
        <v>0</v>
      </c>
      <c r="G12">
        <f t="shared" si="1"/>
        <v>0</v>
      </c>
      <c r="H12">
        <f t="shared" si="5"/>
        <v>0</v>
      </c>
      <c r="I12">
        <f t="shared" si="6"/>
        <v>0</v>
      </c>
      <c r="J12">
        <f t="shared" si="2"/>
        <v>-6.1784655520599268</v>
      </c>
      <c r="T12">
        <v>10.5</v>
      </c>
      <c r="U12">
        <v>106.414</v>
      </c>
      <c r="V12">
        <f t="shared" si="7"/>
        <v>1.0500000000000001E-2</v>
      </c>
      <c r="W12">
        <v>35</v>
      </c>
      <c r="X12">
        <f t="shared" si="8"/>
        <v>3.5000000000000003E-2</v>
      </c>
      <c r="Y12">
        <f t="shared" si="9"/>
        <v>1.1545353001942492E-3</v>
      </c>
      <c r="Z12">
        <f t="shared" si="10"/>
        <v>6227.2227499999999</v>
      </c>
      <c r="AA12">
        <f t="shared" si="11"/>
        <v>0.11861194041098423</v>
      </c>
      <c r="AB12">
        <f t="shared" si="12"/>
        <v>0.10641399999999999</v>
      </c>
      <c r="AC12">
        <f t="shared" si="13"/>
        <v>0.89716094038493088</v>
      </c>
      <c r="AD12">
        <f t="shared" si="14"/>
        <v>11.545353001942491</v>
      </c>
      <c r="AE12">
        <f t="shared" si="15"/>
        <v>9.2170416947923535</v>
      </c>
      <c r="AG12">
        <v>9</v>
      </c>
      <c r="AH12">
        <v>66.912000000000006</v>
      </c>
      <c r="AI12">
        <f t="shared" si="16"/>
        <v>8.9999999999999993E-3</v>
      </c>
      <c r="AJ12">
        <v>30</v>
      </c>
      <c r="AK12">
        <f t="shared" si="17"/>
        <v>0.03</v>
      </c>
      <c r="AL12">
        <f t="shared" si="18"/>
        <v>8.4823001646924399E-4</v>
      </c>
      <c r="AM12">
        <f t="shared" si="19"/>
        <v>6227.2227499999999</v>
      </c>
      <c r="AN12">
        <f t="shared" si="20"/>
        <v>8.7143466424396548E-2</v>
      </c>
      <c r="AO12">
        <f t="shared" si="21"/>
        <v>6.6911999999999999E-2</v>
      </c>
      <c r="AP12">
        <f t="shared" si="22"/>
        <v>0.7678372544205726</v>
      </c>
      <c r="AQ12">
        <f t="shared" si="23"/>
        <v>0.84823001646924401</v>
      </c>
      <c r="AR12">
        <f t="shared" si="24"/>
        <v>78.884263349369661</v>
      </c>
    </row>
    <row r="13" spans="1:44" x14ac:dyDescent="0.55000000000000004">
      <c r="A13">
        <v>-353</v>
      </c>
      <c r="B13" s="49">
        <v>0.1</v>
      </c>
      <c r="C13">
        <v>0</v>
      </c>
      <c r="D13">
        <f t="shared" si="3"/>
        <v>0</v>
      </c>
      <c r="E13">
        <f t="shared" si="4"/>
        <v>0</v>
      </c>
      <c r="F13">
        <f t="shared" si="0"/>
        <v>0</v>
      </c>
      <c r="G13">
        <f t="shared" si="1"/>
        <v>0</v>
      </c>
      <c r="H13">
        <f t="shared" si="5"/>
        <v>0</v>
      </c>
      <c r="I13">
        <f t="shared" si="6"/>
        <v>0</v>
      </c>
      <c r="J13">
        <f t="shared" si="2"/>
        <v>-6.1610122595399837</v>
      </c>
      <c r="T13">
        <v>12.25</v>
      </c>
      <c r="U13">
        <v>111.251</v>
      </c>
      <c r="V13">
        <f t="shared" si="7"/>
        <v>1.225E-2</v>
      </c>
      <c r="W13">
        <v>35</v>
      </c>
      <c r="X13">
        <f t="shared" si="8"/>
        <v>3.5000000000000003E-2</v>
      </c>
      <c r="Y13">
        <f t="shared" si="9"/>
        <v>1.3469578502266239E-3</v>
      </c>
      <c r="Z13">
        <f t="shared" si="10"/>
        <v>6227.2227499999999</v>
      </c>
      <c r="AA13">
        <f t="shared" si="11"/>
        <v>0.13838059714614825</v>
      </c>
      <c r="AB13">
        <f t="shared" si="12"/>
        <v>0.111251</v>
      </c>
      <c r="AC13">
        <f t="shared" si="13"/>
        <v>0.80394941411117193</v>
      </c>
      <c r="AD13">
        <f t="shared" si="14"/>
        <v>13.46957850226624</v>
      </c>
      <c r="AE13">
        <f t="shared" si="15"/>
        <v>8.2594269732554864</v>
      </c>
      <c r="AG13">
        <v>10.5</v>
      </c>
      <c r="AH13">
        <v>67.608999999999995</v>
      </c>
      <c r="AI13">
        <f t="shared" si="16"/>
        <v>1.0500000000000001E-2</v>
      </c>
      <c r="AJ13">
        <v>30</v>
      </c>
      <c r="AK13">
        <f t="shared" si="17"/>
        <v>0.03</v>
      </c>
      <c r="AL13">
        <f t="shared" si="18"/>
        <v>9.8960168588078479E-4</v>
      </c>
      <c r="AM13">
        <f t="shared" si="19"/>
        <v>6227.2227499999999</v>
      </c>
      <c r="AN13">
        <f t="shared" si="20"/>
        <v>0.10166737749512933</v>
      </c>
      <c r="AO13">
        <f t="shared" si="21"/>
        <v>6.7608999999999989E-2</v>
      </c>
      <c r="AP13">
        <f t="shared" si="22"/>
        <v>0.66500190784638857</v>
      </c>
      <c r="AQ13">
        <f t="shared" si="23"/>
        <v>0.98960168588078479</v>
      </c>
      <c r="AR13">
        <f t="shared" si="24"/>
        <v>68.31940665079334</v>
      </c>
    </row>
    <row r="14" spans="1:44" x14ac:dyDescent="0.55000000000000004">
      <c r="A14">
        <v>-352</v>
      </c>
      <c r="B14" s="49">
        <v>0.1</v>
      </c>
      <c r="C14">
        <v>0</v>
      </c>
      <c r="D14">
        <f t="shared" si="3"/>
        <v>0</v>
      </c>
      <c r="E14">
        <f t="shared" si="4"/>
        <v>0</v>
      </c>
      <c r="F14">
        <f t="shared" si="0"/>
        <v>0</v>
      </c>
      <c r="G14">
        <f t="shared" si="1"/>
        <v>0</v>
      </c>
      <c r="H14">
        <f t="shared" si="5"/>
        <v>0</v>
      </c>
      <c r="I14">
        <f t="shared" si="6"/>
        <v>0</v>
      </c>
      <c r="J14">
        <f t="shared" si="2"/>
        <v>-6.1435589670200397</v>
      </c>
      <c r="T14">
        <v>14</v>
      </c>
      <c r="U14">
        <v>116.08799999999999</v>
      </c>
      <c r="V14">
        <f t="shared" si="7"/>
        <v>1.4E-2</v>
      </c>
      <c r="W14">
        <v>35</v>
      </c>
      <c r="X14">
        <f t="shared" si="8"/>
        <v>3.5000000000000003E-2</v>
      </c>
      <c r="Y14">
        <f t="shared" si="9"/>
        <v>1.5393804002589988E-3</v>
      </c>
      <c r="Z14">
        <f t="shared" si="10"/>
        <v>6227.2227499999999</v>
      </c>
      <c r="AA14">
        <f t="shared" si="11"/>
        <v>0.15814925388131232</v>
      </c>
      <c r="AB14">
        <f t="shared" si="12"/>
        <v>0.116088</v>
      </c>
      <c r="AC14">
        <f t="shared" si="13"/>
        <v>0.7340407694058525</v>
      </c>
      <c r="AD14">
        <f t="shared" si="14"/>
        <v>15.393804002589988</v>
      </c>
      <c r="AE14">
        <f t="shared" si="15"/>
        <v>7.5412159321028343</v>
      </c>
      <c r="AG14">
        <v>12</v>
      </c>
      <c r="AH14">
        <v>68.305999999999997</v>
      </c>
      <c r="AI14">
        <f t="shared" si="16"/>
        <v>1.2E-2</v>
      </c>
      <c r="AJ14">
        <v>30</v>
      </c>
      <c r="AK14">
        <f t="shared" si="17"/>
        <v>0.03</v>
      </c>
      <c r="AL14">
        <f t="shared" si="18"/>
        <v>1.1309733552923255E-3</v>
      </c>
      <c r="AM14">
        <f t="shared" si="19"/>
        <v>6227.2227499999999</v>
      </c>
      <c r="AN14">
        <f t="shared" si="20"/>
        <v>0.11619128856586208</v>
      </c>
      <c r="AO14">
        <f t="shared" si="21"/>
        <v>6.8305999999999992E-2</v>
      </c>
      <c r="AP14">
        <f t="shared" si="22"/>
        <v>0.58787539791575072</v>
      </c>
      <c r="AQ14">
        <f t="shared" si="23"/>
        <v>1.1309733552923256</v>
      </c>
      <c r="AR14">
        <f t="shared" si="24"/>
        <v>60.395764126861124</v>
      </c>
    </row>
    <row r="15" spans="1:44" x14ac:dyDescent="0.55000000000000004">
      <c r="A15">
        <v>-351</v>
      </c>
      <c r="B15" s="49">
        <v>0.1</v>
      </c>
      <c r="C15">
        <v>0</v>
      </c>
      <c r="D15">
        <f t="shared" si="3"/>
        <v>0</v>
      </c>
      <c r="E15">
        <f t="shared" si="4"/>
        <v>0</v>
      </c>
      <c r="F15">
        <f t="shared" si="0"/>
        <v>0</v>
      </c>
      <c r="G15">
        <f t="shared" si="1"/>
        <v>0</v>
      </c>
      <c r="H15">
        <f t="shared" si="5"/>
        <v>0</v>
      </c>
      <c r="I15">
        <f t="shared" si="6"/>
        <v>0</v>
      </c>
      <c r="J15">
        <f t="shared" si="2"/>
        <v>-6.1261056745000966</v>
      </c>
      <c r="T15">
        <v>15.75</v>
      </c>
      <c r="U15">
        <v>118.852</v>
      </c>
      <c r="V15">
        <f t="shared" si="7"/>
        <v>1.575E-2</v>
      </c>
      <c r="W15">
        <v>35</v>
      </c>
      <c r="X15">
        <f t="shared" si="8"/>
        <v>3.5000000000000003E-2</v>
      </c>
      <c r="Y15">
        <f t="shared" si="9"/>
        <v>1.7318029502913738E-3</v>
      </c>
      <c r="Z15">
        <f t="shared" si="10"/>
        <v>6227.2227499999999</v>
      </c>
      <c r="AA15">
        <f t="shared" si="11"/>
        <v>0.17791791061647635</v>
      </c>
      <c r="AB15">
        <f t="shared" si="12"/>
        <v>0.118852</v>
      </c>
      <c r="AC15">
        <f t="shared" si="13"/>
        <v>0.66801593829527317</v>
      </c>
      <c r="AD15">
        <f t="shared" si="14"/>
        <v>17.318029502913738</v>
      </c>
      <c r="AE15">
        <f t="shared" si="15"/>
        <v>6.8629055043475526</v>
      </c>
      <c r="AG15">
        <v>13.5</v>
      </c>
      <c r="AH15">
        <v>69.421199999999999</v>
      </c>
      <c r="AI15">
        <f t="shared" si="16"/>
        <v>1.35E-2</v>
      </c>
      <c r="AJ15">
        <v>30</v>
      </c>
      <c r="AK15">
        <f t="shared" si="17"/>
        <v>0.03</v>
      </c>
      <c r="AL15">
        <f t="shared" si="18"/>
        <v>1.2723450247038662E-3</v>
      </c>
      <c r="AM15">
        <f t="shared" si="19"/>
        <v>6227.2227499999999</v>
      </c>
      <c r="AN15">
        <f t="shared" si="20"/>
        <v>0.13071519963659484</v>
      </c>
      <c r="AO15">
        <f t="shared" si="21"/>
        <v>6.9421200000000002E-2</v>
      </c>
      <c r="AP15">
        <f t="shared" si="22"/>
        <v>0.53108743430756267</v>
      </c>
      <c r="AQ15">
        <f t="shared" si="23"/>
        <v>1.2723450247038661</v>
      </c>
      <c r="AR15">
        <f t="shared" si="24"/>
        <v>54.561615483314</v>
      </c>
    </row>
    <row r="16" spans="1:44" x14ac:dyDescent="0.55000000000000004">
      <c r="A16">
        <v>-350</v>
      </c>
      <c r="B16" s="49">
        <v>0.1</v>
      </c>
      <c r="C16">
        <v>0</v>
      </c>
      <c r="D16">
        <f t="shared" si="3"/>
        <v>0</v>
      </c>
      <c r="E16">
        <f t="shared" si="4"/>
        <v>0</v>
      </c>
      <c r="F16">
        <f t="shared" si="0"/>
        <v>0</v>
      </c>
      <c r="G16">
        <f t="shared" si="1"/>
        <v>0</v>
      </c>
      <c r="H16">
        <f t="shared" si="5"/>
        <v>0</v>
      </c>
      <c r="I16">
        <f t="shared" si="6"/>
        <v>0</v>
      </c>
      <c r="J16">
        <f t="shared" si="2"/>
        <v>-6.1086523819801535</v>
      </c>
      <c r="T16">
        <v>17.5</v>
      </c>
      <c r="V16">
        <f t="shared" si="7"/>
        <v>1.7500000000000002E-2</v>
      </c>
      <c r="W16">
        <v>35</v>
      </c>
      <c r="X16">
        <f t="shared" si="8"/>
        <v>3.5000000000000003E-2</v>
      </c>
      <c r="Y16">
        <f t="shared" si="9"/>
        <v>1.9242255003237487E-3</v>
      </c>
      <c r="Z16">
        <f t="shared" si="10"/>
        <v>6227.2227499999999</v>
      </c>
      <c r="AA16">
        <f t="shared" si="11"/>
        <v>0.19768656735164039</v>
      </c>
      <c r="AB16">
        <f t="shared" si="12"/>
        <v>0</v>
      </c>
      <c r="AC16">
        <f t="shared" si="13"/>
        <v>0</v>
      </c>
      <c r="AD16">
        <f t="shared" si="14"/>
        <v>19.242255003237489</v>
      </c>
      <c r="AE16">
        <f t="shared" si="15"/>
        <v>0</v>
      </c>
      <c r="AG16">
        <v>15</v>
      </c>
      <c r="AI16">
        <f t="shared" si="16"/>
        <v>1.4999999999999999E-2</v>
      </c>
      <c r="AJ16">
        <v>30</v>
      </c>
      <c r="AK16">
        <f t="shared" si="17"/>
        <v>0.03</v>
      </c>
      <c r="AL16">
        <f t="shared" si="18"/>
        <v>1.4137166941154068E-3</v>
      </c>
      <c r="AM16">
        <f t="shared" si="19"/>
        <v>6227.2227499999999</v>
      </c>
      <c r="AN16">
        <f t="shared" si="20"/>
        <v>0.14523911070732762</v>
      </c>
      <c r="AO16">
        <f t="shared" si="21"/>
        <v>0</v>
      </c>
      <c r="AP16">
        <f t="shared" si="22"/>
        <v>0</v>
      </c>
      <c r="AQ16">
        <f t="shared" si="23"/>
        <v>1.4137166941154069</v>
      </c>
      <c r="AR16">
        <f t="shared" si="24"/>
        <v>0</v>
      </c>
    </row>
    <row r="17" spans="1:10" x14ac:dyDescent="0.55000000000000004">
      <c r="A17">
        <v>-349</v>
      </c>
      <c r="B17" s="49">
        <v>0.1</v>
      </c>
      <c r="C17">
        <v>0</v>
      </c>
      <c r="D17">
        <f t="shared" si="3"/>
        <v>0</v>
      </c>
      <c r="E17">
        <f t="shared" si="4"/>
        <v>0</v>
      </c>
      <c r="F17">
        <f t="shared" si="0"/>
        <v>0</v>
      </c>
      <c r="G17">
        <f t="shared" si="1"/>
        <v>0</v>
      </c>
      <c r="H17">
        <f t="shared" si="5"/>
        <v>0</v>
      </c>
      <c r="I17">
        <f t="shared" si="6"/>
        <v>0</v>
      </c>
      <c r="J17">
        <f t="shared" si="2"/>
        <v>-6.0911990894602104</v>
      </c>
    </row>
    <row r="18" spans="1:10" x14ac:dyDescent="0.55000000000000004">
      <c r="A18">
        <v>-348</v>
      </c>
      <c r="B18" s="49">
        <v>0.1</v>
      </c>
      <c r="C18">
        <v>0</v>
      </c>
      <c r="D18">
        <f t="shared" si="3"/>
        <v>0</v>
      </c>
      <c r="E18">
        <f t="shared" si="4"/>
        <v>0</v>
      </c>
      <c r="F18">
        <f t="shared" si="0"/>
        <v>0</v>
      </c>
      <c r="G18">
        <f t="shared" si="1"/>
        <v>0</v>
      </c>
      <c r="H18">
        <f t="shared" si="5"/>
        <v>0</v>
      </c>
      <c r="I18">
        <f t="shared" si="6"/>
        <v>0</v>
      </c>
      <c r="J18">
        <f t="shared" si="2"/>
        <v>-6.0737457969402664</v>
      </c>
    </row>
    <row r="19" spans="1:10" x14ac:dyDescent="0.55000000000000004">
      <c r="A19">
        <v>-347</v>
      </c>
      <c r="B19" s="49">
        <v>0.1</v>
      </c>
      <c r="C19">
        <v>0</v>
      </c>
      <c r="D19">
        <f t="shared" si="3"/>
        <v>0</v>
      </c>
      <c r="E19">
        <f t="shared" si="4"/>
        <v>0</v>
      </c>
      <c r="F19">
        <f t="shared" si="0"/>
        <v>0</v>
      </c>
      <c r="G19">
        <f t="shared" si="1"/>
        <v>0</v>
      </c>
      <c r="H19">
        <f t="shared" si="5"/>
        <v>0</v>
      </c>
      <c r="I19">
        <f t="shared" si="6"/>
        <v>0</v>
      </c>
      <c r="J19">
        <f t="shared" si="2"/>
        <v>-6.0562925044203233</v>
      </c>
    </row>
    <row r="20" spans="1:10" x14ac:dyDescent="0.55000000000000004">
      <c r="A20">
        <v>-346</v>
      </c>
      <c r="B20" s="49">
        <v>0.1</v>
      </c>
      <c r="C20">
        <v>0</v>
      </c>
      <c r="D20">
        <f t="shared" si="3"/>
        <v>0</v>
      </c>
      <c r="E20">
        <f t="shared" si="4"/>
        <v>0</v>
      </c>
      <c r="F20">
        <f t="shared" si="0"/>
        <v>0</v>
      </c>
      <c r="G20">
        <f t="shared" si="1"/>
        <v>0</v>
      </c>
      <c r="H20">
        <f t="shared" si="5"/>
        <v>0</v>
      </c>
      <c r="I20">
        <f t="shared" si="6"/>
        <v>0</v>
      </c>
      <c r="J20">
        <f t="shared" si="2"/>
        <v>-6.0388392119003802</v>
      </c>
    </row>
    <row r="21" spans="1:10" x14ac:dyDescent="0.55000000000000004">
      <c r="A21">
        <v>-345</v>
      </c>
      <c r="B21" s="49">
        <v>0.1</v>
      </c>
      <c r="C21">
        <v>0</v>
      </c>
      <c r="D21">
        <f t="shared" si="3"/>
        <v>0</v>
      </c>
      <c r="E21">
        <f t="shared" si="4"/>
        <v>0</v>
      </c>
      <c r="F21">
        <f t="shared" si="0"/>
        <v>0</v>
      </c>
      <c r="G21">
        <f t="shared" si="1"/>
        <v>0</v>
      </c>
      <c r="H21">
        <f t="shared" si="5"/>
        <v>0</v>
      </c>
      <c r="I21">
        <f t="shared" si="6"/>
        <v>0</v>
      </c>
      <c r="J21">
        <f t="shared" si="2"/>
        <v>-6.0213859193804371</v>
      </c>
    </row>
    <row r="22" spans="1:10" x14ac:dyDescent="0.55000000000000004">
      <c r="A22">
        <v>-344</v>
      </c>
      <c r="B22" s="49">
        <v>0.1</v>
      </c>
      <c r="C22">
        <v>0</v>
      </c>
      <c r="D22">
        <f t="shared" si="3"/>
        <v>0</v>
      </c>
      <c r="E22">
        <f t="shared" si="4"/>
        <v>0</v>
      </c>
      <c r="F22">
        <f t="shared" si="0"/>
        <v>0</v>
      </c>
      <c r="G22">
        <f t="shared" si="1"/>
        <v>0</v>
      </c>
      <c r="H22">
        <f t="shared" si="5"/>
        <v>0</v>
      </c>
      <c r="I22">
        <f t="shared" si="6"/>
        <v>0</v>
      </c>
      <c r="J22">
        <f t="shared" si="2"/>
        <v>-6.003932626860494</v>
      </c>
    </row>
    <row r="23" spans="1:10" x14ac:dyDescent="0.55000000000000004">
      <c r="A23">
        <v>-343</v>
      </c>
      <c r="B23" s="49">
        <v>0.1</v>
      </c>
      <c r="C23">
        <v>0</v>
      </c>
      <c r="D23">
        <f t="shared" si="3"/>
        <v>0</v>
      </c>
      <c r="E23">
        <f t="shared" si="4"/>
        <v>0</v>
      </c>
      <c r="F23">
        <f t="shared" si="0"/>
        <v>0</v>
      </c>
      <c r="G23">
        <f t="shared" si="1"/>
        <v>0</v>
      </c>
      <c r="H23">
        <f t="shared" si="5"/>
        <v>0</v>
      </c>
      <c r="I23">
        <f t="shared" si="6"/>
        <v>0</v>
      </c>
      <c r="J23">
        <f t="shared" si="2"/>
        <v>-5.98647933434055</v>
      </c>
    </row>
    <row r="24" spans="1:10" x14ac:dyDescent="0.55000000000000004">
      <c r="A24">
        <v>-342</v>
      </c>
      <c r="B24" s="49">
        <v>0.1</v>
      </c>
      <c r="C24">
        <v>0</v>
      </c>
      <c r="D24">
        <f t="shared" si="3"/>
        <v>0</v>
      </c>
      <c r="E24">
        <f t="shared" si="4"/>
        <v>0</v>
      </c>
      <c r="F24">
        <f t="shared" si="0"/>
        <v>0</v>
      </c>
      <c r="G24">
        <f t="shared" si="1"/>
        <v>0</v>
      </c>
      <c r="H24">
        <f t="shared" si="5"/>
        <v>0</v>
      </c>
      <c r="I24">
        <f t="shared" si="6"/>
        <v>0</v>
      </c>
      <c r="J24">
        <f t="shared" si="2"/>
        <v>-5.9690260418206069</v>
      </c>
    </row>
    <row r="25" spans="1:10" x14ac:dyDescent="0.55000000000000004">
      <c r="A25">
        <v>-341</v>
      </c>
      <c r="B25" s="49">
        <v>0.1</v>
      </c>
      <c r="C25">
        <v>0</v>
      </c>
      <c r="D25">
        <f t="shared" si="3"/>
        <v>0</v>
      </c>
      <c r="E25">
        <f t="shared" si="4"/>
        <v>0</v>
      </c>
      <c r="F25">
        <f t="shared" si="0"/>
        <v>0</v>
      </c>
      <c r="G25">
        <f t="shared" si="1"/>
        <v>0</v>
      </c>
      <c r="H25">
        <f t="shared" si="5"/>
        <v>0</v>
      </c>
      <c r="I25">
        <f t="shared" si="6"/>
        <v>0</v>
      </c>
      <c r="J25">
        <f t="shared" si="2"/>
        <v>-5.9515727493006638</v>
      </c>
    </row>
    <row r="26" spans="1:10" x14ac:dyDescent="0.55000000000000004">
      <c r="A26">
        <v>-340</v>
      </c>
      <c r="B26" s="49">
        <v>0.1</v>
      </c>
      <c r="C26">
        <v>0</v>
      </c>
      <c r="D26">
        <f t="shared" si="3"/>
        <v>0</v>
      </c>
      <c r="E26">
        <f t="shared" si="4"/>
        <v>0</v>
      </c>
      <c r="F26">
        <f t="shared" si="0"/>
        <v>0</v>
      </c>
      <c r="G26">
        <f t="shared" si="1"/>
        <v>0</v>
      </c>
      <c r="H26">
        <f t="shared" si="5"/>
        <v>0</v>
      </c>
      <c r="I26">
        <f t="shared" si="6"/>
        <v>0</v>
      </c>
      <c r="J26">
        <f t="shared" si="2"/>
        <v>-5.9341194567807207</v>
      </c>
    </row>
    <row r="27" spans="1:10" x14ac:dyDescent="0.55000000000000004">
      <c r="A27">
        <v>-339</v>
      </c>
      <c r="B27" s="49">
        <v>0.1</v>
      </c>
      <c r="C27">
        <v>0</v>
      </c>
      <c r="D27">
        <f t="shared" si="3"/>
        <v>0</v>
      </c>
      <c r="E27">
        <f t="shared" si="4"/>
        <v>0</v>
      </c>
      <c r="F27">
        <f t="shared" si="0"/>
        <v>0</v>
      </c>
      <c r="G27">
        <f t="shared" si="1"/>
        <v>0</v>
      </c>
      <c r="H27">
        <f t="shared" si="5"/>
        <v>0</v>
      </c>
      <c r="I27">
        <f t="shared" si="6"/>
        <v>0</v>
      </c>
      <c r="J27">
        <f t="shared" si="2"/>
        <v>-5.9166661642607767</v>
      </c>
    </row>
    <row r="28" spans="1:10" x14ac:dyDescent="0.55000000000000004">
      <c r="A28">
        <v>-338</v>
      </c>
      <c r="B28" s="49">
        <v>0.1</v>
      </c>
      <c r="C28">
        <v>0</v>
      </c>
      <c r="D28">
        <f t="shared" si="3"/>
        <v>0</v>
      </c>
      <c r="E28">
        <f t="shared" si="4"/>
        <v>0</v>
      </c>
      <c r="F28">
        <f t="shared" si="0"/>
        <v>0</v>
      </c>
      <c r="G28">
        <f t="shared" si="1"/>
        <v>0</v>
      </c>
      <c r="H28">
        <f t="shared" si="5"/>
        <v>0</v>
      </c>
      <c r="I28">
        <f t="shared" si="6"/>
        <v>0</v>
      </c>
      <c r="J28">
        <f t="shared" si="2"/>
        <v>-5.8992128717408336</v>
      </c>
    </row>
    <row r="29" spans="1:10" x14ac:dyDescent="0.55000000000000004">
      <c r="A29">
        <v>-337</v>
      </c>
      <c r="B29" s="49">
        <v>0.1</v>
      </c>
      <c r="C29">
        <v>0</v>
      </c>
      <c r="D29">
        <f t="shared" si="3"/>
        <v>0</v>
      </c>
      <c r="E29">
        <f t="shared" si="4"/>
        <v>0</v>
      </c>
      <c r="F29">
        <f t="shared" si="0"/>
        <v>0</v>
      </c>
      <c r="G29">
        <f t="shared" si="1"/>
        <v>0</v>
      </c>
      <c r="H29">
        <f t="shared" si="5"/>
        <v>0</v>
      </c>
      <c r="I29">
        <f t="shared" si="6"/>
        <v>0</v>
      </c>
      <c r="J29">
        <f t="shared" si="2"/>
        <v>-5.8817595792208905</v>
      </c>
    </row>
    <row r="30" spans="1:10" x14ac:dyDescent="0.55000000000000004">
      <c r="A30">
        <v>-336</v>
      </c>
      <c r="B30" s="49">
        <v>0.1</v>
      </c>
      <c r="C30">
        <v>0</v>
      </c>
      <c r="D30">
        <f t="shared" si="3"/>
        <v>0</v>
      </c>
      <c r="E30">
        <f t="shared" si="4"/>
        <v>0</v>
      </c>
      <c r="F30">
        <f t="shared" si="0"/>
        <v>0</v>
      </c>
      <c r="G30">
        <f t="shared" si="1"/>
        <v>0</v>
      </c>
      <c r="H30">
        <f t="shared" si="5"/>
        <v>0</v>
      </c>
      <c r="I30">
        <f t="shared" si="6"/>
        <v>0</v>
      </c>
      <c r="J30">
        <f t="shared" si="2"/>
        <v>-5.8643062867009474</v>
      </c>
    </row>
    <row r="31" spans="1:10" x14ac:dyDescent="0.55000000000000004">
      <c r="A31">
        <v>-335</v>
      </c>
      <c r="B31" s="49">
        <v>0.1</v>
      </c>
      <c r="C31">
        <v>0</v>
      </c>
      <c r="D31">
        <f t="shared" si="3"/>
        <v>0</v>
      </c>
      <c r="E31">
        <f t="shared" si="4"/>
        <v>0</v>
      </c>
      <c r="F31">
        <f t="shared" si="0"/>
        <v>0</v>
      </c>
      <c r="G31">
        <f t="shared" si="1"/>
        <v>0</v>
      </c>
      <c r="H31">
        <f t="shared" si="5"/>
        <v>0</v>
      </c>
      <c r="I31">
        <f t="shared" si="6"/>
        <v>0</v>
      </c>
      <c r="J31">
        <f t="shared" si="2"/>
        <v>-5.8468529941810043</v>
      </c>
    </row>
    <row r="32" spans="1:10" x14ac:dyDescent="0.55000000000000004">
      <c r="A32">
        <v>-334</v>
      </c>
      <c r="B32" s="49">
        <v>0.1</v>
      </c>
      <c r="C32">
        <v>0</v>
      </c>
      <c r="D32">
        <f t="shared" si="3"/>
        <v>0</v>
      </c>
      <c r="E32">
        <f t="shared" si="4"/>
        <v>0</v>
      </c>
      <c r="F32">
        <f t="shared" si="0"/>
        <v>0</v>
      </c>
      <c r="G32">
        <f t="shared" si="1"/>
        <v>0</v>
      </c>
      <c r="H32">
        <f t="shared" si="5"/>
        <v>0</v>
      </c>
      <c r="I32">
        <f t="shared" si="6"/>
        <v>0</v>
      </c>
      <c r="J32">
        <f t="shared" si="2"/>
        <v>-5.8293997016610604</v>
      </c>
    </row>
    <row r="33" spans="1:10" x14ac:dyDescent="0.55000000000000004">
      <c r="A33">
        <v>-333</v>
      </c>
      <c r="B33" s="49">
        <v>0.1</v>
      </c>
      <c r="C33">
        <v>0</v>
      </c>
      <c r="D33">
        <f t="shared" si="3"/>
        <v>0</v>
      </c>
      <c r="E33">
        <f t="shared" si="4"/>
        <v>0</v>
      </c>
      <c r="F33">
        <f t="shared" si="0"/>
        <v>0</v>
      </c>
      <c r="G33">
        <f t="shared" si="1"/>
        <v>0</v>
      </c>
      <c r="H33">
        <f t="shared" si="5"/>
        <v>0</v>
      </c>
      <c r="I33">
        <f t="shared" si="6"/>
        <v>0</v>
      </c>
      <c r="J33">
        <f t="shared" si="2"/>
        <v>-5.8119464091411173</v>
      </c>
    </row>
    <row r="34" spans="1:10" x14ac:dyDescent="0.55000000000000004">
      <c r="A34">
        <v>-332</v>
      </c>
      <c r="B34" s="49">
        <v>0.1</v>
      </c>
      <c r="C34">
        <v>0</v>
      </c>
      <c r="D34">
        <f t="shared" si="3"/>
        <v>0</v>
      </c>
      <c r="E34">
        <f t="shared" si="4"/>
        <v>0</v>
      </c>
      <c r="F34">
        <f t="shared" si="0"/>
        <v>0</v>
      </c>
      <c r="G34">
        <f t="shared" si="1"/>
        <v>0</v>
      </c>
      <c r="H34">
        <f t="shared" si="5"/>
        <v>119.99999999999994</v>
      </c>
      <c r="I34">
        <f t="shared" si="6"/>
        <v>0</v>
      </c>
      <c r="J34">
        <f t="shared" si="2"/>
        <v>-5.7944931166211742</v>
      </c>
    </row>
    <row r="35" spans="1:10" x14ac:dyDescent="0.55000000000000004">
      <c r="A35">
        <v>-331</v>
      </c>
      <c r="B35" s="49">
        <v>0.1</v>
      </c>
      <c r="C35">
        <v>0</v>
      </c>
      <c r="D35">
        <f t="shared" si="3"/>
        <v>0</v>
      </c>
      <c r="E35">
        <f t="shared" si="4"/>
        <v>0</v>
      </c>
      <c r="F35">
        <f t="shared" si="0"/>
        <v>9.999999999999995E-3</v>
      </c>
      <c r="G35">
        <f t="shared" si="1"/>
        <v>0</v>
      </c>
      <c r="H35">
        <f t="shared" si="5"/>
        <v>-119.99999999999994</v>
      </c>
      <c r="I35">
        <f t="shared" si="6"/>
        <v>0</v>
      </c>
      <c r="J35">
        <f t="shared" si="2"/>
        <v>-5.7770398241012311</v>
      </c>
    </row>
    <row r="36" spans="1:10" x14ac:dyDescent="0.55000000000000004">
      <c r="A36">
        <v>-330</v>
      </c>
      <c r="B36" s="49">
        <v>0.1</v>
      </c>
      <c r="C36">
        <v>0</v>
      </c>
      <c r="D36">
        <f t="shared" si="3"/>
        <v>119.99999999999994</v>
      </c>
      <c r="E36">
        <f t="shared" si="4"/>
        <v>0</v>
      </c>
      <c r="F36">
        <f t="shared" si="0"/>
        <v>-9.999999999999995E-3</v>
      </c>
      <c r="G36">
        <f t="shared" si="1"/>
        <v>0</v>
      </c>
      <c r="H36">
        <f t="shared" si="5"/>
        <v>-119.99999999999994</v>
      </c>
      <c r="I36">
        <f t="shared" si="6"/>
        <v>0</v>
      </c>
      <c r="J36">
        <f t="shared" si="2"/>
        <v>-5.7595865315812871</v>
      </c>
    </row>
    <row r="37" spans="1:10" x14ac:dyDescent="0.55000000000000004">
      <c r="A37">
        <v>-329</v>
      </c>
      <c r="B37" s="49">
        <v>0.11</v>
      </c>
      <c r="C37">
        <v>0</v>
      </c>
      <c r="D37">
        <f t="shared" si="3"/>
        <v>119.99999999999994</v>
      </c>
      <c r="E37">
        <f t="shared" si="4"/>
        <v>0</v>
      </c>
      <c r="F37">
        <f t="shared" si="0"/>
        <v>0</v>
      </c>
      <c r="G37">
        <f t="shared" si="1"/>
        <v>0</v>
      </c>
      <c r="H37">
        <f t="shared" si="5"/>
        <v>119.99999999999994</v>
      </c>
      <c r="I37">
        <f t="shared" si="6"/>
        <v>0</v>
      </c>
      <c r="J37">
        <f t="shared" si="2"/>
        <v>-5.742133239061344</v>
      </c>
    </row>
    <row r="38" spans="1:10" x14ac:dyDescent="0.55000000000000004">
      <c r="A38">
        <v>-328</v>
      </c>
      <c r="B38" s="49">
        <v>0.11</v>
      </c>
      <c r="C38">
        <v>0</v>
      </c>
      <c r="D38">
        <f t="shared" si="3"/>
        <v>0</v>
      </c>
      <c r="E38">
        <f t="shared" si="4"/>
        <v>0</v>
      </c>
      <c r="F38">
        <f t="shared" si="0"/>
        <v>0</v>
      </c>
      <c r="G38">
        <f t="shared" si="1"/>
        <v>0</v>
      </c>
      <c r="H38">
        <f t="shared" si="5"/>
        <v>0</v>
      </c>
      <c r="I38">
        <f t="shared" si="6"/>
        <v>0</v>
      </c>
      <c r="J38">
        <f t="shared" si="2"/>
        <v>-5.7246799465414009</v>
      </c>
    </row>
    <row r="39" spans="1:10" x14ac:dyDescent="0.55000000000000004">
      <c r="A39">
        <v>-327</v>
      </c>
      <c r="B39" s="49">
        <v>0.11</v>
      </c>
      <c r="C39">
        <v>0</v>
      </c>
      <c r="D39">
        <f t="shared" si="3"/>
        <v>0</v>
      </c>
      <c r="E39">
        <f t="shared" si="4"/>
        <v>0</v>
      </c>
      <c r="F39">
        <f t="shared" si="0"/>
        <v>0</v>
      </c>
      <c r="G39">
        <f t="shared" si="1"/>
        <v>0</v>
      </c>
      <c r="H39">
        <f t="shared" si="5"/>
        <v>0</v>
      </c>
      <c r="I39">
        <f t="shared" si="6"/>
        <v>0</v>
      </c>
      <c r="J39">
        <f t="shared" si="2"/>
        <v>-5.7072266540214578</v>
      </c>
    </row>
    <row r="40" spans="1:10" x14ac:dyDescent="0.55000000000000004">
      <c r="A40">
        <v>-326</v>
      </c>
      <c r="B40" s="49">
        <v>0.11</v>
      </c>
      <c r="C40">
        <v>0</v>
      </c>
      <c r="D40">
        <f t="shared" si="3"/>
        <v>0</v>
      </c>
      <c r="E40">
        <f t="shared" si="4"/>
        <v>0</v>
      </c>
      <c r="F40">
        <f t="shared" si="0"/>
        <v>0</v>
      </c>
      <c r="G40">
        <f t="shared" si="1"/>
        <v>0</v>
      </c>
      <c r="H40">
        <f t="shared" si="5"/>
        <v>0</v>
      </c>
      <c r="I40">
        <f t="shared" si="6"/>
        <v>0</v>
      </c>
      <c r="J40">
        <f t="shared" si="2"/>
        <v>-5.6897733615015147</v>
      </c>
    </row>
    <row r="41" spans="1:10" x14ac:dyDescent="0.55000000000000004">
      <c r="A41">
        <v>-325</v>
      </c>
      <c r="B41" s="49">
        <v>0.11</v>
      </c>
      <c r="C41">
        <v>0</v>
      </c>
      <c r="D41">
        <f t="shared" si="3"/>
        <v>0</v>
      </c>
      <c r="E41">
        <f t="shared" si="4"/>
        <v>0</v>
      </c>
      <c r="F41">
        <f t="shared" si="0"/>
        <v>0</v>
      </c>
      <c r="G41">
        <f t="shared" si="1"/>
        <v>0</v>
      </c>
      <c r="H41">
        <f t="shared" si="5"/>
        <v>0</v>
      </c>
      <c r="I41">
        <f t="shared" si="6"/>
        <v>0</v>
      </c>
      <c r="J41">
        <f t="shared" si="2"/>
        <v>-5.6723200689815707</v>
      </c>
    </row>
    <row r="42" spans="1:10" x14ac:dyDescent="0.55000000000000004">
      <c r="A42">
        <v>-324</v>
      </c>
      <c r="B42" s="49">
        <v>0.11</v>
      </c>
      <c r="C42">
        <v>0</v>
      </c>
      <c r="D42">
        <f t="shared" si="3"/>
        <v>0</v>
      </c>
      <c r="E42">
        <f t="shared" si="4"/>
        <v>0</v>
      </c>
      <c r="F42">
        <f t="shared" si="0"/>
        <v>0</v>
      </c>
      <c r="G42">
        <f t="shared" si="1"/>
        <v>0</v>
      </c>
      <c r="H42">
        <f t="shared" si="5"/>
        <v>0</v>
      </c>
      <c r="I42">
        <f t="shared" si="6"/>
        <v>0</v>
      </c>
      <c r="J42">
        <f t="shared" si="2"/>
        <v>-5.6548667764616276</v>
      </c>
    </row>
    <row r="43" spans="1:10" x14ac:dyDescent="0.55000000000000004">
      <c r="A43">
        <v>-323</v>
      </c>
      <c r="B43" s="49">
        <v>0.11</v>
      </c>
      <c r="C43">
        <v>0</v>
      </c>
      <c r="D43">
        <f t="shared" si="3"/>
        <v>0</v>
      </c>
      <c r="E43">
        <f t="shared" si="4"/>
        <v>0</v>
      </c>
      <c r="F43">
        <f t="shared" si="0"/>
        <v>0</v>
      </c>
      <c r="G43">
        <f t="shared" si="1"/>
        <v>0</v>
      </c>
      <c r="H43">
        <f t="shared" si="5"/>
        <v>0</v>
      </c>
      <c r="I43">
        <f t="shared" si="6"/>
        <v>0</v>
      </c>
      <c r="J43">
        <f t="shared" si="2"/>
        <v>-5.6374134839416845</v>
      </c>
    </row>
    <row r="44" spans="1:10" x14ac:dyDescent="0.55000000000000004">
      <c r="A44">
        <v>-322</v>
      </c>
      <c r="B44" s="49">
        <v>0.11</v>
      </c>
      <c r="C44">
        <v>0</v>
      </c>
      <c r="D44">
        <f t="shared" si="3"/>
        <v>0</v>
      </c>
      <c r="E44">
        <f t="shared" si="4"/>
        <v>0</v>
      </c>
      <c r="F44">
        <f t="shared" si="0"/>
        <v>0</v>
      </c>
      <c r="G44">
        <f t="shared" si="1"/>
        <v>0</v>
      </c>
      <c r="H44">
        <f t="shared" si="5"/>
        <v>0</v>
      </c>
      <c r="I44">
        <f t="shared" si="6"/>
        <v>0</v>
      </c>
      <c r="J44">
        <f t="shared" si="2"/>
        <v>-5.6199601914217414</v>
      </c>
    </row>
    <row r="45" spans="1:10" x14ac:dyDescent="0.55000000000000004">
      <c r="A45">
        <v>-321</v>
      </c>
      <c r="B45" s="49">
        <v>0.11</v>
      </c>
      <c r="C45">
        <v>0</v>
      </c>
      <c r="D45">
        <f t="shared" si="3"/>
        <v>0</v>
      </c>
      <c r="E45">
        <f t="shared" si="4"/>
        <v>0</v>
      </c>
      <c r="F45">
        <f t="shared" si="0"/>
        <v>0</v>
      </c>
      <c r="G45">
        <f t="shared" si="1"/>
        <v>0</v>
      </c>
      <c r="H45">
        <f t="shared" si="5"/>
        <v>0</v>
      </c>
      <c r="I45">
        <f t="shared" si="6"/>
        <v>0</v>
      </c>
      <c r="J45">
        <f t="shared" si="2"/>
        <v>-5.6025068989017974</v>
      </c>
    </row>
    <row r="46" spans="1:10" x14ac:dyDescent="0.55000000000000004">
      <c r="A46">
        <v>-320</v>
      </c>
      <c r="B46" s="49">
        <v>0.11</v>
      </c>
      <c r="C46">
        <v>0</v>
      </c>
      <c r="D46">
        <f t="shared" si="3"/>
        <v>0</v>
      </c>
      <c r="E46">
        <f t="shared" si="4"/>
        <v>0</v>
      </c>
      <c r="F46">
        <f t="shared" si="0"/>
        <v>0</v>
      </c>
      <c r="G46">
        <f t="shared" si="1"/>
        <v>0</v>
      </c>
      <c r="H46">
        <f t="shared" si="5"/>
        <v>0</v>
      </c>
      <c r="I46">
        <f t="shared" si="6"/>
        <v>0</v>
      </c>
      <c r="J46">
        <f t="shared" si="2"/>
        <v>-5.5850536063818543</v>
      </c>
    </row>
    <row r="47" spans="1:10" x14ac:dyDescent="0.55000000000000004">
      <c r="A47">
        <v>-319</v>
      </c>
      <c r="B47" s="49">
        <v>0.11</v>
      </c>
      <c r="C47">
        <v>0</v>
      </c>
      <c r="D47">
        <f t="shared" si="3"/>
        <v>0</v>
      </c>
      <c r="E47">
        <f t="shared" si="4"/>
        <v>0</v>
      </c>
      <c r="F47">
        <f t="shared" si="0"/>
        <v>0</v>
      </c>
      <c r="G47">
        <f t="shared" si="1"/>
        <v>0</v>
      </c>
      <c r="H47">
        <f t="shared" si="5"/>
        <v>0</v>
      </c>
      <c r="I47">
        <f t="shared" si="6"/>
        <v>0</v>
      </c>
      <c r="J47">
        <f t="shared" si="2"/>
        <v>-5.5676003138619112</v>
      </c>
    </row>
    <row r="48" spans="1:10" x14ac:dyDescent="0.55000000000000004">
      <c r="A48">
        <v>-318</v>
      </c>
      <c r="B48" s="49">
        <v>0.11</v>
      </c>
      <c r="C48">
        <v>0</v>
      </c>
      <c r="D48">
        <f t="shared" si="3"/>
        <v>0</v>
      </c>
      <c r="E48">
        <f t="shared" si="4"/>
        <v>0</v>
      </c>
      <c r="F48">
        <f t="shared" si="0"/>
        <v>0</v>
      </c>
      <c r="G48">
        <f t="shared" si="1"/>
        <v>0</v>
      </c>
      <c r="H48">
        <f t="shared" si="5"/>
        <v>0</v>
      </c>
      <c r="I48">
        <f t="shared" si="6"/>
        <v>0</v>
      </c>
      <c r="J48">
        <f t="shared" si="2"/>
        <v>-5.5501470213419681</v>
      </c>
    </row>
    <row r="49" spans="1:10" x14ac:dyDescent="0.55000000000000004">
      <c r="A49">
        <v>-317</v>
      </c>
      <c r="B49" s="49">
        <v>0.11</v>
      </c>
      <c r="C49">
        <v>0</v>
      </c>
      <c r="D49">
        <f t="shared" si="3"/>
        <v>0</v>
      </c>
      <c r="E49">
        <f t="shared" si="4"/>
        <v>0</v>
      </c>
      <c r="F49">
        <f t="shared" si="0"/>
        <v>0</v>
      </c>
      <c r="G49">
        <f t="shared" si="1"/>
        <v>0</v>
      </c>
      <c r="H49">
        <f t="shared" si="5"/>
        <v>0</v>
      </c>
      <c r="I49">
        <f t="shared" si="6"/>
        <v>0</v>
      </c>
      <c r="J49">
        <f t="shared" si="2"/>
        <v>-5.532693728822025</v>
      </c>
    </row>
    <row r="50" spans="1:10" x14ac:dyDescent="0.55000000000000004">
      <c r="A50">
        <v>-316</v>
      </c>
      <c r="B50" s="49">
        <v>0.11</v>
      </c>
      <c r="C50">
        <v>0</v>
      </c>
      <c r="D50">
        <f t="shared" si="3"/>
        <v>0</v>
      </c>
      <c r="E50">
        <f t="shared" si="4"/>
        <v>0</v>
      </c>
      <c r="F50">
        <f t="shared" si="0"/>
        <v>0</v>
      </c>
      <c r="G50">
        <f t="shared" si="1"/>
        <v>0</v>
      </c>
      <c r="H50">
        <f t="shared" si="5"/>
        <v>0</v>
      </c>
      <c r="I50">
        <f t="shared" si="6"/>
        <v>0</v>
      </c>
      <c r="J50">
        <f t="shared" si="2"/>
        <v>-5.5152404363020811</v>
      </c>
    </row>
    <row r="51" spans="1:10" x14ac:dyDescent="0.55000000000000004">
      <c r="A51">
        <v>-315</v>
      </c>
      <c r="B51" s="49">
        <v>0.11</v>
      </c>
      <c r="C51">
        <v>0</v>
      </c>
      <c r="D51">
        <f t="shared" si="3"/>
        <v>0</v>
      </c>
      <c r="E51">
        <f t="shared" si="4"/>
        <v>0</v>
      </c>
      <c r="F51">
        <f t="shared" si="0"/>
        <v>0</v>
      </c>
      <c r="G51">
        <f t="shared" si="1"/>
        <v>0</v>
      </c>
      <c r="H51">
        <f t="shared" si="5"/>
        <v>0</v>
      </c>
      <c r="I51">
        <f t="shared" si="6"/>
        <v>0</v>
      </c>
      <c r="J51">
        <f t="shared" si="2"/>
        <v>-5.497787143782138</v>
      </c>
    </row>
    <row r="52" spans="1:10" x14ac:dyDescent="0.55000000000000004">
      <c r="A52">
        <v>-314</v>
      </c>
      <c r="B52" s="49">
        <v>0.11</v>
      </c>
      <c r="C52">
        <v>0</v>
      </c>
      <c r="D52">
        <f t="shared" si="3"/>
        <v>0</v>
      </c>
      <c r="E52">
        <f t="shared" si="4"/>
        <v>0</v>
      </c>
      <c r="F52">
        <f t="shared" si="0"/>
        <v>0</v>
      </c>
      <c r="G52">
        <f t="shared" si="1"/>
        <v>0</v>
      </c>
      <c r="H52">
        <f t="shared" si="5"/>
        <v>0</v>
      </c>
      <c r="I52">
        <f t="shared" si="6"/>
        <v>0</v>
      </c>
      <c r="J52">
        <f t="shared" si="2"/>
        <v>-5.4803338512621949</v>
      </c>
    </row>
    <row r="53" spans="1:10" x14ac:dyDescent="0.55000000000000004">
      <c r="A53">
        <v>-313</v>
      </c>
      <c r="B53" s="49">
        <v>0.11</v>
      </c>
      <c r="C53">
        <v>0</v>
      </c>
      <c r="D53">
        <f t="shared" si="3"/>
        <v>0</v>
      </c>
      <c r="E53">
        <f t="shared" si="4"/>
        <v>0</v>
      </c>
      <c r="F53">
        <f t="shared" si="0"/>
        <v>0</v>
      </c>
      <c r="G53">
        <f t="shared" si="1"/>
        <v>0</v>
      </c>
      <c r="H53">
        <f t="shared" si="5"/>
        <v>0</v>
      </c>
      <c r="I53">
        <f t="shared" si="6"/>
        <v>0</v>
      </c>
      <c r="J53">
        <f t="shared" si="2"/>
        <v>-5.4628805587422518</v>
      </c>
    </row>
    <row r="54" spans="1:10" x14ac:dyDescent="0.55000000000000004">
      <c r="A54">
        <v>-312</v>
      </c>
      <c r="B54" s="49">
        <v>0.11</v>
      </c>
      <c r="C54">
        <v>0</v>
      </c>
      <c r="D54">
        <f t="shared" si="3"/>
        <v>0</v>
      </c>
      <c r="E54">
        <f t="shared" si="4"/>
        <v>0</v>
      </c>
      <c r="F54">
        <f t="shared" si="0"/>
        <v>0</v>
      </c>
      <c r="G54">
        <f t="shared" si="1"/>
        <v>0</v>
      </c>
      <c r="H54">
        <f t="shared" si="5"/>
        <v>0</v>
      </c>
      <c r="I54">
        <f t="shared" si="6"/>
        <v>0</v>
      </c>
      <c r="J54">
        <f t="shared" si="2"/>
        <v>-5.4454272662223078</v>
      </c>
    </row>
    <row r="55" spans="1:10" x14ac:dyDescent="0.55000000000000004">
      <c r="A55">
        <v>-311</v>
      </c>
      <c r="B55" s="49">
        <v>0.11</v>
      </c>
      <c r="C55">
        <v>0</v>
      </c>
      <c r="D55">
        <f t="shared" si="3"/>
        <v>0</v>
      </c>
      <c r="E55">
        <f t="shared" si="4"/>
        <v>0</v>
      </c>
      <c r="F55">
        <f t="shared" si="0"/>
        <v>0</v>
      </c>
      <c r="G55">
        <f t="shared" si="1"/>
        <v>0</v>
      </c>
      <c r="H55">
        <f t="shared" si="5"/>
        <v>0</v>
      </c>
      <c r="I55">
        <f t="shared" si="6"/>
        <v>0</v>
      </c>
      <c r="J55">
        <f t="shared" si="2"/>
        <v>-5.4279739737023647</v>
      </c>
    </row>
    <row r="56" spans="1:10" x14ac:dyDescent="0.55000000000000004">
      <c r="A56">
        <v>-310</v>
      </c>
      <c r="B56" s="49">
        <v>0.11</v>
      </c>
      <c r="C56">
        <v>0</v>
      </c>
      <c r="D56">
        <f t="shared" si="3"/>
        <v>0</v>
      </c>
      <c r="E56">
        <f t="shared" si="4"/>
        <v>0</v>
      </c>
      <c r="F56">
        <f t="shared" si="0"/>
        <v>0</v>
      </c>
      <c r="G56">
        <f t="shared" si="1"/>
        <v>0</v>
      </c>
      <c r="H56">
        <f t="shared" si="5"/>
        <v>0</v>
      </c>
      <c r="I56">
        <f t="shared" si="6"/>
        <v>0</v>
      </c>
      <c r="J56">
        <f t="shared" si="2"/>
        <v>-5.4105206811824216</v>
      </c>
    </row>
    <row r="57" spans="1:10" x14ac:dyDescent="0.55000000000000004">
      <c r="A57">
        <v>-309</v>
      </c>
      <c r="B57" s="49">
        <v>0.11</v>
      </c>
      <c r="C57">
        <v>0</v>
      </c>
      <c r="D57">
        <f t="shared" si="3"/>
        <v>0</v>
      </c>
      <c r="E57">
        <f t="shared" si="4"/>
        <v>0</v>
      </c>
      <c r="F57">
        <f t="shared" si="0"/>
        <v>0</v>
      </c>
      <c r="G57">
        <f t="shared" si="1"/>
        <v>0</v>
      </c>
      <c r="H57">
        <f t="shared" si="5"/>
        <v>0</v>
      </c>
      <c r="I57">
        <f t="shared" si="6"/>
        <v>0</v>
      </c>
      <c r="J57">
        <f t="shared" si="2"/>
        <v>-5.3930673886624785</v>
      </c>
    </row>
    <row r="58" spans="1:10" x14ac:dyDescent="0.55000000000000004">
      <c r="A58">
        <v>-308</v>
      </c>
      <c r="B58" s="49">
        <v>0.11</v>
      </c>
      <c r="C58">
        <v>0</v>
      </c>
      <c r="D58">
        <f t="shared" si="3"/>
        <v>0</v>
      </c>
      <c r="E58">
        <f t="shared" si="4"/>
        <v>0</v>
      </c>
      <c r="F58">
        <f t="shared" si="0"/>
        <v>0</v>
      </c>
      <c r="G58">
        <f t="shared" si="1"/>
        <v>0</v>
      </c>
      <c r="H58">
        <f t="shared" si="5"/>
        <v>0</v>
      </c>
      <c r="I58">
        <f t="shared" si="6"/>
        <v>0</v>
      </c>
      <c r="J58">
        <f t="shared" si="2"/>
        <v>-5.3756140961425354</v>
      </c>
    </row>
    <row r="59" spans="1:10" x14ac:dyDescent="0.55000000000000004">
      <c r="A59">
        <v>-307</v>
      </c>
      <c r="B59" s="49">
        <v>0.11</v>
      </c>
      <c r="C59">
        <v>0</v>
      </c>
      <c r="D59">
        <f t="shared" si="3"/>
        <v>0</v>
      </c>
      <c r="E59">
        <f t="shared" si="4"/>
        <v>0</v>
      </c>
      <c r="F59">
        <f t="shared" si="0"/>
        <v>0</v>
      </c>
      <c r="G59">
        <f t="shared" si="1"/>
        <v>0</v>
      </c>
      <c r="H59">
        <f t="shared" si="5"/>
        <v>0</v>
      </c>
      <c r="I59">
        <f t="shared" si="6"/>
        <v>0</v>
      </c>
      <c r="J59">
        <f t="shared" si="2"/>
        <v>-5.3581608036225914</v>
      </c>
    </row>
    <row r="60" spans="1:10" x14ac:dyDescent="0.55000000000000004">
      <c r="A60">
        <v>-306</v>
      </c>
      <c r="B60" s="49">
        <v>0.11</v>
      </c>
      <c r="C60">
        <v>0</v>
      </c>
      <c r="D60">
        <f t="shared" si="3"/>
        <v>0</v>
      </c>
      <c r="E60">
        <f t="shared" si="4"/>
        <v>0</v>
      </c>
      <c r="F60">
        <f t="shared" si="0"/>
        <v>0</v>
      </c>
      <c r="G60">
        <f t="shared" si="1"/>
        <v>0</v>
      </c>
      <c r="H60">
        <f t="shared" si="5"/>
        <v>0</v>
      </c>
      <c r="I60">
        <f t="shared" si="6"/>
        <v>0</v>
      </c>
      <c r="J60">
        <f t="shared" si="2"/>
        <v>-5.3407075111026483</v>
      </c>
    </row>
    <row r="61" spans="1:10" x14ac:dyDescent="0.55000000000000004">
      <c r="A61">
        <v>-305</v>
      </c>
      <c r="B61" s="49">
        <v>0.11</v>
      </c>
      <c r="C61">
        <v>0</v>
      </c>
      <c r="D61">
        <f t="shared" si="3"/>
        <v>0</v>
      </c>
      <c r="E61">
        <f t="shared" si="4"/>
        <v>0</v>
      </c>
      <c r="F61">
        <f t="shared" si="0"/>
        <v>0</v>
      </c>
      <c r="G61">
        <f t="shared" si="1"/>
        <v>0</v>
      </c>
      <c r="H61">
        <f t="shared" si="5"/>
        <v>0</v>
      </c>
      <c r="I61">
        <f t="shared" si="6"/>
        <v>0</v>
      </c>
      <c r="J61">
        <f t="shared" si="2"/>
        <v>-5.3232542185827052</v>
      </c>
    </row>
    <row r="62" spans="1:10" x14ac:dyDescent="0.55000000000000004">
      <c r="A62">
        <v>-304</v>
      </c>
      <c r="B62" s="49">
        <v>0.11</v>
      </c>
      <c r="C62">
        <v>0</v>
      </c>
      <c r="D62">
        <f t="shared" si="3"/>
        <v>0</v>
      </c>
      <c r="E62">
        <f t="shared" si="4"/>
        <v>0</v>
      </c>
      <c r="F62">
        <f t="shared" si="0"/>
        <v>0</v>
      </c>
      <c r="G62">
        <f t="shared" si="1"/>
        <v>0</v>
      </c>
      <c r="H62">
        <f t="shared" si="5"/>
        <v>0</v>
      </c>
      <c r="I62">
        <f t="shared" si="6"/>
        <v>0</v>
      </c>
      <c r="J62">
        <f t="shared" si="2"/>
        <v>-5.3058009260627621</v>
      </c>
    </row>
    <row r="63" spans="1:10" x14ac:dyDescent="0.55000000000000004">
      <c r="A63">
        <v>-303</v>
      </c>
      <c r="B63" s="49">
        <v>0.11</v>
      </c>
      <c r="C63">
        <v>0</v>
      </c>
      <c r="D63">
        <f t="shared" si="3"/>
        <v>0</v>
      </c>
      <c r="E63">
        <f t="shared" si="4"/>
        <v>0</v>
      </c>
      <c r="F63">
        <f t="shared" si="0"/>
        <v>0</v>
      </c>
      <c r="G63">
        <f t="shared" si="1"/>
        <v>0</v>
      </c>
      <c r="H63">
        <f t="shared" si="5"/>
        <v>0</v>
      </c>
      <c r="I63">
        <f t="shared" si="6"/>
        <v>0</v>
      </c>
      <c r="J63">
        <f t="shared" si="2"/>
        <v>-5.2883476335428181</v>
      </c>
    </row>
    <row r="64" spans="1:10" x14ac:dyDescent="0.55000000000000004">
      <c r="A64">
        <v>-302</v>
      </c>
      <c r="B64" s="49">
        <v>0.11</v>
      </c>
      <c r="C64">
        <v>0</v>
      </c>
      <c r="D64">
        <f t="shared" si="3"/>
        <v>0</v>
      </c>
      <c r="E64">
        <f t="shared" si="4"/>
        <v>0</v>
      </c>
      <c r="F64">
        <f t="shared" si="0"/>
        <v>0</v>
      </c>
      <c r="G64">
        <f t="shared" si="1"/>
        <v>0</v>
      </c>
      <c r="H64">
        <f t="shared" si="5"/>
        <v>0</v>
      </c>
      <c r="I64">
        <f t="shared" si="6"/>
        <v>0</v>
      </c>
      <c r="J64">
        <f t="shared" si="2"/>
        <v>-5.270894341022875</v>
      </c>
    </row>
    <row r="65" spans="1:10" x14ac:dyDescent="0.55000000000000004">
      <c r="A65">
        <v>-301</v>
      </c>
      <c r="B65" s="49">
        <v>0.11</v>
      </c>
      <c r="C65">
        <v>0</v>
      </c>
      <c r="D65">
        <f t="shared" si="3"/>
        <v>0</v>
      </c>
      <c r="E65">
        <f t="shared" si="4"/>
        <v>0</v>
      </c>
      <c r="F65">
        <f t="shared" si="0"/>
        <v>0</v>
      </c>
      <c r="G65">
        <f t="shared" si="1"/>
        <v>0</v>
      </c>
      <c r="H65">
        <f t="shared" si="5"/>
        <v>0</v>
      </c>
      <c r="I65">
        <f t="shared" si="6"/>
        <v>0</v>
      </c>
      <c r="J65">
        <f t="shared" si="2"/>
        <v>-5.2534410485029319</v>
      </c>
    </row>
    <row r="66" spans="1:10" x14ac:dyDescent="0.55000000000000004">
      <c r="A66">
        <v>-300</v>
      </c>
      <c r="B66" s="49">
        <v>0.11</v>
      </c>
      <c r="C66">
        <v>0</v>
      </c>
      <c r="D66">
        <f t="shared" si="3"/>
        <v>0</v>
      </c>
      <c r="E66">
        <f t="shared" si="4"/>
        <v>0</v>
      </c>
      <c r="F66">
        <f t="shared" si="0"/>
        <v>0</v>
      </c>
      <c r="G66">
        <f t="shared" si="1"/>
        <v>0</v>
      </c>
      <c r="H66">
        <f t="shared" si="5"/>
        <v>0</v>
      </c>
      <c r="I66">
        <f t="shared" si="6"/>
        <v>0</v>
      </c>
      <c r="J66">
        <f t="shared" si="2"/>
        <v>-5.2359877559829888</v>
      </c>
    </row>
    <row r="67" spans="1:10" x14ac:dyDescent="0.55000000000000004">
      <c r="A67">
        <v>-299</v>
      </c>
      <c r="B67" s="49">
        <v>0.11</v>
      </c>
      <c r="C67">
        <v>0</v>
      </c>
      <c r="D67">
        <f t="shared" si="3"/>
        <v>0</v>
      </c>
      <c r="E67">
        <f t="shared" si="4"/>
        <v>0</v>
      </c>
      <c r="F67">
        <f t="shared" si="0"/>
        <v>0</v>
      </c>
      <c r="G67">
        <f t="shared" si="1"/>
        <v>0</v>
      </c>
      <c r="H67">
        <f t="shared" si="5"/>
        <v>0</v>
      </c>
      <c r="I67">
        <f t="shared" si="6"/>
        <v>0</v>
      </c>
      <c r="J67">
        <f t="shared" si="2"/>
        <v>-5.2185344634630457</v>
      </c>
    </row>
    <row r="68" spans="1:10" x14ac:dyDescent="0.55000000000000004">
      <c r="A68">
        <v>-298</v>
      </c>
      <c r="B68" s="49">
        <v>0.11</v>
      </c>
      <c r="C68">
        <v>0</v>
      </c>
      <c r="D68">
        <f t="shared" si="3"/>
        <v>0</v>
      </c>
      <c r="E68">
        <f t="shared" si="4"/>
        <v>0</v>
      </c>
      <c r="F68">
        <f t="shared" si="0"/>
        <v>0</v>
      </c>
      <c r="G68">
        <f t="shared" si="1"/>
        <v>0</v>
      </c>
      <c r="H68">
        <f t="shared" si="5"/>
        <v>0</v>
      </c>
      <c r="I68">
        <f t="shared" si="6"/>
        <v>0</v>
      </c>
      <c r="J68">
        <f t="shared" si="2"/>
        <v>-5.2010811709431017</v>
      </c>
    </row>
    <row r="69" spans="1:10" x14ac:dyDescent="0.55000000000000004">
      <c r="A69">
        <v>-297</v>
      </c>
      <c r="B69" s="49">
        <v>0.11</v>
      </c>
      <c r="C69">
        <v>0</v>
      </c>
      <c r="D69">
        <f t="shared" si="3"/>
        <v>0</v>
      </c>
      <c r="E69">
        <f t="shared" si="4"/>
        <v>0</v>
      </c>
      <c r="F69">
        <f t="shared" si="0"/>
        <v>0</v>
      </c>
      <c r="G69">
        <f t="shared" si="1"/>
        <v>0</v>
      </c>
      <c r="H69">
        <f t="shared" si="5"/>
        <v>0</v>
      </c>
      <c r="I69">
        <f t="shared" si="6"/>
        <v>0</v>
      </c>
      <c r="J69">
        <f t="shared" si="2"/>
        <v>-5.1836278784231586</v>
      </c>
    </row>
    <row r="70" spans="1:10" x14ac:dyDescent="0.55000000000000004">
      <c r="A70">
        <v>-296</v>
      </c>
      <c r="B70" s="49">
        <v>0.11</v>
      </c>
      <c r="C70">
        <v>0</v>
      </c>
      <c r="D70">
        <f t="shared" si="3"/>
        <v>0</v>
      </c>
      <c r="E70">
        <f t="shared" si="4"/>
        <v>0</v>
      </c>
      <c r="F70">
        <f t="shared" si="0"/>
        <v>0</v>
      </c>
      <c r="G70">
        <f t="shared" si="1"/>
        <v>0</v>
      </c>
      <c r="H70">
        <f t="shared" si="5"/>
        <v>0</v>
      </c>
      <c r="I70">
        <f t="shared" si="6"/>
        <v>0</v>
      </c>
      <c r="J70">
        <f t="shared" si="2"/>
        <v>-5.1661745859032155</v>
      </c>
    </row>
    <row r="71" spans="1:10" x14ac:dyDescent="0.55000000000000004">
      <c r="A71">
        <v>-295</v>
      </c>
      <c r="B71" s="49">
        <v>0.11</v>
      </c>
      <c r="C71">
        <v>0</v>
      </c>
      <c r="D71">
        <f t="shared" si="3"/>
        <v>0</v>
      </c>
      <c r="E71">
        <f t="shared" si="4"/>
        <v>0</v>
      </c>
      <c r="F71">
        <f t="shared" ref="F71:F134" si="25" xml:space="preserve"> (B73-2*B72+B71)</f>
        <v>0</v>
      </c>
      <c r="G71">
        <f t="shared" ref="G71:G134" si="26" xml:space="preserve"> (C73 - 2*C72 + C71)</f>
        <v>0</v>
      </c>
      <c r="H71">
        <f t="shared" si="5"/>
        <v>0</v>
      </c>
      <c r="I71">
        <f t="shared" si="6"/>
        <v>0</v>
      </c>
      <c r="J71">
        <f t="shared" ref="J71:J134" si="27">RADIANS(A71)</f>
        <v>-5.1487212933832724</v>
      </c>
    </row>
    <row r="72" spans="1:10" x14ac:dyDescent="0.55000000000000004">
      <c r="A72">
        <v>-294</v>
      </c>
      <c r="B72" s="49">
        <v>0.11</v>
      </c>
      <c r="C72">
        <v>0</v>
      </c>
      <c r="D72">
        <f t="shared" ref="D72:D135" si="28">((B73-B71)*6*4000/2)</f>
        <v>0</v>
      </c>
      <c r="E72">
        <f t="shared" ref="E72:E135" si="29">((C73-C71)*6*4000/2)</f>
        <v>0</v>
      </c>
      <c r="F72">
        <f t="shared" si="25"/>
        <v>0</v>
      </c>
      <c r="G72">
        <f t="shared" si="26"/>
        <v>0</v>
      </c>
      <c r="H72">
        <f t="shared" ref="H72:H135" si="30">((F73-F71)*6*4000/2)</f>
        <v>0</v>
      </c>
      <c r="I72">
        <f t="shared" ref="I72:I135" si="31">((G73-G71)*6*4000/2)</f>
        <v>0</v>
      </c>
      <c r="J72">
        <f t="shared" si="27"/>
        <v>-5.1312680008633285</v>
      </c>
    </row>
    <row r="73" spans="1:10" x14ac:dyDescent="0.55000000000000004">
      <c r="A73">
        <v>-293</v>
      </c>
      <c r="B73" s="49">
        <v>0.11</v>
      </c>
      <c r="C73">
        <v>0</v>
      </c>
      <c r="D73">
        <f t="shared" si="28"/>
        <v>0</v>
      </c>
      <c r="E73">
        <f t="shared" si="29"/>
        <v>0</v>
      </c>
      <c r="F73">
        <f t="shared" si="25"/>
        <v>0</v>
      </c>
      <c r="G73">
        <f t="shared" si="26"/>
        <v>0</v>
      </c>
      <c r="H73">
        <f t="shared" si="30"/>
        <v>0</v>
      </c>
      <c r="I73">
        <f t="shared" si="31"/>
        <v>0</v>
      </c>
      <c r="J73">
        <f t="shared" si="27"/>
        <v>-5.1138147083433854</v>
      </c>
    </row>
    <row r="74" spans="1:10" x14ac:dyDescent="0.55000000000000004">
      <c r="A74">
        <v>-292</v>
      </c>
      <c r="B74" s="49">
        <v>0.11</v>
      </c>
      <c r="C74">
        <v>0</v>
      </c>
      <c r="D74">
        <f t="shared" si="28"/>
        <v>0</v>
      </c>
      <c r="E74">
        <f t="shared" si="29"/>
        <v>0</v>
      </c>
      <c r="F74">
        <f t="shared" si="25"/>
        <v>0</v>
      </c>
      <c r="G74">
        <f t="shared" si="26"/>
        <v>0</v>
      </c>
      <c r="H74">
        <f t="shared" si="30"/>
        <v>0</v>
      </c>
      <c r="I74">
        <f t="shared" si="31"/>
        <v>0</v>
      </c>
      <c r="J74">
        <f t="shared" si="27"/>
        <v>-5.0963614158234423</v>
      </c>
    </row>
    <row r="75" spans="1:10" x14ac:dyDescent="0.55000000000000004">
      <c r="A75">
        <v>-291</v>
      </c>
      <c r="B75" s="49">
        <v>0.11</v>
      </c>
      <c r="C75">
        <v>0</v>
      </c>
      <c r="D75">
        <f t="shared" si="28"/>
        <v>0</v>
      </c>
      <c r="E75">
        <f t="shared" si="29"/>
        <v>0</v>
      </c>
      <c r="F75">
        <f t="shared" si="25"/>
        <v>0</v>
      </c>
      <c r="G75">
        <f t="shared" si="26"/>
        <v>0</v>
      </c>
      <c r="H75">
        <f t="shared" si="30"/>
        <v>0</v>
      </c>
      <c r="I75">
        <f t="shared" si="31"/>
        <v>0</v>
      </c>
      <c r="J75">
        <f t="shared" si="27"/>
        <v>-5.0789081233034992</v>
      </c>
    </row>
    <row r="76" spans="1:10" x14ac:dyDescent="0.55000000000000004">
      <c r="A76">
        <v>-290</v>
      </c>
      <c r="B76" s="49">
        <v>0.11</v>
      </c>
      <c r="C76">
        <v>0</v>
      </c>
      <c r="D76">
        <f t="shared" si="28"/>
        <v>0</v>
      </c>
      <c r="E76">
        <f t="shared" si="29"/>
        <v>0</v>
      </c>
      <c r="F76">
        <f t="shared" si="25"/>
        <v>0</v>
      </c>
      <c r="G76">
        <f t="shared" si="26"/>
        <v>0</v>
      </c>
      <c r="H76">
        <f t="shared" si="30"/>
        <v>0</v>
      </c>
      <c r="I76">
        <f t="shared" si="31"/>
        <v>0</v>
      </c>
      <c r="J76">
        <f t="shared" si="27"/>
        <v>-5.0614548307835561</v>
      </c>
    </row>
    <row r="77" spans="1:10" x14ac:dyDescent="0.55000000000000004">
      <c r="A77">
        <v>-289</v>
      </c>
      <c r="B77" s="49">
        <v>0.11</v>
      </c>
      <c r="C77">
        <v>0</v>
      </c>
      <c r="D77">
        <f t="shared" si="28"/>
        <v>0</v>
      </c>
      <c r="E77">
        <f t="shared" si="29"/>
        <v>0</v>
      </c>
      <c r="F77">
        <f t="shared" si="25"/>
        <v>0</v>
      </c>
      <c r="G77">
        <f t="shared" si="26"/>
        <v>0</v>
      </c>
      <c r="H77">
        <f t="shared" si="30"/>
        <v>0</v>
      </c>
      <c r="I77">
        <f t="shared" si="31"/>
        <v>0</v>
      </c>
      <c r="J77">
        <f t="shared" si="27"/>
        <v>-5.0440015382636121</v>
      </c>
    </row>
    <row r="78" spans="1:10" x14ac:dyDescent="0.55000000000000004">
      <c r="A78">
        <v>-288</v>
      </c>
      <c r="B78" s="49">
        <v>0.11</v>
      </c>
      <c r="C78">
        <v>0</v>
      </c>
      <c r="D78">
        <f t="shared" si="28"/>
        <v>0</v>
      </c>
      <c r="E78">
        <f t="shared" si="29"/>
        <v>0</v>
      </c>
      <c r="F78">
        <f t="shared" si="25"/>
        <v>0</v>
      </c>
      <c r="G78">
        <f t="shared" si="26"/>
        <v>0</v>
      </c>
      <c r="H78">
        <f t="shared" si="30"/>
        <v>0</v>
      </c>
      <c r="I78">
        <f t="shared" si="31"/>
        <v>0</v>
      </c>
      <c r="J78">
        <f t="shared" si="27"/>
        <v>-5.026548245743669</v>
      </c>
    </row>
    <row r="79" spans="1:10" x14ac:dyDescent="0.55000000000000004">
      <c r="A79">
        <v>-287</v>
      </c>
      <c r="B79" s="49">
        <v>0.11</v>
      </c>
      <c r="C79">
        <v>0</v>
      </c>
      <c r="D79">
        <f t="shared" si="28"/>
        <v>0</v>
      </c>
      <c r="E79">
        <f t="shared" si="29"/>
        <v>0</v>
      </c>
      <c r="F79">
        <f t="shared" si="25"/>
        <v>0</v>
      </c>
      <c r="G79">
        <f t="shared" si="26"/>
        <v>0</v>
      </c>
      <c r="H79">
        <f t="shared" si="30"/>
        <v>0</v>
      </c>
      <c r="I79">
        <f t="shared" si="31"/>
        <v>0</v>
      </c>
      <c r="J79">
        <f t="shared" si="27"/>
        <v>-5.0090949532237259</v>
      </c>
    </row>
    <row r="80" spans="1:10" x14ac:dyDescent="0.55000000000000004">
      <c r="A80">
        <v>-286</v>
      </c>
      <c r="B80" s="49">
        <v>0.11</v>
      </c>
      <c r="C80">
        <v>0</v>
      </c>
      <c r="D80">
        <f t="shared" si="28"/>
        <v>0</v>
      </c>
      <c r="E80">
        <f t="shared" si="29"/>
        <v>0</v>
      </c>
      <c r="F80">
        <f t="shared" si="25"/>
        <v>0</v>
      </c>
      <c r="G80">
        <f t="shared" si="26"/>
        <v>0</v>
      </c>
      <c r="H80">
        <f t="shared" si="30"/>
        <v>0</v>
      </c>
      <c r="I80">
        <f t="shared" si="31"/>
        <v>0</v>
      </c>
      <c r="J80">
        <f t="shared" si="27"/>
        <v>-4.9916416607037828</v>
      </c>
    </row>
    <row r="81" spans="1:10" x14ac:dyDescent="0.55000000000000004">
      <c r="A81">
        <v>-285</v>
      </c>
      <c r="B81" s="49">
        <v>0.11</v>
      </c>
      <c r="C81">
        <v>0</v>
      </c>
      <c r="D81">
        <f t="shared" si="28"/>
        <v>0</v>
      </c>
      <c r="E81">
        <f t="shared" si="29"/>
        <v>0</v>
      </c>
      <c r="F81">
        <f t="shared" si="25"/>
        <v>0</v>
      </c>
      <c r="G81">
        <f t="shared" si="26"/>
        <v>0</v>
      </c>
      <c r="H81">
        <f t="shared" si="30"/>
        <v>0</v>
      </c>
      <c r="I81">
        <f t="shared" si="31"/>
        <v>0</v>
      </c>
      <c r="J81">
        <f t="shared" si="27"/>
        <v>-4.9741883681838388</v>
      </c>
    </row>
    <row r="82" spans="1:10" x14ac:dyDescent="0.55000000000000004">
      <c r="A82">
        <v>-284</v>
      </c>
      <c r="B82" s="49">
        <v>0.11</v>
      </c>
      <c r="C82">
        <v>0</v>
      </c>
      <c r="D82">
        <f t="shared" si="28"/>
        <v>0</v>
      </c>
      <c r="E82">
        <f t="shared" si="29"/>
        <v>0</v>
      </c>
      <c r="F82">
        <f t="shared" si="25"/>
        <v>0</v>
      </c>
      <c r="G82">
        <f t="shared" si="26"/>
        <v>0</v>
      </c>
      <c r="H82">
        <f t="shared" si="30"/>
        <v>0</v>
      </c>
      <c r="I82">
        <f t="shared" si="31"/>
        <v>0</v>
      </c>
      <c r="J82">
        <f t="shared" si="27"/>
        <v>-4.9567350756638957</v>
      </c>
    </row>
    <row r="83" spans="1:10" x14ac:dyDescent="0.55000000000000004">
      <c r="A83">
        <v>-283</v>
      </c>
      <c r="B83" s="49">
        <v>0.11</v>
      </c>
      <c r="C83">
        <v>0</v>
      </c>
      <c r="D83">
        <f t="shared" si="28"/>
        <v>0</v>
      </c>
      <c r="E83">
        <f t="shared" si="29"/>
        <v>0</v>
      </c>
      <c r="F83">
        <f t="shared" si="25"/>
        <v>0</v>
      </c>
      <c r="G83">
        <f t="shared" si="26"/>
        <v>0</v>
      </c>
      <c r="H83">
        <f t="shared" si="30"/>
        <v>0</v>
      </c>
      <c r="I83">
        <f t="shared" si="31"/>
        <v>0</v>
      </c>
      <c r="J83">
        <f t="shared" si="27"/>
        <v>-4.9392817831439526</v>
      </c>
    </row>
    <row r="84" spans="1:10" x14ac:dyDescent="0.55000000000000004">
      <c r="A84">
        <v>-282</v>
      </c>
      <c r="B84" s="49">
        <v>0.11</v>
      </c>
      <c r="C84">
        <v>0</v>
      </c>
      <c r="D84">
        <f t="shared" si="28"/>
        <v>0</v>
      </c>
      <c r="E84">
        <f t="shared" si="29"/>
        <v>0</v>
      </c>
      <c r="F84">
        <f t="shared" si="25"/>
        <v>0</v>
      </c>
      <c r="G84">
        <f t="shared" si="26"/>
        <v>0</v>
      </c>
      <c r="H84">
        <f t="shared" si="30"/>
        <v>0</v>
      </c>
      <c r="I84">
        <f t="shared" si="31"/>
        <v>0</v>
      </c>
      <c r="J84">
        <f t="shared" si="27"/>
        <v>-4.9218284906240095</v>
      </c>
    </row>
    <row r="85" spans="1:10" x14ac:dyDescent="0.55000000000000004">
      <c r="A85">
        <v>-281</v>
      </c>
      <c r="B85" s="49">
        <v>0.11</v>
      </c>
      <c r="C85">
        <v>0</v>
      </c>
      <c r="D85">
        <f t="shared" si="28"/>
        <v>0</v>
      </c>
      <c r="E85">
        <f t="shared" si="29"/>
        <v>0</v>
      </c>
      <c r="F85">
        <f t="shared" si="25"/>
        <v>0</v>
      </c>
      <c r="G85">
        <f t="shared" si="26"/>
        <v>0</v>
      </c>
      <c r="H85">
        <f t="shared" si="30"/>
        <v>0</v>
      </c>
      <c r="I85">
        <f t="shared" si="31"/>
        <v>0</v>
      </c>
      <c r="J85">
        <f t="shared" si="27"/>
        <v>-4.9043751981040664</v>
      </c>
    </row>
    <row r="86" spans="1:10" x14ac:dyDescent="0.55000000000000004">
      <c r="A86">
        <v>-280</v>
      </c>
      <c r="B86" s="49">
        <v>0.11</v>
      </c>
      <c r="C86">
        <v>0</v>
      </c>
      <c r="D86">
        <f t="shared" si="28"/>
        <v>0</v>
      </c>
      <c r="E86">
        <f t="shared" si="29"/>
        <v>0</v>
      </c>
      <c r="F86">
        <f t="shared" si="25"/>
        <v>0</v>
      </c>
      <c r="G86">
        <f t="shared" si="26"/>
        <v>0</v>
      </c>
      <c r="H86">
        <f t="shared" si="30"/>
        <v>0</v>
      </c>
      <c r="I86">
        <f t="shared" si="31"/>
        <v>0</v>
      </c>
      <c r="J86">
        <f t="shared" si="27"/>
        <v>-4.8869219055841224</v>
      </c>
    </row>
    <row r="87" spans="1:10" x14ac:dyDescent="0.55000000000000004">
      <c r="A87">
        <v>-279</v>
      </c>
      <c r="B87" s="49">
        <v>0.11</v>
      </c>
      <c r="C87">
        <v>0</v>
      </c>
      <c r="D87">
        <f t="shared" si="28"/>
        <v>0</v>
      </c>
      <c r="E87">
        <f t="shared" si="29"/>
        <v>0</v>
      </c>
      <c r="F87">
        <f t="shared" si="25"/>
        <v>0</v>
      </c>
      <c r="G87">
        <f t="shared" si="26"/>
        <v>0</v>
      </c>
      <c r="H87">
        <f t="shared" si="30"/>
        <v>0</v>
      </c>
      <c r="I87">
        <f t="shared" si="31"/>
        <v>0</v>
      </c>
      <c r="J87">
        <f t="shared" si="27"/>
        <v>-4.8694686130641793</v>
      </c>
    </row>
    <row r="88" spans="1:10" x14ac:dyDescent="0.55000000000000004">
      <c r="A88">
        <v>-278</v>
      </c>
      <c r="B88" s="49">
        <v>0.11</v>
      </c>
      <c r="C88">
        <v>0</v>
      </c>
      <c r="D88">
        <f t="shared" si="28"/>
        <v>0</v>
      </c>
      <c r="E88">
        <f t="shared" si="29"/>
        <v>0</v>
      </c>
      <c r="F88">
        <f t="shared" si="25"/>
        <v>0</v>
      </c>
      <c r="G88">
        <f t="shared" si="26"/>
        <v>0</v>
      </c>
      <c r="H88">
        <f t="shared" si="30"/>
        <v>0</v>
      </c>
      <c r="I88">
        <f t="shared" si="31"/>
        <v>0</v>
      </c>
      <c r="J88">
        <f t="shared" si="27"/>
        <v>-4.8520153205442362</v>
      </c>
    </row>
    <row r="89" spans="1:10" x14ac:dyDescent="0.55000000000000004">
      <c r="A89">
        <v>-277</v>
      </c>
      <c r="B89" s="49">
        <v>0.11</v>
      </c>
      <c r="C89">
        <v>0</v>
      </c>
      <c r="D89">
        <f t="shared" si="28"/>
        <v>0</v>
      </c>
      <c r="E89">
        <f t="shared" si="29"/>
        <v>0</v>
      </c>
      <c r="F89">
        <f t="shared" si="25"/>
        <v>0</v>
      </c>
      <c r="G89">
        <f t="shared" si="26"/>
        <v>0</v>
      </c>
      <c r="H89">
        <f t="shared" si="30"/>
        <v>0</v>
      </c>
      <c r="I89">
        <f t="shared" si="31"/>
        <v>0</v>
      </c>
      <c r="J89">
        <f t="shared" si="27"/>
        <v>-4.8345620280242931</v>
      </c>
    </row>
    <row r="90" spans="1:10" x14ac:dyDescent="0.55000000000000004">
      <c r="A90">
        <v>-276</v>
      </c>
      <c r="B90" s="49">
        <v>0.11</v>
      </c>
      <c r="C90">
        <v>0</v>
      </c>
      <c r="D90">
        <f t="shared" si="28"/>
        <v>0</v>
      </c>
      <c r="E90">
        <f t="shared" si="29"/>
        <v>0</v>
      </c>
      <c r="F90">
        <f t="shared" si="25"/>
        <v>0</v>
      </c>
      <c r="G90">
        <f t="shared" si="26"/>
        <v>0</v>
      </c>
      <c r="H90">
        <f t="shared" si="30"/>
        <v>0</v>
      </c>
      <c r="I90">
        <f t="shared" si="31"/>
        <v>0</v>
      </c>
      <c r="J90">
        <f t="shared" si="27"/>
        <v>-4.8171087355043491</v>
      </c>
    </row>
    <row r="91" spans="1:10" x14ac:dyDescent="0.55000000000000004">
      <c r="A91">
        <v>-275</v>
      </c>
      <c r="B91" s="49">
        <v>0.11</v>
      </c>
      <c r="C91">
        <v>0</v>
      </c>
      <c r="D91">
        <f t="shared" si="28"/>
        <v>0</v>
      </c>
      <c r="E91">
        <f t="shared" si="29"/>
        <v>0</v>
      </c>
      <c r="F91">
        <f t="shared" si="25"/>
        <v>0</v>
      </c>
      <c r="G91">
        <f t="shared" si="26"/>
        <v>0</v>
      </c>
      <c r="H91">
        <f t="shared" si="30"/>
        <v>0</v>
      </c>
      <c r="I91">
        <f t="shared" si="31"/>
        <v>0</v>
      </c>
      <c r="J91">
        <f t="shared" si="27"/>
        <v>-4.7996554429844061</v>
      </c>
    </row>
    <row r="92" spans="1:10" x14ac:dyDescent="0.55000000000000004">
      <c r="A92">
        <v>-274</v>
      </c>
      <c r="B92" s="49">
        <v>0.11</v>
      </c>
      <c r="C92">
        <v>0</v>
      </c>
      <c r="D92">
        <f t="shared" si="28"/>
        <v>0</v>
      </c>
      <c r="E92">
        <f t="shared" si="29"/>
        <v>0</v>
      </c>
      <c r="F92">
        <f t="shared" si="25"/>
        <v>0</v>
      </c>
      <c r="G92">
        <f t="shared" si="26"/>
        <v>0</v>
      </c>
      <c r="H92">
        <f t="shared" si="30"/>
        <v>0</v>
      </c>
      <c r="I92">
        <f t="shared" si="31"/>
        <v>0</v>
      </c>
      <c r="J92">
        <f t="shared" si="27"/>
        <v>-4.782202150464463</v>
      </c>
    </row>
    <row r="93" spans="1:10" x14ac:dyDescent="0.55000000000000004">
      <c r="A93">
        <v>-273</v>
      </c>
      <c r="B93" s="49">
        <v>0.11</v>
      </c>
      <c r="C93">
        <v>0</v>
      </c>
      <c r="D93">
        <f t="shared" si="28"/>
        <v>0</v>
      </c>
      <c r="E93">
        <f t="shared" si="29"/>
        <v>0</v>
      </c>
      <c r="F93">
        <f t="shared" si="25"/>
        <v>0</v>
      </c>
      <c r="G93">
        <f t="shared" si="26"/>
        <v>0</v>
      </c>
      <c r="H93">
        <f t="shared" si="30"/>
        <v>0</v>
      </c>
      <c r="I93">
        <f t="shared" si="31"/>
        <v>0</v>
      </c>
      <c r="J93">
        <f t="shared" si="27"/>
        <v>-4.7647488579445199</v>
      </c>
    </row>
    <row r="94" spans="1:10" x14ac:dyDescent="0.55000000000000004">
      <c r="A94">
        <v>-272</v>
      </c>
      <c r="B94" s="49">
        <v>0.11</v>
      </c>
      <c r="C94">
        <v>0</v>
      </c>
      <c r="D94">
        <f t="shared" si="28"/>
        <v>0</v>
      </c>
      <c r="E94">
        <f t="shared" si="29"/>
        <v>0</v>
      </c>
      <c r="F94">
        <f t="shared" si="25"/>
        <v>0</v>
      </c>
      <c r="G94">
        <f t="shared" si="26"/>
        <v>0</v>
      </c>
      <c r="H94">
        <f t="shared" si="30"/>
        <v>0</v>
      </c>
      <c r="I94">
        <f t="shared" si="31"/>
        <v>0</v>
      </c>
      <c r="J94">
        <f t="shared" si="27"/>
        <v>-4.7472955654245768</v>
      </c>
    </row>
    <row r="95" spans="1:10" x14ac:dyDescent="0.55000000000000004">
      <c r="A95">
        <v>-271</v>
      </c>
      <c r="B95" s="49">
        <v>0.11</v>
      </c>
      <c r="C95">
        <v>0</v>
      </c>
      <c r="D95">
        <f t="shared" si="28"/>
        <v>0</v>
      </c>
      <c r="E95">
        <f t="shared" si="29"/>
        <v>0</v>
      </c>
      <c r="F95">
        <f t="shared" si="25"/>
        <v>0</v>
      </c>
      <c r="G95">
        <f t="shared" si="26"/>
        <v>0</v>
      </c>
      <c r="H95">
        <f t="shared" si="30"/>
        <v>0</v>
      </c>
      <c r="I95">
        <f t="shared" si="31"/>
        <v>0</v>
      </c>
      <c r="J95">
        <f t="shared" si="27"/>
        <v>-4.7298422729046328</v>
      </c>
    </row>
    <row r="96" spans="1:10" x14ac:dyDescent="0.55000000000000004">
      <c r="A96">
        <v>-270</v>
      </c>
      <c r="B96" s="49">
        <v>0.11</v>
      </c>
      <c r="C96">
        <v>0</v>
      </c>
      <c r="D96">
        <f t="shared" si="28"/>
        <v>0</v>
      </c>
      <c r="E96">
        <f t="shared" si="29"/>
        <v>0</v>
      </c>
      <c r="F96">
        <f t="shared" si="25"/>
        <v>0</v>
      </c>
      <c r="G96">
        <f t="shared" si="26"/>
        <v>0</v>
      </c>
      <c r="H96">
        <f t="shared" si="30"/>
        <v>0</v>
      </c>
      <c r="I96">
        <f t="shared" si="31"/>
        <v>0</v>
      </c>
      <c r="J96">
        <f t="shared" si="27"/>
        <v>-4.7123889803846897</v>
      </c>
    </row>
    <row r="97" spans="1:10" x14ac:dyDescent="0.55000000000000004">
      <c r="A97">
        <v>-269</v>
      </c>
      <c r="B97" s="49">
        <v>0.11</v>
      </c>
      <c r="C97">
        <v>0</v>
      </c>
      <c r="D97">
        <f t="shared" si="28"/>
        <v>0</v>
      </c>
      <c r="E97">
        <f t="shared" si="29"/>
        <v>0</v>
      </c>
      <c r="F97">
        <f t="shared" si="25"/>
        <v>0</v>
      </c>
      <c r="G97">
        <f t="shared" si="26"/>
        <v>0</v>
      </c>
      <c r="H97">
        <f t="shared" si="30"/>
        <v>0</v>
      </c>
      <c r="I97">
        <f t="shared" si="31"/>
        <v>0</v>
      </c>
      <c r="J97">
        <f t="shared" si="27"/>
        <v>-4.6949356878647466</v>
      </c>
    </row>
    <row r="98" spans="1:10" x14ac:dyDescent="0.55000000000000004">
      <c r="A98">
        <v>-268</v>
      </c>
      <c r="B98" s="49">
        <v>0.11</v>
      </c>
      <c r="C98">
        <v>0</v>
      </c>
      <c r="D98">
        <f t="shared" si="28"/>
        <v>0</v>
      </c>
      <c r="E98">
        <f t="shared" si="29"/>
        <v>0</v>
      </c>
      <c r="F98">
        <f t="shared" si="25"/>
        <v>0</v>
      </c>
      <c r="G98">
        <f t="shared" si="26"/>
        <v>0</v>
      </c>
      <c r="H98">
        <f t="shared" si="30"/>
        <v>119.99999999999994</v>
      </c>
      <c r="I98">
        <f t="shared" si="31"/>
        <v>0</v>
      </c>
      <c r="J98">
        <f t="shared" si="27"/>
        <v>-4.6774823953448035</v>
      </c>
    </row>
    <row r="99" spans="1:10" x14ac:dyDescent="0.55000000000000004">
      <c r="A99">
        <v>-267</v>
      </c>
      <c r="B99" s="49">
        <v>0.11</v>
      </c>
      <c r="C99">
        <v>0</v>
      </c>
      <c r="D99">
        <f t="shared" si="28"/>
        <v>0</v>
      </c>
      <c r="E99">
        <f t="shared" si="29"/>
        <v>0</v>
      </c>
      <c r="F99">
        <f t="shared" si="25"/>
        <v>9.999999999999995E-3</v>
      </c>
      <c r="G99">
        <f t="shared" si="26"/>
        <v>0</v>
      </c>
      <c r="H99">
        <f t="shared" si="30"/>
        <v>-119.99999999999994</v>
      </c>
      <c r="I99">
        <f t="shared" si="31"/>
        <v>0</v>
      </c>
      <c r="J99">
        <f t="shared" si="27"/>
        <v>-4.6600291028248595</v>
      </c>
    </row>
    <row r="100" spans="1:10" x14ac:dyDescent="0.55000000000000004">
      <c r="A100">
        <v>-266</v>
      </c>
      <c r="B100" s="49">
        <v>0.11</v>
      </c>
      <c r="C100">
        <v>0</v>
      </c>
      <c r="D100">
        <f t="shared" si="28"/>
        <v>119.99999999999994</v>
      </c>
      <c r="E100">
        <f t="shared" si="29"/>
        <v>0</v>
      </c>
      <c r="F100">
        <f t="shared" si="25"/>
        <v>-9.999999999999995E-3</v>
      </c>
      <c r="G100">
        <f t="shared" si="26"/>
        <v>0</v>
      </c>
      <c r="H100">
        <f t="shared" si="30"/>
        <v>1.6653345369377348E-13</v>
      </c>
      <c r="I100">
        <f t="shared" si="31"/>
        <v>0</v>
      </c>
      <c r="J100">
        <f t="shared" si="27"/>
        <v>-4.6425758103049164</v>
      </c>
    </row>
    <row r="101" spans="1:10" x14ac:dyDescent="0.55000000000000004">
      <c r="A101">
        <v>-265</v>
      </c>
      <c r="B101" s="49">
        <v>0.12</v>
      </c>
      <c r="C101">
        <v>0</v>
      </c>
      <c r="D101">
        <f t="shared" si="28"/>
        <v>119.99999999999994</v>
      </c>
      <c r="E101">
        <f t="shared" si="29"/>
        <v>0</v>
      </c>
      <c r="F101">
        <f t="shared" si="25"/>
        <v>1.0000000000000009E-2</v>
      </c>
      <c r="G101">
        <f t="shared" si="26"/>
        <v>0</v>
      </c>
      <c r="H101">
        <f t="shared" si="30"/>
        <v>-1.6653345369377348E-13</v>
      </c>
      <c r="I101">
        <f t="shared" si="31"/>
        <v>0</v>
      </c>
      <c r="J101">
        <f t="shared" si="27"/>
        <v>-4.6251225177849733</v>
      </c>
    </row>
    <row r="102" spans="1:10" x14ac:dyDescent="0.55000000000000004">
      <c r="A102">
        <v>-264</v>
      </c>
      <c r="B102" s="49">
        <v>0.12</v>
      </c>
      <c r="C102">
        <v>0</v>
      </c>
      <c r="D102">
        <f t="shared" si="28"/>
        <v>120.00000000000011</v>
      </c>
      <c r="E102">
        <f t="shared" si="29"/>
        <v>0</v>
      </c>
      <c r="F102">
        <f t="shared" si="25"/>
        <v>-1.0000000000000009E-2</v>
      </c>
      <c r="G102">
        <f t="shared" si="26"/>
        <v>0</v>
      </c>
      <c r="H102">
        <f t="shared" si="30"/>
        <v>-120.00000000000011</v>
      </c>
      <c r="I102">
        <f t="shared" si="31"/>
        <v>0</v>
      </c>
      <c r="J102">
        <f t="shared" si="27"/>
        <v>-4.6076692252650302</v>
      </c>
    </row>
    <row r="103" spans="1:10" x14ac:dyDescent="0.55000000000000004">
      <c r="A103">
        <v>-263</v>
      </c>
      <c r="B103" s="49">
        <v>0.13</v>
      </c>
      <c r="C103">
        <v>0</v>
      </c>
      <c r="D103">
        <f t="shared" si="28"/>
        <v>120.00000000000011</v>
      </c>
      <c r="E103">
        <f t="shared" si="29"/>
        <v>0</v>
      </c>
      <c r="F103">
        <f t="shared" si="25"/>
        <v>0</v>
      </c>
      <c r="G103">
        <f t="shared" si="26"/>
        <v>0</v>
      </c>
      <c r="H103">
        <f t="shared" si="30"/>
        <v>240.00000000000023</v>
      </c>
      <c r="I103">
        <f t="shared" si="31"/>
        <v>0</v>
      </c>
      <c r="J103">
        <f t="shared" si="27"/>
        <v>-4.5902159327450871</v>
      </c>
    </row>
    <row r="104" spans="1:10" x14ac:dyDescent="0.55000000000000004">
      <c r="A104">
        <v>-262</v>
      </c>
      <c r="B104" s="49">
        <v>0.13</v>
      </c>
      <c r="C104">
        <v>0</v>
      </c>
      <c r="D104">
        <f t="shared" si="28"/>
        <v>0</v>
      </c>
      <c r="E104">
        <f t="shared" si="29"/>
        <v>0</v>
      </c>
      <c r="F104">
        <f t="shared" si="25"/>
        <v>1.0000000000000009E-2</v>
      </c>
      <c r="G104">
        <f t="shared" si="26"/>
        <v>0</v>
      </c>
      <c r="H104">
        <f t="shared" si="30"/>
        <v>-120.00000000000011</v>
      </c>
      <c r="I104">
        <f t="shared" si="31"/>
        <v>0</v>
      </c>
      <c r="J104">
        <f t="shared" si="27"/>
        <v>-4.5727626402251431</v>
      </c>
    </row>
    <row r="105" spans="1:10" x14ac:dyDescent="0.55000000000000004">
      <c r="A105">
        <v>-261</v>
      </c>
      <c r="B105" s="49">
        <v>0.13</v>
      </c>
      <c r="C105">
        <v>0</v>
      </c>
      <c r="D105">
        <f t="shared" si="28"/>
        <v>120.00000000000011</v>
      </c>
      <c r="E105">
        <f t="shared" si="29"/>
        <v>0</v>
      </c>
      <c r="F105">
        <f t="shared" si="25"/>
        <v>-1.0000000000000009E-2</v>
      </c>
      <c r="G105">
        <f t="shared" si="26"/>
        <v>0</v>
      </c>
      <c r="H105">
        <f t="shared" si="30"/>
        <v>-3.3306690738754696E-13</v>
      </c>
      <c r="I105">
        <f t="shared" si="31"/>
        <v>0</v>
      </c>
      <c r="J105">
        <f t="shared" si="27"/>
        <v>-4.5553093477052</v>
      </c>
    </row>
    <row r="106" spans="1:10" x14ac:dyDescent="0.55000000000000004">
      <c r="A106">
        <v>-260</v>
      </c>
      <c r="B106" s="49">
        <v>0.14000000000000001</v>
      </c>
      <c r="C106">
        <v>0</v>
      </c>
      <c r="D106">
        <f t="shared" si="28"/>
        <v>120.00000000000011</v>
      </c>
      <c r="E106">
        <f t="shared" si="29"/>
        <v>0</v>
      </c>
      <c r="F106">
        <f t="shared" si="25"/>
        <v>9.9999999999999811E-3</v>
      </c>
      <c r="G106">
        <f t="shared" si="26"/>
        <v>0</v>
      </c>
      <c r="H106">
        <f t="shared" si="30"/>
        <v>3.3306690738754696E-13</v>
      </c>
      <c r="I106">
        <f t="shared" si="31"/>
        <v>0</v>
      </c>
      <c r="J106">
        <f t="shared" si="27"/>
        <v>-4.5378560551852569</v>
      </c>
    </row>
    <row r="107" spans="1:10" x14ac:dyDescent="0.55000000000000004">
      <c r="A107">
        <v>-259</v>
      </c>
      <c r="B107" s="49">
        <v>0.14000000000000001</v>
      </c>
      <c r="C107">
        <v>0</v>
      </c>
      <c r="D107">
        <f t="shared" si="28"/>
        <v>119.99999999999977</v>
      </c>
      <c r="E107">
        <f t="shared" si="29"/>
        <v>0</v>
      </c>
      <c r="F107">
        <f t="shared" si="25"/>
        <v>-9.9999999999999811E-3</v>
      </c>
      <c r="G107">
        <f t="shared" si="26"/>
        <v>0</v>
      </c>
      <c r="H107">
        <f t="shared" si="30"/>
        <v>3.3306690738754696E-13</v>
      </c>
      <c r="I107">
        <f t="shared" si="31"/>
        <v>0</v>
      </c>
      <c r="J107">
        <f t="shared" si="27"/>
        <v>-4.5204027626653138</v>
      </c>
    </row>
    <row r="108" spans="1:10" x14ac:dyDescent="0.55000000000000004">
      <c r="A108">
        <v>-258</v>
      </c>
      <c r="B108" s="49">
        <v>0.15</v>
      </c>
      <c r="C108">
        <v>0</v>
      </c>
      <c r="D108">
        <f t="shared" si="28"/>
        <v>119.99999999999977</v>
      </c>
      <c r="E108">
        <f t="shared" si="29"/>
        <v>0</v>
      </c>
      <c r="F108">
        <f t="shared" si="25"/>
        <v>1.0000000000000009E-2</v>
      </c>
      <c r="G108">
        <f t="shared" si="26"/>
        <v>0</v>
      </c>
      <c r="H108">
        <f t="shared" si="30"/>
        <v>119.99999999999977</v>
      </c>
      <c r="I108">
        <f t="shared" si="31"/>
        <v>0</v>
      </c>
      <c r="J108">
        <f t="shared" si="27"/>
        <v>-4.5029494701453698</v>
      </c>
    </row>
    <row r="109" spans="1:10" x14ac:dyDescent="0.55000000000000004">
      <c r="A109">
        <v>-257</v>
      </c>
      <c r="B109">
        <v>0.15</v>
      </c>
      <c r="C109">
        <v>0</v>
      </c>
      <c r="D109">
        <f t="shared" si="28"/>
        <v>120.00000000000011</v>
      </c>
      <c r="E109">
        <f t="shared" si="29"/>
        <v>0</v>
      </c>
      <c r="F109">
        <f t="shared" si="25"/>
        <v>0</v>
      </c>
      <c r="G109">
        <f t="shared" si="26"/>
        <v>0</v>
      </c>
      <c r="H109">
        <f t="shared" si="30"/>
        <v>-120.00000000000044</v>
      </c>
      <c r="I109">
        <f t="shared" si="31"/>
        <v>0</v>
      </c>
      <c r="J109">
        <f t="shared" si="27"/>
        <v>-4.4854961776254267</v>
      </c>
    </row>
    <row r="110" spans="1:10" x14ac:dyDescent="0.55000000000000004">
      <c r="A110">
        <v>-256</v>
      </c>
      <c r="B110" s="49">
        <v>0.16</v>
      </c>
      <c r="C110">
        <v>0</v>
      </c>
      <c r="D110">
        <f t="shared" si="28"/>
        <v>240.00000000000023</v>
      </c>
      <c r="E110">
        <f t="shared" si="29"/>
        <v>0</v>
      </c>
      <c r="F110">
        <f t="shared" si="25"/>
        <v>-2.7755575615628914E-17</v>
      </c>
      <c r="G110">
        <f t="shared" si="26"/>
        <v>0</v>
      </c>
      <c r="H110">
        <f t="shared" si="30"/>
        <v>3.3306690738754696E-13</v>
      </c>
      <c r="I110">
        <f t="shared" si="31"/>
        <v>0</v>
      </c>
      <c r="J110">
        <f t="shared" si="27"/>
        <v>-4.4680428851054836</v>
      </c>
    </row>
    <row r="111" spans="1:10" x14ac:dyDescent="0.55000000000000004">
      <c r="A111">
        <v>-255</v>
      </c>
      <c r="B111">
        <v>0.17</v>
      </c>
      <c r="C111">
        <v>0</v>
      </c>
      <c r="D111">
        <f t="shared" si="28"/>
        <v>239.99999999999989</v>
      </c>
      <c r="E111">
        <f t="shared" si="29"/>
        <v>0</v>
      </c>
      <c r="F111">
        <f t="shared" si="25"/>
        <v>2.7755575615628914E-17</v>
      </c>
      <c r="G111">
        <f t="shared" si="26"/>
        <v>0</v>
      </c>
      <c r="H111">
        <f t="shared" si="30"/>
        <v>3.3306690738754696E-13</v>
      </c>
      <c r="I111">
        <f t="shared" si="31"/>
        <v>0</v>
      </c>
      <c r="J111">
        <f t="shared" si="27"/>
        <v>-4.4505895925855405</v>
      </c>
    </row>
    <row r="112" spans="1:10" x14ac:dyDescent="0.55000000000000004">
      <c r="A112">
        <v>-254</v>
      </c>
      <c r="B112" s="49">
        <v>0.18</v>
      </c>
      <c r="C112">
        <v>0</v>
      </c>
      <c r="D112">
        <f t="shared" si="28"/>
        <v>239.99999999999989</v>
      </c>
      <c r="E112">
        <f t="shared" si="29"/>
        <v>0</v>
      </c>
      <c r="F112">
        <f t="shared" si="25"/>
        <v>0</v>
      </c>
      <c r="G112">
        <f t="shared" si="26"/>
        <v>0</v>
      </c>
      <c r="H112">
        <f t="shared" si="30"/>
        <v>-6.6613381477509392E-13</v>
      </c>
      <c r="I112">
        <f t="shared" si="31"/>
        <v>0</v>
      </c>
      <c r="J112">
        <f t="shared" si="27"/>
        <v>-4.4331363000655974</v>
      </c>
    </row>
    <row r="113" spans="1:10" x14ac:dyDescent="0.55000000000000004">
      <c r="A113">
        <v>-253</v>
      </c>
      <c r="B113">
        <v>0.19</v>
      </c>
      <c r="C113">
        <v>0</v>
      </c>
      <c r="D113">
        <f t="shared" si="28"/>
        <v>240.00000000000023</v>
      </c>
      <c r="E113">
        <f t="shared" si="29"/>
        <v>0</v>
      </c>
      <c r="F113">
        <f t="shared" si="25"/>
        <v>-2.7755575615628914E-17</v>
      </c>
      <c r="G113">
        <f t="shared" si="26"/>
        <v>0</v>
      </c>
      <c r="H113">
        <f t="shared" si="30"/>
        <v>3.3306690738754696E-13</v>
      </c>
      <c r="I113">
        <f t="shared" si="31"/>
        <v>0</v>
      </c>
      <c r="J113">
        <f t="shared" si="27"/>
        <v>-4.4156830075456535</v>
      </c>
    </row>
    <row r="114" spans="1:10" x14ac:dyDescent="0.55000000000000004">
      <c r="A114">
        <v>-252</v>
      </c>
      <c r="B114" s="49">
        <v>0.2</v>
      </c>
      <c r="C114">
        <v>0</v>
      </c>
      <c r="D114">
        <f t="shared" si="28"/>
        <v>239.99999999999989</v>
      </c>
      <c r="E114">
        <f t="shared" si="29"/>
        <v>0</v>
      </c>
      <c r="F114">
        <f t="shared" si="25"/>
        <v>2.7755575615628914E-17</v>
      </c>
      <c r="G114">
        <f t="shared" si="26"/>
        <v>0</v>
      </c>
      <c r="H114">
        <f t="shared" si="30"/>
        <v>-119.99999999999977</v>
      </c>
      <c r="I114">
        <f t="shared" si="31"/>
        <v>0</v>
      </c>
      <c r="J114">
        <f t="shared" si="27"/>
        <v>-4.3982297150257104</v>
      </c>
    </row>
    <row r="115" spans="1:10" x14ac:dyDescent="0.55000000000000004">
      <c r="A115">
        <v>-251</v>
      </c>
      <c r="B115">
        <v>0.21</v>
      </c>
      <c r="C115">
        <v>0</v>
      </c>
      <c r="D115">
        <f t="shared" si="28"/>
        <v>239.99999999999989</v>
      </c>
      <c r="E115">
        <f t="shared" si="29"/>
        <v>0</v>
      </c>
      <c r="F115">
        <f t="shared" si="25"/>
        <v>-1.0000000000000009E-2</v>
      </c>
      <c r="G115">
        <f t="shared" si="26"/>
        <v>0</v>
      </c>
      <c r="H115">
        <f t="shared" si="30"/>
        <v>119.99999999999977</v>
      </c>
      <c r="I115">
        <f t="shared" si="31"/>
        <v>0</v>
      </c>
      <c r="J115">
        <f t="shared" si="27"/>
        <v>-4.3807764225057673</v>
      </c>
    </row>
    <row r="116" spans="1:10" x14ac:dyDescent="0.55000000000000004">
      <c r="A116">
        <v>-250</v>
      </c>
      <c r="B116" s="49">
        <v>0.22</v>
      </c>
      <c r="C116">
        <v>0</v>
      </c>
      <c r="D116">
        <f t="shared" si="28"/>
        <v>120.00000000000011</v>
      </c>
      <c r="E116">
        <f t="shared" si="29"/>
        <v>0</v>
      </c>
      <c r="F116">
        <f t="shared" si="25"/>
        <v>1.0000000000000009E-2</v>
      </c>
      <c r="G116">
        <f t="shared" si="26"/>
        <v>0</v>
      </c>
      <c r="H116">
        <f t="shared" si="30"/>
        <v>119.99999999999977</v>
      </c>
      <c r="I116">
        <f t="shared" si="31"/>
        <v>0</v>
      </c>
      <c r="J116">
        <f t="shared" si="27"/>
        <v>-4.3633231299858242</v>
      </c>
    </row>
    <row r="117" spans="1:10" x14ac:dyDescent="0.55000000000000004">
      <c r="A117">
        <v>-249</v>
      </c>
      <c r="B117">
        <v>0.22</v>
      </c>
      <c r="C117">
        <v>0</v>
      </c>
      <c r="D117">
        <f t="shared" si="28"/>
        <v>120.00000000000011</v>
      </c>
      <c r="E117">
        <f t="shared" si="29"/>
        <v>0</v>
      </c>
      <c r="F117">
        <f t="shared" si="25"/>
        <v>-2.7755575615628914E-17</v>
      </c>
      <c r="G117">
        <f t="shared" si="26"/>
        <v>0</v>
      </c>
      <c r="H117">
        <f t="shared" si="30"/>
        <v>-119.99999999999977</v>
      </c>
      <c r="I117">
        <f t="shared" si="31"/>
        <v>0</v>
      </c>
      <c r="J117">
        <f t="shared" si="27"/>
        <v>-4.3458698374658802</v>
      </c>
    </row>
    <row r="118" spans="1:10" x14ac:dyDescent="0.55000000000000004">
      <c r="A118">
        <v>-248</v>
      </c>
      <c r="B118">
        <v>0.23</v>
      </c>
      <c r="C118">
        <v>0</v>
      </c>
      <c r="D118">
        <f t="shared" si="28"/>
        <v>239.99999999999989</v>
      </c>
      <c r="E118">
        <f t="shared" si="29"/>
        <v>0</v>
      </c>
      <c r="F118">
        <f t="shared" si="25"/>
        <v>2.7755575615628914E-17</v>
      </c>
      <c r="G118">
        <f t="shared" si="26"/>
        <v>0</v>
      </c>
      <c r="H118">
        <f t="shared" si="30"/>
        <v>3.3306690738754696E-13</v>
      </c>
      <c r="I118">
        <f t="shared" si="31"/>
        <v>0</v>
      </c>
      <c r="J118">
        <f t="shared" si="27"/>
        <v>-4.3284165449459371</v>
      </c>
    </row>
    <row r="119" spans="1:10" x14ac:dyDescent="0.55000000000000004">
      <c r="A119">
        <v>-247</v>
      </c>
      <c r="B119">
        <v>0.24</v>
      </c>
      <c r="C119">
        <v>0</v>
      </c>
      <c r="D119">
        <f t="shared" si="28"/>
        <v>239.99999999999989</v>
      </c>
      <c r="E119">
        <f t="shared" si="29"/>
        <v>0</v>
      </c>
      <c r="F119">
        <f t="shared" si="25"/>
        <v>0</v>
      </c>
      <c r="G119">
        <f t="shared" si="26"/>
        <v>0</v>
      </c>
      <c r="H119">
        <f t="shared" si="30"/>
        <v>-3.3306690738754696E-13</v>
      </c>
      <c r="I119">
        <f t="shared" si="31"/>
        <v>0</v>
      </c>
      <c r="J119">
        <f t="shared" si="27"/>
        <v>-4.310963252425994</v>
      </c>
    </row>
    <row r="120" spans="1:10" x14ac:dyDescent="0.55000000000000004">
      <c r="A120">
        <v>-246</v>
      </c>
      <c r="B120" s="49">
        <v>0.25</v>
      </c>
      <c r="C120">
        <v>0</v>
      </c>
      <c r="D120">
        <f t="shared" si="28"/>
        <v>240.00000000000023</v>
      </c>
      <c r="E120">
        <f t="shared" si="29"/>
        <v>0</v>
      </c>
      <c r="F120">
        <f t="shared" si="25"/>
        <v>0</v>
      </c>
      <c r="G120">
        <f t="shared" si="26"/>
        <v>0</v>
      </c>
      <c r="H120">
        <f t="shared" si="30"/>
        <v>0</v>
      </c>
      <c r="I120">
        <f t="shared" si="31"/>
        <v>0</v>
      </c>
      <c r="J120">
        <f t="shared" si="27"/>
        <v>-4.2935099599060509</v>
      </c>
    </row>
    <row r="121" spans="1:10" x14ac:dyDescent="0.55000000000000004">
      <c r="A121">
        <v>-245</v>
      </c>
      <c r="B121">
        <v>0.26</v>
      </c>
      <c r="C121">
        <v>0</v>
      </c>
      <c r="D121">
        <f t="shared" si="28"/>
        <v>240.00000000000023</v>
      </c>
      <c r="E121">
        <f t="shared" si="29"/>
        <v>0</v>
      </c>
      <c r="F121">
        <f t="shared" si="25"/>
        <v>0</v>
      </c>
      <c r="G121">
        <f t="shared" si="26"/>
        <v>0</v>
      </c>
      <c r="H121">
        <f t="shared" si="30"/>
        <v>-6.6613381477509392E-13</v>
      </c>
      <c r="I121">
        <f t="shared" si="31"/>
        <v>0</v>
      </c>
      <c r="J121">
        <f t="shared" si="27"/>
        <v>-4.2760566673861078</v>
      </c>
    </row>
    <row r="122" spans="1:10" x14ac:dyDescent="0.55000000000000004">
      <c r="A122">
        <v>-244</v>
      </c>
      <c r="B122" s="49">
        <v>0.27</v>
      </c>
      <c r="C122">
        <v>0</v>
      </c>
      <c r="D122">
        <f t="shared" si="28"/>
        <v>240.00000000000023</v>
      </c>
      <c r="E122">
        <f t="shared" si="29"/>
        <v>0</v>
      </c>
      <c r="F122">
        <f t="shared" si="25"/>
        <v>-5.5511151231257827E-17</v>
      </c>
      <c r="G122">
        <f t="shared" si="26"/>
        <v>0</v>
      </c>
      <c r="H122">
        <f t="shared" si="30"/>
        <v>-119.99999999999945</v>
      </c>
      <c r="I122">
        <f t="shared" si="31"/>
        <v>0</v>
      </c>
      <c r="J122">
        <f t="shared" si="27"/>
        <v>-4.2586033748661638</v>
      </c>
    </row>
    <row r="123" spans="1:10" x14ac:dyDescent="0.55000000000000004">
      <c r="A123">
        <v>-243</v>
      </c>
      <c r="B123">
        <v>0.28000000000000003</v>
      </c>
      <c r="C123">
        <v>0</v>
      </c>
      <c r="D123">
        <f t="shared" si="28"/>
        <v>239.99999999999955</v>
      </c>
      <c r="E123">
        <f t="shared" si="29"/>
        <v>0</v>
      </c>
      <c r="F123">
        <f t="shared" si="25"/>
        <v>-9.9999999999999534E-3</v>
      </c>
      <c r="G123">
        <f t="shared" si="26"/>
        <v>0</v>
      </c>
      <c r="H123">
        <f t="shared" si="30"/>
        <v>120.00000000000077</v>
      </c>
      <c r="I123">
        <f t="shared" si="31"/>
        <v>0</v>
      </c>
      <c r="J123">
        <f t="shared" si="27"/>
        <v>-4.2411500823462207</v>
      </c>
    </row>
    <row r="124" spans="1:10" x14ac:dyDescent="0.55000000000000004">
      <c r="A124">
        <v>-242</v>
      </c>
      <c r="B124" s="49">
        <v>0.28999999999999998</v>
      </c>
      <c r="C124">
        <v>0</v>
      </c>
      <c r="D124">
        <f t="shared" si="28"/>
        <v>119.99999999999945</v>
      </c>
      <c r="E124">
        <f t="shared" si="29"/>
        <v>0</v>
      </c>
      <c r="F124">
        <f t="shared" si="25"/>
        <v>1.0000000000000009E-2</v>
      </c>
      <c r="G124">
        <f t="shared" si="26"/>
        <v>0</v>
      </c>
      <c r="H124">
        <f t="shared" si="30"/>
        <v>119.99999999999945</v>
      </c>
      <c r="I124">
        <f t="shared" si="31"/>
        <v>0</v>
      </c>
      <c r="J124">
        <f t="shared" si="27"/>
        <v>-4.2236967898262776</v>
      </c>
    </row>
    <row r="125" spans="1:10" x14ac:dyDescent="0.55000000000000004">
      <c r="A125">
        <v>-241</v>
      </c>
      <c r="B125" s="49">
        <v>0.28999999999999998</v>
      </c>
      <c r="C125">
        <v>0</v>
      </c>
      <c r="D125">
        <f t="shared" si="28"/>
        <v>120.00000000000011</v>
      </c>
      <c r="E125">
        <f t="shared" si="29"/>
        <v>0</v>
      </c>
      <c r="F125">
        <f t="shared" si="25"/>
        <v>0</v>
      </c>
      <c r="G125">
        <f t="shared" si="26"/>
        <v>0</v>
      </c>
      <c r="H125">
        <f t="shared" si="30"/>
        <v>-120.00000000000011</v>
      </c>
      <c r="I125">
        <f t="shared" si="31"/>
        <v>0</v>
      </c>
      <c r="J125">
        <f t="shared" si="27"/>
        <v>-4.2062434973063345</v>
      </c>
    </row>
    <row r="126" spans="1:10" x14ac:dyDescent="0.55000000000000004">
      <c r="A126">
        <v>-240</v>
      </c>
      <c r="B126" s="49">
        <v>0.3</v>
      </c>
      <c r="C126">
        <v>0</v>
      </c>
      <c r="D126">
        <f t="shared" si="28"/>
        <v>240.00000000000023</v>
      </c>
      <c r="E126">
        <f t="shared" si="29"/>
        <v>0</v>
      </c>
      <c r="F126">
        <f t="shared" si="25"/>
        <v>0</v>
      </c>
      <c r="G126">
        <f t="shared" si="26"/>
        <v>0</v>
      </c>
      <c r="H126">
        <f t="shared" si="30"/>
        <v>0</v>
      </c>
      <c r="I126">
        <f t="shared" si="31"/>
        <v>0</v>
      </c>
      <c r="J126">
        <f t="shared" si="27"/>
        <v>-4.1887902047863905</v>
      </c>
    </row>
    <row r="127" spans="1:10" x14ac:dyDescent="0.55000000000000004">
      <c r="A127">
        <v>-239</v>
      </c>
      <c r="B127">
        <v>0.31</v>
      </c>
      <c r="C127">
        <v>0</v>
      </c>
      <c r="D127">
        <f t="shared" si="28"/>
        <v>240.00000000000023</v>
      </c>
      <c r="E127">
        <f t="shared" si="29"/>
        <v>0</v>
      </c>
      <c r="F127">
        <f t="shared" si="25"/>
        <v>0</v>
      </c>
      <c r="G127">
        <f t="shared" si="26"/>
        <v>0</v>
      </c>
      <c r="H127">
        <f t="shared" si="30"/>
        <v>0</v>
      </c>
      <c r="I127">
        <f t="shared" si="31"/>
        <v>0</v>
      </c>
      <c r="J127">
        <f t="shared" si="27"/>
        <v>-4.1713369122664474</v>
      </c>
    </row>
    <row r="128" spans="1:10" x14ac:dyDescent="0.55000000000000004">
      <c r="A128">
        <v>-238</v>
      </c>
      <c r="B128" s="49">
        <v>0.32</v>
      </c>
      <c r="C128">
        <v>0</v>
      </c>
      <c r="D128">
        <f t="shared" si="28"/>
        <v>240.00000000000023</v>
      </c>
      <c r="E128">
        <f t="shared" si="29"/>
        <v>0</v>
      </c>
      <c r="F128">
        <f t="shared" si="25"/>
        <v>0</v>
      </c>
      <c r="G128">
        <f t="shared" si="26"/>
        <v>0</v>
      </c>
      <c r="H128">
        <f t="shared" si="30"/>
        <v>-6.6613381477509392E-13</v>
      </c>
      <c r="I128">
        <f t="shared" si="31"/>
        <v>0</v>
      </c>
      <c r="J128">
        <f t="shared" si="27"/>
        <v>-4.1538836197465043</v>
      </c>
    </row>
    <row r="129" spans="1:10" x14ac:dyDescent="0.55000000000000004">
      <c r="A129">
        <v>-237</v>
      </c>
      <c r="B129">
        <v>0.33</v>
      </c>
      <c r="C129">
        <v>0</v>
      </c>
      <c r="D129">
        <f t="shared" si="28"/>
        <v>240.00000000000023</v>
      </c>
      <c r="E129">
        <f t="shared" si="29"/>
        <v>0</v>
      </c>
      <c r="F129">
        <f t="shared" si="25"/>
        <v>-5.5511151231257827E-17</v>
      </c>
      <c r="G129">
        <f t="shared" si="26"/>
        <v>0</v>
      </c>
      <c r="H129">
        <f t="shared" si="30"/>
        <v>6.6613381477509392E-13</v>
      </c>
      <c r="I129">
        <f t="shared" si="31"/>
        <v>0</v>
      </c>
      <c r="J129">
        <f t="shared" si="27"/>
        <v>-4.1364303272265612</v>
      </c>
    </row>
    <row r="130" spans="1:10" x14ac:dyDescent="0.55000000000000004">
      <c r="A130">
        <v>-236</v>
      </c>
      <c r="B130" s="49">
        <v>0.34</v>
      </c>
      <c r="C130">
        <v>0</v>
      </c>
      <c r="D130">
        <f t="shared" si="28"/>
        <v>239.99999999999955</v>
      </c>
      <c r="E130">
        <f t="shared" si="29"/>
        <v>0</v>
      </c>
      <c r="F130">
        <f t="shared" si="25"/>
        <v>5.5511151231257827E-17</v>
      </c>
      <c r="G130">
        <f t="shared" si="26"/>
        <v>0</v>
      </c>
      <c r="H130">
        <f t="shared" si="30"/>
        <v>6.6613381477509392E-13</v>
      </c>
      <c r="I130">
        <f t="shared" si="31"/>
        <v>0</v>
      </c>
      <c r="J130">
        <f t="shared" si="27"/>
        <v>-4.1189770347066181</v>
      </c>
    </row>
    <row r="131" spans="1:10" x14ac:dyDescent="0.55000000000000004">
      <c r="A131">
        <v>-235</v>
      </c>
      <c r="B131">
        <v>0.35</v>
      </c>
      <c r="C131">
        <v>0</v>
      </c>
      <c r="D131">
        <f t="shared" si="28"/>
        <v>239.99999999999955</v>
      </c>
      <c r="E131">
        <f t="shared" si="29"/>
        <v>0</v>
      </c>
      <c r="F131">
        <f t="shared" si="25"/>
        <v>0</v>
      </c>
      <c r="G131">
        <f t="shared" si="26"/>
        <v>0</v>
      </c>
      <c r="H131">
        <f t="shared" si="30"/>
        <v>-6.6613381477509392E-13</v>
      </c>
      <c r="I131">
        <f t="shared" si="31"/>
        <v>0</v>
      </c>
      <c r="J131">
        <f t="shared" si="27"/>
        <v>-4.1015237421866741</v>
      </c>
    </row>
    <row r="132" spans="1:10" x14ac:dyDescent="0.55000000000000004">
      <c r="A132">
        <v>-234</v>
      </c>
      <c r="B132" s="49">
        <v>0.36</v>
      </c>
      <c r="C132">
        <v>0</v>
      </c>
      <c r="D132">
        <f t="shared" si="28"/>
        <v>240.00000000000023</v>
      </c>
      <c r="E132">
        <f t="shared" si="29"/>
        <v>0</v>
      </c>
      <c r="F132">
        <f t="shared" si="25"/>
        <v>0</v>
      </c>
      <c r="G132">
        <f t="shared" si="26"/>
        <v>0</v>
      </c>
      <c r="H132">
        <f t="shared" si="30"/>
        <v>0</v>
      </c>
      <c r="I132">
        <f t="shared" si="31"/>
        <v>0</v>
      </c>
      <c r="J132">
        <f t="shared" si="27"/>
        <v>-4.0840704496667311</v>
      </c>
    </row>
    <row r="133" spans="1:10" x14ac:dyDescent="0.55000000000000004">
      <c r="A133">
        <v>-233</v>
      </c>
      <c r="B133">
        <v>0.37</v>
      </c>
      <c r="C133">
        <v>0</v>
      </c>
      <c r="D133">
        <f t="shared" si="28"/>
        <v>240.00000000000023</v>
      </c>
      <c r="E133">
        <f t="shared" si="29"/>
        <v>0</v>
      </c>
      <c r="F133">
        <f t="shared" si="25"/>
        <v>0</v>
      </c>
      <c r="G133">
        <f t="shared" si="26"/>
        <v>0</v>
      </c>
      <c r="H133">
        <f t="shared" si="30"/>
        <v>0</v>
      </c>
      <c r="I133">
        <f t="shared" si="31"/>
        <v>0</v>
      </c>
      <c r="J133">
        <f t="shared" si="27"/>
        <v>-4.066617157146788</v>
      </c>
    </row>
    <row r="134" spans="1:10" x14ac:dyDescent="0.55000000000000004">
      <c r="A134">
        <v>-232</v>
      </c>
      <c r="B134" s="49">
        <v>0.38</v>
      </c>
      <c r="C134">
        <v>0</v>
      </c>
      <c r="D134">
        <f t="shared" si="28"/>
        <v>240.00000000000023</v>
      </c>
      <c r="E134">
        <f t="shared" si="29"/>
        <v>0</v>
      </c>
      <c r="F134">
        <f t="shared" si="25"/>
        <v>0</v>
      </c>
      <c r="G134">
        <f t="shared" si="26"/>
        <v>0</v>
      </c>
      <c r="H134">
        <f t="shared" si="30"/>
        <v>-120.00000000000011</v>
      </c>
      <c r="I134">
        <f t="shared" si="31"/>
        <v>0</v>
      </c>
      <c r="J134">
        <f t="shared" si="27"/>
        <v>-4.0491638646268449</v>
      </c>
    </row>
    <row r="135" spans="1:10" x14ac:dyDescent="0.55000000000000004">
      <c r="A135">
        <v>-231</v>
      </c>
      <c r="B135">
        <v>0.39</v>
      </c>
      <c r="C135">
        <v>0</v>
      </c>
      <c r="D135">
        <f t="shared" si="28"/>
        <v>240.00000000000023</v>
      </c>
      <c r="E135">
        <f t="shared" si="29"/>
        <v>0</v>
      </c>
      <c r="F135">
        <f t="shared" ref="F135:F198" si="32" xml:space="preserve"> (B137-2*B136+B135)</f>
        <v>-1.0000000000000009E-2</v>
      </c>
      <c r="G135">
        <f t="shared" ref="G135:G198" si="33" xml:space="preserve"> (C137 - 2*C136 + C135)</f>
        <v>0</v>
      </c>
      <c r="H135">
        <f t="shared" si="30"/>
        <v>119.99999999999945</v>
      </c>
      <c r="I135">
        <f t="shared" si="31"/>
        <v>0</v>
      </c>
      <c r="J135">
        <f t="shared" ref="J135:J198" si="34">RADIANS(A135)</f>
        <v>-4.0317105721069009</v>
      </c>
    </row>
    <row r="136" spans="1:10" x14ac:dyDescent="0.55000000000000004">
      <c r="A136">
        <v>-230</v>
      </c>
      <c r="B136" s="49">
        <v>0.4</v>
      </c>
      <c r="C136">
        <v>0</v>
      </c>
      <c r="D136">
        <f t="shared" ref="D136:D199" si="35">((B137-B135)*6*4000/2)</f>
        <v>120.00000000000011</v>
      </c>
      <c r="E136">
        <f t="shared" ref="E136:E199" si="36">((C137-C135)*6*4000/2)</f>
        <v>0</v>
      </c>
      <c r="F136">
        <f t="shared" si="32"/>
        <v>9.9999999999999534E-3</v>
      </c>
      <c r="G136">
        <f t="shared" si="33"/>
        <v>0</v>
      </c>
      <c r="H136">
        <f t="shared" ref="H136:H199" si="37">((F137-F135)*6*4000/2)</f>
        <v>120.00000000000077</v>
      </c>
      <c r="I136">
        <f t="shared" ref="I136:I199" si="38">((G137-G135)*6*4000/2)</f>
        <v>0</v>
      </c>
      <c r="J136">
        <f t="shared" si="34"/>
        <v>-4.0142572795869578</v>
      </c>
    </row>
    <row r="137" spans="1:10" x14ac:dyDescent="0.55000000000000004">
      <c r="A137">
        <v>-229</v>
      </c>
      <c r="B137" s="49">
        <v>0.4</v>
      </c>
      <c r="C137">
        <v>0</v>
      </c>
      <c r="D137">
        <f t="shared" si="35"/>
        <v>119.99999999999945</v>
      </c>
      <c r="E137">
        <f t="shared" si="36"/>
        <v>0</v>
      </c>
      <c r="F137">
        <f t="shared" si="32"/>
        <v>5.5511151231257827E-17</v>
      </c>
      <c r="G137">
        <f t="shared" si="33"/>
        <v>0</v>
      </c>
      <c r="H137">
        <f t="shared" si="37"/>
        <v>-119.99999999999945</v>
      </c>
      <c r="I137">
        <f t="shared" si="38"/>
        <v>0</v>
      </c>
      <c r="J137">
        <f t="shared" si="34"/>
        <v>-3.9968039870670147</v>
      </c>
    </row>
    <row r="138" spans="1:10" x14ac:dyDescent="0.55000000000000004">
      <c r="A138">
        <v>-228</v>
      </c>
      <c r="B138" s="49">
        <v>0.41</v>
      </c>
      <c r="C138">
        <v>0</v>
      </c>
      <c r="D138">
        <f t="shared" si="35"/>
        <v>239.99999999999955</v>
      </c>
      <c r="E138">
        <f t="shared" si="36"/>
        <v>0</v>
      </c>
      <c r="F138">
        <f t="shared" si="32"/>
        <v>0</v>
      </c>
      <c r="G138">
        <f t="shared" si="33"/>
        <v>0</v>
      </c>
      <c r="H138">
        <f t="shared" si="37"/>
        <v>-6.6613381477509392E-13</v>
      </c>
      <c r="I138">
        <f t="shared" si="38"/>
        <v>0</v>
      </c>
      <c r="J138">
        <f t="shared" si="34"/>
        <v>-3.9793506945470716</v>
      </c>
    </row>
    <row r="139" spans="1:10" x14ac:dyDescent="0.55000000000000004">
      <c r="A139">
        <v>-227</v>
      </c>
      <c r="B139">
        <v>0.42</v>
      </c>
      <c r="C139">
        <v>0</v>
      </c>
      <c r="D139">
        <f t="shared" si="35"/>
        <v>240.00000000000023</v>
      </c>
      <c r="E139">
        <f t="shared" si="36"/>
        <v>0</v>
      </c>
      <c r="F139">
        <f t="shared" si="32"/>
        <v>0</v>
      </c>
      <c r="G139">
        <f t="shared" si="33"/>
        <v>0</v>
      </c>
      <c r="H139">
        <f t="shared" si="37"/>
        <v>0</v>
      </c>
      <c r="I139">
        <f t="shared" si="38"/>
        <v>0</v>
      </c>
      <c r="J139">
        <f t="shared" si="34"/>
        <v>-3.961897402027128</v>
      </c>
    </row>
    <row r="140" spans="1:10" x14ac:dyDescent="0.55000000000000004">
      <c r="A140">
        <v>-226</v>
      </c>
      <c r="B140" s="49">
        <v>0.43</v>
      </c>
      <c r="C140">
        <v>0</v>
      </c>
      <c r="D140">
        <f t="shared" si="35"/>
        <v>240.00000000000023</v>
      </c>
      <c r="E140">
        <f t="shared" si="36"/>
        <v>0</v>
      </c>
      <c r="F140">
        <f t="shared" si="32"/>
        <v>0</v>
      </c>
      <c r="G140">
        <f t="shared" si="33"/>
        <v>0</v>
      </c>
      <c r="H140">
        <f t="shared" si="37"/>
        <v>0</v>
      </c>
      <c r="I140">
        <f t="shared" si="38"/>
        <v>0</v>
      </c>
      <c r="J140">
        <f t="shared" si="34"/>
        <v>-3.9444441095071849</v>
      </c>
    </row>
    <row r="141" spans="1:10" x14ac:dyDescent="0.55000000000000004">
      <c r="A141">
        <v>-225</v>
      </c>
      <c r="B141">
        <v>0.44</v>
      </c>
      <c r="C141">
        <v>0</v>
      </c>
      <c r="D141">
        <f t="shared" si="35"/>
        <v>240.00000000000023</v>
      </c>
      <c r="E141">
        <f t="shared" si="36"/>
        <v>0</v>
      </c>
      <c r="F141">
        <f t="shared" si="32"/>
        <v>0</v>
      </c>
      <c r="G141">
        <f t="shared" si="33"/>
        <v>0</v>
      </c>
      <c r="H141">
        <f t="shared" si="37"/>
        <v>-6.6613381477509392E-13</v>
      </c>
      <c r="I141">
        <f t="shared" si="38"/>
        <v>0</v>
      </c>
      <c r="J141">
        <f t="shared" si="34"/>
        <v>-3.9269908169872414</v>
      </c>
    </row>
    <row r="142" spans="1:10" x14ac:dyDescent="0.55000000000000004">
      <c r="A142">
        <v>-224</v>
      </c>
      <c r="B142" s="49">
        <v>0.45</v>
      </c>
      <c r="C142">
        <v>0</v>
      </c>
      <c r="D142">
        <f t="shared" si="35"/>
        <v>240.00000000000023</v>
      </c>
      <c r="E142">
        <f t="shared" si="36"/>
        <v>0</v>
      </c>
      <c r="F142">
        <f t="shared" si="32"/>
        <v>-5.5511151231257827E-17</v>
      </c>
      <c r="G142">
        <f t="shared" si="33"/>
        <v>0</v>
      </c>
      <c r="H142">
        <f t="shared" si="37"/>
        <v>6.6613381477509392E-13</v>
      </c>
      <c r="I142">
        <f t="shared" si="38"/>
        <v>0</v>
      </c>
      <c r="J142">
        <f t="shared" si="34"/>
        <v>-3.9095375244672983</v>
      </c>
    </row>
    <row r="143" spans="1:10" x14ac:dyDescent="0.55000000000000004">
      <c r="A143">
        <v>-223</v>
      </c>
      <c r="B143">
        <v>0.46</v>
      </c>
      <c r="C143">
        <v>0</v>
      </c>
      <c r="D143">
        <f t="shared" si="35"/>
        <v>239.99999999999955</v>
      </c>
      <c r="E143">
        <f t="shared" si="36"/>
        <v>0</v>
      </c>
      <c r="F143">
        <f t="shared" si="32"/>
        <v>5.5511151231257827E-17</v>
      </c>
      <c r="G143">
        <f t="shared" si="33"/>
        <v>0</v>
      </c>
      <c r="H143">
        <f t="shared" si="37"/>
        <v>6.6613381477509392E-13</v>
      </c>
      <c r="I143">
        <f t="shared" si="38"/>
        <v>120</v>
      </c>
      <c r="J143">
        <f t="shared" si="34"/>
        <v>-3.8920842319473548</v>
      </c>
    </row>
    <row r="144" spans="1:10" x14ac:dyDescent="0.55000000000000004">
      <c r="A144">
        <v>-222</v>
      </c>
      <c r="B144" s="49">
        <v>0.47</v>
      </c>
      <c r="C144">
        <v>0</v>
      </c>
      <c r="D144">
        <f t="shared" si="35"/>
        <v>239.99999999999955</v>
      </c>
      <c r="E144">
        <f t="shared" si="36"/>
        <v>0</v>
      </c>
      <c r="F144">
        <f t="shared" si="32"/>
        <v>0</v>
      </c>
      <c r="G144">
        <f t="shared" si="33"/>
        <v>0.01</v>
      </c>
      <c r="H144">
        <f t="shared" si="37"/>
        <v>-6.6613381477509392E-13</v>
      </c>
      <c r="I144">
        <f t="shared" si="38"/>
        <v>-120</v>
      </c>
      <c r="J144">
        <f t="shared" si="34"/>
        <v>-3.8746309394274117</v>
      </c>
    </row>
    <row r="145" spans="1:10" x14ac:dyDescent="0.55000000000000004">
      <c r="A145">
        <v>-221</v>
      </c>
      <c r="B145">
        <v>0.48</v>
      </c>
      <c r="C145">
        <v>0</v>
      </c>
      <c r="D145">
        <f t="shared" si="35"/>
        <v>240.00000000000023</v>
      </c>
      <c r="E145">
        <f t="shared" si="36"/>
        <v>120</v>
      </c>
      <c r="F145">
        <f t="shared" si="32"/>
        <v>0</v>
      </c>
      <c r="G145">
        <f t="shared" si="33"/>
        <v>-0.01</v>
      </c>
      <c r="H145">
        <f t="shared" si="37"/>
        <v>0</v>
      </c>
      <c r="I145">
        <f t="shared" si="38"/>
        <v>-120</v>
      </c>
      <c r="J145">
        <f t="shared" si="34"/>
        <v>-3.8571776469074681</v>
      </c>
    </row>
    <row r="146" spans="1:10" x14ac:dyDescent="0.55000000000000004">
      <c r="A146">
        <v>-220</v>
      </c>
      <c r="B146" s="49">
        <v>0.49</v>
      </c>
      <c r="C146">
        <v>0.01</v>
      </c>
      <c r="D146">
        <f t="shared" si="35"/>
        <v>240.00000000000023</v>
      </c>
      <c r="E146">
        <f t="shared" si="36"/>
        <v>120</v>
      </c>
      <c r="F146">
        <f t="shared" si="32"/>
        <v>0</v>
      </c>
      <c r="G146">
        <f t="shared" si="33"/>
        <v>0</v>
      </c>
      <c r="H146">
        <f t="shared" si="37"/>
        <v>0</v>
      </c>
      <c r="I146">
        <f t="shared" si="38"/>
        <v>120</v>
      </c>
      <c r="J146">
        <f t="shared" si="34"/>
        <v>-3.839724354387525</v>
      </c>
    </row>
    <row r="147" spans="1:10" x14ac:dyDescent="0.55000000000000004">
      <c r="A147">
        <v>-219</v>
      </c>
      <c r="B147">
        <v>0.5</v>
      </c>
      <c r="C147">
        <v>0.01</v>
      </c>
      <c r="D147">
        <f t="shared" si="35"/>
        <v>240.00000000000023</v>
      </c>
      <c r="E147">
        <f t="shared" si="36"/>
        <v>0</v>
      </c>
      <c r="F147">
        <f t="shared" si="32"/>
        <v>0</v>
      </c>
      <c r="G147">
        <f t="shared" si="33"/>
        <v>0</v>
      </c>
      <c r="H147">
        <f t="shared" si="37"/>
        <v>0</v>
      </c>
      <c r="I147">
        <f t="shared" si="38"/>
        <v>0</v>
      </c>
      <c r="J147">
        <f t="shared" si="34"/>
        <v>-3.8222710618675819</v>
      </c>
    </row>
    <row r="148" spans="1:10" x14ac:dyDescent="0.55000000000000004">
      <c r="A148">
        <v>-218</v>
      </c>
      <c r="B148" s="49">
        <v>0.51</v>
      </c>
      <c r="C148">
        <v>0.01</v>
      </c>
      <c r="D148">
        <f t="shared" si="35"/>
        <v>240.00000000000023</v>
      </c>
      <c r="E148">
        <f t="shared" si="36"/>
        <v>0</v>
      </c>
      <c r="F148">
        <f t="shared" si="32"/>
        <v>0</v>
      </c>
      <c r="G148">
        <f t="shared" si="33"/>
        <v>0</v>
      </c>
      <c r="H148">
        <f t="shared" si="37"/>
        <v>0</v>
      </c>
      <c r="I148">
        <f t="shared" si="38"/>
        <v>0</v>
      </c>
      <c r="J148">
        <f t="shared" si="34"/>
        <v>-3.8048177693476384</v>
      </c>
    </row>
    <row r="149" spans="1:10" x14ac:dyDescent="0.55000000000000004">
      <c r="A149">
        <v>-217</v>
      </c>
      <c r="B149">
        <v>0.52</v>
      </c>
      <c r="C149">
        <v>0.01</v>
      </c>
      <c r="D149">
        <f t="shared" si="35"/>
        <v>240.00000000000023</v>
      </c>
      <c r="E149">
        <f t="shared" si="36"/>
        <v>0</v>
      </c>
      <c r="F149">
        <f t="shared" si="32"/>
        <v>0</v>
      </c>
      <c r="G149">
        <f t="shared" si="33"/>
        <v>0</v>
      </c>
      <c r="H149">
        <f t="shared" si="37"/>
        <v>120.00000000000011</v>
      </c>
      <c r="I149">
        <f t="shared" si="38"/>
        <v>0</v>
      </c>
      <c r="J149">
        <f t="shared" si="34"/>
        <v>-3.7873644768276953</v>
      </c>
    </row>
    <row r="150" spans="1:10" x14ac:dyDescent="0.55000000000000004">
      <c r="A150">
        <v>-216</v>
      </c>
      <c r="B150" s="49">
        <v>0.53</v>
      </c>
      <c r="C150">
        <v>0.01</v>
      </c>
      <c r="D150">
        <f t="shared" si="35"/>
        <v>240.00000000000023</v>
      </c>
      <c r="E150">
        <f t="shared" si="36"/>
        <v>0</v>
      </c>
      <c r="F150">
        <f t="shared" si="32"/>
        <v>1.0000000000000009E-2</v>
      </c>
      <c r="G150">
        <f t="shared" si="33"/>
        <v>0</v>
      </c>
      <c r="H150">
        <f t="shared" si="37"/>
        <v>-120.00000000000144</v>
      </c>
      <c r="I150">
        <f t="shared" si="38"/>
        <v>0</v>
      </c>
      <c r="J150">
        <f t="shared" si="34"/>
        <v>-3.7699111843077517</v>
      </c>
    </row>
    <row r="151" spans="1:10" x14ac:dyDescent="0.55000000000000004">
      <c r="A151">
        <v>-215</v>
      </c>
      <c r="B151">
        <v>0.54</v>
      </c>
      <c r="C151">
        <v>0.01</v>
      </c>
      <c r="D151">
        <f t="shared" si="35"/>
        <v>360.00000000000034</v>
      </c>
      <c r="E151">
        <f t="shared" si="36"/>
        <v>0</v>
      </c>
      <c r="F151">
        <f t="shared" si="32"/>
        <v>-1.000000000000012E-2</v>
      </c>
      <c r="G151">
        <f t="shared" si="33"/>
        <v>0</v>
      </c>
      <c r="H151">
        <f t="shared" si="37"/>
        <v>1.3322676295501878E-12</v>
      </c>
      <c r="I151">
        <f t="shared" si="38"/>
        <v>0</v>
      </c>
      <c r="J151">
        <f t="shared" si="34"/>
        <v>-3.7524578917878086</v>
      </c>
    </row>
    <row r="152" spans="1:10" x14ac:dyDescent="0.55000000000000004">
      <c r="A152">
        <v>-214</v>
      </c>
      <c r="B152" s="49">
        <v>0.56000000000000005</v>
      </c>
      <c r="C152">
        <v>0.01</v>
      </c>
      <c r="D152">
        <f t="shared" si="35"/>
        <v>359.99999999999898</v>
      </c>
      <c r="E152">
        <f t="shared" si="36"/>
        <v>0</v>
      </c>
      <c r="F152">
        <f t="shared" si="32"/>
        <v>1.000000000000012E-2</v>
      </c>
      <c r="G152">
        <f t="shared" si="33"/>
        <v>0</v>
      </c>
      <c r="H152">
        <f t="shared" si="37"/>
        <v>120.00000000000144</v>
      </c>
      <c r="I152">
        <f t="shared" si="38"/>
        <v>0</v>
      </c>
      <c r="J152">
        <f t="shared" si="34"/>
        <v>-3.7350045992678651</v>
      </c>
    </row>
    <row r="153" spans="1:10" x14ac:dyDescent="0.55000000000000004">
      <c r="A153">
        <v>-213</v>
      </c>
      <c r="B153">
        <v>0.56999999999999995</v>
      </c>
      <c r="C153">
        <v>0.01</v>
      </c>
      <c r="D153">
        <f t="shared" si="35"/>
        <v>359.99999999999898</v>
      </c>
      <c r="E153">
        <f t="shared" si="36"/>
        <v>0</v>
      </c>
      <c r="F153">
        <f t="shared" si="32"/>
        <v>0</v>
      </c>
      <c r="G153">
        <f t="shared" si="33"/>
        <v>0</v>
      </c>
      <c r="H153">
        <f t="shared" si="37"/>
        <v>-120.00000000000144</v>
      </c>
      <c r="I153">
        <f t="shared" si="38"/>
        <v>0</v>
      </c>
      <c r="J153">
        <f t="shared" si="34"/>
        <v>-3.717551306747922</v>
      </c>
    </row>
    <row r="154" spans="1:10" x14ac:dyDescent="0.55000000000000004">
      <c r="A154">
        <v>-212</v>
      </c>
      <c r="B154" s="49">
        <v>0.59</v>
      </c>
      <c r="C154">
        <v>0.01</v>
      </c>
      <c r="D154">
        <f t="shared" si="35"/>
        <v>480.00000000000045</v>
      </c>
      <c r="E154">
        <f t="shared" si="36"/>
        <v>0</v>
      </c>
      <c r="F154">
        <f t="shared" si="32"/>
        <v>0</v>
      </c>
      <c r="G154">
        <f t="shared" si="33"/>
        <v>0</v>
      </c>
      <c r="H154">
        <f t="shared" si="37"/>
        <v>0</v>
      </c>
      <c r="I154">
        <f t="shared" si="38"/>
        <v>0</v>
      </c>
      <c r="J154">
        <f t="shared" si="34"/>
        <v>-3.7000980142279785</v>
      </c>
    </row>
    <row r="155" spans="1:10" x14ac:dyDescent="0.55000000000000004">
      <c r="A155">
        <v>-211</v>
      </c>
      <c r="B155">
        <v>0.61</v>
      </c>
      <c r="C155">
        <v>0.01</v>
      </c>
      <c r="D155">
        <f t="shared" si="35"/>
        <v>480.00000000000045</v>
      </c>
      <c r="E155">
        <f t="shared" si="36"/>
        <v>0</v>
      </c>
      <c r="F155">
        <f t="shared" si="32"/>
        <v>0</v>
      </c>
      <c r="G155">
        <f t="shared" si="33"/>
        <v>0</v>
      </c>
      <c r="H155">
        <f t="shared" si="37"/>
        <v>0</v>
      </c>
      <c r="I155">
        <f t="shared" si="38"/>
        <v>0</v>
      </c>
      <c r="J155">
        <f t="shared" si="34"/>
        <v>-3.6826447217080354</v>
      </c>
    </row>
    <row r="156" spans="1:10" x14ac:dyDescent="0.55000000000000004">
      <c r="A156">
        <v>-210</v>
      </c>
      <c r="B156" s="49">
        <v>0.63</v>
      </c>
      <c r="C156">
        <v>0.01</v>
      </c>
      <c r="D156">
        <f t="shared" si="35"/>
        <v>480.00000000000045</v>
      </c>
      <c r="E156">
        <f t="shared" si="36"/>
        <v>0</v>
      </c>
      <c r="F156">
        <f t="shared" si="32"/>
        <v>0</v>
      </c>
      <c r="G156">
        <f t="shared" si="33"/>
        <v>0</v>
      </c>
      <c r="H156">
        <f t="shared" si="37"/>
        <v>-1.3322676295501878E-12</v>
      </c>
      <c r="I156">
        <f t="shared" si="38"/>
        <v>0</v>
      </c>
      <c r="J156">
        <f t="shared" si="34"/>
        <v>-3.6651914291880923</v>
      </c>
    </row>
    <row r="157" spans="1:10" x14ac:dyDescent="0.55000000000000004">
      <c r="A157">
        <v>-209</v>
      </c>
      <c r="B157">
        <v>0.65</v>
      </c>
      <c r="C157">
        <v>0.01</v>
      </c>
      <c r="D157">
        <f t="shared" si="35"/>
        <v>480.00000000000045</v>
      </c>
      <c r="E157">
        <f t="shared" si="36"/>
        <v>0</v>
      </c>
      <c r="F157">
        <f t="shared" si="32"/>
        <v>-1.1102230246251565E-16</v>
      </c>
      <c r="G157">
        <f t="shared" si="33"/>
        <v>0</v>
      </c>
      <c r="H157">
        <f t="shared" si="37"/>
        <v>1.3322676295501878E-12</v>
      </c>
      <c r="I157">
        <f t="shared" si="38"/>
        <v>0</v>
      </c>
      <c r="J157">
        <f t="shared" si="34"/>
        <v>-3.6477381366681487</v>
      </c>
    </row>
    <row r="158" spans="1:10" x14ac:dyDescent="0.55000000000000004">
      <c r="A158">
        <v>-208</v>
      </c>
      <c r="B158" s="49">
        <v>0.67</v>
      </c>
      <c r="C158">
        <v>0.01</v>
      </c>
      <c r="D158">
        <f t="shared" si="35"/>
        <v>479.99999999999909</v>
      </c>
      <c r="E158">
        <f t="shared" si="36"/>
        <v>0</v>
      </c>
      <c r="F158">
        <f t="shared" si="32"/>
        <v>1.1102230246251565E-16</v>
      </c>
      <c r="G158">
        <f t="shared" si="33"/>
        <v>0</v>
      </c>
      <c r="H158">
        <f t="shared" si="37"/>
        <v>120.00000000000144</v>
      </c>
      <c r="I158">
        <f t="shared" si="38"/>
        <v>0</v>
      </c>
      <c r="J158">
        <f t="shared" si="34"/>
        <v>-3.6302848441482056</v>
      </c>
    </row>
    <row r="159" spans="1:10" x14ac:dyDescent="0.55000000000000004">
      <c r="A159">
        <v>-207</v>
      </c>
      <c r="B159">
        <v>0.69</v>
      </c>
      <c r="C159">
        <v>0.01</v>
      </c>
      <c r="D159">
        <f t="shared" si="35"/>
        <v>479.99999999999909</v>
      </c>
      <c r="E159">
        <f t="shared" si="36"/>
        <v>0</v>
      </c>
      <c r="F159">
        <f t="shared" si="32"/>
        <v>1.0000000000000009E-2</v>
      </c>
      <c r="G159">
        <f t="shared" si="33"/>
        <v>0</v>
      </c>
      <c r="H159">
        <f t="shared" si="37"/>
        <v>-1.3322676295501878E-12</v>
      </c>
      <c r="I159">
        <f t="shared" si="38"/>
        <v>0</v>
      </c>
      <c r="J159">
        <f t="shared" si="34"/>
        <v>-3.6128315516282621</v>
      </c>
    </row>
    <row r="160" spans="1:10" x14ac:dyDescent="0.55000000000000004">
      <c r="A160">
        <v>-206</v>
      </c>
      <c r="B160" s="49">
        <v>0.71</v>
      </c>
      <c r="C160">
        <v>0.01</v>
      </c>
      <c r="D160">
        <f t="shared" si="35"/>
        <v>600.00000000000057</v>
      </c>
      <c r="E160">
        <f t="shared" si="36"/>
        <v>0</v>
      </c>
      <c r="F160">
        <f t="shared" si="32"/>
        <v>0</v>
      </c>
      <c r="G160">
        <f t="shared" si="33"/>
        <v>0</v>
      </c>
      <c r="H160">
        <f t="shared" si="37"/>
        <v>-240.00000000000023</v>
      </c>
      <c r="I160">
        <f t="shared" si="38"/>
        <v>0</v>
      </c>
      <c r="J160">
        <f t="shared" si="34"/>
        <v>-3.595378259108319</v>
      </c>
    </row>
    <row r="161" spans="1:10" x14ac:dyDescent="0.55000000000000004">
      <c r="A161">
        <v>-205</v>
      </c>
      <c r="B161">
        <v>0.74</v>
      </c>
      <c r="C161">
        <v>0.01</v>
      </c>
      <c r="D161">
        <f t="shared" si="35"/>
        <v>720.00000000000068</v>
      </c>
      <c r="E161">
        <f t="shared" si="36"/>
        <v>0</v>
      </c>
      <c r="F161">
        <f t="shared" si="32"/>
        <v>-1.0000000000000009E-2</v>
      </c>
      <c r="G161">
        <f t="shared" si="33"/>
        <v>0</v>
      </c>
      <c r="H161">
        <f t="shared" si="37"/>
        <v>119.99999999999878</v>
      </c>
      <c r="I161">
        <f t="shared" si="38"/>
        <v>0</v>
      </c>
      <c r="J161">
        <f t="shared" si="34"/>
        <v>-3.5779249665883754</v>
      </c>
    </row>
    <row r="162" spans="1:10" x14ac:dyDescent="0.55000000000000004">
      <c r="A162">
        <v>-204</v>
      </c>
      <c r="B162" s="49">
        <v>0.77</v>
      </c>
      <c r="C162">
        <v>0.01</v>
      </c>
      <c r="D162">
        <f t="shared" si="35"/>
        <v>600.00000000000057</v>
      </c>
      <c r="E162">
        <f t="shared" si="36"/>
        <v>0</v>
      </c>
      <c r="F162">
        <f t="shared" si="32"/>
        <v>9.9999999999998979E-3</v>
      </c>
      <c r="G162">
        <f t="shared" si="33"/>
        <v>0</v>
      </c>
      <c r="H162">
        <f t="shared" si="37"/>
        <v>120.00000000000144</v>
      </c>
      <c r="I162">
        <f t="shared" si="38"/>
        <v>0</v>
      </c>
      <c r="J162">
        <f t="shared" si="34"/>
        <v>-3.5604716740684323</v>
      </c>
    </row>
    <row r="163" spans="1:10" x14ac:dyDescent="0.55000000000000004">
      <c r="A163">
        <v>-203</v>
      </c>
      <c r="B163">
        <v>0.79</v>
      </c>
      <c r="C163">
        <v>0.01</v>
      </c>
      <c r="D163">
        <f t="shared" si="35"/>
        <v>599.9999999999992</v>
      </c>
      <c r="E163">
        <f t="shared" si="36"/>
        <v>0</v>
      </c>
      <c r="F163">
        <f t="shared" si="32"/>
        <v>1.1102230246251565E-16</v>
      </c>
      <c r="G163">
        <f t="shared" si="33"/>
        <v>0</v>
      </c>
      <c r="H163">
        <f t="shared" si="37"/>
        <v>1.3322676295501878E-12</v>
      </c>
      <c r="I163">
        <f t="shared" si="38"/>
        <v>-120</v>
      </c>
      <c r="J163">
        <f t="shared" si="34"/>
        <v>-3.5430183815484888</v>
      </c>
    </row>
    <row r="164" spans="1:10" x14ac:dyDescent="0.55000000000000004">
      <c r="A164">
        <v>-202</v>
      </c>
      <c r="B164" s="49">
        <v>0.82</v>
      </c>
      <c r="C164">
        <v>0.01</v>
      </c>
      <c r="D164">
        <f t="shared" si="35"/>
        <v>719.99999999999932</v>
      </c>
      <c r="E164">
        <f t="shared" si="36"/>
        <v>0</v>
      </c>
      <c r="F164">
        <f t="shared" si="32"/>
        <v>1.0000000000000009E-2</v>
      </c>
      <c r="G164">
        <f t="shared" si="33"/>
        <v>-0.01</v>
      </c>
      <c r="H164">
        <f t="shared" si="37"/>
        <v>-120.00000000000144</v>
      </c>
      <c r="I164">
        <f t="shared" si="38"/>
        <v>120</v>
      </c>
      <c r="J164">
        <f t="shared" si="34"/>
        <v>-3.5255650890285457</v>
      </c>
    </row>
    <row r="165" spans="1:10" x14ac:dyDescent="0.55000000000000004">
      <c r="A165">
        <v>-201</v>
      </c>
      <c r="B165">
        <v>0.85</v>
      </c>
      <c r="C165">
        <v>0.01</v>
      </c>
      <c r="D165">
        <f t="shared" si="35"/>
        <v>840.0000000000008</v>
      </c>
      <c r="E165">
        <f t="shared" si="36"/>
        <v>-120</v>
      </c>
      <c r="F165">
        <f t="shared" si="32"/>
        <v>-1.0000000000000009E-2</v>
      </c>
      <c r="G165">
        <f t="shared" si="33"/>
        <v>0.01</v>
      </c>
      <c r="H165">
        <f t="shared" si="37"/>
        <v>-1.3322676295501878E-12</v>
      </c>
      <c r="I165">
        <f t="shared" si="38"/>
        <v>120</v>
      </c>
      <c r="J165">
        <f t="shared" si="34"/>
        <v>-3.5081117965086026</v>
      </c>
    </row>
    <row r="166" spans="1:10" x14ac:dyDescent="0.55000000000000004">
      <c r="A166">
        <v>-200</v>
      </c>
      <c r="B166" s="49">
        <v>0.89</v>
      </c>
      <c r="C166">
        <v>0</v>
      </c>
      <c r="D166">
        <f t="shared" si="35"/>
        <v>840.0000000000008</v>
      </c>
      <c r="E166">
        <f t="shared" si="36"/>
        <v>-120</v>
      </c>
      <c r="F166">
        <f t="shared" si="32"/>
        <v>9.9999999999998979E-3</v>
      </c>
      <c r="G166">
        <f t="shared" si="33"/>
        <v>0</v>
      </c>
      <c r="H166">
        <f t="shared" si="37"/>
        <v>120.00000000000144</v>
      </c>
      <c r="I166">
        <f t="shared" si="38"/>
        <v>-120</v>
      </c>
      <c r="J166">
        <f t="shared" si="34"/>
        <v>-3.4906585039886591</v>
      </c>
    </row>
    <row r="167" spans="1:10" x14ac:dyDescent="0.55000000000000004">
      <c r="A167">
        <v>-199</v>
      </c>
      <c r="B167">
        <v>0.92</v>
      </c>
      <c r="C167">
        <v>0</v>
      </c>
      <c r="D167">
        <f t="shared" si="35"/>
        <v>839.99999999999943</v>
      </c>
      <c r="E167">
        <f t="shared" si="36"/>
        <v>0</v>
      </c>
      <c r="F167">
        <f t="shared" si="32"/>
        <v>1.1102230246251565E-16</v>
      </c>
      <c r="G167">
        <f t="shared" si="33"/>
        <v>0</v>
      </c>
      <c r="H167">
        <f t="shared" si="37"/>
        <v>-119.99999999999878</v>
      </c>
      <c r="I167">
        <f t="shared" si="38"/>
        <v>0</v>
      </c>
      <c r="J167">
        <f t="shared" si="34"/>
        <v>-3.473205211468716</v>
      </c>
    </row>
    <row r="168" spans="1:10" x14ac:dyDescent="0.55000000000000004">
      <c r="A168">
        <v>-198</v>
      </c>
      <c r="B168" s="49">
        <v>0.96</v>
      </c>
      <c r="C168">
        <v>0</v>
      </c>
      <c r="D168">
        <f t="shared" si="35"/>
        <v>959.99999999999955</v>
      </c>
      <c r="E168">
        <f t="shared" si="36"/>
        <v>0</v>
      </c>
      <c r="F168">
        <f t="shared" si="32"/>
        <v>0</v>
      </c>
      <c r="G168">
        <f t="shared" si="33"/>
        <v>0</v>
      </c>
      <c r="H168">
        <f t="shared" si="37"/>
        <v>-120.00000000000144</v>
      </c>
      <c r="I168">
        <f t="shared" si="38"/>
        <v>0</v>
      </c>
      <c r="J168">
        <f t="shared" si="34"/>
        <v>-3.4557519189487724</v>
      </c>
    </row>
    <row r="169" spans="1:10" x14ac:dyDescent="0.55000000000000004">
      <c r="A169">
        <v>-197</v>
      </c>
      <c r="B169">
        <v>1</v>
      </c>
      <c r="C169">
        <v>0</v>
      </c>
      <c r="D169">
        <f t="shared" si="35"/>
        <v>960.00000000000091</v>
      </c>
      <c r="E169">
        <f t="shared" si="36"/>
        <v>0</v>
      </c>
      <c r="F169">
        <f t="shared" si="32"/>
        <v>-1.0000000000000009E-2</v>
      </c>
      <c r="G169">
        <f t="shared" si="33"/>
        <v>0</v>
      </c>
      <c r="H169">
        <f t="shared" si="37"/>
        <v>120.00000000000011</v>
      </c>
      <c r="I169">
        <f t="shared" si="38"/>
        <v>0</v>
      </c>
      <c r="J169">
        <f t="shared" si="34"/>
        <v>-3.4382986264288293</v>
      </c>
    </row>
    <row r="170" spans="1:10" x14ac:dyDescent="0.55000000000000004">
      <c r="A170">
        <v>-196</v>
      </c>
      <c r="B170" s="49">
        <v>1.04</v>
      </c>
      <c r="C170">
        <v>0</v>
      </c>
      <c r="D170">
        <f t="shared" si="35"/>
        <v>840.0000000000008</v>
      </c>
      <c r="E170">
        <f t="shared" si="36"/>
        <v>0</v>
      </c>
      <c r="F170">
        <f t="shared" si="32"/>
        <v>1.0000000000000009E-2</v>
      </c>
      <c r="G170">
        <f t="shared" si="33"/>
        <v>0</v>
      </c>
      <c r="H170">
        <f t="shared" si="37"/>
        <v>119.99999999999744</v>
      </c>
      <c r="I170">
        <f t="shared" si="38"/>
        <v>0</v>
      </c>
      <c r="J170">
        <f t="shared" si="34"/>
        <v>-3.4208453339088858</v>
      </c>
    </row>
    <row r="171" spans="1:10" x14ac:dyDescent="0.55000000000000004">
      <c r="A171">
        <v>-195</v>
      </c>
      <c r="B171">
        <v>1.07</v>
      </c>
      <c r="C171">
        <v>0</v>
      </c>
      <c r="D171">
        <f t="shared" si="35"/>
        <v>840.0000000000008</v>
      </c>
      <c r="E171">
        <f t="shared" si="36"/>
        <v>0</v>
      </c>
      <c r="F171">
        <f t="shared" si="32"/>
        <v>-2.2204460492503131E-16</v>
      </c>
      <c r="G171">
        <f t="shared" si="33"/>
        <v>0</v>
      </c>
      <c r="H171">
        <f t="shared" si="37"/>
        <v>2.6645352591003757E-12</v>
      </c>
      <c r="I171">
        <f t="shared" si="38"/>
        <v>0</v>
      </c>
      <c r="J171">
        <f t="shared" si="34"/>
        <v>-3.4033920413889427</v>
      </c>
    </row>
    <row r="172" spans="1:10" x14ac:dyDescent="0.55000000000000004">
      <c r="A172">
        <v>-194</v>
      </c>
      <c r="B172" s="49">
        <v>1.1100000000000001</v>
      </c>
      <c r="C172">
        <v>0</v>
      </c>
      <c r="D172">
        <f t="shared" si="35"/>
        <v>959.99999999999818</v>
      </c>
      <c r="E172">
        <f t="shared" si="36"/>
        <v>0</v>
      </c>
      <c r="F172">
        <f t="shared" si="32"/>
        <v>1.0000000000000231E-2</v>
      </c>
      <c r="G172">
        <f t="shared" si="33"/>
        <v>0</v>
      </c>
      <c r="H172">
        <f t="shared" si="37"/>
        <v>-119.99999999999744</v>
      </c>
      <c r="I172">
        <f t="shared" si="38"/>
        <v>0</v>
      </c>
      <c r="J172">
        <f t="shared" si="34"/>
        <v>-3.3859387488689991</v>
      </c>
    </row>
    <row r="173" spans="1:10" x14ac:dyDescent="0.55000000000000004">
      <c r="A173">
        <v>-193</v>
      </c>
      <c r="B173">
        <v>1.1499999999999999</v>
      </c>
      <c r="C173">
        <v>0</v>
      </c>
      <c r="D173">
        <f t="shared" si="35"/>
        <v>1079.9999999999982</v>
      </c>
      <c r="E173">
        <f t="shared" si="36"/>
        <v>0</v>
      </c>
      <c r="F173">
        <f t="shared" si="32"/>
        <v>-1.0000000000000009E-2</v>
      </c>
      <c r="G173">
        <f t="shared" si="33"/>
        <v>0</v>
      </c>
      <c r="H173">
        <f t="shared" si="37"/>
        <v>-2.6645352591003757E-12</v>
      </c>
      <c r="I173">
        <f t="shared" si="38"/>
        <v>0</v>
      </c>
      <c r="J173">
        <f t="shared" si="34"/>
        <v>-3.3684854563490561</v>
      </c>
    </row>
    <row r="174" spans="1:10" x14ac:dyDescent="0.55000000000000004">
      <c r="A174">
        <v>-192</v>
      </c>
      <c r="B174" s="49">
        <v>1.2</v>
      </c>
      <c r="C174">
        <v>0</v>
      </c>
      <c r="D174">
        <f t="shared" si="35"/>
        <v>1080.0000000000009</v>
      </c>
      <c r="E174">
        <f t="shared" si="36"/>
        <v>0</v>
      </c>
      <c r="F174">
        <f t="shared" si="32"/>
        <v>1.0000000000000009E-2</v>
      </c>
      <c r="G174">
        <f t="shared" si="33"/>
        <v>0</v>
      </c>
      <c r="H174">
        <f t="shared" si="37"/>
        <v>0</v>
      </c>
      <c r="I174">
        <f t="shared" si="38"/>
        <v>0</v>
      </c>
      <c r="J174">
        <f t="shared" si="34"/>
        <v>-3.351032163829113</v>
      </c>
    </row>
    <row r="175" spans="1:10" x14ac:dyDescent="0.55000000000000004">
      <c r="A175">
        <v>-191</v>
      </c>
      <c r="B175">
        <v>1.24</v>
      </c>
      <c r="C175">
        <v>0</v>
      </c>
      <c r="D175">
        <f t="shared" si="35"/>
        <v>1080.0000000000009</v>
      </c>
      <c r="E175">
        <f t="shared" si="36"/>
        <v>0</v>
      </c>
      <c r="F175">
        <f t="shared" si="32"/>
        <v>-1.0000000000000009E-2</v>
      </c>
      <c r="G175">
        <f t="shared" si="33"/>
        <v>0</v>
      </c>
      <c r="H175">
        <f t="shared" si="37"/>
        <v>-2.6645352591003757E-12</v>
      </c>
      <c r="I175">
        <f t="shared" si="38"/>
        <v>0</v>
      </c>
      <c r="J175">
        <f t="shared" si="34"/>
        <v>-3.3335788713091694</v>
      </c>
    </row>
    <row r="176" spans="1:10" x14ac:dyDescent="0.55000000000000004">
      <c r="A176">
        <v>-190</v>
      </c>
      <c r="B176" s="49">
        <v>1.29</v>
      </c>
      <c r="C176">
        <v>0</v>
      </c>
      <c r="D176">
        <f t="shared" si="35"/>
        <v>1080.0000000000009</v>
      </c>
      <c r="E176">
        <f t="shared" si="36"/>
        <v>0</v>
      </c>
      <c r="F176">
        <f t="shared" si="32"/>
        <v>9.9999999999997868E-3</v>
      </c>
      <c r="G176">
        <f t="shared" si="33"/>
        <v>0</v>
      </c>
      <c r="H176">
        <f t="shared" si="37"/>
        <v>120.00000000000277</v>
      </c>
      <c r="I176">
        <f t="shared" si="38"/>
        <v>0</v>
      </c>
      <c r="J176">
        <f t="shared" si="34"/>
        <v>-3.3161255787892263</v>
      </c>
    </row>
    <row r="177" spans="1:10" x14ac:dyDescent="0.55000000000000004">
      <c r="A177">
        <v>-189</v>
      </c>
      <c r="B177">
        <v>1.33</v>
      </c>
      <c r="C177">
        <v>0</v>
      </c>
      <c r="D177">
        <f t="shared" si="35"/>
        <v>1079.9999999999982</v>
      </c>
      <c r="E177">
        <f t="shared" si="36"/>
        <v>0</v>
      </c>
      <c r="F177">
        <f t="shared" si="32"/>
        <v>2.2204460492503131E-16</v>
      </c>
      <c r="G177">
        <f t="shared" si="33"/>
        <v>0</v>
      </c>
      <c r="H177">
        <f t="shared" si="37"/>
        <v>-119.99999999999744</v>
      </c>
      <c r="I177">
        <f t="shared" si="38"/>
        <v>0</v>
      </c>
      <c r="J177">
        <f t="shared" si="34"/>
        <v>-3.2986722862692828</v>
      </c>
    </row>
    <row r="178" spans="1:10" x14ac:dyDescent="0.55000000000000004">
      <c r="A178">
        <v>-188</v>
      </c>
      <c r="B178" s="49">
        <v>1.38</v>
      </c>
      <c r="C178">
        <v>0</v>
      </c>
      <c r="D178">
        <f t="shared" si="35"/>
        <v>1199.9999999999984</v>
      </c>
      <c r="E178">
        <f t="shared" si="36"/>
        <v>0</v>
      </c>
      <c r="F178">
        <f t="shared" si="32"/>
        <v>0</v>
      </c>
      <c r="G178">
        <f t="shared" si="33"/>
        <v>0</v>
      </c>
      <c r="H178">
        <f t="shared" si="37"/>
        <v>-120.00000000000277</v>
      </c>
      <c r="I178">
        <f t="shared" si="38"/>
        <v>0</v>
      </c>
      <c r="J178">
        <f t="shared" si="34"/>
        <v>-3.2812189937493397</v>
      </c>
    </row>
    <row r="179" spans="1:10" x14ac:dyDescent="0.55000000000000004">
      <c r="A179">
        <v>-187</v>
      </c>
      <c r="B179">
        <v>1.43</v>
      </c>
      <c r="C179">
        <v>0</v>
      </c>
      <c r="D179">
        <f t="shared" si="35"/>
        <v>1200.0000000000011</v>
      </c>
      <c r="E179">
        <f t="shared" si="36"/>
        <v>0</v>
      </c>
      <c r="F179">
        <f t="shared" si="32"/>
        <v>-1.0000000000000009E-2</v>
      </c>
      <c r="G179">
        <f t="shared" si="33"/>
        <v>0</v>
      </c>
      <c r="H179">
        <f t="shared" si="37"/>
        <v>0</v>
      </c>
      <c r="I179">
        <f t="shared" si="38"/>
        <v>0</v>
      </c>
      <c r="J179">
        <f t="shared" si="34"/>
        <v>-3.2637657012293961</v>
      </c>
    </row>
    <row r="180" spans="1:10" x14ac:dyDescent="0.55000000000000004">
      <c r="A180">
        <v>-186</v>
      </c>
      <c r="B180" s="49">
        <v>1.48</v>
      </c>
      <c r="C180">
        <v>0</v>
      </c>
      <c r="D180">
        <f t="shared" si="35"/>
        <v>1080.0000000000009</v>
      </c>
      <c r="E180">
        <f t="shared" si="36"/>
        <v>0</v>
      </c>
      <c r="F180">
        <f t="shared" si="32"/>
        <v>0</v>
      </c>
      <c r="G180">
        <f t="shared" si="33"/>
        <v>0</v>
      </c>
      <c r="H180">
        <f t="shared" si="37"/>
        <v>360.00000000000034</v>
      </c>
      <c r="I180">
        <f t="shared" si="38"/>
        <v>0</v>
      </c>
      <c r="J180">
        <f t="shared" si="34"/>
        <v>-3.246312408709453</v>
      </c>
    </row>
    <row r="181" spans="1:10" x14ac:dyDescent="0.55000000000000004">
      <c r="A181">
        <v>-185</v>
      </c>
      <c r="B181">
        <v>1.52</v>
      </c>
      <c r="C181">
        <v>0</v>
      </c>
      <c r="D181">
        <f t="shared" si="35"/>
        <v>960.00000000000091</v>
      </c>
      <c r="E181">
        <f t="shared" si="36"/>
        <v>0</v>
      </c>
      <c r="F181">
        <f t="shared" si="32"/>
        <v>2.0000000000000018E-2</v>
      </c>
      <c r="G181">
        <f t="shared" si="33"/>
        <v>0</v>
      </c>
      <c r="H181">
        <f t="shared" si="37"/>
        <v>119.99999999999744</v>
      </c>
      <c r="I181">
        <f t="shared" si="38"/>
        <v>0</v>
      </c>
      <c r="J181">
        <f t="shared" si="34"/>
        <v>-3.2288591161895095</v>
      </c>
    </row>
    <row r="182" spans="1:10" x14ac:dyDescent="0.55000000000000004">
      <c r="A182">
        <v>-184</v>
      </c>
      <c r="B182" s="49">
        <v>1.56</v>
      </c>
      <c r="C182">
        <v>0</v>
      </c>
      <c r="D182">
        <f t="shared" si="35"/>
        <v>1200.0000000000011</v>
      </c>
      <c r="E182">
        <f t="shared" si="36"/>
        <v>0</v>
      </c>
      <c r="F182">
        <f t="shared" si="32"/>
        <v>9.9999999999997868E-3</v>
      </c>
      <c r="G182">
        <f t="shared" si="33"/>
        <v>0</v>
      </c>
      <c r="H182">
        <f t="shared" si="37"/>
        <v>-359.99999999999767</v>
      </c>
      <c r="I182">
        <f t="shared" si="38"/>
        <v>0</v>
      </c>
      <c r="J182">
        <f t="shared" si="34"/>
        <v>-3.2114058236695664</v>
      </c>
    </row>
    <row r="183" spans="1:10" x14ac:dyDescent="0.55000000000000004">
      <c r="A183">
        <v>-183</v>
      </c>
      <c r="B183">
        <v>1.62</v>
      </c>
      <c r="C183">
        <v>0</v>
      </c>
      <c r="D183">
        <f t="shared" si="35"/>
        <v>1559.9999999999986</v>
      </c>
      <c r="E183">
        <f t="shared" si="36"/>
        <v>0</v>
      </c>
      <c r="F183">
        <f t="shared" si="32"/>
        <v>-9.9999999999997868E-3</v>
      </c>
      <c r="G183">
        <f t="shared" si="33"/>
        <v>0</v>
      </c>
      <c r="H183">
        <f t="shared" si="37"/>
        <v>-119.99999999999744</v>
      </c>
      <c r="I183">
        <f t="shared" si="38"/>
        <v>0</v>
      </c>
      <c r="J183">
        <f t="shared" si="34"/>
        <v>-3.1939525311496229</v>
      </c>
    </row>
    <row r="184" spans="1:10" x14ac:dyDescent="0.55000000000000004">
      <c r="A184">
        <v>-182</v>
      </c>
      <c r="B184" s="49">
        <v>1.69</v>
      </c>
      <c r="C184">
        <v>0</v>
      </c>
      <c r="D184">
        <f t="shared" si="35"/>
        <v>1559.9999999999986</v>
      </c>
      <c r="E184">
        <f t="shared" si="36"/>
        <v>0</v>
      </c>
      <c r="F184">
        <f t="shared" si="32"/>
        <v>0</v>
      </c>
      <c r="G184">
        <f t="shared" si="33"/>
        <v>0</v>
      </c>
      <c r="H184">
        <f t="shared" si="37"/>
        <v>119.99999999999744</v>
      </c>
      <c r="I184">
        <f t="shared" si="38"/>
        <v>0</v>
      </c>
      <c r="J184">
        <f t="shared" si="34"/>
        <v>-3.1764992386296798</v>
      </c>
    </row>
    <row r="185" spans="1:10" x14ac:dyDescent="0.55000000000000004">
      <c r="A185">
        <v>-181</v>
      </c>
      <c r="B185">
        <v>1.75</v>
      </c>
      <c r="C185">
        <v>0</v>
      </c>
      <c r="D185">
        <f t="shared" si="35"/>
        <v>1440.0000000000014</v>
      </c>
      <c r="E185">
        <f t="shared" si="36"/>
        <v>0</v>
      </c>
      <c r="F185">
        <f t="shared" si="32"/>
        <v>0</v>
      </c>
      <c r="G185">
        <f t="shared" si="33"/>
        <v>0</v>
      </c>
      <c r="H185">
        <f t="shared" si="37"/>
        <v>-2.6645352591003757E-12</v>
      </c>
      <c r="I185">
        <f t="shared" si="38"/>
        <v>0</v>
      </c>
      <c r="J185">
        <f t="shared" si="34"/>
        <v>-3.1590459461097367</v>
      </c>
    </row>
    <row r="186" spans="1:10" x14ac:dyDescent="0.55000000000000004">
      <c r="A186">
        <v>-180</v>
      </c>
      <c r="B186" s="49">
        <v>1.81</v>
      </c>
      <c r="C186">
        <v>0</v>
      </c>
      <c r="D186">
        <f t="shared" si="35"/>
        <v>1440.0000000000014</v>
      </c>
      <c r="E186">
        <f t="shared" si="36"/>
        <v>0</v>
      </c>
      <c r="F186">
        <f t="shared" si="32"/>
        <v>-2.2204460492503131E-16</v>
      </c>
      <c r="G186">
        <f t="shared" si="33"/>
        <v>0</v>
      </c>
      <c r="H186">
        <f t="shared" si="37"/>
        <v>2.6645352591003757E-12</v>
      </c>
      <c r="I186">
        <f t="shared" si="38"/>
        <v>0</v>
      </c>
      <c r="J186">
        <f t="shared" si="34"/>
        <v>-3.1415926535897931</v>
      </c>
    </row>
    <row r="187" spans="1:10" x14ac:dyDescent="0.55000000000000004">
      <c r="A187">
        <v>-179</v>
      </c>
      <c r="B187">
        <v>1.87</v>
      </c>
      <c r="C187">
        <v>0</v>
      </c>
      <c r="D187">
        <f t="shared" si="35"/>
        <v>1439.9999999999986</v>
      </c>
      <c r="E187">
        <f t="shared" si="36"/>
        <v>0</v>
      </c>
      <c r="F187">
        <f t="shared" si="32"/>
        <v>2.2204460492503131E-16</v>
      </c>
      <c r="G187">
        <f t="shared" si="33"/>
        <v>0</v>
      </c>
      <c r="H187">
        <f t="shared" si="37"/>
        <v>120.00000000000277</v>
      </c>
      <c r="I187">
        <f t="shared" si="38"/>
        <v>0</v>
      </c>
      <c r="J187">
        <f t="shared" si="34"/>
        <v>-3.12413936106985</v>
      </c>
    </row>
    <row r="188" spans="1:10" x14ac:dyDescent="0.55000000000000004">
      <c r="A188">
        <v>-178</v>
      </c>
      <c r="B188" s="49">
        <v>1.93</v>
      </c>
      <c r="C188">
        <v>0</v>
      </c>
      <c r="D188">
        <f t="shared" si="35"/>
        <v>1439.9999999999986</v>
      </c>
      <c r="E188">
        <f t="shared" si="36"/>
        <v>0</v>
      </c>
      <c r="F188">
        <f t="shared" si="32"/>
        <v>1.0000000000000009E-2</v>
      </c>
      <c r="G188">
        <f t="shared" si="33"/>
        <v>0</v>
      </c>
      <c r="H188">
        <f t="shared" si="37"/>
        <v>-5.3290705182007514E-12</v>
      </c>
      <c r="I188">
        <f t="shared" si="38"/>
        <v>0</v>
      </c>
      <c r="J188">
        <f t="shared" si="34"/>
        <v>-3.1066860685499065</v>
      </c>
    </row>
    <row r="189" spans="1:10" x14ac:dyDescent="0.55000000000000004">
      <c r="A189">
        <v>-177</v>
      </c>
      <c r="B189">
        <v>1.99</v>
      </c>
      <c r="C189">
        <v>0</v>
      </c>
      <c r="D189">
        <f t="shared" si="35"/>
        <v>1560.0000000000014</v>
      </c>
      <c r="E189">
        <f t="shared" si="36"/>
        <v>0</v>
      </c>
      <c r="F189">
        <f t="shared" si="32"/>
        <v>-2.2204460492503131E-16</v>
      </c>
      <c r="G189">
        <f t="shared" si="33"/>
        <v>0</v>
      </c>
      <c r="H189">
        <f t="shared" si="37"/>
        <v>-119.99999999999477</v>
      </c>
      <c r="I189">
        <f t="shared" si="38"/>
        <v>0</v>
      </c>
      <c r="J189">
        <f t="shared" si="34"/>
        <v>-3.0892327760299634</v>
      </c>
    </row>
    <row r="190" spans="1:10" x14ac:dyDescent="0.55000000000000004">
      <c r="A190">
        <v>-176</v>
      </c>
      <c r="B190" s="49">
        <v>2.06</v>
      </c>
      <c r="C190">
        <v>0</v>
      </c>
      <c r="D190">
        <f t="shared" si="35"/>
        <v>1679.9999999999989</v>
      </c>
      <c r="E190">
        <f t="shared" si="36"/>
        <v>0</v>
      </c>
      <c r="F190">
        <f t="shared" si="32"/>
        <v>4.4408920985006262E-16</v>
      </c>
      <c r="G190">
        <f t="shared" si="33"/>
        <v>0</v>
      </c>
      <c r="H190">
        <f t="shared" si="37"/>
        <v>-2.6645352591003757E-12</v>
      </c>
      <c r="I190">
        <f t="shared" si="38"/>
        <v>0</v>
      </c>
      <c r="J190">
        <f t="shared" si="34"/>
        <v>-3.0717794835100198</v>
      </c>
    </row>
    <row r="191" spans="1:10" x14ac:dyDescent="0.55000000000000004">
      <c r="A191">
        <v>-175</v>
      </c>
      <c r="B191">
        <v>2.13</v>
      </c>
      <c r="C191">
        <v>0</v>
      </c>
      <c r="D191">
        <f t="shared" si="35"/>
        <v>1680.0000000000016</v>
      </c>
      <c r="E191">
        <f t="shared" si="36"/>
        <v>0</v>
      </c>
      <c r="F191">
        <f t="shared" si="32"/>
        <v>-4.4408920985006262E-16</v>
      </c>
      <c r="G191">
        <f t="shared" si="33"/>
        <v>0</v>
      </c>
      <c r="H191">
        <f t="shared" si="37"/>
        <v>-5.3290705182007514E-12</v>
      </c>
      <c r="I191">
        <f t="shared" si="38"/>
        <v>0</v>
      </c>
      <c r="J191">
        <f t="shared" si="34"/>
        <v>-3.0543261909900767</v>
      </c>
    </row>
    <row r="192" spans="1:10" x14ac:dyDescent="0.55000000000000004">
      <c r="A192">
        <v>-174</v>
      </c>
      <c r="B192" s="49">
        <v>2.2000000000000002</v>
      </c>
      <c r="C192">
        <v>0</v>
      </c>
      <c r="D192">
        <f t="shared" si="35"/>
        <v>1680.0000000000016</v>
      </c>
      <c r="E192">
        <f t="shared" si="36"/>
        <v>0</v>
      </c>
      <c r="F192">
        <f t="shared" si="32"/>
        <v>0</v>
      </c>
      <c r="G192">
        <f t="shared" si="33"/>
        <v>0</v>
      </c>
      <c r="H192">
        <f t="shared" si="37"/>
        <v>1.0658141036401503E-11</v>
      </c>
      <c r="I192">
        <f t="shared" si="38"/>
        <v>0</v>
      </c>
      <c r="J192">
        <f t="shared" si="34"/>
        <v>-3.0368728984701332</v>
      </c>
    </row>
    <row r="193" spans="1:10" x14ac:dyDescent="0.55000000000000004">
      <c r="A193">
        <v>-173</v>
      </c>
      <c r="B193">
        <v>2.27</v>
      </c>
      <c r="C193">
        <v>0</v>
      </c>
      <c r="D193">
        <f t="shared" si="35"/>
        <v>1679.9999999999961</v>
      </c>
      <c r="E193">
        <f t="shared" si="36"/>
        <v>0</v>
      </c>
      <c r="F193">
        <f t="shared" si="32"/>
        <v>4.4408920985006262E-16</v>
      </c>
      <c r="G193">
        <f t="shared" si="33"/>
        <v>0</v>
      </c>
      <c r="H193">
        <f t="shared" si="37"/>
        <v>119.99999999999744</v>
      </c>
      <c r="I193">
        <f t="shared" si="38"/>
        <v>0</v>
      </c>
      <c r="J193">
        <f t="shared" si="34"/>
        <v>-3.0194196059501901</v>
      </c>
    </row>
    <row r="194" spans="1:10" x14ac:dyDescent="0.55000000000000004">
      <c r="A194">
        <v>-172</v>
      </c>
      <c r="B194" s="49">
        <v>2.34</v>
      </c>
      <c r="C194">
        <v>0</v>
      </c>
      <c r="D194">
        <f t="shared" si="35"/>
        <v>1680.0000000000016</v>
      </c>
      <c r="E194">
        <f t="shared" si="36"/>
        <v>0</v>
      </c>
      <c r="F194">
        <f t="shared" si="32"/>
        <v>9.9999999999997868E-3</v>
      </c>
      <c r="G194">
        <f t="shared" si="33"/>
        <v>0</v>
      </c>
      <c r="H194">
        <f t="shared" si="37"/>
        <v>-120.0000000000081</v>
      </c>
      <c r="I194">
        <f t="shared" si="38"/>
        <v>0</v>
      </c>
      <c r="J194">
        <f t="shared" si="34"/>
        <v>-3.001966313430247</v>
      </c>
    </row>
    <row r="195" spans="1:10" x14ac:dyDescent="0.55000000000000004">
      <c r="A195">
        <v>-171</v>
      </c>
      <c r="B195">
        <v>2.41</v>
      </c>
      <c r="C195">
        <v>0</v>
      </c>
      <c r="D195">
        <f t="shared" si="35"/>
        <v>1800.0000000000043</v>
      </c>
      <c r="E195">
        <f t="shared" si="36"/>
        <v>0</v>
      </c>
      <c r="F195">
        <f t="shared" si="32"/>
        <v>-1.0000000000000231E-2</v>
      </c>
      <c r="G195">
        <f t="shared" si="33"/>
        <v>0</v>
      </c>
      <c r="H195">
        <f t="shared" si="37"/>
        <v>-119.99999999999744</v>
      </c>
      <c r="I195">
        <f t="shared" si="38"/>
        <v>0</v>
      </c>
      <c r="J195">
        <f t="shared" si="34"/>
        <v>-2.9845130209103035</v>
      </c>
    </row>
    <row r="196" spans="1:10" x14ac:dyDescent="0.55000000000000004">
      <c r="A196">
        <v>-170</v>
      </c>
      <c r="B196" s="49">
        <v>2.4900000000000002</v>
      </c>
      <c r="C196">
        <v>0</v>
      </c>
      <c r="D196">
        <f t="shared" si="35"/>
        <v>1799.9999999999989</v>
      </c>
      <c r="E196">
        <f t="shared" si="36"/>
        <v>0</v>
      </c>
      <c r="F196">
        <f t="shared" si="32"/>
        <v>0</v>
      </c>
      <c r="G196">
        <f t="shared" si="33"/>
        <v>0</v>
      </c>
      <c r="H196">
        <f t="shared" si="37"/>
        <v>-359.99999999999233</v>
      </c>
      <c r="I196">
        <f t="shared" si="38"/>
        <v>0</v>
      </c>
      <c r="J196">
        <f t="shared" si="34"/>
        <v>-2.9670597283903604</v>
      </c>
    </row>
    <row r="197" spans="1:10" x14ac:dyDescent="0.55000000000000004">
      <c r="A197">
        <v>-169</v>
      </c>
      <c r="B197">
        <v>2.56</v>
      </c>
      <c r="C197">
        <v>0</v>
      </c>
      <c r="D197">
        <f t="shared" si="35"/>
        <v>1679.9999999999961</v>
      </c>
      <c r="E197">
        <f t="shared" si="36"/>
        <v>0</v>
      </c>
      <c r="F197">
        <f t="shared" si="32"/>
        <v>-3.9999999999999591E-2</v>
      </c>
      <c r="G197">
        <f t="shared" si="33"/>
        <v>0</v>
      </c>
      <c r="H197">
        <f t="shared" si="37"/>
        <v>119.99999999999744</v>
      </c>
      <c r="I197">
        <f t="shared" si="38"/>
        <v>0</v>
      </c>
      <c r="J197">
        <f t="shared" si="34"/>
        <v>-2.9496064358704168</v>
      </c>
    </row>
    <row r="198" spans="1:10" x14ac:dyDescent="0.55000000000000004">
      <c r="A198">
        <v>-168</v>
      </c>
      <c r="B198" s="49">
        <v>2.63</v>
      </c>
      <c r="C198">
        <v>0</v>
      </c>
      <c r="D198">
        <f t="shared" si="35"/>
        <v>1200.0000000000011</v>
      </c>
      <c r="E198">
        <f t="shared" si="36"/>
        <v>0</v>
      </c>
      <c r="F198">
        <f t="shared" si="32"/>
        <v>9.9999999999997868E-3</v>
      </c>
      <c r="G198">
        <f t="shared" si="33"/>
        <v>0</v>
      </c>
      <c r="H198">
        <f t="shared" si="37"/>
        <v>1439.9999999999907</v>
      </c>
      <c r="I198">
        <f t="shared" si="38"/>
        <v>0</v>
      </c>
      <c r="J198">
        <f t="shared" si="34"/>
        <v>-2.9321531433504737</v>
      </c>
    </row>
    <row r="199" spans="1:10" x14ac:dyDescent="0.55000000000000004">
      <c r="A199">
        <v>-167</v>
      </c>
      <c r="B199">
        <v>2.66</v>
      </c>
      <c r="C199">
        <v>0</v>
      </c>
      <c r="D199">
        <f t="shared" si="35"/>
        <v>840.00000000000341</v>
      </c>
      <c r="E199">
        <f t="shared" si="36"/>
        <v>0</v>
      </c>
      <c r="F199">
        <f t="shared" ref="F199:F262" si="39" xml:space="preserve"> (B201-2*B200+B199)</f>
        <v>7.9999999999999627E-2</v>
      </c>
      <c r="G199">
        <f t="shared" ref="G199:G262" si="40" xml:space="preserve"> (C201 - 2*C200 + C199)</f>
        <v>0</v>
      </c>
      <c r="H199">
        <f t="shared" si="37"/>
        <v>-119.99999999999211</v>
      </c>
      <c r="I199">
        <f t="shared" si="38"/>
        <v>0</v>
      </c>
      <c r="J199">
        <f t="shared" ref="J199:J262" si="41">RADIANS(A199)</f>
        <v>-2.9146998508305302</v>
      </c>
    </row>
    <row r="200" spans="1:10" x14ac:dyDescent="0.55000000000000004">
      <c r="A200">
        <v>-166</v>
      </c>
      <c r="B200" s="49">
        <v>2.7</v>
      </c>
      <c r="C200">
        <v>0</v>
      </c>
      <c r="D200">
        <f t="shared" ref="D200:D263" si="42">((B201-B199)*6*4000/2)</f>
        <v>1919.9999999999964</v>
      </c>
      <c r="E200">
        <f t="shared" ref="E200:E263" si="43">((C201-C199)*6*4000/2)</f>
        <v>0</v>
      </c>
      <c r="F200">
        <f t="shared" si="39"/>
        <v>4.4408920985006262E-16</v>
      </c>
      <c r="G200">
        <f t="shared" si="40"/>
        <v>0</v>
      </c>
      <c r="H200">
        <f t="shared" ref="H200:H263" si="44">((F201-F199)*6*4000/2)</f>
        <v>-1199.9999999999957</v>
      </c>
      <c r="I200">
        <f t="shared" ref="I200:I263" si="45">((G201-G199)*6*4000/2)</f>
        <v>0</v>
      </c>
      <c r="J200">
        <f t="shared" si="41"/>
        <v>-2.8972465583105871</v>
      </c>
    </row>
    <row r="201" spans="1:10" x14ac:dyDescent="0.55000000000000004">
      <c r="A201">
        <v>-165</v>
      </c>
      <c r="B201">
        <v>2.82</v>
      </c>
      <c r="C201">
        <v>0</v>
      </c>
      <c r="D201">
        <f t="shared" si="42"/>
        <v>2879.9999999999973</v>
      </c>
      <c r="E201">
        <f t="shared" si="43"/>
        <v>0</v>
      </c>
      <c r="F201">
        <f t="shared" si="39"/>
        <v>-2.0000000000000018E-2</v>
      </c>
      <c r="G201">
        <f t="shared" si="40"/>
        <v>0</v>
      </c>
      <c r="H201">
        <f t="shared" si="44"/>
        <v>119.99999999999211</v>
      </c>
      <c r="I201">
        <f t="shared" si="45"/>
        <v>0</v>
      </c>
      <c r="J201">
        <f t="shared" si="41"/>
        <v>-2.8797932657906435</v>
      </c>
    </row>
    <row r="202" spans="1:10" x14ac:dyDescent="0.55000000000000004">
      <c r="A202">
        <v>-164</v>
      </c>
      <c r="B202" s="49">
        <v>2.94</v>
      </c>
      <c r="C202">
        <v>0</v>
      </c>
      <c r="D202">
        <f t="shared" si="42"/>
        <v>2640.0000000000023</v>
      </c>
      <c r="E202">
        <f t="shared" si="43"/>
        <v>0</v>
      </c>
      <c r="F202">
        <f t="shared" si="39"/>
        <v>9.9999999999997868E-3</v>
      </c>
      <c r="G202">
        <f t="shared" si="40"/>
        <v>0</v>
      </c>
      <c r="H202">
        <f t="shared" si="44"/>
        <v>-239.99999999999488</v>
      </c>
      <c r="I202">
        <f t="shared" si="45"/>
        <v>0</v>
      </c>
      <c r="J202">
        <f t="shared" si="41"/>
        <v>-2.8623399732707004</v>
      </c>
    </row>
    <row r="203" spans="1:10" x14ac:dyDescent="0.55000000000000004">
      <c r="A203">
        <v>-163</v>
      </c>
      <c r="B203">
        <v>3.04</v>
      </c>
      <c r="C203">
        <v>0</v>
      </c>
      <c r="D203">
        <f t="shared" si="42"/>
        <v>2519.9999999999995</v>
      </c>
      <c r="E203">
        <f t="shared" si="43"/>
        <v>0</v>
      </c>
      <c r="F203">
        <f t="shared" si="39"/>
        <v>-3.9999999999999591E-2</v>
      </c>
      <c r="G203">
        <f t="shared" si="40"/>
        <v>0</v>
      </c>
      <c r="H203">
        <f t="shared" si="44"/>
        <v>-5.3290705182007514E-12</v>
      </c>
      <c r="I203">
        <f t="shared" si="45"/>
        <v>0</v>
      </c>
      <c r="J203">
        <f t="shared" si="41"/>
        <v>-2.8448866807507573</v>
      </c>
    </row>
    <row r="204" spans="1:10" x14ac:dyDescent="0.55000000000000004">
      <c r="A204">
        <v>-162</v>
      </c>
      <c r="B204" s="49">
        <v>3.15</v>
      </c>
      <c r="C204">
        <v>0</v>
      </c>
      <c r="D204">
        <f t="shared" si="42"/>
        <v>2160.0000000000018</v>
      </c>
      <c r="E204">
        <f t="shared" si="43"/>
        <v>0</v>
      </c>
      <c r="F204">
        <f t="shared" si="39"/>
        <v>9.9999999999993427E-3</v>
      </c>
      <c r="G204">
        <f t="shared" si="40"/>
        <v>0</v>
      </c>
      <c r="H204">
        <f t="shared" si="44"/>
        <v>720.00000000000068</v>
      </c>
      <c r="I204">
        <f t="shared" si="45"/>
        <v>0</v>
      </c>
      <c r="J204">
        <f t="shared" si="41"/>
        <v>-2.8274333882308138</v>
      </c>
    </row>
    <row r="205" spans="1:10" x14ac:dyDescent="0.55000000000000004">
      <c r="A205">
        <v>-161</v>
      </c>
      <c r="B205">
        <v>3.22</v>
      </c>
      <c r="C205">
        <v>0</v>
      </c>
      <c r="D205">
        <f t="shared" si="42"/>
        <v>1799.9999999999989</v>
      </c>
      <c r="E205">
        <f t="shared" si="43"/>
        <v>0</v>
      </c>
      <c r="F205">
        <f t="shared" si="39"/>
        <v>2.0000000000000462E-2</v>
      </c>
      <c r="G205">
        <f t="shared" si="40"/>
        <v>0</v>
      </c>
      <c r="H205">
        <f t="shared" si="44"/>
        <v>5.3290705182007514E-12</v>
      </c>
      <c r="I205">
        <f t="shared" si="45"/>
        <v>0</v>
      </c>
      <c r="J205">
        <f t="shared" si="41"/>
        <v>-2.8099800957108707</v>
      </c>
    </row>
    <row r="206" spans="1:10" x14ac:dyDescent="0.55000000000000004">
      <c r="A206">
        <v>-160</v>
      </c>
      <c r="B206" s="49">
        <v>3.3</v>
      </c>
      <c r="C206">
        <v>0</v>
      </c>
      <c r="D206">
        <f t="shared" si="42"/>
        <v>2159.9999999999964</v>
      </c>
      <c r="E206">
        <f t="shared" si="43"/>
        <v>0</v>
      </c>
      <c r="F206">
        <f t="shared" si="39"/>
        <v>9.9999999999997868E-3</v>
      </c>
      <c r="G206">
        <f t="shared" si="40"/>
        <v>0</v>
      </c>
      <c r="H206">
        <f t="shared" si="44"/>
        <v>-480.00000000000045</v>
      </c>
      <c r="I206">
        <f t="shared" si="45"/>
        <v>0</v>
      </c>
      <c r="J206">
        <f t="shared" si="41"/>
        <v>-2.7925268031909272</v>
      </c>
    </row>
    <row r="207" spans="1:10" x14ac:dyDescent="0.55000000000000004">
      <c r="A207">
        <v>-159</v>
      </c>
      <c r="B207">
        <v>3.4</v>
      </c>
      <c r="C207">
        <v>0</v>
      </c>
      <c r="D207">
        <f t="shared" si="42"/>
        <v>2519.9999999999995</v>
      </c>
      <c r="E207">
        <f t="shared" si="43"/>
        <v>0</v>
      </c>
      <c r="F207">
        <f t="shared" si="39"/>
        <v>-1.9999999999999574E-2</v>
      </c>
      <c r="G207">
        <f t="shared" si="40"/>
        <v>0</v>
      </c>
      <c r="H207">
        <f t="shared" si="44"/>
        <v>-120.00000000000277</v>
      </c>
      <c r="I207">
        <f t="shared" si="45"/>
        <v>0</v>
      </c>
      <c r="J207">
        <f t="shared" si="41"/>
        <v>-2.7750735106709841</v>
      </c>
    </row>
    <row r="208" spans="1:10" x14ac:dyDescent="0.55000000000000004">
      <c r="A208">
        <v>-158</v>
      </c>
      <c r="B208" s="49">
        <v>3.51</v>
      </c>
      <c r="C208">
        <v>0</v>
      </c>
      <c r="D208">
        <f t="shared" si="42"/>
        <v>2400.0000000000023</v>
      </c>
      <c r="E208">
        <f t="shared" si="43"/>
        <v>0</v>
      </c>
      <c r="F208">
        <f t="shared" si="39"/>
        <v>-4.4408920985006262E-16</v>
      </c>
      <c r="G208">
        <f t="shared" si="40"/>
        <v>0</v>
      </c>
      <c r="H208">
        <f t="shared" si="44"/>
        <v>359.99999999999767</v>
      </c>
      <c r="I208">
        <f t="shared" si="45"/>
        <v>0</v>
      </c>
      <c r="J208">
        <f t="shared" si="41"/>
        <v>-2.7576202181510405</v>
      </c>
    </row>
    <row r="209" spans="1:10" x14ac:dyDescent="0.55000000000000004">
      <c r="A209">
        <v>-157</v>
      </c>
      <c r="B209">
        <v>3.6</v>
      </c>
      <c r="C209">
        <v>0</v>
      </c>
      <c r="D209">
        <f t="shared" si="42"/>
        <v>2160.0000000000018</v>
      </c>
      <c r="E209">
        <f t="shared" si="43"/>
        <v>0</v>
      </c>
      <c r="F209">
        <f t="shared" si="39"/>
        <v>1.0000000000000231E-2</v>
      </c>
      <c r="G209">
        <f t="shared" si="40"/>
        <v>0</v>
      </c>
      <c r="H209">
        <f t="shared" si="44"/>
        <v>5.3290705182007514E-12</v>
      </c>
      <c r="I209">
        <f t="shared" si="45"/>
        <v>0</v>
      </c>
      <c r="J209">
        <f t="shared" si="41"/>
        <v>-2.7401669256310974</v>
      </c>
    </row>
    <row r="210" spans="1:10" x14ac:dyDescent="0.55000000000000004">
      <c r="A210">
        <v>-156</v>
      </c>
      <c r="B210" s="49">
        <v>3.69</v>
      </c>
      <c r="C210">
        <v>0</v>
      </c>
      <c r="D210">
        <f t="shared" si="42"/>
        <v>2279.9999999999995</v>
      </c>
      <c r="E210">
        <f t="shared" si="43"/>
        <v>0</v>
      </c>
      <c r="F210">
        <f t="shared" si="39"/>
        <v>0</v>
      </c>
      <c r="G210">
        <f t="shared" si="40"/>
        <v>0</v>
      </c>
      <c r="H210">
        <f t="shared" si="44"/>
        <v>-5.3290705182007514E-12</v>
      </c>
      <c r="I210">
        <f t="shared" si="45"/>
        <v>0</v>
      </c>
      <c r="J210">
        <f t="shared" si="41"/>
        <v>-2.7227136331111539</v>
      </c>
    </row>
    <row r="211" spans="1:10" x14ac:dyDescent="0.55000000000000004">
      <c r="A211">
        <v>-155</v>
      </c>
      <c r="B211">
        <v>3.79</v>
      </c>
      <c r="C211">
        <v>0</v>
      </c>
      <c r="D211">
        <f t="shared" si="42"/>
        <v>2400.0000000000023</v>
      </c>
      <c r="E211">
        <f t="shared" si="43"/>
        <v>0</v>
      </c>
      <c r="F211">
        <f t="shared" si="39"/>
        <v>9.9999999999997868E-3</v>
      </c>
      <c r="G211">
        <f t="shared" si="40"/>
        <v>0</v>
      </c>
      <c r="H211">
        <f t="shared" si="44"/>
        <v>120.00000000000277</v>
      </c>
      <c r="I211">
        <f t="shared" si="45"/>
        <v>0</v>
      </c>
      <c r="J211">
        <f t="shared" si="41"/>
        <v>-2.7052603405912108</v>
      </c>
    </row>
    <row r="212" spans="1:10" x14ac:dyDescent="0.55000000000000004">
      <c r="A212">
        <v>-154</v>
      </c>
      <c r="B212" s="49">
        <v>3.89</v>
      </c>
      <c r="C212">
        <v>0</v>
      </c>
      <c r="D212">
        <f t="shared" si="42"/>
        <v>2519.9999999999995</v>
      </c>
      <c r="E212">
        <f t="shared" si="43"/>
        <v>0</v>
      </c>
      <c r="F212">
        <f t="shared" si="39"/>
        <v>1.0000000000000231E-2</v>
      </c>
      <c r="G212">
        <f t="shared" si="40"/>
        <v>0</v>
      </c>
      <c r="H212">
        <f t="shared" si="44"/>
        <v>-360.00000000000296</v>
      </c>
      <c r="I212">
        <f t="shared" si="45"/>
        <v>0</v>
      </c>
      <c r="J212">
        <f t="shared" si="41"/>
        <v>-2.6878070480712677</v>
      </c>
    </row>
    <row r="213" spans="1:10" x14ac:dyDescent="0.55000000000000004">
      <c r="A213">
        <v>-153</v>
      </c>
      <c r="B213">
        <v>4</v>
      </c>
      <c r="C213">
        <v>0</v>
      </c>
      <c r="D213">
        <f t="shared" si="42"/>
        <v>2760</v>
      </c>
      <c r="E213">
        <f t="shared" si="43"/>
        <v>0</v>
      </c>
      <c r="F213">
        <f t="shared" si="39"/>
        <v>-2.0000000000000462E-2</v>
      </c>
      <c r="G213">
        <f t="shared" si="40"/>
        <v>0</v>
      </c>
      <c r="H213">
        <f t="shared" si="44"/>
        <v>-119.99999999999211</v>
      </c>
      <c r="I213">
        <f t="shared" si="45"/>
        <v>0</v>
      </c>
      <c r="J213">
        <f t="shared" si="41"/>
        <v>-2.6703537555513241</v>
      </c>
    </row>
    <row r="214" spans="1:10" x14ac:dyDescent="0.55000000000000004">
      <c r="A214">
        <v>-152</v>
      </c>
      <c r="B214" s="49">
        <v>4.12</v>
      </c>
      <c r="C214">
        <v>0</v>
      </c>
      <c r="D214">
        <f t="shared" si="42"/>
        <v>2639.9999999999968</v>
      </c>
      <c r="E214">
        <f t="shared" si="43"/>
        <v>0</v>
      </c>
      <c r="F214">
        <f t="shared" si="39"/>
        <v>8.8817841970012523E-16</v>
      </c>
      <c r="G214">
        <f t="shared" si="40"/>
        <v>0</v>
      </c>
      <c r="H214">
        <f t="shared" si="44"/>
        <v>480.00000000000045</v>
      </c>
      <c r="I214">
        <f t="shared" si="45"/>
        <v>0</v>
      </c>
      <c r="J214">
        <f t="shared" si="41"/>
        <v>-2.6529004630313811</v>
      </c>
    </row>
    <row r="215" spans="1:10" x14ac:dyDescent="0.55000000000000004">
      <c r="A215">
        <v>-151</v>
      </c>
      <c r="B215">
        <v>4.22</v>
      </c>
      <c r="C215">
        <v>0</v>
      </c>
      <c r="D215">
        <f t="shared" si="42"/>
        <v>2400.0000000000023</v>
      </c>
      <c r="E215">
        <f t="shared" si="43"/>
        <v>0</v>
      </c>
      <c r="F215">
        <f t="shared" si="39"/>
        <v>1.9999999999999574E-2</v>
      </c>
      <c r="G215">
        <f t="shared" si="40"/>
        <v>0</v>
      </c>
      <c r="H215">
        <f t="shared" si="44"/>
        <v>-2.1316282072803006E-11</v>
      </c>
      <c r="I215">
        <f t="shared" si="45"/>
        <v>0</v>
      </c>
      <c r="J215">
        <f t="shared" si="41"/>
        <v>-2.6354471705114375</v>
      </c>
    </row>
    <row r="216" spans="1:10" x14ac:dyDescent="0.55000000000000004">
      <c r="A216">
        <v>-150</v>
      </c>
      <c r="B216" s="49">
        <v>4.32</v>
      </c>
      <c r="C216">
        <v>0</v>
      </c>
      <c r="D216">
        <f t="shared" si="42"/>
        <v>2640.0000000000077</v>
      </c>
      <c r="E216">
        <f t="shared" si="43"/>
        <v>0</v>
      </c>
      <c r="F216">
        <f t="shared" si="39"/>
        <v>-8.8817841970012523E-16</v>
      </c>
      <c r="G216">
        <f t="shared" si="40"/>
        <v>0</v>
      </c>
      <c r="H216">
        <f t="shared" si="44"/>
        <v>-599.99999999997658</v>
      </c>
      <c r="I216">
        <f t="shared" si="45"/>
        <v>0</v>
      </c>
      <c r="J216">
        <f t="shared" si="41"/>
        <v>-2.6179938779914944</v>
      </c>
    </row>
    <row r="217" spans="1:10" x14ac:dyDescent="0.55000000000000004">
      <c r="A217">
        <v>-149</v>
      </c>
      <c r="B217">
        <v>4.4400000000000004</v>
      </c>
      <c r="C217">
        <v>0</v>
      </c>
      <c r="D217">
        <f t="shared" si="42"/>
        <v>2879.9999999999918</v>
      </c>
      <c r="E217">
        <f t="shared" si="43"/>
        <v>0</v>
      </c>
      <c r="F217">
        <f t="shared" si="39"/>
        <v>-2.9999999999998472E-2</v>
      </c>
      <c r="G217">
        <f t="shared" si="40"/>
        <v>0</v>
      </c>
      <c r="H217">
        <f t="shared" si="44"/>
        <v>119.99999999999744</v>
      </c>
      <c r="I217">
        <f t="shared" si="45"/>
        <v>0</v>
      </c>
      <c r="J217">
        <f t="shared" si="41"/>
        <v>-2.6005405854715509</v>
      </c>
    </row>
    <row r="218" spans="1:10" x14ac:dyDescent="0.55000000000000004">
      <c r="A218">
        <v>-148</v>
      </c>
      <c r="B218" s="49">
        <v>4.5599999999999996</v>
      </c>
      <c r="C218">
        <v>0</v>
      </c>
      <c r="D218">
        <f t="shared" si="42"/>
        <v>2519.9999999999995</v>
      </c>
      <c r="E218">
        <f t="shared" si="43"/>
        <v>0</v>
      </c>
      <c r="F218">
        <f t="shared" si="39"/>
        <v>9.9999999999988987E-3</v>
      </c>
      <c r="G218">
        <f t="shared" si="40"/>
        <v>0</v>
      </c>
      <c r="H218">
        <f t="shared" si="44"/>
        <v>959.99999999999022</v>
      </c>
      <c r="I218">
        <f t="shared" si="45"/>
        <v>0</v>
      </c>
      <c r="J218">
        <f t="shared" si="41"/>
        <v>-2.5830872929516078</v>
      </c>
    </row>
    <row r="219" spans="1:10" x14ac:dyDescent="0.55000000000000004">
      <c r="A219">
        <v>-147</v>
      </c>
      <c r="B219">
        <v>4.6500000000000004</v>
      </c>
      <c r="C219">
        <v>0</v>
      </c>
      <c r="D219">
        <f t="shared" si="42"/>
        <v>2280.0000000000045</v>
      </c>
      <c r="E219">
        <f t="shared" si="43"/>
        <v>0</v>
      </c>
      <c r="F219">
        <f t="shared" si="39"/>
        <v>5.0000000000000711E-2</v>
      </c>
      <c r="G219">
        <f t="shared" si="40"/>
        <v>0</v>
      </c>
      <c r="H219">
        <f t="shared" si="44"/>
        <v>0</v>
      </c>
      <c r="I219">
        <f t="shared" si="45"/>
        <v>0</v>
      </c>
      <c r="J219">
        <f t="shared" si="41"/>
        <v>-2.5656340004316642</v>
      </c>
    </row>
    <row r="220" spans="1:10" x14ac:dyDescent="0.55000000000000004">
      <c r="A220">
        <v>-146</v>
      </c>
      <c r="B220" s="49">
        <v>4.75</v>
      </c>
      <c r="C220">
        <v>0</v>
      </c>
      <c r="D220">
        <f t="shared" si="42"/>
        <v>3000</v>
      </c>
      <c r="E220">
        <f t="shared" si="43"/>
        <v>0</v>
      </c>
      <c r="F220">
        <f t="shared" si="39"/>
        <v>9.9999999999988987E-3</v>
      </c>
      <c r="G220">
        <f t="shared" si="40"/>
        <v>0</v>
      </c>
      <c r="H220">
        <f t="shared" si="44"/>
        <v>-1319.9999999999932</v>
      </c>
      <c r="I220">
        <f t="shared" si="45"/>
        <v>0</v>
      </c>
      <c r="J220">
        <f t="shared" si="41"/>
        <v>-2.5481807079117211</v>
      </c>
    </row>
    <row r="221" spans="1:10" x14ac:dyDescent="0.55000000000000004">
      <c r="A221">
        <v>-145</v>
      </c>
      <c r="B221">
        <v>4.9000000000000004</v>
      </c>
      <c r="C221">
        <v>0</v>
      </c>
      <c r="D221">
        <f t="shared" si="42"/>
        <v>3719.9999999999955</v>
      </c>
      <c r="E221">
        <f t="shared" si="43"/>
        <v>0</v>
      </c>
      <c r="F221">
        <f t="shared" si="39"/>
        <v>-5.9999999999998721E-2</v>
      </c>
      <c r="G221">
        <f t="shared" si="40"/>
        <v>0</v>
      </c>
      <c r="H221">
        <f t="shared" si="44"/>
        <v>0</v>
      </c>
      <c r="I221">
        <f t="shared" si="45"/>
        <v>0</v>
      </c>
      <c r="J221">
        <f t="shared" si="41"/>
        <v>-2.530727415391778</v>
      </c>
    </row>
    <row r="222" spans="1:10" x14ac:dyDescent="0.55000000000000004">
      <c r="A222">
        <v>-144</v>
      </c>
      <c r="B222" s="49">
        <v>5.0599999999999996</v>
      </c>
      <c r="C222">
        <v>0</v>
      </c>
      <c r="D222">
        <f t="shared" si="42"/>
        <v>3119.9999999999973</v>
      </c>
      <c r="E222">
        <f t="shared" si="43"/>
        <v>0</v>
      </c>
      <c r="F222">
        <f t="shared" si="39"/>
        <v>9.9999999999988987E-3</v>
      </c>
      <c r="G222">
        <f t="shared" si="40"/>
        <v>0</v>
      </c>
      <c r="H222">
        <f t="shared" si="44"/>
        <v>960.00000000000091</v>
      </c>
      <c r="I222">
        <f t="shared" si="45"/>
        <v>0</v>
      </c>
      <c r="J222">
        <f t="shared" si="41"/>
        <v>-2.5132741228718345</v>
      </c>
    </row>
    <row r="223" spans="1:10" x14ac:dyDescent="0.55000000000000004">
      <c r="A223">
        <v>-143</v>
      </c>
      <c r="B223">
        <v>5.16</v>
      </c>
      <c r="C223">
        <v>0</v>
      </c>
      <c r="D223">
        <f t="shared" si="42"/>
        <v>2519.9999999999995</v>
      </c>
      <c r="E223">
        <f t="shared" si="43"/>
        <v>0</v>
      </c>
      <c r="F223">
        <f t="shared" si="39"/>
        <v>2.000000000000135E-2</v>
      </c>
      <c r="G223">
        <f t="shared" si="40"/>
        <v>0</v>
      </c>
      <c r="H223">
        <f t="shared" si="44"/>
        <v>-119.99999999999744</v>
      </c>
      <c r="I223">
        <f t="shared" si="45"/>
        <v>0</v>
      </c>
      <c r="J223">
        <f t="shared" si="41"/>
        <v>-2.4958208303518914</v>
      </c>
    </row>
    <row r="224" spans="1:10" x14ac:dyDescent="0.55000000000000004">
      <c r="A224">
        <v>-142</v>
      </c>
      <c r="B224" s="49">
        <v>5.27</v>
      </c>
      <c r="C224">
        <v>0</v>
      </c>
      <c r="D224">
        <f t="shared" si="42"/>
        <v>2880.0000000000027</v>
      </c>
      <c r="E224">
        <f t="shared" si="43"/>
        <v>0</v>
      </c>
      <c r="F224">
        <f t="shared" si="39"/>
        <v>-8.8817841970012523E-16</v>
      </c>
      <c r="G224">
        <f t="shared" si="40"/>
        <v>0</v>
      </c>
      <c r="H224">
        <f t="shared" si="44"/>
        <v>-240.0000000000162</v>
      </c>
      <c r="I224">
        <f t="shared" si="45"/>
        <v>0</v>
      </c>
      <c r="J224">
        <f t="shared" si="41"/>
        <v>-2.4783675378319479</v>
      </c>
    </row>
    <row r="225" spans="1:10" x14ac:dyDescent="0.55000000000000004">
      <c r="A225">
        <v>-141</v>
      </c>
      <c r="B225">
        <v>5.4</v>
      </c>
      <c r="C225">
        <v>0</v>
      </c>
      <c r="D225">
        <f t="shared" si="42"/>
        <v>3120.0000000000082</v>
      </c>
      <c r="E225">
        <f t="shared" si="43"/>
        <v>0</v>
      </c>
      <c r="F225">
        <f t="shared" si="39"/>
        <v>0</v>
      </c>
      <c r="G225">
        <f t="shared" si="40"/>
        <v>0</v>
      </c>
      <c r="H225">
        <f t="shared" si="44"/>
        <v>1.0658141036401503E-11</v>
      </c>
      <c r="I225">
        <f t="shared" si="45"/>
        <v>0</v>
      </c>
      <c r="J225">
        <f t="shared" si="41"/>
        <v>-2.4609142453120048</v>
      </c>
    </row>
    <row r="226" spans="1:10" x14ac:dyDescent="0.55000000000000004">
      <c r="A226">
        <v>-140</v>
      </c>
      <c r="B226" s="49">
        <v>5.53</v>
      </c>
      <c r="C226">
        <v>0</v>
      </c>
      <c r="D226">
        <f t="shared" si="42"/>
        <v>3119.9999999999973</v>
      </c>
      <c r="E226">
        <f t="shared" si="43"/>
        <v>0</v>
      </c>
      <c r="F226">
        <f t="shared" si="39"/>
        <v>0</v>
      </c>
      <c r="G226">
        <f t="shared" si="40"/>
        <v>0</v>
      </c>
      <c r="H226">
        <f t="shared" si="44"/>
        <v>480.00000000000045</v>
      </c>
      <c r="I226">
        <f t="shared" si="45"/>
        <v>0</v>
      </c>
      <c r="J226">
        <f t="shared" si="41"/>
        <v>-2.4434609527920612</v>
      </c>
    </row>
    <row r="227" spans="1:10" x14ac:dyDescent="0.55000000000000004">
      <c r="A227">
        <v>-139</v>
      </c>
      <c r="B227">
        <v>5.66</v>
      </c>
      <c r="C227">
        <v>0</v>
      </c>
      <c r="D227">
        <f t="shared" si="42"/>
        <v>3119.9999999999973</v>
      </c>
      <c r="E227">
        <f t="shared" si="43"/>
        <v>0</v>
      </c>
      <c r="F227">
        <f t="shared" si="39"/>
        <v>4.0000000000000036E-2</v>
      </c>
      <c r="G227">
        <f t="shared" si="40"/>
        <v>0</v>
      </c>
      <c r="H227">
        <f t="shared" si="44"/>
        <v>-119.99999999999744</v>
      </c>
      <c r="I227">
        <f t="shared" si="45"/>
        <v>0</v>
      </c>
      <c r="J227">
        <f t="shared" si="41"/>
        <v>-2.4260076602721181</v>
      </c>
    </row>
    <row r="228" spans="1:10" x14ac:dyDescent="0.55000000000000004">
      <c r="A228">
        <v>-138</v>
      </c>
      <c r="B228" s="49">
        <v>5.79</v>
      </c>
      <c r="C228">
        <v>0</v>
      </c>
      <c r="D228">
        <f t="shared" si="42"/>
        <v>3599.9999999999977</v>
      </c>
      <c r="E228">
        <f t="shared" si="43"/>
        <v>0</v>
      </c>
      <c r="F228">
        <f t="shared" si="39"/>
        <v>-9.9999999999997868E-3</v>
      </c>
      <c r="G228">
        <f t="shared" si="40"/>
        <v>0</v>
      </c>
      <c r="H228">
        <f t="shared" si="44"/>
        <v>-840.00000000000341</v>
      </c>
      <c r="I228">
        <f t="shared" si="45"/>
        <v>0</v>
      </c>
      <c r="J228">
        <f t="shared" si="41"/>
        <v>-2.4085543677521746</v>
      </c>
    </row>
    <row r="229" spans="1:10" x14ac:dyDescent="0.55000000000000004">
      <c r="A229">
        <v>-137</v>
      </c>
      <c r="B229">
        <v>5.96</v>
      </c>
      <c r="C229">
        <v>0</v>
      </c>
      <c r="D229">
        <f t="shared" si="42"/>
        <v>3960.0000000000009</v>
      </c>
      <c r="E229">
        <f t="shared" si="43"/>
        <v>0</v>
      </c>
      <c r="F229">
        <f t="shared" si="39"/>
        <v>-3.0000000000000249E-2</v>
      </c>
      <c r="G229">
        <f t="shared" si="40"/>
        <v>0</v>
      </c>
      <c r="H229">
        <f t="shared" si="44"/>
        <v>119.99999999999744</v>
      </c>
      <c r="I229">
        <f t="shared" si="45"/>
        <v>0</v>
      </c>
      <c r="J229">
        <f t="shared" si="41"/>
        <v>-2.3911010752322315</v>
      </c>
    </row>
    <row r="230" spans="1:10" x14ac:dyDescent="0.55000000000000004">
      <c r="A230">
        <v>-136</v>
      </c>
      <c r="B230" s="49">
        <v>6.12</v>
      </c>
      <c r="C230">
        <v>0</v>
      </c>
      <c r="D230">
        <f t="shared" si="42"/>
        <v>3480.0000000000005</v>
      </c>
      <c r="E230">
        <f t="shared" si="43"/>
        <v>0</v>
      </c>
      <c r="F230">
        <f t="shared" si="39"/>
        <v>0</v>
      </c>
      <c r="G230">
        <f t="shared" si="40"/>
        <v>0</v>
      </c>
      <c r="H230">
        <f t="shared" si="44"/>
        <v>120.0000000000081</v>
      </c>
      <c r="I230">
        <f t="shared" si="45"/>
        <v>0</v>
      </c>
      <c r="J230">
        <f t="shared" si="41"/>
        <v>-2.3736477827122884</v>
      </c>
    </row>
    <row r="231" spans="1:10" x14ac:dyDescent="0.55000000000000004">
      <c r="A231">
        <v>-135</v>
      </c>
      <c r="B231">
        <v>6.25</v>
      </c>
      <c r="C231">
        <v>0</v>
      </c>
      <c r="D231">
        <f t="shared" si="42"/>
        <v>3119.9999999999973</v>
      </c>
      <c r="E231">
        <f t="shared" si="43"/>
        <v>0</v>
      </c>
      <c r="F231">
        <f t="shared" si="39"/>
        <v>-1.9999999999999574E-2</v>
      </c>
      <c r="G231">
        <f t="shared" si="40"/>
        <v>0</v>
      </c>
      <c r="H231">
        <f t="shared" si="44"/>
        <v>-120.0000000000081</v>
      </c>
      <c r="I231">
        <f t="shared" si="45"/>
        <v>0</v>
      </c>
      <c r="J231">
        <f t="shared" si="41"/>
        <v>-2.3561944901923448</v>
      </c>
    </row>
    <row r="232" spans="1:10" x14ac:dyDescent="0.55000000000000004">
      <c r="A232">
        <v>-134</v>
      </c>
      <c r="B232" s="49">
        <v>6.38</v>
      </c>
      <c r="C232">
        <v>0</v>
      </c>
      <c r="D232">
        <f t="shared" si="42"/>
        <v>2880.0000000000027</v>
      </c>
      <c r="E232">
        <f t="shared" si="43"/>
        <v>0</v>
      </c>
      <c r="F232">
        <f t="shared" si="39"/>
        <v>-1.0000000000000675E-2</v>
      </c>
      <c r="G232">
        <f t="shared" si="40"/>
        <v>0</v>
      </c>
      <c r="H232">
        <f t="shared" si="44"/>
        <v>840.00000000000341</v>
      </c>
      <c r="I232">
        <f t="shared" si="45"/>
        <v>0</v>
      </c>
      <c r="J232">
        <f t="shared" si="41"/>
        <v>-2.3387411976724017</v>
      </c>
    </row>
    <row r="233" spans="1:10" x14ac:dyDescent="0.55000000000000004">
      <c r="A233">
        <v>-133</v>
      </c>
      <c r="B233">
        <v>6.49</v>
      </c>
      <c r="C233">
        <v>0</v>
      </c>
      <c r="D233">
        <f t="shared" si="42"/>
        <v>2519.9999999999995</v>
      </c>
      <c r="E233">
        <f t="shared" si="43"/>
        <v>0</v>
      </c>
      <c r="F233">
        <f t="shared" si="39"/>
        <v>5.0000000000000711E-2</v>
      </c>
      <c r="G233">
        <f t="shared" si="40"/>
        <v>0</v>
      </c>
      <c r="H233">
        <f t="shared" si="44"/>
        <v>119.99999999999744</v>
      </c>
      <c r="I233">
        <f t="shared" si="45"/>
        <v>0</v>
      </c>
      <c r="J233">
        <f t="shared" si="41"/>
        <v>-2.3212879051524582</v>
      </c>
    </row>
    <row r="234" spans="1:10" x14ac:dyDescent="0.55000000000000004">
      <c r="A234">
        <v>-132</v>
      </c>
      <c r="B234" s="49">
        <v>6.59</v>
      </c>
      <c r="C234">
        <v>0</v>
      </c>
      <c r="D234">
        <f t="shared" si="42"/>
        <v>3000</v>
      </c>
      <c r="E234">
        <f t="shared" si="43"/>
        <v>0</v>
      </c>
      <c r="F234">
        <f t="shared" si="39"/>
        <v>-8.8817841970012523E-16</v>
      </c>
      <c r="G234">
        <f t="shared" si="40"/>
        <v>0</v>
      </c>
      <c r="H234">
        <f t="shared" si="44"/>
        <v>-719.99999999999534</v>
      </c>
      <c r="I234">
        <f t="shared" si="45"/>
        <v>0</v>
      </c>
      <c r="J234">
        <f t="shared" si="41"/>
        <v>-2.3038346126325151</v>
      </c>
    </row>
    <row r="235" spans="1:10" x14ac:dyDescent="0.55000000000000004">
      <c r="A235">
        <v>-131</v>
      </c>
      <c r="B235">
        <v>6.74</v>
      </c>
      <c r="C235">
        <v>0</v>
      </c>
      <c r="D235">
        <f t="shared" si="42"/>
        <v>3599.9999999999977</v>
      </c>
      <c r="E235">
        <f t="shared" si="43"/>
        <v>0</v>
      </c>
      <c r="F235">
        <f t="shared" si="39"/>
        <v>-9.9999999999988987E-3</v>
      </c>
      <c r="G235">
        <f t="shared" si="40"/>
        <v>0</v>
      </c>
      <c r="H235">
        <f t="shared" si="44"/>
        <v>-119.99999999999744</v>
      </c>
      <c r="I235">
        <f t="shared" si="45"/>
        <v>0</v>
      </c>
      <c r="J235">
        <f t="shared" si="41"/>
        <v>-2.2863813201125716</v>
      </c>
    </row>
    <row r="236" spans="1:10" x14ac:dyDescent="0.55000000000000004">
      <c r="A236">
        <v>-130</v>
      </c>
      <c r="B236" s="49">
        <v>6.89</v>
      </c>
      <c r="C236">
        <v>0</v>
      </c>
      <c r="D236">
        <f t="shared" si="42"/>
        <v>3480.0000000000005</v>
      </c>
      <c r="E236">
        <f t="shared" si="43"/>
        <v>0</v>
      </c>
      <c r="F236">
        <f t="shared" si="39"/>
        <v>-1.0000000000000675E-2</v>
      </c>
      <c r="G236">
        <f t="shared" si="40"/>
        <v>0</v>
      </c>
      <c r="H236">
        <f t="shared" si="44"/>
        <v>119.99999999998678</v>
      </c>
      <c r="I236">
        <f t="shared" si="45"/>
        <v>0</v>
      </c>
      <c r="J236">
        <f t="shared" si="41"/>
        <v>-2.2689280275926285</v>
      </c>
    </row>
    <row r="237" spans="1:10" x14ac:dyDescent="0.55000000000000004">
      <c r="A237">
        <v>-129</v>
      </c>
      <c r="B237">
        <v>7.03</v>
      </c>
      <c r="C237">
        <v>0</v>
      </c>
      <c r="D237">
        <f t="shared" si="42"/>
        <v>3240.0000000000055</v>
      </c>
      <c r="E237">
        <f t="shared" si="43"/>
        <v>0</v>
      </c>
      <c r="F237">
        <f t="shared" si="39"/>
        <v>0</v>
      </c>
      <c r="G237">
        <f t="shared" si="40"/>
        <v>0</v>
      </c>
      <c r="H237">
        <f t="shared" si="44"/>
        <v>1.0658141036401503E-11</v>
      </c>
      <c r="I237">
        <f t="shared" si="45"/>
        <v>0</v>
      </c>
      <c r="J237">
        <f t="shared" si="41"/>
        <v>-2.2514747350726849</v>
      </c>
    </row>
    <row r="238" spans="1:10" x14ac:dyDescent="0.55000000000000004">
      <c r="A238">
        <v>-128</v>
      </c>
      <c r="B238" s="49">
        <v>7.16</v>
      </c>
      <c r="C238">
        <v>0</v>
      </c>
      <c r="D238">
        <f t="shared" si="42"/>
        <v>3119.9999999999973</v>
      </c>
      <c r="E238">
        <f t="shared" si="43"/>
        <v>0</v>
      </c>
      <c r="F238">
        <f t="shared" si="39"/>
        <v>-9.9999999999997868E-3</v>
      </c>
      <c r="G238">
        <f t="shared" si="40"/>
        <v>0</v>
      </c>
      <c r="H238">
        <f t="shared" si="44"/>
        <v>-120.0000000000081</v>
      </c>
      <c r="I238">
        <f t="shared" si="45"/>
        <v>0</v>
      </c>
      <c r="J238">
        <f t="shared" si="41"/>
        <v>-2.2340214425527418</v>
      </c>
    </row>
    <row r="239" spans="1:10" x14ac:dyDescent="0.55000000000000004">
      <c r="A239">
        <v>-127</v>
      </c>
      <c r="B239">
        <v>7.29</v>
      </c>
      <c r="C239">
        <v>0</v>
      </c>
      <c r="D239">
        <f t="shared" si="42"/>
        <v>3000</v>
      </c>
      <c r="E239">
        <f t="shared" si="43"/>
        <v>0</v>
      </c>
      <c r="F239">
        <f t="shared" si="39"/>
        <v>-1.0000000000000675E-2</v>
      </c>
      <c r="G239">
        <f t="shared" si="40"/>
        <v>0</v>
      </c>
      <c r="H239">
        <f t="shared" si="44"/>
        <v>120.0000000000081</v>
      </c>
      <c r="I239">
        <f t="shared" si="45"/>
        <v>0</v>
      </c>
      <c r="J239">
        <f t="shared" si="41"/>
        <v>-2.2165681500327987</v>
      </c>
    </row>
    <row r="240" spans="1:10" x14ac:dyDescent="0.55000000000000004">
      <c r="A240">
        <v>-126</v>
      </c>
      <c r="B240" s="49">
        <v>7.41</v>
      </c>
      <c r="C240">
        <v>0</v>
      </c>
      <c r="D240">
        <f t="shared" si="42"/>
        <v>2759.9999999999945</v>
      </c>
      <c r="E240">
        <f t="shared" si="43"/>
        <v>0</v>
      </c>
      <c r="F240">
        <f t="shared" si="39"/>
        <v>8.8817841970012523E-16</v>
      </c>
      <c r="G240">
        <f t="shared" si="40"/>
        <v>0</v>
      </c>
      <c r="H240">
        <f t="shared" si="44"/>
        <v>120.0000000000081</v>
      </c>
      <c r="I240">
        <f t="shared" si="45"/>
        <v>0</v>
      </c>
      <c r="J240">
        <f t="shared" si="41"/>
        <v>-2.1991148575128552</v>
      </c>
    </row>
    <row r="241" spans="1:10" x14ac:dyDescent="0.55000000000000004">
      <c r="A241">
        <v>-125</v>
      </c>
      <c r="B241">
        <v>7.52</v>
      </c>
      <c r="C241">
        <v>0</v>
      </c>
      <c r="D241">
        <f t="shared" si="42"/>
        <v>2639.9999999999968</v>
      </c>
      <c r="E241">
        <f t="shared" si="43"/>
        <v>0</v>
      </c>
      <c r="F241">
        <f t="shared" si="39"/>
        <v>0</v>
      </c>
      <c r="G241">
        <f t="shared" si="40"/>
        <v>0</v>
      </c>
      <c r="H241">
        <f t="shared" si="44"/>
        <v>-120.00000000001876</v>
      </c>
      <c r="I241">
        <f t="shared" si="45"/>
        <v>0</v>
      </c>
      <c r="J241">
        <f t="shared" si="41"/>
        <v>-2.1816615649929121</v>
      </c>
    </row>
    <row r="242" spans="1:10" x14ac:dyDescent="0.55000000000000004">
      <c r="A242">
        <v>-124</v>
      </c>
      <c r="B242" s="49">
        <v>7.63</v>
      </c>
      <c r="C242">
        <v>0</v>
      </c>
      <c r="D242">
        <f t="shared" si="42"/>
        <v>2640.0000000000077</v>
      </c>
      <c r="E242">
        <f t="shared" si="43"/>
        <v>0</v>
      </c>
      <c r="F242">
        <f t="shared" si="39"/>
        <v>-1.0000000000000675E-2</v>
      </c>
      <c r="G242">
        <f t="shared" si="40"/>
        <v>0</v>
      </c>
      <c r="H242">
        <f t="shared" si="44"/>
        <v>-119.99999999999744</v>
      </c>
      <c r="I242">
        <f t="shared" si="45"/>
        <v>0</v>
      </c>
      <c r="J242">
        <f t="shared" si="41"/>
        <v>-2.1642082724729685</v>
      </c>
    </row>
    <row r="243" spans="1:10" x14ac:dyDescent="0.55000000000000004">
      <c r="A243">
        <v>-123</v>
      </c>
      <c r="B243">
        <v>7.74</v>
      </c>
      <c r="C243">
        <v>0</v>
      </c>
      <c r="D243">
        <f t="shared" si="42"/>
        <v>2519.9999999999995</v>
      </c>
      <c r="E243">
        <f t="shared" si="43"/>
        <v>0</v>
      </c>
      <c r="F243">
        <f t="shared" si="39"/>
        <v>-9.9999999999997868E-3</v>
      </c>
      <c r="G243">
        <f t="shared" si="40"/>
        <v>0</v>
      </c>
      <c r="H243">
        <f t="shared" si="44"/>
        <v>120.0000000000081</v>
      </c>
      <c r="I243">
        <f t="shared" si="45"/>
        <v>0</v>
      </c>
      <c r="J243">
        <f t="shared" si="41"/>
        <v>-2.1467549799530254</v>
      </c>
    </row>
    <row r="244" spans="1:10" x14ac:dyDescent="0.55000000000000004">
      <c r="A244">
        <v>-122</v>
      </c>
      <c r="B244" s="49">
        <v>7.84</v>
      </c>
      <c r="C244">
        <v>0</v>
      </c>
      <c r="D244">
        <f t="shared" si="42"/>
        <v>2279.9999999999941</v>
      </c>
      <c r="E244">
        <f t="shared" si="43"/>
        <v>0</v>
      </c>
      <c r="F244">
        <f t="shared" si="39"/>
        <v>0</v>
      </c>
      <c r="G244">
        <f t="shared" si="40"/>
        <v>0</v>
      </c>
      <c r="H244">
        <f t="shared" si="44"/>
        <v>-479.99999999998977</v>
      </c>
      <c r="I244">
        <f t="shared" si="45"/>
        <v>0</v>
      </c>
      <c r="J244">
        <f t="shared" si="41"/>
        <v>-2.1293016874330819</v>
      </c>
    </row>
    <row r="245" spans="1:10" x14ac:dyDescent="0.55000000000000004">
      <c r="A245">
        <v>-121</v>
      </c>
      <c r="B245">
        <v>7.93</v>
      </c>
      <c r="C245">
        <v>0</v>
      </c>
      <c r="D245">
        <f t="shared" si="42"/>
        <v>2159.9999999999964</v>
      </c>
      <c r="E245">
        <f t="shared" si="43"/>
        <v>0</v>
      </c>
      <c r="F245">
        <f t="shared" si="39"/>
        <v>-4.9999999999998934E-2</v>
      </c>
      <c r="G245">
        <f t="shared" si="40"/>
        <v>0</v>
      </c>
      <c r="H245">
        <f t="shared" si="44"/>
        <v>119.99999999997613</v>
      </c>
      <c r="I245">
        <f t="shared" si="45"/>
        <v>0</v>
      </c>
      <c r="J245">
        <f t="shared" si="41"/>
        <v>-2.1118483949131388</v>
      </c>
    </row>
    <row r="246" spans="1:10" x14ac:dyDescent="0.55000000000000004">
      <c r="A246">
        <v>-120</v>
      </c>
      <c r="B246" s="49">
        <v>8.02</v>
      </c>
      <c r="C246">
        <v>0</v>
      </c>
      <c r="D246">
        <f t="shared" si="42"/>
        <v>1560.0000000000093</v>
      </c>
      <c r="E246">
        <f t="shared" si="43"/>
        <v>0</v>
      </c>
      <c r="F246">
        <f t="shared" si="39"/>
        <v>9.9999999999980105E-3</v>
      </c>
      <c r="G246">
        <f t="shared" si="40"/>
        <v>0</v>
      </c>
      <c r="H246">
        <f t="shared" si="44"/>
        <v>360.00000000001364</v>
      </c>
      <c r="I246">
        <f t="shared" si="45"/>
        <v>0</v>
      </c>
      <c r="J246">
        <f t="shared" si="41"/>
        <v>-2.0943951023931953</v>
      </c>
    </row>
    <row r="247" spans="1:10" x14ac:dyDescent="0.55000000000000004">
      <c r="A247">
        <v>-119</v>
      </c>
      <c r="B247">
        <v>8.06</v>
      </c>
      <c r="C247">
        <v>0</v>
      </c>
      <c r="D247">
        <f t="shared" si="42"/>
        <v>1079.9999999999982</v>
      </c>
      <c r="E247">
        <f t="shared" si="43"/>
        <v>0</v>
      </c>
      <c r="F247">
        <f t="shared" si="39"/>
        <v>-1.9999999999997797E-2</v>
      </c>
      <c r="G247">
        <f t="shared" si="40"/>
        <v>0</v>
      </c>
      <c r="H247">
        <f t="shared" si="44"/>
        <v>-119.99999999999744</v>
      </c>
      <c r="I247">
        <f t="shared" si="45"/>
        <v>0</v>
      </c>
      <c r="J247">
        <f t="shared" si="41"/>
        <v>-2.0769418098732522</v>
      </c>
    </row>
    <row r="248" spans="1:10" x14ac:dyDescent="0.55000000000000004">
      <c r="A248">
        <v>-118</v>
      </c>
      <c r="B248" s="49">
        <v>8.11</v>
      </c>
      <c r="C248">
        <v>0</v>
      </c>
      <c r="D248">
        <f t="shared" si="42"/>
        <v>960.00000000000091</v>
      </c>
      <c r="E248">
        <f t="shared" si="43"/>
        <v>0</v>
      </c>
      <c r="F248">
        <f t="shared" si="39"/>
        <v>-1.7763568394002505E-15</v>
      </c>
      <c r="G248">
        <f t="shared" si="40"/>
        <v>0</v>
      </c>
      <c r="H248">
        <f t="shared" si="44"/>
        <v>-2.1316282072803006E-11</v>
      </c>
      <c r="I248">
        <f t="shared" si="45"/>
        <v>0</v>
      </c>
      <c r="J248">
        <f t="shared" si="41"/>
        <v>-2.0594885173533091</v>
      </c>
    </row>
    <row r="249" spans="1:10" x14ac:dyDescent="0.55000000000000004">
      <c r="A249">
        <v>-117</v>
      </c>
      <c r="B249">
        <v>8.14</v>
      </c>
      <c r="C249">
        <v>0</v>
      </c>
      <c r="D249">
        <f t="shared" si="42"/>
        <v>720.00000000000591</v>
      </c>
      <c r="E249">
        <f t="shared" si="43"/>
        <v>0</v>
      </c>
      <c r="F249">
        <f t="shared" si="39"/>
        <v>-1.9999999999999574E-2</v>
      </c>
      <c r="G249">
        <f t="shared" si="40"/>
        <v>0</v>
      </c>
      <c r="H249">
        <f t="shared" si="44"/>
        <v>2.1316282072803006E-11</v>
      </c>
      <c r="I249">
        <f t="shared" si="45"/>
        <v>0</v>
      </c>
      <c r="J249">
        <f t="shared" si="41"/>
        <v>-2.0420352248333655</v>
      </c>
    </row>
    <row r="250" spans="1:10" x14ac:dyDescent="0.55000000000000004">
      <c r="A250">
        <v>-116</v>
      </c>
      <c r="B250" s="49">
        <v>8.17</v>
      </c>
      <c r="C250">
        <v>0</v>
      </c>
      <c r="D250">
        <f t="shared" si="42"/>
        <v>479.99999999998977</v>
      </c>
      <c r="E250">
        <f t="shared" si="43"/>
        <v>0</v>
      </c>
      <c r="F250">
        <f t="shared" si="39"/>
        <v>0</v>
      </c>
      <c r="G250">
        <f t="shared" si="40"/>
        <v>0</v>
      </c>
      <c r="H250">
        <f t="shared" si="44"/>
        <v>0</v>
      </c>
      <c r="I250">
        <f t="shared" si="45"/>
        <v>0</v>
      </c>
      <c r="J250">
        <f t="shared" si="41"/>
        <v>-2.0245819323134224</v>
      </c>
    </row>
    <row r="251" spans="1:10" x14ac:dyDescent="0.55000000000000004">
      <c r="A251">
        <v>-115</v>
      </c>
      <c r="B251">
        <v>8.18</v>
      </c>
      <c r="C251">
        <v>0</v>
      </c>
      <c r="D251">
        <f t="shared" si="42"/>
        <v>239.99999999999488</v>
      </c>
      <c r="E251">
        <f t="shared" si="43"/>
        <v>0</v>
      </c>
      <c r="F251">
        <f t="shared" si="39"/>
        <v>-1.9999999999999574E-2</v>
      </c>
      <c r="G251">
        <f t="shared" si="40"/>
        <v>0</v>
      </c>
      <c r="H251">
        <f t="shared" si="44"/>
        <v>-119.99999999999744</v>
      </c>
      <c r="I251">
        <f t="shared" si="45"/>
        <v>0</v>
      </c>
      <c r="J251">
        <f t="shared" si="41"/>
        <v>-2.0071286397934789</v>
      </c>
    </row>
    <row r="252" spans="1:10" x14ac:dyDescent="0.55000000000000004">
      <c r="A252">
        <v>-114</v>
      </c>
      <c r="B252" s="50">
        <v>8.19</v>
      </c>
      <c r="C252">
        <v>0</v>
      </c>
      <c r="D252">
        <f t="shared" si="42"/>
        <v>0</v>
      </c>
      <c r="E252">
        <f t="shared" si="43"/>
        <v>0</v>
      </c>
      <c r="F252">
        <f t="shared" si="39"/>
        <v>-9.9999999999997868E-3</v>
      </c>
      <c r="G252">
        <f t="shared" si="40"/>
        <v>0</v>
      </c>
      <c r="H252">
        <f t="shared" si="44"/>
        <v>119.99999999999744</v>
      </c>
      <c r="I252">
        <f t="shared" si="45"/>
        <v>0</v>
      </c>
      <c r="J252">
        <f t="shared" si="41"/>
        <v>-1.9896753472735358</v>
      </c>
    </row>
    <row r="253" spans="1:10" x14ac:dyDescent="0.55000000000000004">
      <c r="A253">
        <v>-113</v>
      </c>
      <c r="B253">
        <v>8.18</v>
      </c>
      <c r="C253">
        <v>0</v>
      </c>
      <c r="D253">
        <f t="shared" si="42"/>
        <v>-359.99999999999233</v>
      </c>
      <c r="E253">
        <f t="shared" si="43"/>
        <v>0</v>
      </c>
      <c r="F253">
        <f t="shared" si="39"/>
        <v>-9.9999999999997868E-3</v>
      </c>
      <c r="G253">
        <f t="shared" si="40"/>
        <v>0</v>
      </c>
      <c r="H253">
        <f t="shared" si="44"/>
        <v>-2.1316282072803006E-11</v>
      </c>
      <c r="I253">
        <f t="shared" si="45"/>
        <v>0</v>
      </c>
      <c r="J253">
        <f t="shared" si="41"/>
        <v>-1.9722220547535925</v>
      </c>
    </row>
    <row r="254" spans="1:10" x14ac:dyDescent="0.55000000000000004">
      <c r="A254">
        <v>-112</v>
      </c>
      <c r="B254" s="49">
        <v>8.16</v>
      </c>
      <c r="C254">
        <v>0</v>
      </c>
      <c r="D254">
        <f t="shared" si="42"/>
        <v>-599.99999999998727</v>
      </c>
      <c r="E254">
        <f t="shared" si="43"/>
        <v>0</v>
      </c>
      <c r="F254">
        <f t="shared" si="39"/>
        <v>-1.0000000000001563E-2</v>
      </c>
      <c r="G254">
        <f t="shared" si="40"/>
        <v>0</v>
      </c>
      <c r="H254">
        <f t="shared" si="44"/>
        <v>-239.99999999999488</v>
      </c>
      <c r="I254">
        <f t="shared" si="45"/>
        <v>0</v>
      </c>
      <c r="J254">
        <f t="shared" si="41"/>
        <v>-1.9547687622336491</v>
      </c>
    </row>
    <row r="255" spans="1:10" x14ac:dyDescent="0.55000000000000004">
      <c r="A255">
        <v>-111</v>
      </c>
      <c r="B255">
        <v>8.1300000000000008</v>
      </c>
      <c r="C255">
        <v>0</v>
      </c>
      <c r="D255">
        <f t="shared" si="42"/>
        <v>-840.00000000000341</v>
      </c>
      <c r="E255">
        <f t="shared" si="43"/>
        <v>0</v>
      </c>
      <c r="F255">
        <f t="shared" si="39"/>
        <v>-2.9999999999999361E-2</v>
      </c>
      <c r="G255">
        <f t="shared" si="40"/>
        <v>0</v>
      </c>
      <c r="H255">
        <f t="shared" si="44"/>
        <v>4.2632564145606011E-11</v>
      </c>
      <c r="I255">
        <f t="shared" si="45"/>
        <v>0</v>
      </c>
      <c r="J255">
        <f t="shared" si="41"/>
        <v>-1.9373154697137058</v>
      </c>
    </row>
    <row r="256" spans="1:10" x14ac:dyDescent="0.55000000000000004">
      <c r="A256">
        <v>-110</v>
      </c>
      <c r="B256" s="49">
        <v>8.09</v>
      </c>
      <c r="C256">
        <v>0</v>
      </c>
      <c r="D256">
        <f t="shared" si="42"/>
        <v>-1320.0000000000146</v>
      </c>
      <c r="E256">
        <f t="shared" si="43"/>
        <v>0</v>
      </c>
      <c r="F256">
        <f t="shared" si="39"/>
        <v>-9.9999999999980105E-3</v>
      </c>
      <c r="G256">
        <f t="shared" si="40"/>
        <v>0</v>
      </c>
      <c r="H256">
        <f t="shared" si="44"/>
        <v>-840.00000000002478</v>
      </c>
      <c r="I256">
        <f t="shared" si="45"/>
        <v>0</v>
      </c>
      <c r="J256">
        <f t="shared" si="41"/>
        <v>-1.9198621771937625</v>
      </c>
    </row>
    <row r="257" spans="1:10" x14ac:dyDescent="0.55000000000000004">
      <c r="A257">
        <v>-109</v>
      </c>
      <c r="B257" s="49">
        <v>8.02</v>
      </c>
      <c r="C257">
        <v>0</v>
      </c>
      <c r="D257">
        <f t="shared" si="42"/>
        <v>-1799.9999999999936</v>
      </c>
      <c r="E257">
        <f t="shared" si="43"/>
        <v>0</v>
      </c>
      <c r="F257">
        <f t="shared" si="39"/>
        <v>-0.10000000000000142</v>
      </c>
      <c r="G257">
        <f t="shared" si="40"/>
        <v>0</v>
      </c>
      <c r="H257">
        <f t="shared" si="44"/>
        <v>119.99999999998678</v>
      </c>
      <c r="I257">
        <f t="shared" si="45"/>
        <v>0</v>
      </c>
      <c r="J257">
        <f t="shared" si="41"/>
        <v>-1.9024088846738192</v>
      </c>
    </row>
    <row r="258" spans="1:10" x14ac:dyDescent="0.55000000000000004">
      <c r="A258">
        <v>-108</v>
      </c>
      <c r="B258" s="49">
        <v>7.94</v>
      </c>
      <c r="C258">
        <v>0</v>
      </c>
      <c r="D258">
        <f t="shared" si="42"/>
        <v>-3119.9999999999973</v>
      </c>
      <c r="E258">
        <f t="shared" si="43"/>
        <v>0</v>
      </c>
      <c r="F258">
        <f t="shared" si="39"/>
        <v>8.8817841970012523E-16</v>
      </c>
      <c r="G258">
        <f t="shared" si="40"/>
        <v>0</v>
      </c>
      <c r="H258">
        <f t="shared" si="44"/>
        <v>2040.0000000000098</v>
      </c>
      <c r="I258">
        <f t="shared" si="45"/>
        <v>0</v>
      </c>
      <c r="J258">
        <f t="shared" si="41"/>
        <v>-1.8849555921538759</v>
      </c>
    </row>
    <row r="259" spans="1:10" x14ac:dyDescent="0.55000000000000004">
      <c r="A259">
        <v>-107</v>
      </c>
      <c r="B259" s="49">
        <v>7.76</v>
      </c>
      <c r="C259">
        <v>0</v>
      </c>
      <c r="D259">
        <f t="shared" si="42"/>
        <v>-4320.0000000000036</v>
      </c>
      <c r="E259">
        <f t="shared" si="43"/>
        <v>0</v>
      </c>
      <c r="F259">
        <f t="shared" si="39"/>
        <v>6.9999999999999396E-2</v>
      </c>
      <c r="G259">
        <f t="shared" si="40"/>
        <v>0</v>
      </c>
      <c r="H259">
        <f t="shared" si="44"/>
        <v>119.99999999999744</v>
      </c>
      <c r="I259">
        <f t="shared" si="45"/>
        <v>0</v>
      </c>
      <c r="J259">
        <f t="shared" si="41"/>
        <v>-1.8675022996339325</v>
      </c>
    </row>
    <row r="260" spans="1:10" x14ac:dyDescent="0.55000000000000004">
      <c r="A260">
        <v>-106</v>
      </c>
      <c r="B260" s="49">
        <v>7.58</v>
      </c>
      <c r="C260">
        <v>0</v>
      </c>
      <c r="D260">
        <f t="shared" si="42"/>
        <v>-3480.0000000000005</v>
      </c>
      <c r="E260">
        <f t="shared" si="43"/>
        <v>0</v>
      </c>
      <c r="F260">
        <f t="shared" si="39"/>
        <v>1.0000000000000675E-2</v>
      </c>
      <c r="G260">
        <f t="shared" si="40"/>
        <v>0</v>
      </c>
      <c r="H260">
        <f t="shared" si="44"/>
        <v>-1440.0000000000014</v>
      </c>
      <c r="I260">
        <f t="shared" si="45"/>
        <v>0</v>
      </c>
      <c r="J260">
        <f t="shared" si="41"/>
        <v>-1.8500490071139892</v>
      </c>
    </row>
    <row r="261" spans="1:10" x14ac:dyDescent="0.55000000000000004">
      <c r="A261">
        <v>-105</v>
      </c>
      <c r="B261" s="49">
        <v>7.47</v>
      </c>
      <c r="C261">
        <v>0</v>
      </c>
      <c r="D261">
        <f t="shared" si="42"/>
        <v>-2519.9999999999995</v>
      </c>
      <c r="E261">
        <f t="shared" si="43"/>
        <v>0</v>
      </c>
      <c r="F261">
        <f t="shared" si="39"/>
        <v>-5.0000000000000711E-2</v>
      </c>
      <c r="G261">
        <f t="shared" si="40"/>
        <v>0</v>
      </c>
      <c r="H261">
        <f t="shared" si="44"/>
        <v>0</v>
      </c>
      <c r="I261">
        <f t="shared" si="45"/>
        <v>0</v>
      </c>
      <c r="J261">
        <f t="shared" si="41"/>
        <v>-1.8325957145940461</v>
      </c>
    </row>
    <row r="262" spans="1:10" x14ac:dyDescent="0.55000000000000004">
      <c r="A262">
        <v>-104</v>
      </c>
      <c r="B262" s="49">
        <v>7.37</v>
      </c>
      <c r="C262">
        <v>0</v>
      </c>
      <c r="D262">
        <f t="shared" si="42"/>
        <v>-3000</v>
      </c>
      <c r="E262">
        <f t="shared" si="43"/>
        <v>0</v>
      </c>
      <c r="F262">
        <f t="shared" si="39"/>
        <v>1.0000000000000675E-2</v>
      </c>
      <c r="G262">
        <f t="shared" si="40"/>
        <v>0</v>
      </c>
      <c r="H262">
        <f t="shared" si="44"/>
        <v>360.00000000000296</v>
      </c>
      <c r="I262">
        <f t="shared" si="45"/>
        <v>0</v>
      </c>
      <c r="J262">
        <f t="shared" si="41"/>
        <v>-1.8151424220741028</v>
      </c>
    </row>
    <row r="263" spans="1:10" x14ac:dyDescent="0.55000000000000004">
      <c r="A263">
        <v>-103</v>
      </c>
      <c r="B263">
        <v>7.22</v>
      </c>
      <c r="C263">
        <v>0</v>
      </c>
      <c r="D263">
        <f t="shared" si="42"/>
        <v>-3480.0000000000005</v>
      </c>
      <c r="E263">
        <f t="shared" si="43"/>
        <v>0</v>
      </c>
      <c r="F263">
        <f t="shared" ref="F263:F326" si="46" xml:space="preserve"> (B265-2*B264+B263)</f>
        <v>-2.0000000000000462E-2</v>
      </c>
      <c r="G263">
        <f t="shared" ref="G263:G326" si="47" xml:space="preserve"> (C265 - 2*C264 + C263)</f>
        <v>0</v>
      </c>
      <c r="H263">
        <f t="shared" si="44"/>
        <v>-120.0000000000081</v>
      </c>
      <c r="I263">
        <f t="shared" si="45"/>
        <v>120</v>
      </c>
      <c r="J263">
        <f t="shared" ref="J263:J326" si="48">RADIANS(A263)</f>
        <v>-1.7976891295541595</v>
      </c>
    </row>
    <row r="264" spans="1:10" x14ac:dyDescent="0.55000000000000004">
      <c r="A264">
        <v>-102</v>
      </c>
      <c r="B264" s="49">
        <v>7.08</v>
      </c>
      <c r="C264">
        <v>0</v>
      </c>
      <c r="D264">
        <f t="shared" ref="D264:D327" si="49">((B265-B263)*6*4000/2)</f>
        <v>-3599.9999999999977</v>
      </c>
      <c r="E264">
        <f t="shared" ref="E264:E327" si="50">((C265-C263)*6*4000/2)</f>
        <v>0</v>
      </c>
      <c r="F264">
        <f t="shared" si="46"/>
        <v>0</v>
      </c>
      <c r="G264">
        <f t="shared" si="47"/>
        <v>0.01</v>
      </c>
      <c r="H264">
        <f t="shared" ref="H264:H327" si="51">((F265-F263)*6*4000/2)</f>
        <v>840.0000000000141</v>
      </c>
      <c r="I264">
        <f t="shared" ref="I264:I327" si="52">((G265-G263)*6*4000/2)</f>
        <v>-120</v>
      </c>
      <c r="J264">
        <f t="shared" si="48"/>
        <v>-1.7802358370342162</v>
      </c>
    </row>
    <row r="265" spans="1:10" x14ac:dyDescent="0.55000000000000004">
      <c r="A265">
        <v>-101</v>
      </c>
      <c r="B265">
        <v>6.92</v>
      </c>
      <c r="C265">
        <v>0</v>
      </c>
      <c r="D265">
        <f t="shared" si="49"/>
        <v>-3840.0000000000036</v>
      </c>
      <c r="E265">
        <f t="shared" si="50"/>
        <v>120</v>
      </c>
      <c r="F265">
        <f t="shared" si="46"/>
        <v>5.0000000000000711E-2</v>
      </c>
      <c r="G265">
        <f t="shared" si="47"/>
        <v>-0.01</v>
      </c>
      <c r="H265">
        <f t="shared" si="51"/>
        <v>-1.0658141036401503E-11</v>
      </c>
      <c r="I265">
        <f t="shared" si="52"/>
        <v>-120</v>
      </c>
      <c r="J265">
        <f t="shared" si="48"/>
        <v>-1.7627825445142729</v>
      </c>
    </row>
    <row r="266" spans="1:10" x14ac:dyDescent="0.55000000000000004">
      <c r="A266">
        <v>-100</v>
      </c>
      <c r="B266" s="49">
        <v>6.76</v>
      </c>
      <c r="C266">
        <v>0.01</v>
      </c>
      <c r="D266">
        <f t="shared" si="49"/>
        <v>-3239.999999999995</v>
      </c>
      <c r="E266">
        <f t="shared" si="50"/>
        <v>120</v>
      </c>
      <c r="F266">
        <f t="shared" si="46"/>
        <v>-8.8817841970012523E-16</v>
      </c>
      <c r="G266">
        <f t="shared" si="47"/>
        <v>0</v>
      </c>
      <c r="H266">
        <f t="shared" si="51"/>
        <v>-1080.0000000000089</v>
      </c>
      <c r="I266">
        <f t="shared" si="52"/>
        <v>120</v>
      </c>
      <c r="J266">
        <f t="shared" si="48"/>
        <v>-1.7453292519943295</v>
      </c>
    </row>
    <row r="267" spans="1:10" x14ac:dyDescent="0.55000000000000004">
      <c r="A267">
        <v>-99</v>
      </c>
      <c r="B267">
        <v>6.65</v>
      </c>
      <c r="C267">
        <v>0.01</v>
      </c>
      <c r="D267">
        <f t="shared" si="49"/>
        <v>-2639.9999999999968</v>
      </c>
      <c r="E267">
        <f t="shared" si="50"/>
        <v>0</v>
      </c>
      <c r="F267">
        <f t="shared" si="46"/>
        <v>-4.0000000000000036E-2</v>
      </c>
      <c r="G267">
        <f t="shared" si="47"/>
        <v>0</v>
      </c>
      <c r="H267">
        <f t="shared" si="51"/>
        <v>2.1316282072803006E-11</v>
      </c>
      <c r="I267">
        <f t="shared" si="52"/>
        <v>0</v>
      </c>
      <c r="J267">
        <f t="shared" si="48"/>
        <v>-1.7278759594743862</v>
      </c>
    </row>
    <row r="268" spans="1:10" x14ac:dyDescent="0.55000000000000004">
      <c r="A268">
        <v>-98</v>
      </c>
      <c r="B268" s="49">
        <v>6.54</v>
      </c>
      <c r="C268">
        <v>0.01</v>
      </c>
      <c r="D268">
        <f t="shared" si="49"/>
        <v>-3120.0000000000082</v>
      </c>
      <c r="E268">
        <f t="shared" si="50"/>
        <v>0</v>
      </c>
      <c r="F268">
        <f t="shared" si="46"/>
        <v>8.8817841970012523E-16</v>
      </c>
      <c r="G268">
        <f t="shared" si="47"/>
        <v>0</v>
      </c>
      <c r="H268">
        <f t="shared" si="51"/>
        <v>719.99999999999534</v>
      </c>
      <c r="I268">
        <f t="shared" si="52"/>
        <v>0</v>
      </c>
      <c r="J268">
        <f t="shared" si="48"/>
        <v>-1.7104226669544429</v>
      </c>
    </row>
    <row r="269" spans="1:10" x14ac:dyDescent="0.55000000000000004">
      <c r="A269">
        <v>-97</v>
      </c>
      <c r="B269">
        <v>6.39</v>
      </c>
      <c r="C269">
        <v>0.01</v>
      </c>
      <c r="D269">
        <f t="shared" si="49"/>
        <v>-3599.9999999999977</v>
      </c>
      <c r="E269">
        <f t="shared" si="50"/>
        <v>0</v>
      </c>
      <c r="F269">
        <f t="shared" si="46"/>
        <v>1.9999999999999574E-2</v>
      </c>
      <c r="G269">
        <f t="shared" si="47"/>
        <v>0</v>
      </c>
      <c r="H269">
        <f t="shared" si="51"/>
        <v>-1.0658141036401503E-11</v>
      </c>
      <c r="I269">
        <f t="shared" si="52"/>
        <v>0</v>
      </c>
      <c r="J269">
        <f t="shared" si="48"/>
        <v>-1.6929693744344996</v>
      </c>
    </row>
    <row r="270" spans="1:10" x14ac:dyDescent="0.55000000000000004">
      <c r="A270">
        <v>-96</v>
      </c>
      <c r="B270" s="49">
        <v>6.24</v>
      </c>
      <c r="C270">
        <v>0.01</v>
      </c>
      <c r="D270">
        <f t="shared" si="49"/>
        <v>-3359.9999999999923</v>
      </c>
      <c r="E270">
        <f t="shared" si="50"/>
        <v>0</v>
      </c>
      <c r="F270">
        <f t="shared" si="46"/>
        <v>0</v>
      </c>
      <c r="G270">
        <f t="shared" si="47"/>
        <v>0</v>
      </c>
      <c r="H270">
        <f t="shared" si="51"/>
        <v>-360.00000000000296</v>
      </c>
      <c r="I270">
        <f t="shared" si="52"/>
        <v>0</v>
      </c>
      <c r="J270">
        <f t="shared" si="48"/>
        <v>-1.6755160819145565</v>
      </c>
    </row>
    <row r="271" spans="1:10" x14ac:dyDescent="0.55000000000000004">
      <c r="A271">
        <v>-95</v>
      </c>
      <c r="B271">
        <v>6.11</v>
      </c>
      <c r="C271">
        <v>0.01</v>
      </c>
      <c r="D271">
        <f t="shared" si="49"/>
        <v>-3119.9999999999973</v>
      </c>
      <c r="E271">
        <f t="shared" si="50"/>
        <v>0</v>
      </c>
      <c r="F271">
        <f t="shared" si="46"/>
        <v>-1.0000000000000675E-2</v>
      </c>
      <c r="G271">
        <f t="shared" si="47"/>
        <v>0</v>
      </c>
      <c r="H271">
        <f t="shared" si="51"/>
        <v>1.0658141036401503E-11</v>
      </c>
      <c r="I271">
        <f t="shared" si="52"/>
        <v>0</v>
      </c>
      <c r="J271">
        <f t="shared" si="48"/>
        <v>-1.6580627893946132</v>
      </c>
    </row>
    <row r="272" spans="1:10" x14ac:dyDescent="0.55000000000000004">
      <c r="A272">
        <v>-94</v>
      </c>
      <c r="B272" s="49">
        <v>5.98</v>
      </c>
      <c r="C272">
        <v>0.01</v>
      </c>
      <c r="D272">
        <f t="shared" si="49"/>
        <v>-3240.0000000000055</v>
      </c>
      <c r="E272">
        <f t="shared" si="50"/>
        <v>0</v>
      </c>
      <c r="F272">
        <f t="shared" si="46"/>
        <v>8.8817841970012523E-16</v>
      </c>
      <c r="G272">
        <f t="shared" si="47"/>
        <v>0</v>
      </c>
      <c r="H272">
        <f t="shared" si="51"/>
        <v>119.99999999999744</v>
      </c>
      <c r="I272">
        <f t="shared" si="52"/>
        <v>0</v>
      </c>
      <c r="J272">
        <f t="shared" si="48"/>
        <v>-1.6406094968746698</v>
      </c>
    </row>
    <row r="273" spans="1:10" x14ac:dyDescent="0.55000000000000004">
      <c r="A273">
        <v>-93</v>
      </c>
      <c r="B273">
        <v>5.84</v>
      </c>
      <c r="C273">
        <v>0.01</v>
      </c>
      <c r="D273">
        <f t="shared" si="49"/>
        <v>-3360.0000000000032</v>
      </c>
      <c r="E273">
        <f t="shared" si="50"/>
        <v>0</v>
      </c>
      <c r="F273">
        <f t="shared" si="46"/>
        <v>-8.8817841970012523E-16</v>
      </c>
      <c r="G273">
        <f t="shared" si="47"/>
        <v>0</v>
      </c>
      <c r="H273">
        <f t="shared" si="51"/>
        <v>0</v>
      </c>
      <c r="I273">
        <f t="shared" si="52"/>
        <v>0</v>
      </c>
      <c r="J273">
        <f t="shared" si="48"/>
        <v>-1.6231562043547265</v>
      </c>
    </row>
    <row r="274" spans="1:10" x14ac:dyDescent="0.55000000000000004">
      <c r="A274">
        <v>-92</v>
      </c>
      <c r="B274" s="49">
        <v>5.7</v>
      </c>
      <c r="C274">
        <v>0.01</v>
      </c>
      <c r="D274">
        <f t="shared" si="49"/>
        <v>-3360.0000000000032</v>
      </c>
      <c r="E274">
        <f t="shared" si="50"/>
        <v>0</v>
      </c>
      <c r="F274">
        <f t="shared" si="46"/>
        <v>8.8817841970012523E-16</v>
      </c>
      <c r="G274">
        <f t="shared" si="47"/>
        <v>0</v>
      </c>
      <c r="H274">
        <f t="shared" si="51"/>
        <v>1.0658141036401503E-11</v>
      </c>
      <c r="I274">
        <f t="shared" si="52"/>
        <v>0</v>
      </c>
      <c r="J274">
        <f t="shared" si="48"/>
        <v>-1.6057029118347832</v>
      </c>
    </row>
    <row r="275" spans="1:10" x14ac:dyDescent="0.55000000000000004">
      <c r="A275">
        <v>-91</v>
      </c>
      <c r="B275">
        <v>5.56</v>
      </c>
      <c r="C275">
        <v>0.01</v>
      </c>
      <c r="D275">
        <f t="shared" si="49"/>
        <v>-3360.0000000000032</v>
      </c>
      <c r="E275">
        <f t="shared" si="50"/>
        <v>0</v>
      </c>
      <c r="F275">
        <f t="shared" si="46"/>
        <v>0</v>
      </c>
      <c r="G275">
        <f t="shared" si="47"/>
        <v>0</v>
      </c>
      <c r="H275">
        <f t="shared" si="51"/>
        <v>-2.1316282072803006E-11</v>
      </c>
      <c r="I275">
        <f t="shared" si="52"/>
        <v>0</v>
      </c>
      <c r="J275">
        <f t="shared" si="48"/>
        <v>-1.5882496193148399</v>
      </c>
    </row>
    <row r="276" spans="1:10" x14ac:dyDescent="0.55000000000000004">
      <c r="A276">
        <v>-90</v>
      </c>
      <c r="B276" s="49">
        <v>5.42</v>
      </c>
      <c r="C276">
        <v>0.01</v>
      </c>
      <c r="D276">
        <f t="shared" si="49"/>
        <v>-3359.9999999999923</v>
      </c>
      <c r="E276">
        <f t="shared" si="50"/>
        <v>0</v>
      </c>
      <c r="F276">
        <f t="shared" si="46"/>
        <v>-8.8817841970012523E-16</v>
      </c>
      <c r="G276">
        <f t="shared" si="47"/>
        <v>0</v>
      </c>
      <c r="H276">
        <f t="shared" si="51"/>
        <v>-119.99999999998678</v>
      </c>
      <c r="I276">
        <f t="shared" si="52"/>
        <v>0</v>
      </c>
      <c r="J276">
        <f t="shared" si="48"/>
        <v>-1.5707963267948966</v>
      </c>
    </row>
    <row r="277" spans="1:10" x14ac:dyDescent="0.55000000000000004">
      <c r="A277">
        <v>-89</v>
      </c>
      <c r="B277">
        <v>5.28</v>
      </c>
      <c r="C277">
        <v>0.01</v>
      </c>
      <c r="D277">
        <f t="shared" si="49"/>
        <v>-3360.0000000000032</v>
      </c>
      <c r="E277">
        <f t="shared" si="50"/>
        <v>0</v>
      </c>
      <c r="F277">
        <f t="shared" si="46"/>
        <v>-9.9999999999988987E-3</v>
      </c>
      <c r="G277">
        <f t="shared" si="47"/>
        <v>0</v>
      </c>
      <c r="H277">
        <f t="shared" si="51"/>
        <v>0</v>
      </c>
      <c r="I277">
        <f t="shared" si="52"/>
        <v>0</v>
      </c>
      <c r="J277">
        <f t="shared" si="48"/>
        <v>-1.5533430342749532</v>
      </c>
    </row>
    <row r="278" spans="1:10" x14ac:dyDescent="0.55000000000000004">
      <c r="A278">
        <v>-88</v>
      </c>
      <c r="B278" s="49">
        <v>5.14</v>
      </c>
      <c r="C278">
        <v>0.01</v>
      </c>
      <c r="D278">
        <f t="shared" si="49"/>
        <v>-3480.0000000000005</v>
      </c>
      <c r="E278">
        <f t="shared" si="50"/>
        <v>0</v>
      </c>
      <c r="F278">
        <f t="shared" si="46"/>
        <v>-8.8817841970012523E-16</v>
      </c>
      <c r="G278">
        <f t="shared" si="47"/>
        <v>0</v>
      </c>
      <c r="H278">
        <f t="shared" si="51"/>
        <v>599.99999999999784</v>
      </c>
      <c r="I278">
        <f t="shared" si="52"/>
        <v>0</v>
      </c>
      <c r="J278">
        <f t="shared" si="48"/>
        <v>-1.5358897417550099</v>
      </c>
    </row>
    <row r="279" spans="1:10" x14ac:dyDescent="0.55000000000000004">
      <c r="A279">
        <v>-87</v>
      </c>
      <c r="B279">
        <v>4.99</v>
      </c>
      <c r="C279">
        <v>0.01</v>
      </c>
      <c r="D279">
        <f t="shared" si="49"/>
        <v>-3599.9999999999977</v>
      </c>
      <c r="E279">
        <f t="shared" si="50"/>
        <v>0</v>
      </c>
      <c r="F279">
        <f t="shared" si="46"/>
        <v>4.0000000000000924E-2</v>
      </c>
      <c r="G279">
        <f t="shared" si="47"/>
        <v>0</v>
      </c>
      <c r="H279">
        <f t="shared" si="51"/>
        <v>0</v>
      </c>
      <c r="I279">
        <f t="shared" si="52"/>
        <v>0</v>
      </c>
      <c r="J279">
        <f t="shared" si="48"/>
        <v>-1.5184364492350666</v>
      </c>
    </row>
    <row r="280" spans="1:10" x14ac:dyDescent="0.55000000000000004">
      <c r="A280">
        <v>-86</v>
      </c>
      <c r="B280" s="49">
        <v>4.84</v>
      </c>
      <c r="C280">
        <v>0.01</v>
      </c>
      <c r="D280">
        <f t="shared" si="49"/>
        <v>-3119.9999999999973</v>
      </c>
      <c r="E280">
        <f t="shared" si="50"/>
        <v>0</v>
      </c>
      <c r="F280">
        <f t="shared" si="46"/>
        <v>-8.8817841970012523E-16</v>
      </c>
      <c r="G280">
        <f t="shared" si="47"/>
        <v>0</v>
      </c>
      <c r="H280">
        <f t="shared" si="51"/>
        <v>-720.00000000000591</v>
      </c>
      <c r="I280">
        <f t="shared" si="52"/>
        <v>0</v>
      </c>
      <c r="J280">
        <f t="shared" si="48"/>
        <v>-1.5009831567151235</v>
      </c>
    </row>
    <row r="281" spans="1:10" x14ac:dyDescent="0.55000000000000004">
      <c r="A281">
        <v>-85</v>
      </c>
      <c r="B281">
        <v>4.7300000000000004</v>
      </c>
      <c r="C281">
        <v>0.01</v>
      </c>
      <c r="D281">
        <f t="shared" si="49"/>
        <v>-2639.9999999999968</v>
      </c>
      <c r="E281">
        <f t="shared" si="50"/>
        <v>0</v>
      </c>
      <c r="F281">
        <f t="shared" si="46"/>
        <v>-1.9999999999999574E-2</v>
      </c>
      <c r="G281">
        <f t="shared" si="47"/>
        <v>0</v>
      </c>
      <c r="H281">
        <f t="shared" si="51"/>
        <v>1.0658141036401503E-11</v>
      </c>
      <c r="I281">
        <f t="shared" si="52"/>
        <v>0</v>
      </c>
      <c r="J281">
        <f t="shared" si="48"/>
        <v>-1.4835298641951802</v>
      </c>
    </row>
    <row r="282" spans="1:10" x14ac:dyDescent="0.55000000000000004">
      <c r="A282">
        <v>-84</v>
      </c>
      <c r="B282" s="49">
        <v>4.62</v>
      </c>
      <c r="C282">
        <v>0.01</v>
      </c>
      <c r="D282">
        <f t="shared" si="49"/>
        <v>-2880.0000000000027</v>
      </c>
      <c r="E282">
        <f t="shared" si="50"/>
        <v>0</v>
      </c>
      <c r="F282">
        <f t="shared" si="46"/>
        <v>0</v>
      </c>
      <c r="G282">
        <f t="shared" si="47"/>
        <v>0</v>
      </c>
      <c r="H282">
        <f t="shared" si="51"/>
        <v>239.99999999999488</v>
      </c>
      <c r="I282">
        <f t="shared" si="52"/>
        <v>0</v>
      </c>
      <c r="J282">
        <f t="shared" si="48"/>
        <v>-1.4660765716752369</v>
      </c>
    </row>
    <row r="283" spans="1:10" x14ac:dyDescent="0.55000000000000004">
      <c r="A283">
        <v>-83</v>
      </c>
      <c r="B283">
        <v>4.49</v>
      </c>
      <c r="C283">
        <v>0.01</v>
      </c>
      <c r="D283">
        <f t="shared" si="49"/>
        <v>-3119.9999999999973</v>
      </c>
      <c r="E283">
        <f t="shared" si="50"/>
        <v>0</v>
      </c>
      <c r="F283">
        <f t="shared" si="46"/>
        <v>0</v>
      </c>
      <c r="G283">
        <f t="shared" si="47"/>
        <v>0</v>
      </c>
      <c r="H283">
        <f t="shared" si="51"/>
        <v>119.99999999999744</v>
      </c>
      <c r="I283">
        <f t="shared" si="52"/>
        <v>0</v>
      </c>
      <c r="J283">
        <f t="shared" si="48"/>
        <v>-1.4486232791552935</v>
      </c>
    </row>
    <row r="284" spans="1:10" x14ac:dyDescent="0.55000000000000004">
      <c r="A284">
        <v>-82</v>
      </c>
      <c r="B284" s="49">
        <v>4.3600000000000003</v>
      </c>
      <c r="C284">
        <v>0.01</v>
      </c>
      <c r="D284">
        <f t="shared" si="49"/>
        <v>-3119.9999999999973</v>
      </c>
      <c r="E284">
        <f t="shared" si="50"/>
        <v>0</v>
      </c>
      <c r="F284">
        <f t="shared" si="46"/>
        <v>9.9999999999997868E-3</v>
      </c>
      <c r="G284">
        <f t="shared" si="47"/>
        <v>0</v>
      </c>
      <c r="H284">
        <f t="shared" si="51"/>
        <v>239.99999999999488</v>
      </c>
      <c r="I284">
        <f t="shared" si="52"/>
        <v>0</v>
      </c>
      <c r="J284">
        <f t="shared" si="48"/>
        <v>-1.4311699866353502</v>
      </c>
    </row>
    <row r="285" spans="1:10" x14ac:dyDescent="0.55000000000000004">
      <c r="A285">
        <v>-81</v>
      </c>
      <c r="B285">
        <v>4.2300000000000004</v>
      </c>
      <c r="C285">
        <v>0.01</v>
      </c>
      <c r="D285">
        <f t="shared" si="49"/>
        <v>-3000</v>
      </c>
      <c r="E285">
        <f t="shared" si="50"/>
        <v>0</v>
      </c>
      <c r="F285">
        <f t="shared" si="46"/>
        <v>1.9999999999999574E-2</v>
      </c>
      <c r="G285">
        <f t="shared" si="47"/>
        <v>0</v>
      </c>
      <c r="H285">
        <f t="shared" si="51"/>
        <v>1.0658141036401503E-11</v>
      </c>
      <c r="I285">
        <f t="shared" si="52"/>
        <v>0</v>
      </c>
      <c r="J285">
        <f t="shared" si="48"/>
        <v>-1.4137166941154069</v>
      </c>
    </row>
    <row r="286" spans="1:10" x14ac:dyDescent="0.55000000000000004">
      <c r="A286">
        <v>-80</v>
      </c>
      <c r="B286" s="49">
        <v>4.1100000000000003</v>
      </c>
      <c r="C286">
        <v>0.01</v>
      </c>
      <c r="D286">
        <f t="shared" si="49"/>
        <v>-2640.0000000000077</v>
      </c>
      <c r="E286">
        <f t="shared" si="50"/>
        <v>0</v>
      </c>
      <c r="F286">
        <f t="shared" si="46"/>
        <v>1.0000000000000675E-2</v>
      </c>
      <c r="G286">
        <f t="shared" si="47"/>
        <v>0</v>
      </c>
      <c r="H286">
        <f t="shared" si="51"/>
        <v>-599.99999999999784</v>
      </c>
      <c r="I286">
        <f t="shared" si="52"/>
        <v>0</v>
      </c>
      <c r="J286">
        <f t="shared" si="48"/>
        <v>-1.3962634015954636</v>
      </c>
    </row>
    <row r="287" spans="1:10" x14ac:dyDescent="0.55000000000000004">
      <c r="A287">
        <v>-79</v>
      </c>
      <c r="B287">
        <v>4.01</v>
      </c>
      <c r="C287">
        <v>0.01</v>
      </c>
      <c r="D287">
        <f t="shared" si="49"/>
        <v>-2280.0000000000045</v>
      </c>
      <c r="E287">
        <f t="shared" si="50"/>
        <v>0</v>
      </c>
      <c r="F287">
        <f t="shared" si="46"/>
        <v>-3.0000000000000249E-2</v>
      </c>
      <c r="G287">
        <f t="shared" si="47"/>
        <v>0</v>
      </c>
      <c r="H287">
        <f t="shared" si="51"/>
        <v>-5.3290705182007514E-12</v>
      </c>
      <c r="I287">
        <f t="shared" si="52"/>
        <v>0</v>
      </c>
      <c r="J287">
        <f t="shared" si="48"/>
        <v>-1.3788101090755203</v>
      </c>
    </row>
    <row r="288" spans="1:10" x14ac:dyDescent="0.55000000000000004">
      <c r="A288">
        <v>-78</v>
      </c>
      <c r="B288" s="49">
        <v>3.92</v>
      </c>
      <c r="C288">
        <v>0.01</v>
      </c>
      <c r="D288">
        <f t="shared" si="49"/>
        <v>-2519.9999999999995</v>
      </c>
      <c r="E288">
        <f t="shared" si="50"/>
        <v>0</v>
      </c>
      <c r="F288">
        <f t="shared" si="46"/>
        <v>1.0000000000000231E-2</v>
      </c>
      <c r="G288">
        <f t="shared" si="47"/>
        <v>0</v>
      </c>
      <c r="H288">
        <f t="shared" si="51"/>
        <v>360.00000000000296</v>
      </c>
      <c r="I288">
        <f t="shared" si="52"/>
        <v>0</v>
      </c>
      <c r="J288">
        <f t="shared" si="48"/>
        <v>-1.3613568165555769</v>
      </c>
    </row>
    <row r="289" spans="1:10" x14ac:dyDescent="0.55000000000000004">
      <c r="A289">
        <v>-77</v>
      </c>
      <c r="B289">
        <v>3.8</v>
      </c>
      <c r="C289">
        <v>0.01</v>
      </c>
      <c r="D289">
        <f t="shared" si="49"/>
        <v>-2760</v>
      </c>
      <c r="E289">
        <f t="shared" si="50"/>
        <v>0</v>
      </c>
      <c r="F289">
        <f t="shared" si="46"/>
        <v>0</v>
      </c>
      <c r="G289">
        <f t="shared" si="47"/>
        <v>0</v>
      </c>
      <c r="H289">
        <f t="shared" si="51"/>
        <v>-5.3290705182007514E-12</v>
      </c>
      <c r="I289">
        <f t="shared" si="52"/>
        <v>0</v>
      </c>
      <c r="J289">
        <f t="shared" si="48"/>
        <v>-1.3439035240356338</v>
      </c>
    </row>
    <row r="290" spans="1:10" x14ac:dyDescent="0.55000000000000004">
      <c r="A290">
        <v>-76</v>
      </c>
      <c r="B290" s="49">
        <v>3.69</v>
      </c>
      <c r="C290">
        <v>0.01</v>
      </c>
      <c r="D290">
        <f t="shared" si="49"/>
        <v>-2639.9999999999968</v>
      </c>
      <c r="E290">
        <f t="shared" si="50"/>
        <v>0</v>
      </c>
      <c r="F290">
        <f t="shared" si="46"/>
        <v>9.9999999999997868E-3</v>
      </c>
      <c r="G290">
        <f t="shared" si="47"/>
        <v>0</v>
      </c>
      <c r="H290">
        <f t="shared" si="51"/>
        <v>240.00000000000023</v>
      </c>
      <c r="I290">
        <f t="shared" si="52"/>
        <v>0</v>
      </c>
      <c r="J290">
        <f t="shared" si="48"/>
        <v>-1.3264502315156905</v>
      </c>
    </row>
    <row r="291" spans="1:10" x14ac:dyDescent="0.55000000000000004">
      <c r="A291">
        <v>-75</v>
      </c>
      <c r="B291">
        <v>3.58</v>
      </c>
      <c r="C291">
        <v>0.01</v>
      </c>
      <c r="D291">
        <f t="shared" si="49"/>
        <v>-2519.9999999999995</v>
      </c>
      <c r="E291">
        <f t="shared" si="50"/>
        <v>0</v>
      </c>
      <c r="F291">
        <f t="shared" si="46"/>
        <v>2.0000000000000018E-2</v>
      </c>
      <c r="G291">
        <f t="shared" si="47"/>
        <v>0</v>
      </c>
      <c r="H291">
        <f t="shared" si="51"/>
        <v>-119.99999999999744</v>
      </c>
      <c r="I291">
        <f t="shared" si="52"/>
        <v>0</v>
      </c>
      <c r="J291">
        <f t="shared" si="48"/>
        <v>-1.3089969389957472</v>
      </c>
    </row>
    <row r="292" spans="1:10" x14ac:dyDescent="0.55000000000000004">
      <c r="A292">
        <v>-74</v>
      </c>
      <c r="B292" s="49">
        <v>3.48</v>
      </c>
      <c r="C292">
        <v>0.01</v>
      </c>
      <c r="D292">
        <f t="shared" si="49"/>
        <v>-2160.0000000000018</v>
      </c>
      <c r="E292">
        <f t="shared" si="50"/>
        <v>0</v>
      </c>
      <c r="F292">
        <f t="shared" si="46"/>
        <v>0</v>
      </c>
      <c r="G292">
        <f t="shared" si="47"/>
        <v>0</v>
      </c>
      <c r="H292">
        <f t="shared" si="51"/>
        <v>-599.99999999999784</v>
      </c>
      <c r="I292">
        <f t="shared" si="52"/>
        <v>0</v>
      </c>
      <c r="J292">
        <f t="shared" si="48"/>
        <v>-1.2915436464758039</v>
      </c>
    </row>
    <row r="293" spans="1:10" x14ac:dyDescent="0.55000000000000004">
      <c r="A293">
        <v>-73</v>
      </c>
      <c r="B293">
        <v>3.4</v>
      </c>
      <c r="C293">
        <v>0.01</v>
      </c>
      <c r="D293">
        <f t="shared" si="49"/>
        <v>-1920.0000000000018</v>
      </c>
      <c r="E293">
        <f t="shared" si="50"/>
        <v>0</v>
      </c>
      <c r="F293">
        <f t="shared" si="46"/>
        <v>-2.9999999999999805E-2</v>
      </c>
      <c r="G293">
        <f t="shared" si="47"/>
        <v>0</v>
      </c>
      <c r="H293">
        <f t="shared" si="51"/>
        <v>119.99999999999744</v>
      </c>
      <c r="I293">
        <f t="shared" si="52"/>
        <v>0</v>
      </c>
      <c r="J293">
        <f t="shared" si="48"/>
        <v>-1.2740903539558606</v>
      </c>
    </row>
    <row r="294" spans="1:10" x14ac:dyDescent="0.55000000000000004">
      <c r="A294">
        <v>-72</v>
      </c>
      <c r="B294" s="49">
        <v>3.32</v>
      </c>
      <c r="C294">
        <v>0.01</v>
      </c>
      <c r="D294">
        <f t="shared" si="49"/>
        <v>-2279.9999999999995</v>
      </c>
      <c r="E294">
        <f t="shared" si="50"/>
        <v>0</v>
      </c>
      <c r="F294">
        <f t="shared" si="46"/>
        <v>9.9999999999997868E-3</v>
      </c>
      <c r="G294">
        <f t="shared" si="47"/>
        <v>0</v>
      </c>
      <c r="H294">
        <f t="shared" si="51"/>
        <v>480.00000000000045</v>
      </c>
      <c r="I294">
        <f t="shared" si="52"/>
        <v>0</v>
      </c>
      <c r="J294">
        <f t="shared" si="48"/>
        <v>-1.2566370614359172</v>
      </c>
    </row>
    <row r="295" spans="1:10" x14ac:dyDescent="0.55000000000000004">
      <c r="A295">
        <v>-71</v>
      </c>
      <c r="B295">
        <v>3.21</v>
      </c>
      <c r="C295">
        <v>0.01</v>
      </c>
      <c r="D295">
        <f t="shared" si="49"/>
        <v>-2519.9999999999995</v>
      </c>
      <c r="E295">
        <f t="shared" si="50"/>
        <v>0</v>
      </c>
      <c r="F295">
        <f t="shared" si="46"/>
        <v>1.0000000000000231E-2</v>
      </c>
      <c r="G295">
        <f t="shared" si="47"/>
        <v>0</v>
      </c>
      <c r="H295">
        <f t="shared" si="51"/>
        <v>-119.99999999999744</v>
      </c>
      <c r="I295">
        <f t="shared" si="52"/>
        <v>0</v>
      </c>
      <c r="J295">
        <f t="shared" si="48"/>
        <v>-1.2391837689159739</v>
      </c>
    </row>
    <row r="296" spans="1:10" x14ac:dyDescent="0.55000000000000004">
      <c r="A296">
        <v>-70</v>
      </c>
      <c r="B296" s="49">
        <v>3.11</v>
      </c>
      <c r="C296">
        <v>0.01</v>
      </c>
      <c r="D296">
        <f t="shared" si="49"/>
        <v>-2279.9999999999995</v>
      </c>
      <c r="E296">
        <f t="shared" si="50"/>
        <v>0</v>
      </c>
      <c r="F296">
        <f t="shared" si="46"/>
        <v>0</v>
      </c>
      <c r="G296">
        <f t="shared" si="47"/>
        <v>0</v>
      </c>
      <c r="H296">
        <f t="shared" si="51"/>
        <v>-5.3290705182007514E-12</v>
      </c>
      <c r="I296">
        <f t="shared" si="52"/>
        <v>0</v>
      </c>
      <c r="J296">
        <f t="shared" si="48"/>
        <v>-1.2217304763960306</v>
      </c>
    </row>
    <row r="297" spans="1:10" x14ac:dyDescent="0.55000000000000004">
      <c r="A297">
        <v>-69</v>
      </c>
      <c r="B297">
        <v>3.02</v>
      </c>
      <c r="C297">
        <v>0.01</v>
      </c>
      <c r="D297">
        <f t="shared" si="49"/>
        <v>-2159.9999999999964</v>
      </c>
      <c r="E297">
        <f t="shared" si="50"/>
        <v>0</v>
      </c>
      <c r="F297">
        <f t="shared" si="46"/>
        <v>9.9999999999997868E-3</v>
      </c>
      <c r="G297">
        <f t="shared" si="47"/>
        <v>0</v>
      </c>
      <c r="H297">
        <f t="shared" si="51"/>
        <v>0</v>
      </c>
      <c r="I297">
        <f t="shared" si="52"/>
        <v>0</v>
      </c>
      <c r="J297">
        <f t="shared" si="48"/>
        <v>-1.2042771838760873</v>
      </c>
    </row>
    <row r="298" spans="1:10" x14ac:dyDescent="0.55000000000000004">
      <c r="A298">
        <v>-68</v>
      </c>
      <c r="B298" s="49">
        <v>2.93</v>
      </c>
      <c r="C298">
        <v>0.01</v>
      </c>
      <c r="D298">
        <f t="shared" si="49"/>
        <v>-2039.9999999999991</v>
      </c>
      <c r="E298">
        <f t="shared" si="50"/>
        <v>0</v>
      </c>
      <c r="F298">
        <f t="shared" si="46"/>
        <v>0</v>
      </c>
      <c r="G298">
        <f t="shared" si="47"/>
        <v>0</v>
      </c>
      <c r="H298">
        <f t="shared" si="51"/>
        <v>-119.99999999999744</v>
      </c>
      <c r="I298">
        <f t="shared" si="52"/>
        <v>0</v>
      </c>
      <c r="J298">
        <f t="shared" si="48"/>
        <v>-1.1868238913561442</v>
      </c>
    </row>
    <row r="299" spans="1:10" x14ac:dyDescent="0.55000000000000004">
      <c r="A299">
        <v>-67</v>
      </c>
      <c r="B299">
        <v>2.85</v>
      </c>
      <c r="C299">
        <v>0.01</v>
      </c>
      <c r="D299">
        <f t="shared" si="49"/>
        <v>-1920.0000000000018</v>
      </c>
      <c r="E299">
        <f t="shared" si="50"/>
        <v>0</v>
      </c>
      <c r="F299">
        <f t="shared" si="46"/>
        <v>0</v>
      </c>
      <c r="G299">
        <f t="shared" si="47"/>
        <v>0</v>
      </c>
      <c r="H299">
        <f t="shared" si="51"/>
        <v>0</v>
      </c>
      <c r="I299">
        <f t="shared" si="52"/>
        <v>0</v>
      </c>
      <c r="J299">
        <f t="shared" si="48"/>
        <v>-1.1693705988362009</v>
      </c>
    </row>
    <row r="300" spans="1:10" x14ac:dyDescent="0.55000000000000004">
      <c r="A300">
        <v>-66</v>
      </c>
      <c r="B300" s="49">
        <v>2.77</v>
      </c>
      <c r="C300">
        <v>0.01</v>
      </c>
      <c r="D300">
        <f t="shared" si="49"/>
        <v>-1920.0000000000018</v>
      </c>
      <c r="E300">
        <f t="shared" si="50"/>
        <v>0</v>
      </c>
      <c r="F300">
        <f t="shared" si="46"/>
        <v>0</v>
      </c>
      <c r="G300">
        <f t="shared" si="47"/>
        <v>0</v>
      </c>
      <c r="H300">
        <f t="shared" si="51"/>
        <v>-119.99999999999744</v>
      </c>
      <c r="I300">
        <f t="shared" si="52"/>
        <v>0</v>
      </c>
      <c r="J300">
        <f t="shared" si="48"/>
        <v>-1.1519173063162575</v>
      </c>
    </row>
    <row r="301" spans="1:10" x14ac:dyDescent="0.55000000000000004">
      <c r="A301">
        <v>-65</v>
      </c>
      <c r="B301">
        <v>2.69</v>
      </c>
      <c r="C301">
        <v>0.01</v>
      </c>
      <c r="D301">
        <f t="shared" si="49"/>
        <v>-1920.0000000000018</v>
      </c>
      <c r="E301">
        <f t="shared" si="50"/>
        <v>0</v>
      </c>
      <c r="F301">
        <f t="shared" si="46"/>
        <v>-9.9999999999997868E-3</v>
      </c>
      <c r="G301">
        <f t="shared" si="47"/>
        <v>0</v>
      </c>
      <c r="H301">
        <f t="shared" si="51"/>
        <v>119.99999999999744</v>
      </c>
      <c r="I301">
        <f t="shared" si="52"/>
        <v>0</v>
      </c>
      <c r="J301">
        <f t="shared" si="48"/>
        <v>-1.1344640137963142</v>
      </c>
    </row>
    <row r="302" spans="1:10" x14ac:dyDescent="0.55000000000000004">
      <c r="A302">
        <v>-64</v>
      </c>
      <c r="B302" s="49">
        <v>2.61</v>
      </c>
      <c r="C302">
        <v>0.01</v>
      </c>
      <c r="D302">
        <f t="shared" si="49"/>
        <v>-2039.9999999999991</v>
      </c>
      <c r="E302">
        <f t="shared" si="50"/>
        <v>0</v>
      </c>
      <c r="F302">
        <f t="shared" si="46"/>
        <v>9.9999999999997868E-3</v>
      </c>
      <c r="G302">
        <f t="shared" si="47"/>
        <v>0</v>
      </c>
      <c r="H302">
        <f t="shared" si="51"/>
        <v>240.00000000000023</v>
      </c>
      <c r="I302">
        <f t="shared" si="52"/>
        <v>0</v>
      </c>
      <c r="J302">
        <f t="shared" si="48"/>
        <v>-1.1170107212763709</v>
      </c>
    </row>
    <row r="303" spans="1:10" x14ac:dyDescent="0.55000000000000004">
      <c r="A303">
        <v>-63</v>
      </c>
      <c r="B303">
        <v>2.52</v>
      </c>
      <c r="C303">
        <v>0.01</v>
      </c>
      <c r="D303">
        <f t="shared" si="49"/>
        <v>-2039.9999999999991</v>
      </c>
      <c r="E303">
        <f t="shared" si="50"/>
        <v>0</v>
      </c>
      <c r="F303">
        <f t="shared" si="46"/>
        <v>1.0000000000000231E-2</v>
      </c>
      <c r="G303">
        <f t="shared" si="47"/>
        <v>0</v>
      </c>
      <c r="H303">
        <f t="shared" si="51"/>
        <v>-120.00000000000277</v>
      </c>
      <c r="I303">
        <f t="shared" si="52"/>
        <v>0</v>
      </c>
      <c r="J303">
        <f t="shared" si="48"/>
        <v>-1.0995574287564276</v>
      </c>
    </row>
    <row r="304" spans="1:10" x14ac:dyDescent="0.55000000000000004">
      <c r="A304">
        <v>-62</v>
      </c>
      <c r="B304" s="49">
        <v>2.44</v>
      </c>
      <c r="C304">
        <v>0.01</v>
      </c>
      <c r="D304">
        <f t="shared" si="49"/>
        <v>-1799.9999999999989</v>
      </c>
      <c r="E304">
        <f t="shared" si="50"/>
        <v>0</v>
      </c>
      <c r="F304">
        <f t="shared" si="46"/>
        <v>-4.4408920985006262E-16</v>
      </c>
      <c r="G304">
        <f t="shared" si="47"/>
        <v>0</v>
      </c>
      <c r="H304">
        <f t="shared" si="51"/>
        <v>-119.99999999999744</v>
      </c>
      <c r="I304">
        <f t="shared" si="52"/>
        <v>0</v>
      </c>
      <c r="J304">
        <f t="shared" si="48"/>
        <v>-1.0821041362364843</v>
      </c>
    </row>
    <row r="305" spans="1:10" x14ac:dyDescent="0.55000000000000004">
      <c r="A305">
        <v>-61</v>
      </c>
      <c r="B305">
        <v>2.37</v>
      </c>
      <c r="C305">
        <v>0.01</v>
      </c>
      <c r="D305">
        <f t="shared" si="49"/>
        <v>-1680.0000000000016</v>
      </c>
      <c r="E305">
        <f t="shared" si="50"/>
        <v>0</v>
      </c>
      <c r="F305">
        <f t="shared" si="46"/>
        <v>4.4408920985006262E-16</v>
      </c>
      <c r="G305">
        <f t="shared" si="47"/>
        <v>0</v>
      </c>
      <c r="H305">
        <f t="shared" si="51"/>
        <v>5.3290705182007514E-12</v>
      </c>
      <c r="I305">
        <f t="shared" si="52"/>
        <v>0</v>
      </c>
      <c r="J305">
        <f t="shared" si="48"/>
        <v>-1.064650843716541</v>
      </c>
    </row>
    <row r="306" spans="1:10" x14ac:dyDescent="0.55000000000000004">
      <c r="A306">
        <v>-60</v>
      </c>
      <c r="B306" s="49">
        <v>2.2999999999999998</v>
      </c>
      <c r="C306">
        <v>0.01</v>
      </c>
      <c r="D306">
        <f t="shared" si="49"/>
        <v>-1680.0000000000016</v>
      </c>
      <c r="E306">
        <f t="shared" si="50"/>
        <v>0</v>
      </c>
      <c r="F306">
        <f t="shared" si="46"/>
        <v>0</v>
      </c>
      <c r="G306">
        <f t="shared" si="47"/>
        <v>0</v>
      </c>
      <c r="H306">
        <f t="shared" si="51"/>
        <v>-1.0658141036401503E-11</v>
      </c>
      <c r="I306">
        <f t="shared" si="52"/>
        <v>0</v>
      </c>
      <c r="J306">
        <f t="shared" si="48"/>
        <v>-1.0471975511965976</v>
      </c>
    </row>
    <row r="307" spans="1:10" x14ac:dyDescent="0.55000000000000004">
      <c r="A307">
        <v>-59</v>
      </c>
      <c r="B307">
        <v>2.23</v>
      </c>
      <c r="C307">
        <v>0.01</v>
      </c>
      <c r="D307">
        <f t="shared" si="49"/>
        <v>-1679.9999999999961</v>
      </c>
      <c r="E307">
        <f t="shared" si="50"/>
        <v>0</v>
      </c>
      <c r="F307">
        <f t="shared" si="46"/>
        <v>-4.4408920985006262E-16</v>
      </c>
      <c r="G307">
        <f t="shared" si="47"/>
        <v>0</v>
      </c>
      <c r="H307">
        <f t="shared" si="51"/>
        <v>5.3290705182007514E-12</v>
      </c>
      <c r="I307">
        <f t="shared" si="52"/>
        <v>0</v>
      </c>
      <c r="J307">
        <f t="shared" si="48"/>
        <v>-1.0297442586766545</v>
      </c>
    </row>
    <row r="308" spans="1:10" x14ac:dyDescent="0.55000000000000004">
      <c r="A308">
        <v>-58</v>
      </c>
      <c r="B308" s="49">
        <v>2.16</v>
      </c>
      <c r="C308">
        <v>0.01</v>
      </c>
      <c r="D308">
        <f t="shared" si="49"/>
        <v>-1680.0000000000016</v>
      </c>
      <c r="E308">
        <f t="shared" si="50"/>
        <v>0</v>
      </c>
      <c r="F308">
        <f t="shared" si="46"/>
        <v>4.4408920985006262E-16</v>
      </c>
      <c r="G308">
        <f t="shared" si="47"/>
        <v>0</v>
      </c>
      <c r="H308">
        <f t="shared" si="51"/>
        <v>120.00000000000277</v>
      </c>
      <c r="I308">
        <f t="shared" si="52"/>
        <v>0</v>
      </c>
      <c r="J308">
        <f t="shared" si="48"/>
        <v>-1.0122909661567112</v>
      </c>
    </row>
    <row r="309" spans="1:10" x14ac:dyDescent="0.55000000000000004">
      <c r="A309">
        <v>-57</v>
      </c>
      <c r="B309">
        <v>2.09</v>
      </c>
      <c r="C309">
        <v>0.01</v>
      </c>
      <c r="D309">
        <f t="shared" si="49"/>
        <v>-1680.0000000000016</v>
      </c>
      <c r="E309">
        <f t="shared" si="50"/>
        <v>0</v>
      </c>
      <c r="F309">
        <f t="shared" si="46"/>
        <v>9.9999999999997868E-3</v>
      </c>
      <c r="G309">
        <f t="shared" si="47"/>
        <v>0</v>
      </c>
      <c r="H309">
        <f t="shared" si="51"/>
        <v>-5.3290705182007514E-12</v>
      </c>
      <c r="I309">
        <f t="shared" si="52"/>
        <v>0</v>
      </c>
      <c r="J309">
        <f t="shared" si="48"/>
        <v>-0.99483767363676789</v>
      </c>
    </row>
    <row r="310" spans="1:10" x14ac:dyDescent="0.55000000000000004">
      <c r="A310">
        <v>-56</v>
      </c>
      <c r="B310" s="49">
        <v>2.02</v>
      </c>
      <c r="C310">
        <v>0.01</v>
      </c>
      <c r="D310">
        <f t="shared" si="49"/>
        <v>-1559.9999999999986</v>
      </c>
      <c r="E310">
        <f t="shared" si="50"/>
        <v>0</v>
      </c>
      <c r="F310">
        <f t="shared" si="46"/>
        <v>0</v>
      </c>
      <c r="G310">
        <f t="shared" si="47"/>
        <v>0</v>
      </c>
      <c r="H310">
        <f t="shared" si="51"/>
        <v>-119.99999999999477</v>
      </c>
      <c r="I310">
        <f t="shared" si="52"/>
        <v>0</v>
      </c>
      <c r="J310">
        <f t="shared" si="48"/>
        <v>-0.97738438111682457</v>
      </c>
    </row>
    <row r="311" spans="1:10" x14ac:dyDescent="0.55000000000000004">
      <c r="A311">
        <v>-55</v>
      </c>
      <c r="B311">
        <v>1.96</v>
      </c>
      <c r="C311">
        <v>0.01</v>
      </c>
      <c r="D311">
        <f t="shared" si="49"/>
        <v>-1440.0000000000014</v>
      </c>
      <c r="E311">
        <f t="shared" si="50"/>
        <v>0</v>
      </c>
      <c r="F311">
        <f t="shared" si="46"/>
        <v>2.2204460492503131E-16</v>
      </c>
      <c r="G311">
        <f t="shared" si="47"/>
        <v>0</v>
      </c>
      <c r="H311">
        <f t="shared" si="51"/>
        <v>119.99999999999744</v>
      </c>
      <c r="I311">
        <f t="shared" si="52"/>
        <v>0</v>
      </c>
      <c r="J311">
        <f t="shared" si="48"/>
        <v>-0.95993108859688125</v>
      </c>
    </row>
    <row r="312" spans="1:10" x14ac:dyDescent="0.55000000000000004">
      <c r="A312">
        <v>-54</v>
      </c>
      <c r="B312" s="49">
        <v>1.9</v>
      </c>
      <c r="C312">
        <v>0.01</v>
      </c>
      <c r="D312">
        <f t="shared" si="49"/>
        <v>-1439.9999999999986</v>
      </c>
      <c r="E312">
        <f t="shared" si="50"/>
        <v>0</v>
      </c>
      <c r="F312">
        <f t="shared" si="46"/>
        <v>9.9999999999997868E-3</v>
      </c>
      <c r="G312">
        <f t="shared" si="47"/>
        <v>0</v>
      </c>
      <c r="H312">
        <f t="shared" si="51"/>
        <v>-240.00000000000287</v>
      </c>
      <c r="I312">
        <f t="shared" si="52"/>
        <v>0</v>
      </c>
      <c r="J312">
        <f t="shared" si="48"/>
        <v>-0.94247779607693793</v>
      </c>
    </row>
    <row r="313" spans="1:10" x14ac:dyDescent="0.55000000000000004">
      <c r="A313">
        <v>-53</v>
      </c>
      <c r="B313">
        <v>1.84</v>
      </c>
      <c r="C313">
        <v>0.01</v>
      </c>
      <c r="D313">
        <f t="shared" si="49"/>
        <v>-1319.9999999999984</v>
      </c>
      <c r="E313">
        <f t="shared" si="50"/>
        <v>0</v>
      </c>
      <c r="F313">
        <f t="shared" si="46"/>
        <v>-2.0000000000000018E-2</v>
      </c>
      <c r="G313">
        <f t="shared" si="47"/>
        <v>0</v>
      </c>
      <c r="H313">
        <f t="shared" si="51"/>
        <v>2.6645352591003757E-12</v>
      </c>
      <c r="I313">
        <f t="shared" si="52"/>
        <v>0</v>
      </c>
      <c r="J313">
        <f t="shared" si="48"/>
        <v>-0.92502450355699462</v>
      </c>
    </row>
    <row r="314" spans="1:10" x14ac:dyDescent="0.55000000000000004">
      <c r="A314">
        <v>-52</v>
      </c>
      <c r="B314" s="49">
        <v>1.79</v>
      </c>
      <c r="C314">
        <v>0.01</v>
      </c>
      <c r="D314">
        <f t="shared" si="49"/>
        <v>-1440.0000000000014</v>
      </c>
      <c r="E314">
        <f t="shared" si="50"/>
        <v>0</v>
      </c>
      <c r="F314">
        <f t="shared" si="46"/>
        <v>1.0000000000000009E-2</v>
      </c>
      <c r="G314">
        <f t="shared" si="47"/>
        <v>0</v>
      </c>
      <c r="H314">
        <f t="shared" si="51"/>
        <v>240.00000000000287</v>
      </c>
      <c r="I314">
        <f t="shared" si="52"/>
        <v>0</v>
      </c>
      <c r="J314">
        <f t="shared" si="48"/>
        <v>-0.90757121103705141</v>
      </c>
    </row>
    <row r="315" spans="1:10" x14ac:dyDescent="0.55000000000000004">
      <c r="A315">
        <v>-51</v>
      </c>
      <c r="B315">
        <v>1.72</v>
      </c>
      <c r="C315">
        <v>0.01</v>
      </c>
      <c r="D315">
        <f t="shared" si="49"/>
        <v>-1560.0000000000014</v>
      </c>
      <c r="E315">
        <f t="shared" si="50"/>
        <v>0</v>
      </c>
      <c r="F315">
        <f t="shared" si="46"/>
        <v>2.2204460492503131E-16</v>
      </c>
      <c r="G315">
        <f t="shared" si="47"/>
        <v>0</v>
      </c>
      <c r="H315">
        <f t="shared" si="51"/>
        <v>-2.6645352591003757E-12</v>
      </c>
      <c r="I315">
        <f t="shared" si="52"/>
        <v>0</v>
      </c>
      <c r="J315">
        <f t="shared" si="48"/>
        <v>-0.89011791851710809</v>
      </c>
    </row>
    <row r="316" spans="1:10" x14ac:dyDescent="0.55000000000000004">
      <c r="A316">
        <v>-50</v>
      </c>
      <c r="B316" s="49">
        <v>1.66</v>
      </c>
      <c r="C316">
        <v>0.01</v>
      </c>
      <c r="D316">
        <f t="shared" si="49"/>
        <v>-1439.9999999999986</v>
      </c>
      <c r="E316">
        <f t="shared" si="50"/>
        <v>0</v>
      </c>
      <c r="F316">
        <f t="shared" si="46"/>
        <v>9.9999999999997868E-3</v>
      </c>
      <c r="G316">
        <f t="shared" si="47"/>
        <v>0</v>
      </c>
      <c r="H316">
        <f t="shared" si="51"/>
        <v>-2.6645352591003757E-12</v>
      </c>
      <c r="I316">
        <f t="shared" si="52"/>
        <v>0</v>
      </c>
      <c r="J316">
        <f t="shared" si="48"/>
        <v>-0.87266462599716477</v>
      </c>
    </row>
    <row r="317" spans="1:10" x14ac:dyDescent="0.55000000000000004">
      <c r="A317">
        <v>-49</v>
      </c>
      <c r="B317">
        <v>1.6</v>
      </c>
      <c r="C317">
        <v>0.01</v>
      </c>
      <c r="D317">
        <f t="shared" si="49"/>
        <v>-1319.9999999999984</v>
      </c>
      <c r="E317">
        <f t="shared" si="50"/>
        <v>0</v>
      </c>
      <c r="F317">
        <f t="shared" si="46"/>
        <v>0</v>
      </c>
      <c r="G317">
        <f t="shared" si="47"/>
        <v>0</v>
      </c>
      <c r="H317">
        <f t="shared" si="51"/>
        <v>-119.99999999999744</v>
      </c>
      <c r="I317">
        <f t="shared" si="52"/>
        <v>0</v>
      </c>
      <c r="J317">
        <f t="shared" si="48"/>
        <v>-0.85521133347722145</v>
      </c>
    </row>
    <row r="318" spans="1:10" x14ac:dyDescent="0.55000000000000004">
      <c r="A318">
        <v>-48</v>
      </c>
      <c r="B318" s="49">
        <v>1.55</v>
      </c>
      <c r="C318">
        <v>0.01</v>
      </c>
      <c r="D318">
        <f t="shared" si="49"/>
        <v>-1200.0000000000011</v>
      </c>
      <c r="E318">
        <f t="shared" si="50"/>
        <v>0</v>
      </c>
      <c r="F318">
        <f t="shared" si="46"/>
        <v>0</v>
      </c>
      <c r="G318">
        <f t="shared" si="47"/>
        <v>0</v>
      </c>
      <c r="H318">
        <f t="shared" si="51"/>
        <v>120.00000000000011</v>
      </c>
      <c r="I318">
        <f t="shared" si="52"/>
        <v>0</v>
      </c>
      <c r="J318">
        <f t="shared" si="48"/>
        <v>-0.83775804095727824</v>
      </c>
    </row>
    <row r="319" spans="1:10" x14ac:dyDescent="0.55000000000000004">
      <c r="A319">
        <v>-47</v>
      </c>
      <c r="B319">
        <v>1.5</v>
      </c>
      <c r="C319">
        <v>0.01</v>
      </c>
      <c r="D319">
        <f t="shared" si="49"/>
        <v>-1200.0000000000011</v>
      </c>
      <c r="E319">
        <f t="shared" si="50"/>
        <v>0</v>
      </c>
      <c r="F319">
        <f t="shared" si="46"/>
        <v>1.0000000000000009E-2</v>
      </c>
      <c r="G319">
        <f t="shared" si="47"/>
        <v>0</v>
      </c>
      <c r="H319">
        <f t="shared" si="51"/>
        <v>2.6645352591003757E-12</v>
      </c>
      <c r="I319">
        <f t="shared" si="52"/>
        <v>0</v>
      </c>
      <c r="J319">
        <f t="shared" si="48"/>
        <v>-0.82030474843733492</v>
      </c>
    </row>
    <row r="320" spans="1:10" x14ac:dyDescent="0.55000000000000004">
      <c r="A320">
        <v>-46</v>
      </c>
      <c r="B320" s="49">
        <v>1.45</v>
      </c>
      <c r="C320">
        <v>0.01</v>
      </c>
      <c r="D320">
        <f t="shared" si="49"/>
        <v>-1080.0000000000009</v>
      </c>
      <c r="E320">
        <f t="shared" si="50"/>
        <v>0</v>
      </c>
      <c r="F320">
        <f t="shared" si="46"/>
        <v>2.2204460492503131E-16</v>
      </c>
      <c r="G320">
        <f t="shared" si="47"/>
        <v>0</v>
      </c>
      <c r="H320">
        <f t="shared" si="51"/>
        <v>-240.00000000000287</v>
      </c>
      <c r="I320">
        <f t="shared" si="52"/>
        <v>0</v>
      </c>
      <c r="J320">
        <f t="shared" si="48"/>
        <v>-0.8028514559173916</v>
      </c>
    </row>
    <row r="321" spans="1:10" x14ac:dyDescent="0.55000000000000004">
      <c r="A321">
        <v>-45</v>
      </c>
      <c r="B321">
        <v>1.41</v>
      </c>
      <c r="C321">
        <v>0.01</v>
      </c>
      <c r="D321">
        <f t="shared" si="49"/>
        <v>-959.99999999999818</v>
      </c>
      <c r="E321">
        <f t="shared" si="50"/>
        <v>0</v>
      </c>
      <c r="F321">
        <f t="shared" si="46"/>
        <v>-1.0000000000000231E-2</v>
      </c>
      <c r="G321">
        <f t="shared" si="47"/>
        <v>0</v>
      </c>
      <c r="H321">
        <f t="shared" si="51"/>
        <v>119.99999999999744</v>
      </c>
      <c r="I321">
        <f t="shared" si="52"/>
        <v>0</v>
      </c>
      <c r="J321">
        <f t="shared" si="48"/>
        <v>-0.78539816339744828</v>
      </c>
    </row>
    <row r="322" spans="1:10" x14ac:dyDescent="0.55000000000000004">
      <c r="A322">
        <v>-44</v>
      </c>
      <c r="B322" s="49">
        <v>1.37</v>
      </c>
      <c r="C322">
        <v>0.01</v>
      </c>
      <c r="D322">
        <f t="shared" si="49"/>
        <v>-1079.9999999999982</v>
      </c>
      <c r="E322">
        <f t="shared" si="50"/>
        <v>0</v>
      </c>
      <c r="F322">
        <f t="shared" si="46"/>
        <v>1.0000000000000009E-2</v>
      </c>
      <c r="G322">
        <f t="shared" si="47"/>
        <v>0</v>
      </c>
      <c r="H322">
        <f t="shared" si="51"/>
        <v>2.6645352591003757E-12</v>
      </c>
      <c r="I322">
        <f t="shared" si="52"/>
        <v>0</v>
      </c>
      <c r="J322">
        <f t="shared" si="48"/>
        <v>-0.76794487087750496</v>
      </c>
    </row>
    <row r="323" spans="1:10" x14ac:dyDescent="0.55000000000000004">
      <c r="A323">
        <v>-43</v>
      </c>
      <c r="B323">
        <v>1.32</v>
      </c>
      <c r="C323">
        <v>0.01</v>
      </c>
      <c r="D323">
        <f t="shared" si="49"/>
        <v>-1080.0000000000009</v>
      </c>
      <c r="E323">
        <f t="shared" si="50"/>
        <v>0</v>
      </c>
      <c r="F323">
        <f t="shared" si="46"/>
        <v>-1.0000000000000009E-2</v>
      </c>
      <c r="G323">
        <f t="shared" si="47"/>
        <v>0</v>
      </c>
      <c r="H323">
        <f t="shared" si="51"/>
        <v>0</v>
      </c>
      <c r="I323">
        <f t="shared" si="52"/>
        <v>0</v>
      </c>
      <c r="J323">
        <f t="shared" si="48"/>
        <v>-0.75049157835756175</v>
      </c>
    </row>
    <row r="324" spans="1:10" x14ac:dyDescent="0.55000000000000004">
      <c r="A324">
        <v>-42</v>
      </c>
      <c r="B324" s="49">
        <v>1.28</v>
      </c>
      <c r="C324">
        <v>0.01</v>
      </c>
      <c r="D324">
        <f t="shared" si="49"/>
        <v>-1080.0000000000009</v>
      </c>
      <c r="E324">
        <f t="shared" si="50"/>
        <v>0</v>
      </c>
      <c r="F324">
        <f t="shared" si="46"/>
        <v>1.0000000000000009E-2</v>
      </c>
      <c r="G324">
        <f t="shared" si="47"/>
        <v>0</v>
      </c>
      <c r="H324">
        <f t="shared" si="51"/>
        <v>0</v>
      </c>
      <c r="I324">
        <f t="shared" si="52"/>
        <v>0</v>
      </c>
      <c r="J324">
        <f t="shared" si="48"/>
        <v>-0.73303828583761843</v>
      </c>
    </row>
    <row r="325" spans="1:10" x14ac:dyDescent="0.55000000000000004">
      <c r="A325">
        <v>-41</v>
      </c>
      <c r="B325">
        <v>1.23</v>
      </c>
      <c r="C325">
        <v>0.01</v>
      </c>
      <c r="D325">
        <f t="shared" si="49"/>
        <v>-1080.0000000000009</v>
      </c>
      <c r="E325">
        <f t="shared" si="50"/>
        <v>0</v>
      </c>
      <c r="F325">
        <f t="shared" si="46"/>
        <v>-1.0000000000000009E-2</v>
      </c>
      <c r="G325">
        <f t="shared" si="47"/>
        <v>0</v>
      </c>
      <c r="H325">
        <f t="shared" si="51"/>
        <v>2.6645352591003757E-12</v>
      </c>
      <c r="I325">
        <f t="shared" si="52"/>
        <v>0</v>
      </c>
      <c r="J325">
        <f t="shared" si="48"/>
        <v>-0.71558499331767511</v>
      </c>
    </row>
    <row r="326" spans="1:10" x14ac:dyDescent="0.55000000000000004">
      <c r="A326">
        <v>-40</v>
      </c>
      <c r="B326" s="49">
        <v>1.19</v>
      </c>
      <c r="C326">
        <v>0.01</v>
      </c>
      <c r="D326">
        <f t="shared" si="49"/>
        <v>-1080.0000000000009</v>
      </c>
      <c r="E326">
        <f t="shared" si="50"/>
        <v>0</v>
      </c>
      <c r="F326">
        <f t="shared" si="46"/>
        <v>1.0000000000000231E-2</v>
      </c>
      <c r="G326">
        <f t="shared" si="47"/>
        <v>0</v>
      </c>
      <c r="H326">
        <f t="shared" si="51"/>
        <v>119.99999999999744</v>
      </c>
      <c r="I326">
        <f t="shared" si="52"/>
        <v>0</v>
      </c>
      <c r="J326">
        <f t="shared" si="48"/>
        <v>-0.69813170079773179</v>
      </c>
    </row>
    <row r="327" spans="1:10" x14ac:dyDescent="0.55000000000000004">
      <c r="A327">
        <v>-39</v>
      </c>
      <c r="B327">
        <v>1.1399999999999999</v>
      </c>
      <c r="C327">
        <v>0.01</v>
      </c>
      <c r="D327">
        <f t="shared" si="49"/>
        <v>-1079.9999999999982</v>
      </c>
      <c r="E327">
        <f t="shared" si="50"/>
        <v>0</v>
      </c>
      <c r="F327">
        <f t="shared" ref="F327:F390" si="53" xml:space="preserve"> (B329-2*B328+B327)</f>
        <v>-2.2204460492503131E-16</v>
      </c>
      <c r="G327">
        <f t="shared" ref="G327:G390" si="54" xml:space="preserve"> (C329 - 2*C328 + C327)</f>
        <v>0</v>
      </c>
      <c r="H327">
        <f t="shared" si="51"/>
        <v>-120.00000000000277</v>
      </c>
      <c r="I327">
        <f t="shared" si="52"/>
        <v>0</v>
      </c>
      <c r="J327">
        <f t="shared" ref="J327:J390" si="55">RADIANS(A327)</f>
        <v>-0.68067840827778847</v>
      </c>
    </row>
    <row r="328" spans="1:10" x14ac:dyDescent="0.55000000000000004">
      <c r="A328">
        <v>-38</v>
      </c>
      <c r="B328" s="49">
        <v>1.1000000000000001</v>
      </c>
      <c r="C328">
        <v>0.01</v>
      </c>
      <c r="D328">
        <f t="shared" ref="D328:D391" si="56">((B329-B327)*6*4000/2)</f>
        <v>-959.99999999999818</v>
      </c>
      <c r="E328">
        <f t="shared" ref="E328:E391" si="57">((C329-C327)*6*4000/2)</f>
        <v>0</v>
      </c>
      <c r="F328">
        <f t="shared" si="53"/>
        <v>0</v>
      </c>
      <c r="G328">
        <f t="shared" si="54"/>
        <v>0</v>
      </c>
      <c r="H328">
        <f t="shared" ref="H328:H391" si="58">((F329-F327)*6*4000/2)</f>
        <v>120.00000000000277</v>
      </c>
      <c r="I328">
        <f t="shared" ref="I328:I391" si="59">((G329-G327)*6*4000/2)</f>
        <v>0</v>
      </c>
      <c r="J328">
        <f t="shared" si="55"/>
        <v>-0.66322511575784526</v>
      </c>
    </row>
    <row r="329" spans="1:10" x14ac:dyDescent="0.55000000000000004">
      <c r="A329">
        <v>-37</v>
      </c>
      <c r="B329">
        <v>1.06</v>
      </c>
      <c r="C329">
        <v>0.01</v>
      </c>
      <c r="D329">
        <f t="shared" si="56"/>
        <v>-960.00000000000091</v>
      </c>
      <c r="E329">
        <f t="shared" si="57"/>
        <v>0</v>
      </c>
      <c r="F329">
        <f t="shared" si="53"/>
        <v>1.0000000000000009E-2</v>
      </c>
      <c r="G329">
        <f t="shared" si="54"/>
        <v>0</v>
      </c>
      <c r="H329">
        <f t="shared" si="58"/>
        <v>120.00000000000011</v>
      </c>
      <c r="I329">
        <f t="shared" si="59"/>
        <v>120</v>
      </c>
      <c r="J329">
        <f t="shared" si="55"/>
        <v>-0.64577182323790194</v>
      </c>
    </row>
    <row r="330" spans="1:10" x14ac:dyDescent="0.55000000000000004">
      <c r="A330">
        <v>-36</v>
      </c>
      <c r="B330" s="49">
        <v>1.02</v>
      </c>
      <c r="C330">
        <v>0.01</v>
      </c>
      <c r="D330">
        <f t="shared" si="56"/>
        <v>-840.0000000000008</v>
      </c>
      <c r="E330">
        <f t="shared" si="57"/>
        <v>0</v>
      </c>
      <c r="F330">
        <f t="shared" si="53"/>
        <v>1.0000000000000009E-2</v>
      </c>
      <c r="G330">
        <f t="shared" si="54"/>
        <v>0.01</v>
      </c>
      <c r="H330">
        <f t="shared" si="58"/>
        <v>-359.99999999999767</v>
      </c>
      <c r="I330">
        <f t="shared" si="59"/>
        <v>-120</v>
      </c>
      <c r="J330">
        <f t="shared" si="55"/>
        <v>-0.62831853071795862</v>
      </c>
    </row>
    <row r="331" spans="1:10" x14ac:dyDescent="0.55000000000000004">
      <c r="A331">
        <v>-35</v>
      </c>
      <c r="B331">
        <v>0.99</v>
      </c>
      <c r="C331">
        <v>0.01</v>
      </c>
      <c r="D331">
        <f t="shared" si="56"/>
        <v>-600.00000000000057</v>
      </c>
      <c r="E331">
        <f t="shared" si="57"/>
        <v>120</v>
      </c>
      <c r="F331">
        <f t="shared" si="53"/>
        <v>-1.9999999999999796E-2</v>
      </c>
      <c r="G331">
        <f t="shared" si="54"/>
        <v>-0.01</v>
      </c>
      <c r="H331">
        <f t="shared" si="58"/>
        <v>-1.3322676295501878E-12</v>
      </c>
      <c r="I331">
        <f t="shared" si="59"/>
        <v>-2.0816681711721685E-14</v>
      </c>
      <c r="J331">
        <f t="shared" si="55"/>
        <v>-0.6108652381980153</v>
      </c>
    </row>
    <row r="332" spans="1:10" x14ac:dyDescent="0.55000000000000004">
      <c r="A332">
        <v>-34</v>
      </c>
      <c r="B332" s="49">
        <v>0.97</v>
      </c>
      <c r="C332">
        <v>0.02</v>
      </c>
      <c r="D332">
        <f t="shared" si="56"/>
        <v>-719.99999999999932</v>
      </c>
      <c r="E332">
        <f t="shared" si="57"/>
        <v>120</v>
      </c>
      <c r="F332">
        <f t="shared" si="53"/>
        <v>9.9999999999998979E-3</v>
      </c>
      <c r="G332">
        <f t="shared" si="54"/>
        <v>9.9999999999999985E-3</v>
      </c>
      <c r="H332">
        <f t="shared" si="58"/>
        <v>239.99999999999756</v>
      </c>
      <c r="I332">
        <f t="shared" si="59"/>
        <v>2.0816681711721685E-14</v>
      </c>
      <c r="J332">
        <f t="shared" si="55"/>
        <v>-0.59341194567807209</v>
      </c>
    </row>
    <row r="333" spans="1:10" x14ac:dyDescent="0.55000000000000004">
      <c r="A333">
        <v>-33</v>
      </c>
      <c r="B333">
        <v>0.93</v>
      </c>
      <c r="C333">
        <v>0.02</v>
      </c>
      <c r="D333">
        <f t="shared" si="56"/>
        <v>-839.99999999999943</v>
      </c>
      <c r="E333">
        <f t="shared" si="57"/>
        <v>119.99999999999999</v>
      </c>
      <c r="F333">
        <f t="shared" si="53"/>
        <v>0</v>
      </c>
      <c r="G333">
        <f t="shared" si="54"/>
        <v>-9.9999999999999985E-3</v>
      </c>
      <c r="H333">
        <f t="shared" si="58"/>
        <v>-119.99999999999878</v>
      </c>
      <c r="I333">
        <f t="shared" si="59"/>
        <v>4.163336342344337E-14</v>
      </c>
      <c r="J333">
        <f t="shared" si="55"/>
        <v>-0.57595865315812877</v>
      </c>
    </row>
    <row r="334" spans="1:10" x14ac:dyDescent="0.55000000000000004">
      <c r="A334">
        <v>-32</v>
      </c>
      <c r="B334" s="49">
        <v>0.9</v>
      </c>
      <c r="C334">
        <v>0.03</v>
      </c>
      <c r="D334">
        <f t="shared" si="56"/>
        <v>-720.00000000000068</v>
      </c>
      <c r="E334">
        <f t="shared" si="57"/>
        <v>119.99999999999999</v>
      </c>
      <c r="F334">
        <f t="shared" si="53"/>
        <v>0</v>
      </c>
      <c r="G334">
        <f t="shared" si="54"/>
        <v>1.0000000000000002E-2</v>
      </c>
      <c r="H334">
        <f t="shared" si="58"/>
        <v>120.00000000000011</v>
      </c>
      <c r="I334">
        <f t="shared" si="59"/>
        <v>-4.163336342344337E-14</v>
      </c>
      <c r="J334">
        <f t="shared" si="55"/>
        <v>-0.55850536063818546</v>
      </c>
    </row>
    <row r="335" spans="1:10" x14ac:dyDescent="0.55000000000000004">
      <c r="A335">
        <v>-31</v>
      </c>
      <c r="B335">
        <v>0.87</v>
      </c>
      <c r="C335">
        <v>0.03</v>
      </c>
      <c r="D335">
        <f t="shared" si="56"/>
        <v>-720.00000000000068</v>
      </c>
      <c r="E335">
        <f t="shared" si="57"/>
        <v>120.00000000000003</v>
      </c>
      <c r="F335">
        <f t="shared" si="53"/>
        <v>1.0000000000000009E-2</v>
      </c>
      <c r="G335">
        <f t="shared" si="54"/>
        <v>-1.0000000000000002E-2</v>
      </c>
      <c r="H335">
        <f t="shared" si="58"/>
        <v>1.3322676295501878E-12</v>
      </c>
      <c r="I335">
        <f t="shared" si="59"/>
        <v>0</v>
      </c>
      <c r="J335">
        <f t="shared" si="55"/>
        <v>-0.54105206811824214</v>
      </c>
    </row>
    <row r="336" spans="1:10" x14ac:dyDescent="0.55000000000000004">
      <c r="A336">
        <v>-30</v>
      </c>
      <c r="B336" s="49">
        <v>0.84</v>
      </c>
      <c r="C336">
        <v>0.04</v>
      </c>
      <c r="D336">
        <f t="shared" si="56"/>
        <v>-600.00000000000057</v>
      </c>
      <c r="E336">
        <f t="shared" si="57"/>
        <v>120.00000000000003</v>
      </c>
      <c r="F336">
        <f t="shared" si="53"/>
        <v>1.1102230246251565E-16</v>
      </c>
      <c r="G336">
        <f t="shared" si="54"/>
        <v>1.0000000000000002E-2</v>
      </c>
      <c r="H336">
        <f t="shared" si="58"/>
        <v>-240.00000000000153</v>
      </c>
      <c r="I336">
        <f t="shared" si="59"/>
        <v>119.99999999999994</v>
      </c>
      <c r="J336">
        <f t="shared" si="55"/>
        <v>-0.52359877559829882</v>
      </c>
    </row>
    <row r="337" spans="1:10" x14ac:dyDescent="0.55000000000000004">
      <c r="A337">
        <v>-29</v>
      </c>
      <c r="B337">
        <v>0.82</v>
      </c>
      <c r="C337">
        <v>0.04</v>
      </c>
      <c r="D337">
        <f t="shared" si="56"/>
        <v>-479.99999999999909</v>
      </c>
      <c r="E337">
        <f t="shared" si="57"/>
        <v>120.00000000000003</v>
      </c>
      <c r="F337">
        <f t="shared" si="53"/>
        <v>-1.000000000000012E-2</v>
      </c>
      <c r="G337">
        <f t="shared" si="54"/>
        <v>-6.9388939039072284E-18</v>
      </c>
      <c r="H337">
        <f t="shared" si="58"/>
        <v>119.99999999999878</v>
      </c>
      <c r="I337">
        <f t="shared" si="59"/>
        <v>-119.99999999999986</v>
      </c>
      <c r="J337">
        <f t="shared" si="55"/>
        <v>-0.50614548307835561</v>
      </c>
    </row>
    <row r="338" spans="1:10" x14ac:dyDescent="0.55000000000000004">
      <c r="A338">
        <v>-28</v>
      </c>
      <c r="B338" s="49">
        <v>0.8</v>
      </c>
      <c r="C338">
        <v>0.05</v>
      </c>
      <c r="D338">
        <f t="shared" si="56"/>
        <v>-599.9999999999992</v>
      </c>
      <c r="E338">
        <f t="shared" si="57"/>
        <v>239.99999999999997</v>
      </c>
      <c r="F338">
        <f t="shared" si="53"/>
        <v>1.0000000000000009E-2</v>
      </c>
      <c r="G338">
        <f t="shared" si="54"/>
        <v>1.3877787807814457E-17</v>
      </c>
      <c r="H338">
        <f t="shared" si="58"/>
        <v>1.3322676295501878E-12</v>
      </c>
      <c r="I338">
        <f t="shared" si="59"/>
        <v>-8.3266726846886741E-14</v>
      </c>
      <c r="J338">
        <f t="shared" si="55"/>
        <v>-0.48869219055841229</v>
      </c>
    </row>
    <row r="339" spans="1:10" x14ac:dyDescent="0.55000000000000004">
      <c r="A339">
        <v>-27</v>
      </c>
      <c r="B339">
        <v>0.77</v>
      </c>
      <c r="C339">
        <v>0.06</v>
      </c>
      <c r="D339">
        <f t="shared" si="56"/>
        <v>-600.00000000000057</v>
      </c>
      <c r="E339">
        <f t="shared" si="57"/>
        <v>240.00000000000006</v>
      </c>
      <c r="F339">
        <f t="shared" si="53"/>
        <v>-1.0000000000000009E-2</v>
      </c>
      <c r="G339">
        <f t="shared" si="54"/>
        <v>-1.3877787807814457E-17</v>
      </c>
      <c r="H339">
        <f t="shared" si="58"/>
        <v>0</v>
      </c>
      <c r="I339">
        <f t="shared" si="59"/>
        <v>-1.6653345369377348E-13</v>
      </c>
      <c r="J339">
        <f t="shared" si="55"/>
        <v>-0.47123889803846897</v>
      </c>
    </row>
    <row r="340" spans="1:10" x14ac:dyDescent="0.55000000000000004">
      <c r="A340">
        <v>-26</v>
      </c>
      <c r="B340" s="49">
        <v>0.75</v>
      </c>
      <c r="C340">
        <v>7.0000000000000007E-2</v>
      </c>
      <c r="D340">
        <f t="shared" si="56"/>
        <v>-600.00000000000057</v>
      </c>
      <c r="E340">
        <f t="shared" si="57"/>
        <v>240.00000000000006</v>
      </c>
      <c r="F340">
        <f t="shared" si="53"/>
        <v>1.0000000000000009E-2</v>
      </c>
      <c r="G340">
        <f t="shared" si="54"/>
        <v>0</v>
      </c>
      <c r="H340">
        <f t="shared" si="58"/>
        <v>240.00000000000023</v>
      </c>
      <c r="I340">
        <f t="shared" si="59"/>
        <v>-119.99999999999977</v>
      </c>
      <c r="J340">
        <f t="shared" si="55"/>
        <v>-0.4537856055185257</v>
      </c>
    </row>
    <row r="341" spans="1:10" x14ac:dyDescent="0.55000000000000004">
      <c r="A341">
        <v>-25</v>
      </c>
      <c r="B341">
        <v>0.72</v>
      </c>
      <c r="C341">
        <v>0.08</v>
      </c>
      <c r="D341">
        <f t="shared" si="56"/>
        <v>-600.00000000000057</v>
      </c>
      <c r="E341">
        <f t="shared" si="57"/>
        <v>239.99999999999989</v>
      </c>
      <c r="F341">
        <f t="shared" si="53"/>
        <v>1.0000000000000009E-2</v>
      </c>
      <c r="G341">
        <f t="shared" si="54"/>
        <v>-9.999999999999995E-3</v>
      </c>
      <c r="H341">
        <f t="shared" si="58"/>
        <v>-119.99999999999878</v>
      </c>
      <c r="I341">
        <f t="shared" si="59"/>
        <v>120.00000000000011</v>
      </c>
      <c r="J341">
        <f t="shared" si="55"/>
        <v>-0.43633231299858238</v>
      </c>
    </row>
    <row r="342" spans="1:10" x14ac:dyDescent="0.55000000000000004">
      <c r="A342">
        <v>-24</v>
      </c>
      <c r="B342" s="49">
        <v>0.7</v>
      </c>
      <c r="C342">
        <v>0.09</v>
      </c>
      <c r="D342">
        <f t="shared" si="56"/>
        <v>-360.00000000000034</v>
      </c>
      <c r="E342">
        <f t="shared" si="57"/>
        <v>119.99999999999994</v>
      </c>
      <c r="F342">
        <f t="shared" si="53"/>
        <v>1.1102230246251565E-16</v>
      </c>
      <c r="G342">
        <f t="shared" si="54"/>
        <v>1.0000000000000009E-2</v>
      </c>
      <c r="H342">
        <f t="shared" si="58"/>
        <v>-240.00000000000153</v>
      </c>
      <c r="I342">
        <f t="shared" si="59"/>
        <v>119.99999999999977</v>
      </c>
      <c r="J342">
        <f t="shared" si="55"/>
        <v>-0.41887902047863912</v>
      </c>
    </row>
    <row r="343" spans="1:10" x14ac:dyDescent="0.55000000000000004">
      <c r="A343">
        <v>-23</v>
      </c>
      <c r="B343">
        <v>0.69</v>
      </c>
      <c r="C343">
        <v>0.09</v>
      </c>
      <c r="D343">
        <f t="shared" si="56"/>
        <v>-239.99999999999889</v>
      </c>
      <c r="E343">
        <f t="shared" si="57"/>
        <v>120.00000000000011</v>
      </c>
      <c r="F343">
        <f t="shared" si="53"/>
        <v>-1.000000000000012E-2</v>
      </c>
      <c r="G343">
        <f t="shared" si="54"/>
        <v>-1.3877787807814457E-17</v>
      </c>
      <c r="H343">
        <f t="shared" si="58"/>
        <v>119.99999999999878</v>
      </c>
      <c r="I343">
        <f t="shared" si="59"/>
        <v>-120.00000000000011</v>
      </c>
      <c r="J343">
        <f t="shared" si="55"/>
        <v>-0.4014257279586958</v>
      </c>
    </row>
    <row r="344" spans="1:10" x14ac:dyDescent="0.55000000000000004">
      <c r="A344">
        <v>-22</v>
      </c>
      <c r="B344" s="49">
        <v>0.68</v>
      </c>
      <c r="C344">
        <v>0.1</v>
      </c>
      <c r="D344">
        <f t="shared" si="56"/>
        <v>-359.99999999999898</v>
      </c>
      <c r="E344">
        <f t="shared" si="57"/>
        <v>240.00000000000006</v>
      </c>
      <c r="F344">
        <f t="shared" si="53"/>
        <v>1.0000000000000009E-2</v>
      </c>
      <c r="G344">
        <f t="shared" si="54"/>
        <v>0</v>
      </c>
      <c r="H344">
        <f t="shared" si="58"/>
        <v>1.3322676295501878E-12</v>
      </c>
      <c r="I344">
        <f t="shared" si="59"/>
        <v>3.3306690738754696E-13</v>
      </c>
      <c r="J344">
        <f t="shared" si="55"/>
        <v>-0.38397243543875248</v>
      </c>
    </row>
    <row r="345" spans="1:10" x14ac:dyDescent="0.55000000000000004">
      <c r="A345">
        <v>-21</v>
      </c>
      <c r="B345">
        <v>0.66</v>
      </c>
      <c r="C345">
        <v>0.11</v>
      </c>
      <c r="D345">
        <f t="shared" si="56"/>
        <v>-360.00000000000034</v>
      </c>
      <c r="E345">
        <f t="shared" si="57"/>
        <v>239.99999999999989</v>
      </c>
      <c r="F345">
        <f t="shared" si="53"/>
        <v>-1.0000000000000009E-2</v>
      </c>
      <c r="G345">
        <f t="shared" si="54"/>
        <v>1.3877787807814457E-17</v>
      </c>
      <c r="H345">
        <f t="shared" si="58"/>
        <v>0</v>
      </c>
      <c r="I345">
        <f t="shared" si="59"/>
        <v>0</v>
      </c>
      <c r="J345">
        <f t="shared" si="55"/>
        <v>-0.36651914291880922</v>
      </c>
    </row>
    <row r="346" spans="1:10" x14ac:dyDescent="0.55000000000000004">
      <c r="A346">
        <v>-20</v>
      </c>
      <c r="B346" s="49">
        <v>0.65</v>
      </c>
      <c r="C346">
        <v>0.12</v>
      </c>
      <c r="D346">
        <f t="shared" si="56"/>
        <v>-360.00000000000034</v>
      </c>
      <c r="E346">
        <f t="shared" si="57"/>
        <v>240.00000000000006</v>
      </c>
      <c r="F346">
        <f t="shared" si="53"/>
        <v>1.0000000000000009E-2</v>
      </c>
      <c r="G346">
        <f t="shared" si="54"/>
        <v>0</v>
      </c>
      <c r="H346">
        <f t="shared" si="58"/>
        <v>0</v>
      </c>
      <c r="I346">
        <f t="shared" si="59"/>
        <v>-120.00000000000027</v>
      </c>
      <c r="J346">
        <f t="shared" si="55"/>
        <v>-0.3490658503988659</v>
      </c>
    </row>
    <row r="347" spans="1:10" x14ac:dyDescent="0.55000000000000004">
      <c r="A347">
        <v>-19</v>
      </c>
      <c r="B347">
        <v>0.63</v>
      </c>
      <c r="C347">
        <v>0.13</v>
      </c>
      <c r="D347">
        <f t="shared" si="56"/>
        <v>-360.00000000000034</v>
      </c>
      <c r="E347">
        <f t="shared" si="57"/>
        <v>240.00000000000023</v>
      </c>
      <c r="F347">
        <f t="shared" si="53"/>
        <v>-1.0000000000000009E-2</v>
      </c>
      <c r="G347">
        <f t="shared" si="54"/>
        <v>-1.0000000000000009E-2</v>
      </c>
      <c r="H347">
        <f t="shared" si="58"/>
        <v>0</v>
      </c>
      <c r="I347">
        <f t="shared" si="59"/>
        <v>119.99999999999977</v>
      </c>
      <c r="J347">
        <f t="shared" si="55"/>
        <v>-0.33161255787892263</v>
      </c>
    </row>
    <row r="348" spans="1:10" x14ac:dyDescent="0.55000000000000004">
      <c r="A348">
        <v>-18</v>
      </c>
      <c r="B348" s="49">
        <v>0.62</v>
      </c>
      <c r="C348">
        <v>0.14000000000000001</v>
      </c>
      <c r="D348">
        <f t="shared" si="56"/>
        <v>-360.00000000000034</v>
      </c>
      <c r="E348">
        <f t="shared" si="57"/>
        <v>120.00000000000011</v>
      </c>
      <c r="F348">
        <f t="shared" si="53"/>
        <v>1.0000000000000009E-2</v>
      </c>
      <c r="G348">
        <f t="shared" si="54"/>
        <v>9.9999999999999811E-3</v>
      </c>
      <c r="H348">
        <f t="shared" si="58"/>
        <v>120.00000000000011</v>
      </c>
      <c r="I348">
        <f t="shared" si="59"/>
        <v>120.00000000000044</v>
      </c>
      <c r="J348">
        <f t="shared" si="55"/>
        <v>-0.31415926535897931</v>
      </c>
    </row>
    <row r="349" spans="1:10" x14ac:dyDescent="0.55000000000000004">
      <c r="A349">
        <v>-17</v>
      </c>
      <c r="B349">
        <v>0.6</v>
      </c>
      <c r="C349">
        <v>0.14000000000000001</v>
      </c>
      <c r="D349">
        <f t="shared" si="56"/>
        <v>-360.00000000000034</v>
      </c>
      <c r="E349">
        <f t="shared" si="57"/>
        <v>119.99999999999977</v>
      </c>
      <c r="F349">
        <f t="shared" si="53"/>
        <v>0</v>
      </c>
      <c r="G349">
        <f t="shared" si="54"/>
        <v>2.7755575615628914E-17</v>
      </c>
      <c r="H349">
        <f t="shared" si="58"/>
        <v>0</v>
      </c>
      <c r="I349">
        <f t="shared" si="59"/>
        <v>-119.99999999999977</v>
      </c>
      <c r="J349">
        <f t="shared" si="55"/>
        <v>-0.29670597283903605</v>
      </c>
    </row>
    <row r="350" spans="1:10" x14ac:dyDescent="0.55000000000000004">
      <c r="A350">
        <v>-16</v>
      </c>
      <c r="B350" s="49">
        <v>0.59</v>
      </c>
      <c r="C350">
        <v>0.15</v>
      </c>
      <c r="D350">
        <f t="shared" si="56"/>
        <v>-240.00000000000023</v>
      </c>
      <c r="E350">
        <f t="shared" si="57"/>
        <v>239.99999999999989</v>
      </c>
      <c r="F350">
        <f t="shared" si="53"/>
        <v>1.0000000000000009E-2</v>
      </c>
      <c r="G350">
        <f t="shared" si="54"/>
        <v>0</v>
      </c>
      <c r="H350">
        <f t="shared" si="58"/>
        <v>-239.99999999999889</v>
      </c>
      <c r="I350">
        <f t="shared" si="59"/>
        <v>-6.6613381477509392E-13</v>
      </c>
      <c r="J350">
        <f t="shared" si="55"/>
        <v>-0.27925268031909273</v>
      </c>
    </row>
    <row r="351" spans="1:10" x14ac:dyDescent="0.55000000000000004">
      <c r="A351">
        <v>-15</v>
      </c>
      <c r="B351">
        <v>0.57999999999999996</v>
      </c>
      <c r="C351">
        <v>0.16</v>
      </c>
      <c r="D351">
        <f t="shared" si="56"/>
        <v>-120.00000000000011</v>
      </c>
      <c r="E351">
        <f t="shared" si="57"/>
        <v>240.00000000000023</v>
      </c>
      <c r="F351">
        <f t="shared" si="53"/>
        <v>-1.9999999999999907E-2</v>
      </c>
      <c r="G351">
        <f t="shared" si="54"/>
        <v>-2.7755575615628914E-17</v>
      </c>
      <c r="H351">
        <f t="shared" si="58"/>
        <v>-1.3322676295501878E-12</v>
      </c>
      <c r="I351">
        <f t="shared" si="59"/>
        <v>3.3306690738754696E-13</v>
      </c>
      <c r="J351">
        <f t="shared" si="55"/>
        <v>-0.26179938779914941</v>
      </c>
    </row>
    <row r="352" spans="1:10" x14ac:dyDescent="0.55000000000000004">
      <c r="A352">
        <v>-14</v>
      </c>
      <c r="B352" s="49">
        <v>0.57999999999999996</v>
      </c>
      <c r="C352">
        <v>0.17</v>
      </c>
      <c r="D352">
        <f t="shared" si="56"/>
        <v>-239.99999999999889</v>
      </c>
      <c r="E352">
        <f t="shared" si="57"/>
        <v>239.99999999999989</v>
      </c>
      <c r="F352">
        <f t="shared" si="53"/>
        <v>9.9999999999998979E-3</v>
      </c>
      <c r="G352">
        <f t="shared" si="54"/>
        <v>2.7755575615628914E-17</v>
      </c>
      <c r="H352">
        <f t="shared" si="58"/>
        <v>239.99999999999889</v>
      </c>
      <c r="I352">
        <f t="shared" si="59"/>
        <v>-119.99999999999977</v>
      </c>
      <c r="J352">
        <f t="shared" si="55"/>
        <v>-0.24434609527920614</v>
      </c>
    </row>
    <row r="353" spans="1:10" x14ac:dyDescent="0.55000000000000004">
      <c r="A353">
        <v>-13</v>
      </c>
      <c r="B353">
        <v>0.56000000000000005</v>
      </c>
      <c r="C353">
        <v>0.18</v>
      </c>
      <c r="D353">
        <f t="shared" si="56"/>
        <v>-359.99999999999898</v>
      </c>
      <c r="E353">
        <f t="shared" si="57"/>
        <v>239.99999999999989</v>
      </c>
      <c r="F353">
        <f t="shared" si="53"/>
        <v>0</v>
      </c>
      <c r="G353">
        <f t="shared" si="54"/>
        <v>-1.0000000000000009E-2</v>
      </c>
      <c r="H353">
        <f t="shared" si="58"/>
        <v>-119.99999999999878</v>
      </c>
      <c r="I353">
        <f t="shared" si="59"/>
        <v>119.99999999999977</v>
      </c>
      <c r="J353">
        <f t="shared" si="55"/>
        <v>-0.22689280275926285</v>
      </c>
    </row>
    <row r="354" spans="1:10" x14ac:dyDescent="0.55000000000000004">
      <c r="A354">
        <v>-12</v>
      </c>
      <c r="B354" s="49">
        <v>0.55000000000000004</v>
      </c>
      <c r="C354">
        <v>0.19</v>
      </c>
      <c r="D354">
        <f t="shared" si="56"/>
        <v>-240.00000000000023</v>
      </c>
      <c r="E354">
        <f t="shared" si="57"/>
        <v>120.00000000000011</v>
      </c>
      <c r="F354">
        <f t="shared" si="53"/>
        <v>0</v>
      </c>
      <c r="G354">
        <f t="shared" si="54"/>
        <v>1.0000000000000009E-2</v>
      </c>
      <c r="H354">
        <f t="shared" si="58"/>
        <v>0</v>
      </c>
      <c r="I354">
        <f t="shared" si="59"/>
        <v>119.99999999999977</v>
      </c>
      <c r="J354">
        <f t="shared" si="55"/>
        <v>-0.20943951023931956</v>
      </c>
    </row>
    <row r="355" spans="1:10" x14ac:dyDescent="0.55000000000000004">
      <c r="A355">
        <v>-11</v>
      </c>
      <c r="B355">
        <v>0.54</v>
      </c>
      <c r="C355">
        <v>0.19</v>
      </c>
      <c r="D355">
        <f t="shared" si="56"/>
        <v>-240.00000000000023</v>
      </c>
      <c r="E355">
        <f t="shared" si="57"/>
        <v>120.00000000000011</v>
      </c>
      <c r="F355">
        <f t="shared" si="53"/>
        <v>0</v>
      </c>
      <c r="G355">
        <f t="shared" si="54"/>
        <v>-2.7755575615628914E-17</v>
      </c>
      <c r="H355">
        <f t="shared" si="58"/>
        <v>0</v>
      </c>
      <c r="I355">
        <f t="shared" si="59"/>
        <v>-119.99999999999977</v>
      </c>
      <c r="J355">
        <f t="shared" si="55"/>
        <v>-0.19198621771937624</v>
      </c>
    </row>
    <row r="356" spans="1:10" x14ac:dyDescent="0.55000000000000004">
      <c r="A356">
        <v>-10</v>
      </c>
      <c r="B356" s="49">
        <v>0.53</v>
      </c>
      <c r="C356">
        <v>0.2</v>
      </c>
      <c r="D356">
        <f t="shared" si="56"/>
        <v>-240.00000000000023</v>
      </c>
      <c r="E356">
        <f t="shared" si="57"/>
        <v>239.99999999999989</v>
      </c>
      <c r="F356">
        <f t="shared" si="53"/>
        <v>0</v>
      </c>
      <c r="G356">
        <f t="shared" si="54"/>
        <v>2.7755575615628914E-17</v>
      </c>
      <c r="H356">
        <f t="shared" si="58"/>
        <v>0</v>
      </c>
      <c r="I356">
        <f t="shared" si="59"/>
        <v>3.3306690738754696E-13</v>
      </c>
      <c r="J356">
        <f t="shared" si="55"/>
        <v>-0.17453292519943295</v>
      </c>
    </row>
    <row r="357" spans="1:10" x14ac:dyDescent="0.55000000000000004">
      <c r="A357">
        <v>-9</v>
      </c>
      <c r="B357">
        <v>0.52</v>
      </c>
      <c r="C357">
        <v>0.21</v>
      </c>
      <c r="D357">
        <f t="shared" si="56"/>
        <v>-240.00000000000023</v>
      </c>
      <c r="E357">
        <f t="shared" si="57"/>
        <v>239.99999999999989</v>
      </c>
      <c r="F357">
        <f t="shared" si="53"/>
        <v>0</v>
      </c>
      <c r="G357">
        <f t="shared" si="54"/>
        <v>0</v>
      </c>
      <c r="H357">
        <f t="shared" si="58"/>
        <v>120.00000000000011</v>
      </c>
      <c r="I357">
        <f t="shared" si="59"/>
        <v>-6.6613381477509392E-13</v>
      </c>
      <c r="J357">
        <f t="shared" si="55"/>
        <v>-0.15707963267948966</v>
      </c>
    </row>
    <row r="358" spans="1:10" x14ac:dyDescent="0.55000000000000004">
      <c r="A358">
        <v>-8</v>
      </c>
      <c r="B358" s="49">
        <v>0.51</v>
      </c>
      <c r="C358">
        <v>0.22</v>
      </c>
      <c r="D358">
        <f t="shared" si="56"/>
        <v>-240.00000000000023</v>
      </c>
      <c r="E358">
        <f t="shared" si="57"/>
        <v>240.00000000000023</v>
      </c>
      <c r="F358">
        <f t="shared" si="53"/>
        <v>1.0000000000000009E-2</v>
      </c>
      <c r="G358">
        <f t="shared" si="54"/>
        <v>-2.7755575615628914E-17</v>
      </c>
      <c r="H358">
        <f t="shared" si="58"/>
        <v>-120.00000000000011</v>
      </c>
      <c r="I358">
        <f t="shared" si="59"/>
        <v>3.3306690738754696E-13</v>
      </c>
      <c r="J358">
        <f t="shared" si="55"/>
        <v>-0.13962634015954636</v>
      </c>
    </row>
    <row r="359" spans="1:10" x14ac:dyDescent="0.55000000000000004">
      <c r="A359">
        <v>-7</v>
      </c>
      <c r="B359" s="49">
        <v>0.5</v>
      </c>
      <c r="C359">
        <v>0.23</v>
      </c>
      <c r="D359">
        <f t="shared" si="56"/>
        <v>-120.00000000000011</v>
      </c>
      <c r="E359">
        <f t="shared" si="57"/>
        <v>239.99999999999989</v>
      </c>
      <c r="F359">
        <f t="shared" si="53"/>
        <v>-1.0000000000000009E-2</v>
      </c>
      <c r="G359">
        <f t="shared" si="54"/>
        <v>2.7755575615628914E-17</v>
      </c>
      <c r="H359">
        <f t="shared" si="58"/>
        <v>-120.00000000000011</v>
      </c>
      <c r="I359">
        <f t="shared" si="59"/>
        <v>3.3306690738754696E-13</v>
      </c>
      <c r="J359">
        <f t="shared" si="55"/>
        <v>-0.12217304763960307</v>
      </c>
    </row>
    <row r="360" spans="1:10" x14ac:dyDescent="0.55000000000000004">
      <c r="A360">
        <v>-6</v>
      </c>
      <c r="B360" s="49">
        <v>0.5</v>
      </c>
      <c r="C360">
        <v>0.24</v>
      </c>
      <c r="D360">
        <f t="shared" si="56"/>
        <v>-120.00000000000011</v>
      </c>
      <c r="E360">
        <f t="shared" si="57"/>
        <v>239.99999999999989</v>
      </c>
      <c r="F360">
        <f t="shared" si="53"/>
        <v>0</v>
      </c>
      <c r="G360">
        <f t="shared" si="54"/>
        <v>0</v>
      </c>
      <c r="H360">
        <f t="shared" si="58"/>
        <v>120.00000000000011</v>
      </c>
      <c r="I360">
        <f t="shared" si="59"/>
        <v>-120.00000000000044</v>
      </c>
      <c r="J360">
        <f t="shared" si="55"/>
        <v>-0.10471975511965978</v>
      </c>
    </row>
    <row r="361" spans="1:10" x14ac:dyDescent="0.55000000000000004">
      <c r="A361">
        <v>-5</v>
      </c>
      <c r="B361">
        <v>0.49</v>
      </c>
      <c r="C361">
        <v>0.25</v>
      </c>
      <c r="D361">
        <f t="shared" si="56"/>
        <v>-240.00000000000023</v>
      </c>
      <c r="E361">
        <f t="shared" si="57"/>
        <v>240.00000000000023</v>
      </c>
      <c r="F361">
        <f t="shared" si="53"/>
        <v>0</v>
      </c>
      <c r="G361">
        <f t="shared" si="54"/>
        <v>-1.0000000000000009E-2</v>
      </c>
      <c r="H361">
        <f t="shared" si="58"/>
        <v>6.6613381477509392E-13</v>
      </c>
      <c r="I361">
        <f t="shared" si="59"/>
        <v>120.00000000000011</v>
      </c>
      <c r="J361">
        <f t="shared" si="55"/>
        <v>-8.7266462599716474E-2</v>
      </c>
    </row>
    <row r="362" spans="1:10" x14ac:dyDescent="0.55000000000000004">
      <c r="A362">
        <v>-4</v>
      </c>
      <c r="B362" s="49">
        <v>0.48</v>
      </c>
      <c r="C362">
        <v>0.26</v>
      </c>
      <c r="D362">
        <f t="shared" si="56"/>
        <v>-240.00000000000023</v>
      </c>
      <c r="E362">
        <f t="shared" si="57"/>
        <v>120.00000000000011</v>
      </c>
      <c r="F362">
        <f t="shared" si="53"/>
        <v>5.5511151231257827E-17</v>
      </c>
      <c r="G362">
        <f t="shared" si="54"/>
        <v>1.0000000000000009E-2</v>
      </c>
      <c r="H362">
        <f t="shared" si="58"/>
        <v>-6.6613381477509392E-13</v>
      </c>
      <c r="I362">
        <f t="shared" si="59"/>
        <v>120.00000000000011</v>
      </c>
      <c r="J362">
        <f t="shared" si="55"/>
        <v>-6.9813170079773182E-2</v>
      </c>
    </row>
    <row r="363" spans="1:10" x14ac:dyDescent="0.55000000000000004">
      <c r="A363">
        <v>-3</v>
      </c>
      <c r="B363">
        <v>0.47</v>
      </c>
      <c r="C363">
        <v>0.26</v>
      </c>
      <c r="D363">
        <f t="shared" si="56"/>
        <v>-239.99999999999955</v>
      </c>
      <c r="E363">
        <f t="shared" si="57"/>
        <v>120.00000000000011</v>
      </c>
      <c r="F363">
        <f t="shared" si="53"/>
        <v>-5.5511151231257827E-17</v>
      </c>
      <c r="G363">
        <f t="shared" si="54"/>
        <v>0</v>
      </c>
      <c r="H363">
        <f t="shared" si="58"/>
        <v>-6.6613381477509392E-13</v>
      </c>
      <c r="I363">
        <f t="shared" si="59"/>
        <v>-120.00000000000077</v>
      </c>
      <c r="J363">
        <f t="shared" si="55"/>
        <v>-5.235987755982989E-2</v>
      </c>
    </row>
    <row r="364" spans="1:10" x14ac:dyDescent="0.55000000000000004">
      <c r="A364">
        <v>-2</v>
      </c>
      <c r="B364" s="49">
        <v>0.46</v>
      </c>
      <c r="C364">
        <v>0.27</v>
      </c>
      <c r="D364">
        <f t="shared" si="56"/>
        <v>-239.99999999999955</v>
      </c>
      <c r="E364">
        <f t="shared" si="57"/>
        <v>240.00000000000023</v>
      </c>
      <c r="F364">
        <f t="shared" si="53"/>
        <v>0</v>
      </c>
      <c r="G364">
        <f t="shared" si="54"/>
        <v>-5.5511151231257827E-17</v>
      </c>
      <c r="H364">
        <f t="shared" si="58"/>
        <v>6.6613381477509392E-13</v>
      </c>
      <c r="I364">
        <f t="shared" si="59"/>
        <v>-119.99999999999945</v>
      </c>
      <c r="J364">
        <f t="shared" si="55"/>
        <v>-3.4906585039886591E-2</v>
      </c>
    </row>
    <row r="365" spans="1:10" x14ac:dyDescent="0.55000000000000004">
      <c r="A365">
        <v>-1</v>
      </c>
      <c r="B365">
        <v>0.45</v>
      </c>
      <c r="C365">
        <v>0.28000000000000003</v>
      </c>
      <c r="D365">
        <f t="shared" si="56"/>
        <v>-240.00000000000023</v>
      </c>
      <c r="E365">
        <f t="shared" si="57"/>
        <v>239.99999999999955</v>
      </c>
      <c r="F365">
        <f t="shared" si="53"/>
        <v>0</v>
      </c>
      <c r="G365">
        <f t="shared" si="54"/>
        <v>-9.9999999999999534E-3</v>
      </c>
      <c r="H365">
        <f t="shared" si="58"/>
        <v>0</v>
      </c>
      <c r="I365">
        <f t="shared" si="59"/>
        <v>120.00000000000077</v>
      </c>
      <c r="J365">
        <f t="shared" si="55"/>
        <v>-1.7453292519943295E-2</v>
      </c>
    </row>
    <row r="366" spans="1:10" x14ac:dyDescent="0.55000000000000004">
      <c r="A366">
        <v>0</v>
      </c>
      <c r="B366" s="49">
        <v>0.44</v>
      </c>
      <c r="C366">
        <v>0.28999999999999998</v>
      </c>
      <c r="D366">
        <f t="shared" si="56"/>
        <v>-240.00000000000023</v>
      </c>
      <c r="E366">
        <f t="shared" si="57"/>
        <v>119.99999999999945</v>
      </c>
      <c r="F366">
        <f t="shared" si="53"/>
        <v>0</v>
      </c>
      <c r="G366">
        <f t="shared" si="54"/>
        <v>1.0000000000000009E-2</v>
      </c>
      <c r="H366">
        <f t="shared" si="58"/>
        <v>0</v>
      </c>
      <c r="I366">
        <f t="shared" si="59"/>
        <v>119.99999999999945</v>
      </c>
      <c r="J366">
        <f t="shared" si="55"/>
        <v>0</v>
      </c>
    </row>
    <row r="367" spans="1:10" x14ac:dyDescent="0.55000000000000004">
      <c r="A367">
        <v>1</v>
      </c>
      <c r="B367">
        <v>0.43</v>
      </c>
      <c r="C367">
        <v>0.28999999999999998</v>
      </c>
      <c r="D367">
        <f t="shared" si="56"/>
        <v>-240.00000000000023</v>
      </c>
      <c r="E367">
        <f t="shared" si="57"/>
        <v>120.00000000000011</v>
      </c>
      <c r="F367">
        <f t="shared" si="53"/>
        <v>0</v>
      </c>
      <c r="G367">
        <f t="shared" si="54"/>
        <v>0</v>
      </c>
      <c r="H367">
        <f t="shared" si="58"/>
        <v>6.6613381477509392E-13</v>
      </c>
      <c r="I367">
        <f t="shared" si="59"/>
        <v>-120.00000000000011</v>
      </c>
      <c r="J367">
        <f t="shared" si="55"/>
        <v>1.7453292519943295E-2</v>
      </c>
    </row>
    <row r="368" spans="1:10" x14ac:dyDescent="0.55000000000000004">
      <c r="A368">
        <v>2</v>
      </c>
      <c r="B368" s="49">
        <v>0.42</v>
      </c>
      <c r="C368">
        <v>0.3</v>
      </c>
      <c r="D368">
        <f t="shared" si="56"/>
        <v>-240.00000000000023</v>
      </c>
      <c r="E368">
        <f t="shared" si="57"/>
        <v>240.00000000000023</v>
      </c>
      <c r="F368">
        <f t="shared" si="53"/>
        <v>5.5511151231257827E-17</v>
      </c>
      <c r="G368">
        <f t="shared" si="54"/>
        <v>0</v>
      </c>
      <c r="H368">
        <f t="shared" si="58"/>
        <v>-6.6613381477509392E-13</v>
      </c>
      <c r="I368">
        <f t="shared" si="59"/>
        <v>0</v>
      </c>
      <c r="J368">
        <f t="shared" si="55"/>
        <v>3.4906585039886591E-2</v>
      </c>
    </row>
    <row r="369" spans="1:10" x14ac:dyDescent="0.55000000000000004">
      <c r="A369">
        <v>3</v>
      </c>
      <c r="B369">
        <v>0.41</v>
      </c>
      <c r="C369">
        <v>0.31</v>
      </c>
      <c r="D369">
        <f t="shared" si="56"/>
        <v>-239.99999999999955</v>
      </c>
      <c r="E369">
        <f t="shared" si="57"/>
        <v>240.00000000000023</v>
      </c>
      <c r="F369">
        <f t="shared" si="53"/>
        <v>-5.5511151231257827E-17</v>
      </c>
      <c r="G369">
        <f t="shared" si="54"/>
        <v>0</v>
      </c>
      <c r="H369">
        <f t="shared" si="58"/>
        <v>-6.6613381477509392E-13</v>
      </c>
      <c r="I369">
        <f t="shared" si="59"/>
        <v>0</v>
      </c>
      <c r="J369">
        <f t="shared" si="55"/>
        <v>5.235987755982989E-2</v>
      </c>
    </row>
    <row r="370" spans="1:10" x14ac:dyDescent="0.55000000000000004">
      <c r="A370">
        <v>4</v>
      </c>
      <c r="B370" s="49">
        <v>0.4</v>
      </c>
      <c r="C370">
        <v>0.32</v>
      </c>
      <c r="D370">
        <f t="shared" si="56"/>
        <v>-239.99999999999955</v>
      </c>
      <c r="E370">
        <f t="shared" si="57"/>
        <v>240.00000000000023</v>
      </c>
      <c r="F370">
        <f t="shared" si="53"/>
        <v>0</v>
      </c>
      <c r="G370">
        <f t="shared" si="54"/>
        <v>0</v>
      </c>
      <c r="H370">
        <f t="shared" si="58"/>
        <v>6.6613381477509392E-13</v>
      </c>
      <c r="I370">
        <f t="shared" si="59"/>
        <v>-6.6613381477509392E-13</v>
      </c>
      <c r="J370">
        <f t="shared" si="55"/>
        <v>6.9813170079773182E-2</v>
      </c>
    </row>
    <row r="371" spans="1:10" x14ac:dyDescent="0.55000000000000004">
      <c r="A371">
        <v>5</v>
      </c>
      <c r="B371">
        <v>0.39</v>
      </c>
      <c r="C371">
        <v>0.33</v>
      </c>
      <c r="D371">
        <f t="shared" si="56"/>
        <v>-240.00000000000023</v>
      </c>
      <c r="E371">
        <f t="shared" si="57"/>
        <v>240.00000000000023</v>
      </c>
      <c r="F371">
        <f t="shared" si="53"/>
        <v>0</v>
      </c>
      <c r="G371">
        <f t="shared" si="54"/>
        <v>-5.5511151231257827E-17</v>
      </c>
      <c r="H371">
        <f t="shared" si="58"/>
        <v>0</v>
      </c>
      <c r="I371">
        <f t="shared" si="59"/>
        <v>6.6613381477509392E-13</v>
      </c>
      <c r="J371">
        <f t="shared" si="55"/>
        <v>8.7266462599716474E-2</v>
      </c>
    </row>
    <row r="372" spans="1:10" x14ac:dyDescent="0.55000000000000004">
      <c r="A372">
        <v>6</v>
      </c>
      <c r="B372" s="49">
        <v>0.38</v>
      </c>
      <c r="C372">
        <v>0.34</v>
      </c>
      <c r="D372">
        <f t="shared" si="56"/>
        <v>-240.00000000000023</v>
      </c>
      <c r="E372">
        <f t="shared" si="57"/>
        <v>239.99999999999955</v>
      </c>
      <c r="F372">
        <f t="shared" si="53"/>
        <v>0</v>
      </c>
      <c r="G372">
        <f t="shared" si="54"/>
        <v>5.5511151231257827E-17</v>
      </c>
      <c r="H372">
        <f t="shared" si="58"/>
        <v>0</v>
      </c>
      <c r="I372">
        <f t="shared" si="59"/>
        <v>6.6613381477509392E-13</v>
      </c>
      <c r="J372">
        <f t="shared" si="55"/>
        <v>0.10471975511965978</v>
      </c>
    </row>
    <row r="373" spans="1:10" x14ac:dyDescent="0.55000000000000004">
      <c r="A373">
        <v>7</v>
      </c>
      <c r="B373">
        <v>0.37</v>
      </c>
      <c r="C373">
        <v>0.35</v>
      </c>
      <c r="D373">
        <f t="shared" si="56"/>
        <v>-240.00000000000023</v>
      </c>
      <c r="E373">
        <f t="shared" si="57"/>
        <v>239.99999999999955</v>
      </c>
      <c r="F373">
        <f t="shared" si="53"/>
        <v>0</v>
      </c>
      <c r="G373">
        <f t="shared" si="54"/>
        <v>0</v>
      </c>
      <c r="H373">
        <f t="shared" si="58"/>
        <v>6.6613381477509392E-13</v>
      </c>
      <c r="I373">
        <f t="shared" si="59"/>
        <v>-6.6613381477509392E-13</v>
      </c>
      <c r="J373">
        <f t="shared" si="55"/>
        <v>0.12217304763960307</v>
      </c>
    </row>
    <row r="374" spans="1:10" x14ac:dyDescent="0.55000000000000004">
      <c r="A374">
        <v>8</v>
      </c>
      <c r="B374" s="49">
        <v>0.36</v>
      </c>
      <c r="C374">
        <v>0.36</v>
      </c>
      <c r="D374">
        <f t="shared" si="56"/>
        <v>-240.00000000000023</v>
      </c>
      <c r="E374">
        <f t="shared" si="57"/>
        <v>240.00000000000023</v>
      </c>
      <c r="F374">
        <f t="shared" si="53"/>
        <v>5.5511151231257827E-17</v>
      </c>
      <c r="G374">
        <f t="shared" si="54"/>
        <v>0</v>
      </c>
      <c r="H374">
        <f t="shared" si="58"/>
        <v>-6.6613381477509392E-13</v>
      </c>
      <c r="I374">
        <f t="shared" si="59"/>
        <v>0</v>
      </c>
      <c r="J374">
        <f t="shared" si="55"/>
        <v>0.13962634015954636</v>
      </c>
    </row>
    <row r="375" spans="1:10" x14ac:dyDescent="0.55000000000000004">
      <c r="A375">
        <v>9</v>
      </c>
      <c r="B375">
        <v>0.35</v>
      </c>
      <c r="C375">
        <v>0.37</v>
      </c>
      <c r="D375">
        <f t="shared" si="56"/>
        <v>-239.99999999999955</v>
      </c>
      <c r="E375">
        <f t="shared" si="57"/>
        <v>240.00000000000023</v>
      </c>
      <c r="F375">
        <f t="shared" si="53"/>
        <v>-5.5511151231257827E-17</v>
      </c>
      <c r="G375">
        <f t="shared" si="54"/>
        <v>0</v>
      </c>
      <c r="H375">
        <f t="shared" si="58"/>
        <v>-6.6613381477509392E-13</v>
      </c>
      <c r="I375">
        <f t="shared" si="59"/>
        <v>0</v>
      </c>
      <c r="J375">
        <f t="shared" si="55"/>
        <v>0.15707963267948966</v>
      </c>
    </row>
    <row r="376" spans="1:10" x14ac:dyDescent="0.55000000000000004">
      <c r="A376">
        <v>10</v>
      </c>
      <c r="B376" s="49">
        <v>0.34</v>
      </c>
      <c r="C376">
        <v>0.38</v>
      </c>
      <c r="D376">
        <f t="shared" si="56"/>
        <v>-239.99999999999955</v>
      </c>
      <c r="E376">
        <f t="shared" si="57"/>
        <v>240.00000000000023</v>
      </c>
      <c r="F376">
        <f t="shared" si="53"/>
        <v>0</v>
      </c>
      <c r="G376">
        <f t="shared" si="54"/>
        <v>0</v>
      </c>
      <c r="H376">
        <f t="shared" si="58"/>
        <v>6.6613381477509392E-13</v>
      </c>
      <c r="I376">
        <f t="shared" si="59"/>
        <v>-6.6613381477509392E-13</v>
      </c>
      <c r="J376">
        <f t="shared" si="55"/>
        <v>0.17453292519943295</v>
      </c>
    </row>
    <row r="377" spans="1:10" x14ac:dyDescent="0.55000000000000004">
      <c r="A377">
        <v>11</v>
      </c>
      <c r="B377">
        <v>0.33</v>
      </c>
      <c r="C377">
        <v>0.39</v>
      </c>
      <c r="D377">
        <f t="shared" si="56"/>
        <v>-240.00000000000023</v>
      </c>
      <c r="E377">
        <f t="shared" si="57"/>
        <v>240.00000000000023</v>
      </c>
      <c r="F377">
        <f t="shared" si="53"/>
        <v>0</v>
      </c>
      <c r="G377">
        <f t="shared" si="54"/>
        <v>-5.5511151231257827E-17</v>
      </c>
      <c r="H377">
        <f t="shared" si="58"/>
        <v>0</v>
      </c>
      <c r="I377">
        <f t="shared" si="59"/>
        <v>120.00000000000077</v>
      </c>
      <c r="J377">
        <f t="shared" si="55"/>
        <v>0.19198621771937624</v>
      </c>
    </row>
    <row r="378" spans="1:10" x14ac:dyDescent="0.55000000000000004">
      <c r="A378">
        <v>12</v>
      </c>
      <c r="B378" s="49">
        <v>0.32</v>
      </c>
      <c r="C378">
        <v>0.4</v>
      </c>
      <c r="D378">
        <f t="shared" si="56"/>
        <v>-240.00000000000023</v>
      </c>
      <c r="E378">
        <f t="shared" si="57"/>
        <v>239.99999999999955</v>
      </c>
      <c r="F378">
        <f t="shared" si="53"/>
        <v>0</v>
      </c>
      <c r="G378">
        <f t="shared" si="54"/>
        <v>1.0000000000000064E-2</v>
      </c>
      <c r="H378">
        <f t="shared" si="58"/>
        <v>0</v>
      </c>
      <c r="I378">
        <f t="shared" si="59"/>
        <v>6.6613381477509392E-13</v>
      </c>
      <c r="J378">
        <f t="shared" si="55"/>
        <v>0.20943951023931956</v>
      </c>
    </row>
    <row r="379" spans="1:10" x14ac:dyDescent="0.55000000000000004">
      <c r="A379">
        <v>13</v>
      </c>
      <c r="B379">
        <v>0.31</v>
      </c>
      <c r="C379">
        <v>0.41</v>
      </c>
      <c r="D379">
        <f t="shared" si="56"/>
        <v>-240.00000000000023</v>
      </c>
      <c r="E379">
        <f t="shared" si="57"/>
        <v>359.99999999999966</v>
      </c>
      <c r="F379">
        <f t="shared" si="53"/>
        <v>0</v>
      </c>
      <c r="G379">
        <f t="shared" si="54"/>
        <v>0</v>
      </c>
      <c r="H379">
        <f t="shared" si="58"/>
        <v>6.6613381477509392E-13</v>
      </c>
      <c r="I379">
        <f t="shared" si="59"/>
        <v>-120.00000000000144</v>
      </c>
      <c r="J379">
        <f t="shared" si="55"/>
        <v>0.22689280275926285</v>
      </c>
    </row>
    <row r="380" spans="1:10" x14ac:dyDescent="0.55000000000000004">
      <c r="A380">
        <v>14</v>
      </c>
      <c r="B380" s="49">
        <v>0.3</v>
      </c>
      <c r="C380">
        <v>0.43</v>
      </c>
      <c r="D380">
        <f t="shared" si="56"/>
        <v>-240.00000000000023</v>
      </c>
      <c r="E380">
        <f t="shared" si="57"/>
        <v>480.00000000000045</v>
      </c>
      <c r="F380">
        <f t="shared" si="53"/>
        <v>5.5511151231257827E-17</v>
      </c>
      <c r="G380">
        <f t="shared" si="54"/>
        <v>-5.5511151231257827E-17</v>
      </c>
      <c r="H380">
        <f t="shared" si="58"/>
        <v>-6.6613381477509392E-13</v>
      </c>
      <c r="I380">
        <f t="shared" si="59"/>
        <v>-119.99999999999945</v>
      </c>
      <c r="J380">
        <f t="shared" si="55"/>
        <v>0.24434609527920614</v>
      </c>
    </row>
    <row r="381" spans="1:10" x14ac:dyDescent="0.55000000000000004">
      <c r="A381">
        <v>15</v>
      </c>
      <c r="B381">
        <v>0.28999999999999998</v>
      </c>
      <c r="C381">
        <v>0.45</v>
      </c>
      <c r="D381">
        <f t="shared" si="56"/>
        <v>-239.99999999999955</v>
      </c>
      <c r="E381">
        <f t="shared" si="57"/>
        <v>479.99999999999977</v>
      </c>
      <c r="F381">
        <f t="shared" si="53"/>
        <v>-5.5511151231257827E-17</v>
      </c>
      <c r="G381">
        <f t="shared" si="54"/>
        <v>-9.9999999999999534E-3</v>
      </c>
      <c r="H381">
        <f t="shared" si="58"/>
        <v>-6.6613381477509392E-13</v>
      </c>
      <c r="I381">
        <f t="shared" si="59"/>
        <v>120.00000000000077</v>
      </c>
      <c r="J381">
        <f t="shared" si="55"/>
        <v>0.26179938779914941</v>
      </c>
    </row>
    <row r="382" spans="1:10" x14ac:dyDescent="0.55000000000000004">
      <c r="A382">
        <v>16</v>
      </c>
      <c r="B382" s="49">
        <v>0.28000000000000003</v>
      </c>
      <c r="C382">
        <v>0.47</v>
      </c>
      <c r="D382">
        <f t="shared" si="56"/>
        <v>-239.99999999999955</v>
      </c>
      <c r="E382">
        <f t="shared" si="57"/>
        <v>359.99999999999966</v>
      </c>
      <c r="F382">
        <f t="shared" si="53"/>
        <v>0</v>
      </c>
      <c r="G382">
        <f t="shared" si="54"/>
        <v>1.0000000000000009E-2</v>
      </c>
      <c r="H382">
        <f t="shared" si="58"/>
        <v>6.6613381477509392E-13</v>
      </c>
      <c r="I382">
        <f t="shared" si="59"/>
        <v>119.99999999999945</v>
      </c>
      <c r="J382">
        <f t="shared" si="55"/>
        <v>0.27925268031909273</v>
      </c>
    </row>
    <row r="383" spans="1:10" x14ac:dyDescent="0.55000000000000004">
      <c r="A383">
        <v>17</v>
      </c>
      <c r="B383">
        <v>0.27</v>
      </c>
      <c r="C383">
        <v>0.48</v>
      </c>
      <c r="D383">
        <f t="shared" si="56"/>
        <v>-240.00000000000023</v>
      </c>
      <c r="E383">
        <f t="shared" si="57"/>
        <v>360.00000000000034</v>
      </c>
      <c r="F383">
        <f t="shared" si="53"/>
        <v>0</v>
      </c>
      <c r="G383">
        <f t="shared" si="54"/>
        <v>0</v>
      </c>
      <c r="H383">
        <f t="shared" si="58"/>
        <v>0</v>
      </c>
      <c r="I383">
        <f t="shared" si="59"/>
        <v>0</v>
      </c>
      <c r="J383">
        <f t="shared" si="55"/>
        <v>0.29670597283903605</v>
      </c>
    </row>
    <row r="384" spans="1:10" x14ac:dyDescent="0.55000000000000004">
      <c r="A384">
        <v>18</v>
      </c>
      <c r="B384" s="49">
        <v>0.26</v>
      </c>
      <c r="C384">
        <v>0.5</v>
      </c>
      <c r="D384">
        <f t="shared" si="56"/>
        <v>-240.00000000000023</v>
      </c>
      <c r="E384">
        <f t="shared" si="57"/>
        <v>480.00000000000045</v>
      </c>
      <c r="F384">
        <f t="shared" si="53"/>
        <v>0</v>
      </c>
      <c r="G384">
        <f t="shared" si="54"/>
        <v>1.0000000000000009E-2</v>
      </c>
      <c r="H384">
        <f t="shared" si="58"/>
        <v>3.3306690738754696E-13</v>
      </c>
      <c r="I384">
        <f t="shared" si="59"/>
        <v>-120.00000000000144</v>
      </c>
      <c r="J384">
        <f t="shared" si="55"/>
        <v>0.31415926535897931</v>
      </c>
    </row>
    <row r="385" spans="1:10" x14ac:dyDescent="0.55000000000000004">
      <c r="A385">
        <v>19</v>
      </c>
      <c r="B385">
        <v>0.25</v>
      </c>
      <c r="C385">
        <v>0.52</v>
      </c>
      <c r="D385">
        <f t="shared" si="56"/>
        <v>-240.00000000000023</v>
      </c>
      <c r="E385">
        <f t="shared" si="57"/>
        <v>600.00000000000057</v>
      </c>
      <c r="F385">
        <f t="shared" si="53"/>
        <v>2.7755575615628914E-17</v>
      </c>
      <c r="G385">
        <f t="shared" si="54"/>
        <v>-1.000000000000012E-2</v>
      </c>
      <c r="H385">
        <f t="shared" si="58"/>
        <v>-3.3306690738754696E-13</v>
      </c>
      <c r="I385">
        <f t="shared" si="59"/>
        <v>-119.99999999999878</v>
      </c>
      <c r="J385">
        <f t="shared" si="55"/>
        <v>0.33161255787892263</v>
      </c>
    </row>
    <row r="386" spans="1:10" x14ac:dyDescent="0.55000000000000004">
      <c r="A386">
        <v>20</v>
      </c>
      <c r="B386">
        <v>0.24</v>
      </c>
      <c r="C386">
        <v>0.55000000000000004</v>
      </c>
      <c r="D386">
        <f t="shared" si="56"/>
        <v>-239.99999999999989</v>
      </c>
      <c r="E386">
        <f t="shared" si="57"/>
        <v>599.9999999999992</v>
      </c>
      <c r="F386">
        <f t="shared" si="53"/>
        <v>-2.7755575615628914E-17</v>
      </c>
      <c r="G386">
        <f t="shared" si="54"/>
        <v>1.1102230246251565E-16</v>
      </c>
      <c r="H386">
        <f t="shared" si="58"/>
        <v>-3.3306690738754696E-13</v>
      </c>
      <c r="I386">
        <f t="shared" si="59"/>
        <v>360.00000000000165</v>
      </c>
      <c r="J386">
        <f t="shared" si="55"/>
        <v>0.3490658503988659</v>
      </c>
    </row>
    <row r="387" spans="1:10" x14ac:dyDescent="0.55000000000000004">
      <c r="A387">
        <v>21</v>
      </c>
      <c r="B387">
        <v>0.23</v>
      </c>
      <c r="C387">
        <v>0.56999999999999995</v>
      </c>
      <c r="D387">
        <f t="shared" si="56"/>
        <v>-239.99999999999989</v>
      </c>
      <c r="E387">
        <f t="shared" si="57"/>
        <v>479.99999999999909</v>
      </c>
      <c r="F387">
        <f t="shared" si="53"/>
        <v>0</v>
      </c>
      <c r="G387">
        <f t="shared" si="54"/>
        <v>2.0000000000000018E-2</v>
      </c>
      <c r="H387">
        <f t="shared" si="58"/>
        <v>6.6613381477509392E-13</v>
      </c>
      <c r="I387">
        <f t="shared" si="59"/>
        <v>-240.00000000000153</v>
      </c>
      <c r="J387">
        <f t="shared" si="55"/>
        <v>0.36651914291880922</v>
      </c>
    </row>
    <row r="388" spans="1:10" x14ac:dyDescent="0.55000000000000004">
      <c r="A388">
        <v>22</v>
      </c>
      <c r="B388" s="49">
        <v>0.22</v>
      </c>
      <c r="C388">
        <v>0.59</v>
      </c>
      <c r="D388">
        <f t="shared" si="56"/>
        <v>-240.00000000000023</v>
      </c>
      <c r="E388">
        <f t="shared" si="57"/>
        <v>720.00000000000068</v>
      </c>
      <c r="F388">
        <f t="shared" si="53"/>
        <v>2.7755575615628914E-17</v>
      </c>
      <c r="G388">
        <f t="shared" si="54"/>
        <v>-2.0000000000000018E-2</v>
      </c>
      <c r="H388">
        <f t="shared" si="58"/>
        <v>-3.3306690738754696E-13</v>
      </c>
      <c r="I388">
        <f t="shared" si="59"/>
        <v>-120.00000000000011</v>
      </c>
      <c r="J388">
        <f t="shared" si="55"/>
        <v>0.38397243543875248</v>
      </c>
    </row>
    <row r="389" spans="1:10" x14ac:dyDescent="0.55000000000000004">
      <c r="A389">
        <v>23</v>
      </c>
      <c r="B389">
        <v>0.21</v>
      </c>
      <c r="C389">
        <v>0.63</v>
      </c>
      <c r="D389">
        <f t="shared" si="56"/>
        <v>-239.99999999999989</v>
      </c>
      <c r="E389">
        <f t="shared" si="57"/>
        <v>720.00000000000068</v>
      </c>
      <c r="F389">
        <f t="shared" si="53"/>
        <v>-2.7755575615628914E-17</v>
      </c>
      <c r="G389">
        <f t="shared" si="54"/>
        <v>1.0000000000000009E-2</v>
      </c>
      <c r="H389">
        <f t="shared" si="58"/>
        <v>119.99999999999977</v>
      </c>
      <c r="I389">
        <f t="shared" si="59"/>
        <v>239.99999999999889</v>
      </c>
      <c r="J389">
        <f t="shared" si="55"/>
        <v>0.4014257279586958</v>
      </c>
    </row>
    <row r="390" spans="1:10" x14ac:dyDescent="0.55000000000000004">
      <c r="A390">
        <v>24</v>
      </c>
      <c r="B390">
        <v>0.2</v>
      </c>
      <c r="C390">
        <v>0.65</v>
      </c>
      <c r="D390">
        <f t="shared" si="56"/>
        <v>-239.99999999999989</v>
      </c>
      <c r="E390">
        <f t="shared" si="57"/>
        <v>600.00000000000057</v>
      </c>
      <c r="F390">
        <f t="shared" si="53"/>
        <v>1.0000000000000009E-2</v>
      </c>
      <c r="G390">
        <f t="shared" si="54"/>
        <v>-1.1102230246251565E-16</v>
      </c>
      <c r="H390">
        <f t="shared" si="58"/>
        <v>-119.99999999999977</v>
      </c>
      <c r="I390">
        <f t="shared" si="59"/>
        <v>-239.99999999999889</v>
      </c>
      <c r="J390">
        <f t="shared" si="55"/>
        <v>0.41887902047863912</v>
      </c>
    </row>
    <row r="391" spans="1:10" x14ac:dyDescent="0.55000000000000004">
      <c r="A391">
        <v>25</v>
      </c>
      <c r="B391">
        <v>0.19</v>
      </c>
      <c r="C391">
        <v>0.68</v>
      </c>
      <c r="D391">
        <f t="shared" si="56"/>
        <v>-120.00000000000011</v>
      </c>
      <c r="E391">
        <f t="shared" si="57"/>
        <v>719.99999999999932</v>
      </c>
      <c r="F391">
        <f t="shared" ref="F391:F454" si="60" xml:space="preserve"> (B393-2*B392+B391)</f>
        <v>-1.0000000000000009E-2</v>
      </c>
      <c r="G391">
        <f t="shared" ref="G391:G454" si="61" xml:space="preserve"> (C393 - 2*C392 + C391)</f>
        <v>-9.9999999999998979E-3</v>
      </c>
      <c r="H391">
        <f t="shared" si="58"/>
        <v>-119.99999999999977</v>
      </c>
      <c r="I391">
        <f t="shared" si="59"/>
        <v>120.00000000000144</v>
      </c>
      <c r="J391">
        <f t="shared" ref="J391:J454" si="62">RADIANS(A391)</f>
        <v>0.43633231299858238</v>
      </c>
    </row>
    <row r="392" spans="1:10" x14ac:dyDescent="0.55000000000000004">
      <c r="A392">
        <v>26</v>
      </c>
      <c r="B392" s="49">
        <v>0.19</v>
      </c>
      <c r="C392">
        <v>0.71</v>
      </c>
      <c r="D392">
        <f t="shared" ref="D392:D455" si="63">((B393-B391)*6*4000/2)</f>
        <v>-120.00000000000011</v>
      </c>
      <c r="E392">
        <f t="shared" ref="E392:E455" si="64">((C393-C391)*6*4000/2)</f>
        <v>599.9999999999992</v>
      </c>
      <c r="F392">
        <f t="shared" si="60"/>
        <v>2.7755575615628914E-17</v>
      </c>
      <c r="G392">
        <f t="shared" si="61"/>
        <v>1.0000000000000009E-2</v>
      </c>
      <c r="H392">
        <f t="shared" ref="H392:H455" si="65">((F393-F391)*6*4000/2)</f>
        <v>119.99999999999977</v>
      </c>
      <c r="I392">
        <f t="shared" ref="I392:I455" si="66">((G393-G391)*6*4000/2)</f>
        <v>119.99999999999878</v>
      </c>
      <c r="J392">
        <f t="shared" si="62"/>
        <v>0.4537856055185257</v>
      </c>
    </row>
    <row r="393" spans="1:10" x14ac:dyDescent="0.55000000000000004">
      <c r="A393">
        <v>27</v>
      </c>
      <c r="B393">
        <v>0.18</v>
      </c>
      <c r="C393">
        <v>0.73</v>
      </c>
      <c r="D393">
        <f t="shared" si="63"/>
        <v>-239.99999999999989</v>
      </c>
      <c r="E393">
        <f t="shared" si="64"/>
        <v>600.00000000000057</v>
      </c>
      <c r="F393">
        <f t="shared" si="60"/>
        <v>-2.7755575615628914E-17</v>
      </c>
      <c r="G393">
        <f t="shared" si="61"/>
        <v>0</v>
      </c>
      <c r="H393">
        <f t="shared" si="65"/>
        <v>-3.3306690738754696E-13</v>
      </c>
      <c r="I393">
        <f t="shared" si="66"/>
        <v>-1.3322676295501878E-12</v>
      </c>
      <c r="J393">
        <f t="shared" si="62"/>
        <v>0.47123889803846897</v>
      </c>
    </row>
    <row r="394" spans="1:10" x14ac:dyDescent="0.55000000000000004">
      <c r="A394">
        <v>28</v>
      </c>
      <c r="B394">
        <v>0.17</v>
      </c>
      <c r="C394">
        <v>0.76</v>
      </c>
      <c r="D394">
        <f t="shared" si="63"/>
        <v>-239.99999999999989</v>
      </c>
      <c r="E394">
        <f t="shared" si="64"/>
        <v>720.00000000000068</v>
      </c>
      <c r="F394">
        <f t="shared" si="60"/>
        <v>0</v>
      </c>
      <c r="G394">
        <f t="shared" si="61"/>
        <v>9.9999999999998979E-3</v>
      </c>
      <c r="H394">
        <f t="shared" si="65"/>
        <v>6.6613381477509392E-13</v>
      </c>
      <c r="I394">
        <f t="shared" si="66"/>
        <v>1.3322676295501878E-12</v>
      </c>
      <c r="J394">
        <f t="shared" si="62"/>
        <v>0.48869219055841229</v>
      </c>
    </row>
    <row r="395" spans="1:10" x14ac:dyDescent="0.55000000000000004">
      <c r="A395">
        <v>29</v>
      </c>
      <c r="B395">
        <v>0.16</v>
      </c>
      <c r="C395">
        <v>0.79</v>
      </c>
      <c r="D395">
        <f t="shared" si="63"/>
        <v>-240.00000000000023</v>
      </c>
      <c r="E395">
        <f t="shared" si="64"/>
        <v>839.99999999999943</v>
      </c>
      <c r="F395">
        <f t="shared" si="60"/>
        <v>2.7755575615628914E-17</v>
      </c>
      <c r="G395">
        <f t="shared" si="61"/>
        <v>1.1102230246251565E-16</v>
      </c>
      <c r="H395">
        <f t="shared" si="65"/>
        <v>-3.3306690738754696E-13</v>
      </c>
      <c r="I395">
        <f t="shared" si="66"/>
        <v>-119.99999999999878</v>
      </c>
      <c r="J395">
        <f t="shared" si="62"/>
        <v>0.50614548307835561</v>
      </c>
    </row>
    <row r="396" spans="1:10" x14ac:dyDescent="0.55000000000000004">
      <c r="A396">
        <v>30</v>
      </c>
      <c r="B396">
        <v>0.15</v>
      </c>
      <c r="C396">
        <v>0.83</v>
      </c>
      <c r="D396">
        <f t="shared" si="63"/>
        <v>-239.99999999999989</v>
      </c>
      <c r="E396">
        <f t="shared" si="64"/>
        <v>959.99999999999955</v>
      </c>
      <c r="F396">
        <f t="shared" si="60"/>
        <v>-2.7755575615628914E-17</v>
      </c>
      <c r="G396">
        <f t="shared" si="61"/>
        <v>0</v>
      </c>
      <c r="H396">
        <f t="shared" si="65"/>
        <v>-3.3306690738754696E-13</v>
      </c>
      <c r="I396">
        <f t="shared" si="66"/>
        <v>-2.6645352591003757E-12</v>
      </c>
      <c r="J396">
        <f t="shared" si="62"/>
        <v>0.52359877559829882</v>
      </c>
    </row>
    <row r="397" spans="1:10" x14ac:dyDescent="0.55000000000000004">
      <c r="A397">
        <v>31</v>
      </c>
      <c r="B397">
        <v>0.14000000000000001</v>
      </c>
      <c r="C397">
        <v>0.87</v>
      </c>
      <c r="D397">
        <f t="shared" si="63"/>
        <v>-239.99999999999989</v>
      </c>
      <c r="E397">
        <f t="shared" si="64"/>
        <v>960.00000000000091</v>
      </c>
      <c r="F397">
        <f t="shared" si="60"/>
        <v>0</v>
      </c>
      <c r="G397">
        <f t="shared" si="61"/>
        <v>-1.1102230246251565E-16</v>
      </c>
      <c r="H397">
        <f t="shared" si="65"/>
        <v>3.3306690738754696E-13</v>
      </c>
      <c r="I397">
        <f t="shared" si="66"/>
        <v>1.3322676295501878E-12</v>
      </c>
      <c r="J397">
        <f t="shared" si="62"/>
        <v>0.54105206811824214</v>
      </c>
    </row>
    <row r="398" spans="1:10" x14ac:dyDescent="0.55000000000000004">
      <c r="A398">
        <v>32</v>
      </c>
      <c r="B398">
        <v>0.13</v>
      </c>
      <c r="C398">
        <v>0.91</v>
      </c>
      <c r="D398">
        <f t="shared" si="63"/>
        <v>-240.00000000000023</v>
      </c>
      <c r="E398">
        <f t="shared" si="64"/>
        <v>959.99999999999955</v>
      </c>
      <c r="F398">
        <f t="shared" si="60"/>
        <v>0</v>
      </c>
      <c r="G398">
        <f t="shared" si="61"/>
        <v>1.1102230246251565E-16</v>
      </c>
      <c r="H398">
        <f t="shared" si="65"/>
        <v>119.99999999999994</v>
      </c>
      <c r="I398">
        <f t="shared" si="66"/>
        <v>1.3322676295501878E-12</v>
      </c>
      <c r="J398">
        <f t="shared" si="62"/>
        <v>0.55850536063818546</v>
      </c>
    </row>
    <row r="399" spans="1:10" x14ac:dyDescent="0.55000000000000004">
      <c r="A399">
        <v>33</v>
      </c>
      <c r="B399">
        <v>0.12</v>
      </c>
      <c r="C399">
        <v>0.95</v>
      </c>
      <c r="D399">
        <f t="shared" si="63"/>
        <v>-240.00000000000006</v>
      </c>
      <c r="E399">
        <f t="shared" si="64"/>
        <v>959.99999999999955</v>
      </c>
      <c r="F399">
        <f t="shared" si="60"/>
        <v>9.999999999999995E-3</v>
      </c>
      <c r="G399">
        <f t="shared" si="61"/>
        <v>0</v>
      </c>
      <c r="H399">
        <f t="shared" si="65"/>
        <v>-119.99999999999994</v>
      </c>
      <c r="I399">
        <f t="shared" si="66"/>
        <v>-120.00000000000144</v>
      </c>
      <c r="J399">
        <f t="shared" si="62"/>
        <v>0.57595865315812877</v>
      </c>
    </row>
    <row r="400" spans="1:10" x14ac:dyDescent="0.55000000000000004">
      <c r="A400">
        <v>34</v>
      </c>
      <c r="B400">
        <v>0.11</v>
      </c>
      <c r="C400">
        <v>0.99</v>
      </c>
      <c r="D400">
        <f t="shared" si="63"/>
        <v>-119.99999999999994</v>
      </c>
      <c r="E400">
        <f t="shared" si="64"/>
        <v>960.00000000000091</v>
      </c>
      <c r="F400">
        <f t="shared" si="60"/>
        <v>-9.999999999999995E-3</v>
      </c>
      <c r="G400">
        <f t="shared" si="61"/>
        <v>-1.0000000000000009E-2</v>
      </c>
      <c r="H400">
        <f t="shared" si="65"/>
        <v>0</v>
      </c>
      <c r="I400">
        <f t="shared" si="66"/>
        <v>120.00000000000011</v>
      </c>
      <c r="J400">
        <f t="shared" si="62"/>
        <v>0.59341194567807209</v>
      </c>
    </row>
    <row r="401" spans="1:10" x14ac:dyDescent="0.55000000000000004">
      <c r="A401">
        <v>35</v>
      </c>
      <c r="B401">
        <v>0.11</v>
      </c>
      <c r="C401">
        <v>1.03</v>
      </c>
      <c r="D401">
        <f t="shared" si="63"/>
        <v>-119.99999999999994</v>
      </c>
      <c r="E401">
        <f t="shared" si="64"/>
        <v>840.0000000000008</v>
      </c>
      <c r="F401">
        <f t="shared" si="60"/>
        <v>9.999999999999995E-3</v>
      </c>
      <c r="G401">
        <f t="shared" si="61"/>
        <v>1.0000000000000009E-2</v>
      </c>
      <c r="H401">
        <f t="shared" si="65"/>
        <v>-1.6653345369377348E-13</v>
      </c>
      <c r="I401">
        <f t="shared" si="66"/>
        <v>239.99999999999756</v>
      </c>
      <c r="J401">
        <f t="shared" si="62"/>
        <v>0.6108652381980153</v>
      </c>
    </row>
    <row r="402" spans="1:10" x14ac:dyDescent="0.55000000000000004">
      <c r="A402">
        <v>36</v>
      </c>
      <c r="B402" s="49">
        <v>0.1</v>
      </c>
      <c r="C402">
        <v>1.06</v>
      </c>
      <c r="D402">
        <f t="shared" si="63"/>
        <v>-119.99999999999994</v>
      </c>
      <c r="E402">
        <f t="shared" si="64"/>
        <v>840.0000000000008</v>
      </c>
      <c r="F402">
        <f t="shared" si="60"/>
        <v>-1.0000000000000009E-2</v>
      </c>
      <c r="G402">
        <f t="shared" si="61"/>
        <v>9.9999999999997868E-3</v>
      </c>
      <c r="H402">
        <f t="shared" si="65"/>
        <v>1.6653345369377348E-13</v>
      </c>
      <c r="I402">
        <f t="shared" si="66"/>
        <v>-239.99999999999756</v>
      </c>
      <c r="J402">
        <f t="shared" si="62"/>
        <v>0.62831853071795862</v>
      </c>
    </row>
    <row r="403" spans="1:10" x14ac:dyDescent="0.55000000000000004">
      <c r="A403">
        <v>37</v>
      </c>
      <c r="B403" s="49">
        <v>0.1</v>
      </c>
      <c r="C403">
        <v>1.1000000000000001</v>
      </c>
      <c r="D403">
        <f t="shared" si="63"/>
        <v>-120.00000000000011</v>
      </c>
      <c r="E403">
        <f t="shared" si="64"/>
        <v>1079.9999999999982</v>
      </c>
      <c r="F403">
        <f t="shared" si="60"/>
        <v>1.0000000000000009E-2</v>
      </c>
      <c r="G403">
        <f t="shared" si="61"/>
        <v>-9.9999999999997868E-3</v>
      </c>
      <c r="H403">
        <f t="shared" si="65"/>
        <v>1.6653345369377348E-13</v>
      </c>
      <c r="I403">
        <f t="shared" si="66"/>
        <v>2.6645352591003757E-12</v>
      </c>
      <c r="J403">
        <f t="shared" si="62"/>
        <v>0.64577182323790194</v>
      </c>
    </row>
    <row r="404" spans="1:10" x14ac:dyDescent="0.55000000000000004">
      <c r="A404">
        <v>38</v>
      </c>
      <c r="B404">
        <v>0.09</v>
      </c>
      <c r="C404">
        <v>1.1499999999999999</v>
      </c>
      <c r="D404">
        <f t="shared" si="63"/>
        <v>-120.00000000000011</v>
      </c>
      <c r="E404">
        <f t="shared" si="64"/>
        <v>1079.9999999999982</v>
      </c>
      <c r="F404">
        <f t="shared" si="60"/>
        <v>-9.999999999999995E-3</v>
      </c>
      <c r="G404">
        <f t="shared" si="61"/>
        <v>1.0000000000000009E-2</v>
      </c>
      <c r="H404">
        <f t="shared" si="65"/>
        <v>-1.6653345369377348E-13</v>
      </c>
      <c r="I404">
        <f t="shared" si="66"/>
        <v>119.99999999999744</v>
      </c>
      <c r="J404">
        <f t="shared" si="62"/>
        <v>0.66322511575784526</v>
      </c>
    </row>
    <row r="405" spans="1:10" x14ac:dyDescent="0.55000000000000004">
      <c r="A405">
        <v>39</v>
      </c>
      <c r="B405">
        <v>0.09</v>
      </c>
      <c r="C405">
        <v>1.19</v>
      </c>
      <c r="D405">
        <f t="shared" si="63"/>
        <v>-119.99999999999994</v>
      </c>
      <c r="E405">
        <f t="shared" si="64"/>
        <v>1080.0000000000009</v>
      </c>
      <c r="F405">
        <f t="shared" si="60"/>
        <v>9.999999999999995E-3</v>
      </c>
      <c r="G405">
        <f t="shared" si="61"/>
        <v>0</v>
      </c>
      <c r="H405">
        <f t="shared" si="65"/>
        <v>0</v>
      </c>
      <c r="I405">
        <f t="shared" si="66"/>
        <v>-120.00000000000011</v>
      </c>
      <c r="J405">
        <f t="shared" si="62"/>
        <v>0.68067840827778847</v>
      </c>
    </row>
    <row r="406" spans="1:10" x14ac:dyDescent="0.55000000000000004">
      <c r="A406">
        <v>40</v>
      </c>
      <c r="B406">
        <v>0.08</v>
      </c>
      <c r="C406">
        <v>1.24</v>
      </c>
      <c r="D406">
        <f t="shared" si="63"/>
        <v>-119.99999999999994</v>
      </c>
      <c r="E406">
        <f t="shared" si="64"/>
        <v>1200.0000000000011</v>
      </c>
      <c r="F406">
        <f t="shared" si="60"/>
        <v>-9.999999999999995E-3</v>
      </c>
      <c r="G406">
        <f t="shared" si="61"/>
        <v>0</v>
      </c>
      <c r="H406">
        <f t="shared" si="65"/>
        <v>0</v>
      </c>
      <c r="I406">
        <f t="shared" si="66"/>
        <v>-2.6645352591003757E-12</v>
      </c>
      <c r="J406">
        <f t="shared" si="62"/>
        <v>0.69813170079773179</v>
      </c>
    </row>
    <row r="407" spans="1:10" x14ac:dyDescent="0.55000000000000004">
      <c r="A407">
        <v>41</v>
      </c>
      <c r="B407">
        <v>0.08</v>
      </c>
      <c r="C407">
        <v>1.29</v>
      </c>
      <c r="D407">
        <f t="shared" si="63"/>
        <v>-119.99999999999994</v>
      </c>
      <c r="E407">
        <f t="shared" si="64"/>
        <v>1200.0000000000011</v>
      </c>
      <c r="F407">
        <f t="shared" si="60"/>
        <v>9.999999999999995E-3</v>
      </c>
      <c r="G407">
        <f t="shared" si="61"/>
        <v>-2.2204460492503131E-16</v>
      </c>
      <c r="H407">
        <f t="shared" si="65"/>
        <v>119.99999999999994</v>
      </c>
      <c r="I407">
        <f t="shared" si="66"/>
        <v>120.00000000000277</v>
      </c>
      <c r="J407">
        <f t="shared" si="62"/>
        <v>0.71558499331767511</v>
      </c>
    </row>
    <row r="408" spans="1:10" x14ac:dyDescent="0.55000000000000004">
      <c r="A408">
        <v>42</v>
      </c>
      <c r="B408">
        <v>7.0000000000000007E-2</v>
      </c>
      <c r="C408">
        <v>1.34</v>
      </c>
      <c r="D408">
        <f t="shared" si="63"/>
        <v>-119.99999999999994</v>
      </c>
      <c r="E408">
        <f t="shared" si="64"/>
        <v>1199.9999999999984</v>
      </c>
      <c r="F408">
        <f t="shared" si="60"/>
        <v>0</v>
      </c>
      <c r="G408">
        <f t="shared" si="61"/>
        <v>1.0000000000000231E-2</v>
      </c>
      <c r="H408">
        <f t="shared" si="65"/>
        <v>-119.99999999999994</v>
      </c>
      <c r="I408">
        <f t="shared" si="66"/>
        <v>-119.99999999999744</v>
      </c>
      <c r="J408">
        <f t="shared" si="62"/>
        <v>0.73303828583761843</v>
      </c>
    </row>
    <row r="409" spans="1:10" x14ac:dyDescent="0.55000000000000004">
      <c r="A409">
        <v>43</v>
      </c>
      <c r="B409">
        <v>7.0000000000000007E-2</v>
      </c>
      <c r="C409">
        <v>1.39</v>
      </c>
      <c r="D409">
        <f t="shared" si="63"/>
        <v>0</v>
      </c>
      <c r="E409">
        <f t="shared" si="64"/>
        <v>1319.9999999999984</v>
      </c>
      <c r="F409">
        <f t="shared" si="60"/>
        <v>0</v>
      </c>
      <c r="G409">
        <f t="shared" si="61"/>
        <v>-1.0000000000000009E-2</v>
      </c>
      <c r="H409">
        <f t="shared" si="65"/>
        <v>0</v>
      </c>
      <c r="I409">
        <f t="shared" si="66"/>
        <v>-2.6645352591003757E-12</v>
      </c>
      <c r="J409">
        <f t="shared" si="62"/>
        <v>0.75049157835756175</v>
      </c>
    </row>
    <row r="410" spans="1:10" x14ac:dyDescent="0.55000000000000004">
      <c r="A410">
        <v>44</v>
      </c>
      <c r="B410">
        <v>7.0000000000000007E-2</v>
      </c>
      <c r="C410">
        <v>1.45</v>
      </c>
      <c r="D410">
        <f t="shared" si="63"/>
        <v>0</v>
      </c>
      <c r="E410">
        <f t="shared" si="64"/>
        <v>1320.0000000000011</v>
      </c>
      <c r="F410">
        <f t="shared" si="60"/>
        <v>0</v>
      </c>
      <c r="G410">
        <f t="shared" si="61"/>
        <v>1.0000000000000009E-2</v>
      </c>
      <c r="H410">
        <f t="shared" si="65"/>
        <v>0</v>
      </c>
      <c r="I410">
        <f t="shared" si="66"/>
        <v>0</v>
      </c>
      <c r="J410">
        <f t="shared" si="62"/>
        <v>0.76794487087750496</v>
      </c>
    </row>
    <row r="411" spans="1:10" x14ac:dyDescent="0.55000000000000004">
      <c r="A411">
        <v>45</v>
      </c>
      <c r="B411">
        <v>7.0000000000000007E-2</v>
      </c>
      <c r="C411">
        <v>1.5</v>
      </c>
      <c r="D411">
        <f t="shared" si="63"/>
        <v>0</v>
      </c>
      <c r="E411">
        <f t="shared" si="64"/>
        <v>1320.0000000000011</v>
      </c>
      <c r="F411">
        <f t="shared" si="60"/>
        <v>0</v>
      </c>
      <c r="G411">
        <f t="shared" si="61"/>
        <v>-1.0000000000000009E-2</v>
      </c>
      <c r="H411">
        <f t="shared" si="65"/>
        <v>-120.00000000000011</v>
      </c>
      <c r="I411">
        <f t="shared" si="66"/>
        <v>-2.6645352591003757E-12</v>
      </c>
      <c r="J411">
        <f t="shared" si="62"/>
        <v>0.78539816339744828</v>
      </c>
    </row>
    <row r="412" spans="1:10" x14ac:dyDescent="0.55000000000000004">
      <c r="A412">
        <v>46</v>
      </c>
      <c r="B412">
        <v>7.0000000000000007E-2</v>
      </c>
      <c r="C412">
        <v>1.56</v>
      </c>
      <c r="D412">
        <f t="shared" si="63"/>
        <v>0</v>
      </c>
      <c r="E412">
        <f t="shared" si="64"/>
        <v>1320.0000000000011</v>
      </c>
      <c r="F412">
        <f t="shared" si="60"/>
        <v>-1.0000000000000009E-2</v>
      </c>
      <c r="G412">
        <f t="shared" si="61"/>
        <v>9.9999999999997868E-3</v>
      </c>
      <c r="H412">
        <f t="shared" si="65"/>
        <v>120.00000000000011</v>
      </c>
      <c r="I412">
        <f t="shared" si="66"/>
        <v>120.00000000000277</v>
      </c>
      <c r="J412">
        <f t="shared" si="62"/>
        <v>0.8028514559173916</v>
      </c>
    </row>
    <row r="413" spans="1:10" x14ac:dyDescent="0.55000000000000004">
      <c r="A413">
        <v>47</v>
      </c>
      <c r="B413">
        <v>7.0000000000000007E-2</v>
      </c>
      <c r="C413">
        <v>1.61</v>
      </c>
      <c r="D413">
        <f t="shared" si="63"/>
        <v>-120.00000000000011</v>
      </c>
      <c r="E413">
        <f t="shared" si="64"/>
        <v>1319.9999999999984</v>
      </c>
      <c r="F413">
        <f t="shared" si="60"/>
        <v>1.0000000000000009E-2</v>
      </c>
      <c r="G413">
        <f t="shared" si="61"/>
        <v>2.2204460492503131E-16</v>
      </c>
      <c r="H413">
        <f t="shared" si="65"/>
        <v>120.00000000000011</v>
      </c>
      <c r="I413">
        <f t="shared" si="66"/>
        <v>2.6645352591003757E-12</v>
      </c>
      <c r="J413">
        <f t="shared" si="62"/>
        <v>0.82030474843733492</v>
      </c>
    </row>
    <row r="414" spans="1:10" x14ac:dyDescent="0.55000000000000004">
      <c r="A414">
        <v>48</v>
      </c>
      <c r="B414">
        <v>0.06</v>
      </c>
      <c r="C414">
        <v>1.67</v>
      </c>
      <c r="D414">
        <f t="shared" si="63"/>
        <v>-120.00000000000011</v>
      </c>
      <c r="E414">
        <f t="shared" si="64"/>
        <v>1439.9999999999986</v>
      </c>
      <c r="F414">
        <f t="shared" si="60"/>
        <v>0</v>
      </c>
      <c r="G414">
        <f t="shared" si="61"/>
        <v>1.0000000000000009E-2</v>
      </c>
      <c r="H414">
        <f t="shared" si="65"/>
        <v>-120.00000000000011</v>
      </c>
      <c r="I414">
        <f t="shared" si="66"/>
        <v>-240.00000000000287</v>
      </c>
      <c r="J414">
        <f t="shared" si="62"/>
        <v>0.83775804095727824</v>
      </c>
    </row>
    <row r="415" spans="1:10" x14ac:dyDescent="0.55000000000000004">
      <c r="A415">
        <v>49</v>
      </c>
      <c r="B415">
        <v>0.06</v>
      </c>
      <c r="C415">
        <v>1.73</v>
      </c>
      <c r="D415">
        <f t="shared" si="63"/>
        <v>0</v>
      </c>
      <c r="E415">
        <f t="shared" si="64"/>
        <v>1560.0000000000014</v>
      </c>
      <c r="F415">
        <f t="shared" si="60"/>
        <v>0</v>
      </c>
      <c r="G415">
        <f t="shared" si="61"/>
        <v>-2.0000000000000018E-2</v>
      </c>
      <c r="H415">
        <f t="shared" si="65"/>
        <v>0</v>
      </c>
      <c r="I415">
        <f t="shared" si="66"/>
        <v>-2.6645352591003757E-12</v>
      </c>
      <c r="J415">
        <f t="shared" si="62"/>
        <v>0.85521133347722145</v>
      </c>
    </row>
    <row r="416" spans="1:10" x14ac:dyDescent="0.55000000000000004">
      <c r="A416">
        <v>50</v>
      </c>
      <c r="B416">
        <v>0.06</v>
      </c>
      <c r="C416">
        <v>1.8</v>
      </c>
      <c r="D416">
        <f t="shared" si="63"/>
        <v>0</v>
      </c>
      <c r="E416">
        <f t="shared" si="64"/>
        <v>1440.0000000000014</v>
      </c>
      <c r="F416">
        <f t="shared" si="60"/>
        <v>0</v>
      </c>
      <c r="G416">
        <f t="shared" si="61"/>
        <v>9.9999999999997868E-3</v>
      </c>
      <c r="H416">
        <f t="shared" si="65"/>
        <v>0</v>
      </c>
      <c r="I416">
        <f t="shared" si="66"/>
        <v>360.00000000000296</v>
      </c>
      <c r="J416">
        <f t="shared" si="62"/>
        <v>0.87266462599716477</v>
      </c>
    </row>
    <row r="417" spans="1:10" x14ac:dyDescent="0.55000000000000004">
      <c r="A417">
        <v>51</v>
      </c>
      <c r="B417">
        <v>0.06</v>
      </c>
      <c r="C417">
        <v>1.85</v>
      </c>
      <c r="D417">
        <f t="shared" si="63"/>
        <v>0</v>
      </c>
      <c r="E417">
        <f t="shared" si="64"/>
        <v>1319.9999999999984</v>
      </c>
      <c r="F417">
        <f t="shared" si="60"/>
        <v>0</v>
      </c>
      <c r="G417">
        <f t="shared" si="61"/>
        <v>1.0000000000000231E-2</v>
      </c>
      <c r="H417">
        <f t="shared" si="65"/>
        <v>0</v>
      </c>
      <c r="I417">
        <f t="shared" si="66"/>
        <v>2.6645352591003757E-12</v>
      </c>
      <c r="J417">
        <f t="shared" si="62"/>
        <v>0.89011791851710809</v>
      </c>
    </row>
    <row r="418" spans="1:10" x14ac:dyDescent="0.55000000000000004">
      <c r="A418">
        <v>52</v>
      </c>
      <c r="B418">
        <v>0.06</v>
      </c>
      <c r="C418">
        <v>1.91</v>
      </c>
      <c r="D418">
        <f t="shared" si="63"/>
        <v>0</v>
      </c>
      <c r="E418">
        <f t="shared" si="64"/>
        <v>1559.9999999999986</v>
      </c>
      <c r="F418">
        <f t="shared" si="60"/>
        <v>0</v>
      </c>
      <c r="G418">
        <f t="shared" si="61"/>
        <v>1.0000000000000009E-2</v>
      </c>
      <c r="H418">
        <f t="shared" si="65"/>
        <v>0</v>
      </c>
      <c r="I418">
        <f t="shared" si="66"/>
        <v>-240.00000000000554</v>
      </c>
      <c r="J418">
        <f t="shared" si="62"/>
        <v>0.90757121103705141</v>
      </c>
    </row>
    <row r="419" spans="1:10" x14ac:dyDescent="0.55000000000000004">
      <c r="A419">
        <v>53</v>
      </c>
      <c r="B419">
        <v>0.06</v>
      </c>
      <c r="C419">
        <v>1.98</v>
      </c>
      <c r="D419">
        <f t="shared" si="63"/>
        <v>0</v>
      </c>
      <c r="E419">
        <f t="shared" si="64"/>
        <v>1800.0000000000016</v>
      </c>
      <c r="F419">
        <f t="shared" si="60"/>
        <v>0</v>
      </c>
      <c r="G419">
        <f t="shared" si="61"/>
        <v>-1.0000000000000231E-2</v>
      </c>
      <c r="H419">
        <f t="shared" si="65"/>
        <v>0</v>
      </c>
      <c r="I419">
        <f t="shared" si="66"/>
        <v>-119.99999999999477</v>
      </c>
      <c r="J419">
        <f t="shared" si="62"/>
        <v>0.92502450355699462</v>
      </c>
    </row>
    <row r="420" spans="1:10" x14ac:dyDescent="0.55000000000000004">
      <c r="A420">
        <v>54</v>
      </c>
      <c r="B420">
        <v>0.06</v>
      </c>
      <c r="C420">
        <v>2.06</v>
      </c>
      <c r="D420">
        <f t="shared" si="63"/>
        <v>0</v>
      </c>
      <c r="E420">
        <f t="shared" si="64"/>
        <v>1799.9999999999989</v>
      </c>
      <c r="F420">
        <f t="shared" si="60"/>
        <v>0</v>
      </c>
      <c r="G420">
        <f t="shared" si="61"/>
        <v>4.4408920985006262E-16</v>
      </c>
      <c r="H420">
        <f t="shared" si="65"/>
        <v>0</v>
      </c>
      <c r="I420">
        <f t="shared" si="66"/>
        <v>-5.3290705182007514E-12</v>
      </c>
      <c r="J420">
        <f t="shared" si="62"/>
        <v>0.94247779607693793</v>
      </c>
    </row>
    <row r="421" spans="1:10" x14ac:dyDescent="0.55000000000000004">
      <c r="A421">
        <v>55</v>
      </c>
      <c r="B421">
        <v>0.06</v>
      </c>
      <c r="C421">
        <v>2.13</v>
      </c>
      <c r="D421">
        <f t="shared" si="63"/>
        <v>0</v>
      </c>
      <c r="E421">
        <f t="shared" si="64"/>
        <v>1680.0000000000016</v>
      </c>
      <c r="F421">
        <f t="shared" si="60"/>
        <v>0</v>
      </c>
      <c r="G421">
        <f t="shared" si="61"/>
        <v>-1.0000000000000675E-2</v>
      </c>
      <c r="H421">
        <f t="shared" si="65"/>
        <v>-119.99999999999994</v>
      </c>
      <c r="I421">
        <f t="shared" si="66"/>
        <v>0</v>
      </c>
      <c r="J421">
        <f t="shared" si="62"/>
        <v>0.95993108859688125</v>
      </c>
    </row>
    <row r="422" spans="1:10" x14ac:dyDescent="0.55000000000000004">
      <c r="A422">
        <v>56</v>
      </c>
      <c r="B422">
        <v>0.06</v>
      </c>
      <c r="C422">
        <v>2.2000000000000002</v>
      </c>
      <c r="D422">
        <f t="shared" si="63"/>
        <v>0</v>
      </c>
      <c r="E422">
        <f t="shared" si="64"/>
        <v>1559.9999999999986</v>
      </c>
      <c r="F422">
        <f t="shared" si="60"/>
        <v>-9.999999999999995E-3</v>
      </c>
      <c r="G422">
        <f t="shared" si="61"/>
        <v>4.4408920985006262E-16</v>
      </c>
      <c r="H422">
        <f t="shared" si="65"/>
        <v>119.99999999999994</v>
      </c>
      <c r="I422">
        <f t="shared" si="66"/>
        <v>480.00000000001108</v>
      </c>
      <c r="J422">
        <f t="shared" si="62"/>
        <v>0.97738438111682457</v>
      </c>
    </row>
    <row r="423" spans="1:10" x14ac:dyDescent="0.55000000000000004">
      <c r="A423">
        <v>57</v>
      </c>
      <c r="B423">
        <v>0.06</v>
      </c>
      <c r="C423">
        <v>2.2599999999999998</v>
      </c>
      <c r="D423">
        <f t="shared" si="63"/>
        <v>-119.99999999999994</v>
      </c>
      <c r="E423">
        <f t="shared" si="64"/>
        <v>1439.9999999999959</v>
      </c>
      <c r="F423">
        <f t="shared" si="60"/>
        <v>9.999999999999995E-3</v>
      </c>
      <c r="G423">
        <f t="shared" si="61"/>
        <v>3.0000000000000249E-2</v>
      </c>
      <c r="H423">
        <f t="shared" si="65"/>
        <v>119.99999999999994</v>
      </c>
      <c r="I423">
        <f t="shared" si="66"/>
        <v>-1.0658141036401503E-11</v>
      </c>
      <c r="J423">
        <f t="shared" si="62"/>
        <v>0.99483767363676789</v>
      </c>
    </row>
    <row r="424" spans="1:10" x14ac:dyDescent="0.55000000000000004">
      <c r="A424">
        <v>58</v>
      </c>
      <c r="B424" s="49">
        <v>0.05</v>
      </c>
      <c r="C424">
        <v>2.3199999999999998</v>
      </c>
      <c r="D424">
        <f t="shared" si="63"/>
        <v>-119.99999999999994</v>
      </c>
      <c r="E424">
        <f t="shared" si="64"/>
        <v>1800.0000000000043</v>
      </c>
      <c r="F424">
        <f t="shared" si="60"/>
        <v>0</v>
      </c>
      <c r="G424">
        <f t="shared" si="61"/>
        <v>-4.4408920985006262E-16</v>
      </c>
      <c r="H424">
        <f t="shared" si="65"/>
        <v>-119.99999999999994</v>
      </c>
      <c r="I424">
        <f t="shared" si="66"/>
        <v>-480.00000000000045</v>
      </c>
      <c r="J424">
        <f t="shared" si="62"/>
        <v>1.0122909661567112</v>
      </c>
    </row>
    <row r="425" spans="1:10" x14ac:dyDescent="0.55000000000000004">
      <c r="A425">
        <v>59</v>
      </c>
      <c r="B425" s="49">
        <v>0.05</v>
      </c>
      <c r="C425">
        <v>2.41</v>
      </c>
      <c r="D425">
        <f t="shared" si="63"/>
        <v>0</v>
      </c>
      <c r="E425">
        <f t="shared" si="64"/>
        <v>2160.0000000000018</v>
      </c>
      <c r="F425">
        <f t="shared" si="60"/>
        <v>0</v>
      </c>
      <c r="G425">
        <f t="shared" si="61"/>
        <v>-9.9999999999997868E-3</v>
      </c>
      <c r="H425">
        <f t="shared" si="65"/>
        <v>0</v>
      </c>
      <c r="I425">
        <f t="shared" si="66"/>
        <v>120.00000000000277</v>
      </c>
      <c r="J425">
        <f t="shared" si="62"/>
        <v>1.0297442586766545</v>
      </c>
    </row>
    <row r="426" spans="1:10" x14ac:dyDescent="0.55000000000000004">
      <c r="A426">
        <v>60</v>
      </c>
      <c r="B426" s="49">
        <v>0.05</v>
      </c>
      <c r="C426">
        <v>2.5</v>
      </c>
      <c r="D426">
        <f t="shared" si="63"/>
        <v>0</v>
      </c>
      <c r="E426">
        <f t="shared" si="64"/>
        <v>2039.9999999999991</v>
      </c>
      <c r="F426">
        <f t="shared" si="60"/>
        <v>0</v>
      </c>
      <c r="G426">
        <f t="shared" si="61"/>
        <v>9.9999999999997868E-3</v>
      </c>
      <c r="H426">
        <f t="shared" si="65"/>
        <v>0</v>
      </c>
      <c r="I426">
        <f t="shared" si="66"/>
        <v>-119.99999999999744</v>
      </c>
      <c r="J426">
        <f t="shared" si="62"/>
        <v>1.0471975511965976</v>
      </c>
    </row>
    <row r="427" spans="1:10" x14ac:dyDescent="0.55000000000000004">
      <c r="A427">
        <v>61</v>
      </c>
      <c r="B427" s="49">
        <v>0.05</v>
      </c>
      <c r="C427">
        <v>2.58</v>
      </c>
      <c r="D427">
        <f t="shared" si="63"/>
        <v>0</v>
      </c>
      <c r="E427">
        <f t="shared" si="64"/>
        <v>2039.9999999999991</v>
      </c>
      <c r="F427">
        <f t="shared" si="60"/>
        <v>0</v>
      </c>
      <c r="G427">
        <f t="shared" si="61"/>
        <v>-1.9999999999999574E-2</v>
      </c>
      <c r="H427">
        <f t="shared" si="65"/>
        <v>0</v>
      </c>
      <c r="I427">
        <f t="shared" si="66"/>
        <v>-120.00000000000277</v>
      </c>
      <c r="J427">
        <f t="shared" si="62"/>
        <v>1.064650843716541</v>
      </c>
    </row>
    <row r="428" spans="1:10" x14ac:dyDescent="0.55000000000000004">
      <c r="A428">
        <v>62</v>
      </c>
      <c r="B428" s="49">
        <v>0.05</v>
      </c>
      <c r="C428">
        <v>2.67</v>
      </c>
      <c r="D428">
        <f t="shared" si="63"/>
        <v>0</v>
      </c>
      <c r="E428">
        <f t="shared" si="64"/>
        <v>1920.0000000000018</v>
      </c>
      <c r="F428">
        <f t="shared" si="60"/>
        <v>0</v>
      </c>
      <c r="G428">
        <f t="shared" si="61"/>
        <v>-4.4408920985006262E-16</v>
      </c>
      <c r="H428">
        <f t="shared" si="65"/>
        <v>0</v>
      </c>
      <c r="I428">
        <f t="shared" si="66"/>
        <v>479.99999999999511</v>
      </c>
      <c r="J428">
        <f t="shared" si="62"/>
        <v>1.0821041362364843</v>
      </c>
    </row>
    <row r="429" spans="1:10" x14ac:dyDescent="0.55000000000000004">
      <c r="A429">
        <v>63</v>
      </c>
      <c r="B429" s="49">
        <v>0.05</v>
      </c>
      <c r="C429">
        <v>2.74</v>
      </c>
      <c r="D429">
        <f t="shared" si="63"/>
        <v>0</v>
      </c>
      <c r="E429">
        <f t="shared" si="64"/>
        <v>1680.0000000000016</v>
      </c>
      <c r="F429">
        <f t="shared" si="60"/>
        <v>0</v>
      </c>
      <c r="G429">
        <f t="shared" si="61"/>
        <v>2.0000000000000018E-2</v>
      </c>
      <c r="H429">
        <f t="shared" si="65"/>
        <v>0</v>
      </c>
      <c r="I429">
        <f t="shared" si="66"/>
        <v>120.0000000000081</v>
      </c>
      <c r="J429">
        <f t="shared" si="62"/>
        <v>1.0995574287564276</v>
      </c>
    </row>
    <row r="430" spans="1:10" x14ac:dyDescent="0.55000000000000004">
      <c r="A430">
        <v>64</v>
      </c>
      <c r="B430" s="49">
        <v>0.05</v>
      </c>
      <c r="C430">
        <v>2.81</v>
      </c>
      <c r="D430">
        <f t="shared" si="63"/>
        <v>0</v>
      </c>
      <c r="E430">
        <f t="shared" si="64"/>
        <v>1919.9999999999964</v>
      </c>
      <c r="F430">
        <f t="shared" si="60"/>
        <v>0</v>
      </c>
      <c r="G430">
        <f t="shared" si="61"/>
        <v>1.0000000000000231E-2</v>
      </c>
      <c r="H430">
        <f t="shared" si="65"/>
        <v>0</v>
      </c>
      <c r="I430">
        <f t="shared" si="66"/>
        <v>-360.00000000000296</v>
      </c>
      <c r="J430">
        <f t="shared" si="62"/>
        <v>1.1170107212763709</v>
      </c>
    </row>
    <row r="431" spans="1:10" x14ac:dyDescent="0.55000000000000004">
      <c r="A431">
        <v>65</v>
      </c>
      <c r="B431" s="49">
        <v>0.05</v>
      </c>
      <c r="C431">
        <v>2.9</v>
      </c>
      <c r="D431">
        <f t="shared" si="63"/>
        <v>0</v>
      </c>
      <c r="E431">
        <f t="shared" si="64"/>
        <v>2279.9999999999995</v>
      </c>
      <c r="F431">
        <f t="shared" si="60"/>
        <v>0</v>
      </c>
      <c r="G431">
        <f t="shared" si="61"/>
        <v>-1.0000000000000231E-2</v>
      </c>
      <c r="H431">
        <f t="shared" si="65"/>
        <v>-120.00000000000003</v>
      </c>
      <c r="I431">
        <f t="shared" si="66"/>
        <v>0</v>
      </c>
      <c r="J431">
        <f t="shared" si="62"/>
        <v>1.1344640137963142</v>
      </c>
    </row>
    <row r="432" spans="1:10" x14ac:dyDescent="0.55000000000000004">
      <c r="A432">
        <v>66</v>
      </c>
      <c r="B432" s="49">
        <v>0.05</v>
      </c>
      <c r="C432">
        <v>3</v>
      </c>
      <c r="D432">
        <f t="shared" si="63"/>
        <v>0</v>
      </c>
      <c r="E432">
        <f t="shared" si="64"/>
        <v>2279.9999999999995</v>
      </c>
      <c r="F432">
        <f t="shared" si="60"/>
        <v>-1.0000000000000002E-2</v>
      </c>
      <c r="G432">
        <f t="shared" si="61"/>
        <v>1.0000000000000231E-2</v>
      </c>
      <c r="H432">
        <f t="shared" si="65"/>
        <v>120.00000000000003</v>
      </c>
      <c r="I432">
        <f t="shared" si="66"/>
        <v>0</v>
      </c>
      <c r="J432">
        <f t="shared" si="62"/>
        <v>1.1519173063162575</v>
      </c>
    </row>
    <row r="433" spans="1:10" x14ac:dyDescent="0.55000000000000004">
      <c r="A433">
        <v>67</v>
      </c>
      <c r="B433" s="49">
        <v>0.05</v>
      </c>
      <c r="C433">
        <v>3.09</v>
      </c>
      <c r="D433">
        <f t="shared" si="63"/>
        <v>-120.00000000000003</v>
      </c>
      <c r="E433">
        <f t="shared" si="64"/>
        <v>2279.9999999999995</v>
      </c>
      <c r="F433">
        <f t="shared" si="60"/>
        <v>1.0000000000000002E-2</v>
      </c>
      <c r="G433">
        <f t="shared" si="61"/>
        <v>-1.0000000000000231E-2</v>
      </c>
      <c r="H433">
        <f t="shared" si="65"/>
        <v>120.00000000000003</v>
      </c>
      <c r="I433">
        <f t="shared" si="66"/>
        <v>0</v>
      </c>
      <c r="J433">
        <f t="shared" si="62"/>
        <v>1.1693705988362009</v>
      </c>
    </row>
    <row r="434" spans="1:10" x14ac:dyDescent="0.55000000000000004">
      <c r="A434">
        <v>68</v>
      </c>
      <c r="B434" s="49">
        <v>0.04</v>
      </c>
      <c r="C434">
        <v>3.19</v>
      </c>
      <c r="D434">
        <f t="shared" si="63"/>
        <v>-120.00000000000003</v>
      </c>
      <c r="E434">
        <f t="shared" si="64"/>
        <v>2279.9999999999995</v>
      </c>
      <c r="F434">
        <f t="shared" si="60"/>
        <v>0</v>
      </c>
      <c r="G434">
        <f t="shared" si="61"/>
        <v>1.0000000000000231E-2</v>
      </c>
      <c r="H434">
        <f t="shared" si="65"/>
        <v>-120.00000000000003</v>
      </c>
      <c r="I434">
        <f t="shared" si="66"/>
        <v>5.3290705182007514E-12</v>
      </c>
      <c r="J434">
        <f t="shared" si="62"/>
        <v>1.1868238913561442</v>
      </c>
    </row>
    <row r="435" spans="1:10" x14ac:dyDescent="0.55000000000000004">
      <c r="A435">
        <v>69</v>
      </c>
      <c r="B435" s="49">
        <v>0.04</v>
      </c>
      <c r="C435">
        <v>3.28</v>
      </c>
      <c r="D435">
        <f t="shared" si="63"/>
        <v>0</v>
      </c>
      <c r="E435">
        <f t="shared" si="64"/>
        <v>2279.9999999999995</v>
      </c>
      <c r="F435">
        <f t="shared" si="60"/>
        <v>0</v>
      </c>
      <c r="G435">
        <f t="shared" si="61"/>
        <v>-9.9999999999997868E-3</v>
      </c>
      <c r="H435">
        <f t="shared" si="65"/>
        <v>0</v>
      </c>
      <c r="I435">
        <f t="shared" si="66"/>
        <v>-120.0000000000081</v>
      </c>
      <c r="J435">
        <f t="shared" si="62"/>
        <v>1.2042771838760873</v>
      </c>
    </row>
    <row r="436" spans="1:10" x14ac:dyDescent="0.55000000000000004">
      <c r="A436">
        <v>70</v>
      </c>
      <c r="B436" s="49">
        <v>0.04</v>
      </c>
      <c r="C436">
        <v>3.38</v>
      </c>
      <c r="D436">
        <f t="shared" si="63"/>
        <v>0</v>
      </c>
      <c r="E436">
        <f t="shared" si="64"/>
        <v>2280.0000000000045</v>
      </c>
      <c r="F436">
        <f t="shared" si="60"/>
        <v>0</v>
      </c>
      <c r="G436">
        <f t="shared" si="61"/>
        <v>-4.4408920985006262E-16</v>
      </c>
      <c r="H436">
        <f t="shared" si="65"/>
        <v>0</v>
      </c>
      <c r="I436">
        <f t="shared" si="66"/>
        <v>240.00000000000023</v>
      </c>
      <c r="J436">
        <f t="shared" si="62"/>
        <v>1.2217304763960306</v>
      </c>
    </row>
    <row r="437" spans="1:10" x14ac:dyDescent="0.55000000000000004">
      <c r="A437">
        <v>71</v>
      </c>
      <c r="B437" s="49">
        <v>0.04</v>
      </c>
      <c r="C437">
        <v>3.47</v>
      </c>
      <c r="D437">
        <f t="shared" si="63"/>
        <v>0</v>
      </c>
      <c r="E437">
        <f t="shared" si="64"/>
        <v>2160.0000000000018</v>
      </c>
      <c r="F437">
        <f t="shared" si="60"/>
        <v>0</v>
      </c>
      <c r="G437">
        <f t="shared" si="61"/>
        <v>1.0000000000000231E-2</v>
      </c>
      <c r="H437">
        <f t="shared" si="65"/>
        <v>0</v>
      </c>
      <c r="I437">
        <f t="shared" si="66"/>
        <v>120.00000000000277</v>
      </c>
      <c r="J437">
        <f t="shared" si="62"/>
        <v>1.2391837689159739</v>
      </c>
    </row>
    <row r="438" spans="1:10" x14ac:dyDescent="0.55000000000000004">
      <c r="A438">
        <v>72</v>
      </c>
      <c r="B438" s="49">
        <v>0.04</v>
      </c>
      <c r="C438">
        <v>3.56</v>
      </c>
      <c r="D438">
        <f t="shared" si="63"/>
        <v>0</v>
      </c>
      <c r="E438">
        <f t="shared" si="64"/>
        <v>2279.9999999999995</v>
      </c>
      <c r="F438">
        <f t="shared" si="60"/>
        <v>0</v>
      </c>
      <c r="G438">
        <f t="shared" si="61"/>
        <v>9.9999999999997868E-3</v>
      </c>
      <c r="H438">
        <f t="shared" si="65"/>
        <v>0</v>
      </c>
      <c r="I438">
        <f t="shared" si="66"/>
        <v>0</v>
      </c>
      <c r="J438">
        <f t="shared" si="62"/>
        <v>1.2566370614359172</v>
      </c>
    </row>
    <row r="439" spans="1:10" x14ac:dyDescent="0.55000000000000004">
      <c r="A439">
        <v>73</v>
      </c>
      <c r="B439" s="49">
        <v>0.04</v>
      </c>
      <c r="C439">
        <v>3.66</v>
      </c>
      <c r="D439">
        <f t="shared" si="63"/>
        <v>0</v>
      </c>
      <c r="E439">
        <f t="shared" si="64"/>
        <v>2519.9999999999995</v>
      </c>
      <c r="F439">
        <f t="shared" si="60"/>
        <v>0</v>
      </c>
      <c r="G439">
        <f t="shared" si="61"/>
        <v>1.0000000000000231E-2</v>
      </c>
      <c r="H439">
        <f t="shared" si="65"/>
        <v>0</v>
      </c>
      <c r="I439">
        <f t="shared" si="66"/>
        <v>-5.3290705182007514E-12</v>
      </c>
      <c r="J439">
        <f t="shared" si="62"/>
        <v>1.2740903539558606</v>
      </c>
    </row>
    <row r="440" spans="1:10" x14ac:dyDescent="0.55000000000000004">
      <c r="A440">
        <v>74</v>
      </c>
      <c r="B440" s="49">
        <v>0.04</v>
      </c>
      <c r="C440">
        <v>3.77</v>
      </c>
      <c r="D440">
        <f t="shared" si="63"/>
        <v>0</v>
      </c>
      <c r="E440">
        <f t="shared" si="64"/>
        <v>2760</v>
      </c>
      <c r="F440">
        <f t="shared" si="60"/>
        <v>0</v>
      </c>
      <c r="G440">
        <f t="shared" si="61"/>
        <v>9.9999999999993427E-3</v>
      </c>
      <c r="H440">
        <f t="shared" si="65"/>
        <v>0</v>
      </c>
      <c r="I440">
        <f t="shared" si="66"/>
        <v>-599.99999999998727</v>
      </c>
      <c r="J440">
        <f t="shared" si="62"/>
        <v>1.2915436464758039</v>
      </c>
    </row>
    <row r="441" spans="1:10" x14ac:dyDescent="0.55000000000000004">
      <c r="A441">
        <v>75</v>
      </c>
      <c r="B441" s="49">
        <v>0.04</v>
      </c>
      <c r="C441">
        <v>3.89</v>
      </c>
      <c r="D441">
        <f t="shared" si="63"/>
        <v>0</v>
      </c>
      <c r="E441">
        <f t="shared" si="64"/>
        <v>2999.9999999999945</v>
      </c>
      <c r="F441">
        <f t="shared" si="60"/>
        <v>0</v>
      </c>
      <c r="G441">
        <f t="shared" si="61"/>
        <v>-3.9999999999998703E-2</v>
      </c>
      <c r="H441">
        <f t="shared" si="65"/>
        <v>0</v>
      </c>
      <c r="I441">
        <f t="shared" si="66"/>
        <v>-5.3290705182007514E-12</v>
      </c>
      <c r="J441">
        <f t="shared" si="62"/>
        <v>1.3089969389957472</v>
      </c>
    </row>
    <row r="442" spans="1:10" x14ac:dyDescent="0.55000000000000004">
      <c r="A442">
        <v>76</v>
      </c>
      <c r="B442" s="49">
        <v>0.04</v>
      </c>
      <c r="C442">
        <v>4.0199999999999996</v>
      </c>
      <c r="D442">
        <f t="shared" si="63"/>
        <v>0</v>
      </c>
      <c r="E442">
        <f t="shared" si="64"/>
        <v>2640.0000000000023</v>
      </c>
      <c r="F442">
        <f t="shared" si="60"/>
        <v>0</v>
      </c>
      <c r="G442">
        <f t="shared" si="61"/>
        <v>9.9999999999988987E-3</v>
      </c>
      <c r="H442">
        <f t="shared" si="65"/>
        <v>0</v>
      </c>
      <c r="I442">
        <f t="shared" si="66"/>
        <v>479.99999999998442</v>
      </c>
      <c r="J442">
        <f t="shared" si="62"/>
        <v>1.3264502315156905</v>
      </c>
    </row>
    <row r="443" spans="1:10" x14ac:dyDescent="0.55000000000000004">
      <c r="A443">
        <v>77</v>
      </c>
      <c r="B443" s="49">
        <v>0.04</v>
      </c>
      <c r="C443">
        <v>4.1100000000000003</v>
      </c>
      <c r="D443">
        <f t="shared" si="63"/>
        <v>0</v>
      </c>
      <c r="E443">
        <f t="shared" si="64"/>
        <v>2280.0000000000045</v>
      </c>
      <c r="F443">
        <f t="shared" si="60"/>
        <v>0</v>
      </c>
      <c r="G443">
        <f t="shared" si="61"/>
        <v>0</v>
      </c>
      <c r="H443">
        <f t="shared" si="65"/>
        <v>-120.00000000000003</v>
      </c>
      <c r="I443">
        <f t="shared" si="66"/>
        <v>2.1316282072803006E-11</v>
      </c>
      <c r="J443">
        <f t="shared" si="62"/>
        <v>1.3439035240356338</v>
      </c>
    </row>
    <row r="444" spans="1:10" x14ac:dyDescent="0.55000000000000004">
      <c r="A444">
        <v>78</v>
      </c>
      <c r="B444" s="49">
        <v>0.04</v>
      </c>
      <c r="C444">
        <v>4.21</v>
      </c>
      <c r="D444">
        <f t="shared" si="63"/>
        <v>0</v>
      </c>
      <c r="E444">
        <f t="shared" si="64"/>
        <v>2399.9999999999914</v>
      </c>
      <c r="F444">
        <f t="shared" si="60"/>
        <v>-1.0000000000000002E-2</v>
      </c>
      <c r="G444">
        <f t="shared" si="61"/>
        <v>1.0000000000000675E-2</v>
      </c>
      <c r="H444">
        <f t="shared" si="65"/>
        <v>120.00000000000003</v>
      </c>
      <c r="I444">
        <f t="shared" si="66"/>
        <v>119.99999999999744</v>
      </c>
      <c r="J444">
        <f t="shared" si="62"/>
        <v>1.3613568165555769</v>
      </c>
    </row>
    <row r="445" spans="1:10" x14ac:dyDescent="0.55000000000000004">
      <c r="A445">
        <v>79</v>
      </c>
      <c r="B445" s="49">
        <v>0.04</v>
      </c>
      <c r="C445">
        <v>4.3099999999999996</v>
      </c>
      <c r="D445">
        <f t="shared" si="63"/>
        <v>-120.00000000000003</v>
      </c>
      <c r="E445">
        <f t="shared" si="64"/>
        <v>2519.9999999999995</v>
      </c>
      <c r="F445">
        <f t="shared" si="60"/>
        <v>1.0000000000000002E-2</v>
      </c>
      <c r="G445">
        <f t="shared" si="61"/>
        <v>9.9999999999997868E-3</v>
      </c>
      <c r="H445">
        <f t="shared" si="65"/>
        <v>120.00000000000003</v>
      </c>
      <c r="I445">
        <f t="shared" si="66"/>
        <v>-1.0658141036401503E-11</v>
      </c>
      <c r="J445">
        <f t="shared" si="62"/>
        <v>1.3788101090755203</v>
      </c>
    </row>
    <row r="446" spans="1:10" x14ac:dyDescent="0.55000000000000004">
      <c r="A446">
        <v>80</v>
      </c>
      <c r="B446" s="49">
        <v>0.03</v>
      </c>
      <c r="C446">
        <v>4.42</v>
      </c>
      <c r="D446">
        <f t="shared" si="63"/>
        <v>-120.00000000000003</v>
      </c>
      <c r="E446">
        <f t="shared" si="64"/>
        <v>2760.000000000005</v>
      </c>
      <c r="F446">
        <f t="shared" si="60"/>
        <v>0</v>
      </c>
      <c r="G446">
        <f t="shared" si="61"/>
        <v>9.9999999999997868E-3</v>
      </c>
      <c r="H446">
        <f t="shared" si="65"/>
        <v>-120.00000000000003</v>
      </c>
      <c r="I446">
        <f t="shared" si="66"/>
        <v>-239.99999999999488</v>
      </c>
      <c r="J446">
        <f t="shared" si="62"/>
        <v>1.3962634015954636</v>
      </c>
    </row>
    <row r="447" spans="1:10" x14ac:dyDescent="0.55000000000000004">
      <c r="A447">
        <v>81</v>
      </c>
      <c r="B447" s="49">
        <v>0.03</v>
      </c>
      <c r="C447">
        <v>4.54</v>
      </c>
      <c r="D447">
        <f t="shared" si="63"/>
        <v>0</v>
      </c>
      <c r="E447">
        <f t="shared" si="64"/>
        <v>3000</v>
      </c>
      <c r="F447">
        <f t="shared" si="60"/>
        <v>0</v>
      </c>
      <c r="G447">
        <f t="shared" si="61"/>
        <v>-9.9999999999997868E-3</v>
      </c>
      <c r="H447">
        <f t="shared" si="65"/>
        <v>0</v>
      </c>
      <c r="I447">
        <f t="shared" si="66"/>
        <v>-119.99999999999744</v>
      </c>
      <c r="J447">
        <f t="shared" si="62"/>
        <v>1.4137166941154069</v>
      </c>
    </row>
    <row r="448" spans="1:10" x14ac:dyDescent="0.55000000000000004">
      <c r="A448">
        <v>82</v>
      </c>
      <c r="B448" s="49">
        <v>0.03</v>
      </c>
      <c r="C448">
        <v>4.67</v>
      </c>
      <c r="D448">
        <f t="shared" si="63"/>
        <v>0</v>
      </c>
      <c r="E448">
        <f t="shared" si="64"/>
        <v>3000</v>
      </c>
      <c r="F448">
        <f t="shared" si="60"/>
        <v>0</v>
      </c>
      <c r="G448">
        <f t="shared" si="61"/>
        <v>0</v>
      </c>
      <c r="H448">
        <f t="shared" si="65"/>
        <v>0</v>
      </c>
      <c r="I448">
        <f t="shared" si="66"/>
        <v>359.99999999999233</v>
      </c>
      <c r="J448">
        <f t="shared" si="62"/>
        <v>1.4311699866353502</v>
      </c>
    </row>
    <row r="449" spans="1:10" x14ac:dyDescent="0.55000000000000004">
      <c r="A449">
        <v>83</v>
      </c>
      <c r="B449" s="49">
        <v>0.03</v>
      </c>
      <c r="C449">
        <v>4.79</v>
      </c>
      <c r="D449">
        <f t="shared" si="63"/>
        <v>0</v>
      </c>
      <c r="E449">
        <f t="shared" si="64"/>
        <v>2880.0000000000027</v>
      </c>
      <c r="F449">
        <f t="shared" si="60"/>
        <v>0</v>
      </c>
      <c r="G449">
        <f t="shared" si="61"/>
        <v>1.9999999999999574E-2</v>
      </c>
      <c r="H449">
        <f t="shared" si="65"/>
        <v>0</v>
      </c>
      <c r="I449">
        <f t="shared" si="66"/>
        <v>120.0000000000081</v>
      </c>
      <c r="J449">
        <f t="shared" si="62"/>
        <v>1.4486232791552935</v>
      </c>
    </row>
    <row r="450" spans="1:10" x14ac:dyDescent="0.55000000000000004">
      <c r="A450">
        <v>84</v>
      </c>
      <c r="B450" s="49">
        <v>0.03</v>
      </c>
      <c r="C450">
        <v>4.91</v>
      </c>
      <c r="D450">
        <f t="shared" si="63"/>
        <v>0</v>
      </c>
      <c r="E450">
        <f t="shared" si="64"/>
        <v>3119.9999999999973</v>
      </c>
      <c r="F450">
        <f t="shared" si="60"/>
        <v>0</v>
      </c>
      <c r="G450">
        <f t="shared" si="61"/>
        <v>1.0000000000000675E-2</v>
      </c>
      <c r="H450">
        <f t="shared" si="65"/>
        <v>0</v>
      </c>
      <c r="I450">
        <f t="shared" si="66"/>
        <v>-1200.0000000000064</v>
      </c>
      <c r="J450">
        <f t="shared" si="62"/>
        <v>1.4660765716752369</v>
      </c>
    </row>
    <row r="451" spans="1:10" x14ac:dyDescent="0.55000000000000004">
      <c r="A451">
        <v>85</v>
      </c>
      <c r="B451" s="49">
        <v>0.03</v>
      </c>
      <c r="C451">
        <v>5.05</v>
      </c>
      <c r="D451">
        <f t="shared" si="63"/>
        <v>0</v>
      </c>
      <c r="E451">
        <f t="shared" si="64"/>
        <v>3480.0000000000005</v>
      </c>
      <c r="F451">
        <f t="shared" si="60"/>
        <v>0</v>
      </c>
      <c r="G451">
        <f t="shared" si="61"/>
        <v>-8.0000000000000959E-2</v>
      </c>
      <c r="H451">
        <f t="shared" si="65"/>
        <v>0</v>
      </c>
      <c r="I451">
        <f t="shared" si="66"/>
        <v>-119.99999999999744</v>
      </c>
      <c r="J451">
        <f t="shared" si="62"/>
        <v>1.4835298641951802</v>
      </c>
    </row>
    <row r="452" spans="1:10" x14ac:dyDescent="0.55000000000000004">
      <c r="A452">
        <v>86</v>
      </c>
      <c r="B452" s="49">
        <v>0.03</v>
      </c>
      <c r="C452">
        <v>5.2</v>
      </c>
      <c r="D452">
        <f t="shared" si="63"/>
        <v>0</v>
      </c>
      <c r="E452">
        <f t="shared" si="64"/>
        <v>2639.9999999999968</v>
      </c>
      <c r="F452">
        <f t="shared" si="60"/>
        <v>0</v>
      </c>
      <c r="G452">
        <f t="shared" si="61"/>
        <v>8.8817841970012523E-16</v>
      </c>
      <c r="H452">
        <f t="shared" si="65"/>
        <v>0</v>
      </c>
      <c r="I452">
        <f t="shared" si="66"/>
        <v>2400.0000000000127</v>
      </c>
      <c r="J452">
        <f t="shared" si="62"/>
        <v>1.5009831567151235</v>
      </c>
    </row>
    <row r="453" spans="1:10" x14ac:dyDescent="0.55000000000000004">
      <c r="A453">
        <v>87</v>
      </c>
      <c r="B453" s="49">
        <v>0.03</v>
      </c>
      <c r="C453">
        <v>5.27</v>
      </c>
      <c r="D453">
        <f t="shared" si="63"/>
        <v>0</v>
      </c>
      <c r="E453">
        <f t="shared" si="64"/>
        <v>1679.9999999999961</v>
      </c>
      <c r="F453">
        <f t="shared" si="60"/>
        <v>0</v>
      </c>
      <c r="G453">
        <f t="shared" si="61"/>
        <v>0.12000000000000011</v>
      </c>
      <c r="H453">
        <f t="shared" si="65"/>
        <v>0</v>
      </c>
      <c r="I453">
        <f t="shared" si="66"/>
        <v>-2.1316282072803006E-11</v>
      </c>
      <c r="J453">
        <f t="shared" si="62"/>
        <v>1.5184364492350666</v>
      </c>
    </row>
    <row r="454" spans="1:10" x14ac:dyDescent="0.55000000000000004">
      <c r="A454">
        <v>88</v>
      </c>
      <c r="B454" s="49">
        <v>0.03</v>
      </c>
      <c r="C454">
        <v>5.34</v>
      </c>
      <c r="D454">
        <f t="shared" si="63"/>
        <v>0</v>
      </c>
      <c r="E454">
        <f t="shared" si="64"/>
        <v>3120.0000000000082</v>
      </c>
      <c r="F454">
        <f t="shared" si="60"/>
        <v>0</v>
      </c>
      <c r="G454">
        <f t="shared" si="61"/>
        <v>-8.8817841970012523E-16</v>
      </c>
      <c r="H454">
        <f t="shared" si="65"/>
        <v>0</v>
      </c>
      <c r="I454">
        <f t="shared" si="66"/>
        <v>-2039.9999999999884</v>
      </c>
      <c r="J454">
        <f t="shared" si="62"/>
        <v>1.5358897417550099</v>
      </c>
    </row>
    <row r="455" spans="1:10" x14ac:dyDescent="0.55000000000000004">
      <c r="A455">
        <v>89</v>
      </c>
      <c r="B455" s="49">
        <v>0.03</v>
      </c>
      <c r="C455">
        <v>5.53</v>
      </c>
      <c r="D455">
        <f t="shared" si="63"/>
        <v>0</v>
      </c>
      <c r="E455">
        <f t="shared" si="64"/>
        <v>4559.9999999999991</v>
      </c>
      <c r="F455">
        <f t="shared" ref="F455:F518" si="67" xml:space="preserve"> (B457-2*B456+B455)</f>
        <v>0</v>
      </c>
      <c r="G455">
        <f t="shared" ref="G455:G518" si="68" xml:space="preserve"> (C457 - 2*C456 + C455)</f>
        <v>-4.9999999999998934E-2</v>
      </c>
      <c r="H455">
        <f t="shared" si="65"/>
        <v>-119.99999999999994</v>
      </c>
      <c r="I455">
        <f t="shared" si="66"/>
        <v>0</v>
      </c>
      <c r="J455">
        <f t="shared" ref="J455:J518" si="69">RADIANS(A455)</f>
        <v>1.5533430342749532</v>
      </c>
    </row>
    <row r="456" spans="1:10" x14ac:dyDescent="0.55000000000000004">
      <c r="A456">
        <v>90</v>
      </c>
      <c r="B456" s="49">
        <v>0.03</v>
      </c>
      <c r="C456">
        <v>5.72</v>
      </c>
      <c r="D456">
        <f t="shared" ref="D456:D519" si="70">((B457-B455)*6*4000/2)</f>
        <v>0</v>
      </c>
      <c r="E456">
        <f t="shared" ref="E456:E519" si="71">((C457-C455)*6*4000/2)</f>
        <v>3960.0000000000009</v>
      </c>
      <c r="F456">
        <f t="shared" si="67"/>
        <v>-9.999999999999995E-3</v>
      </c>
      <c r="G456">
        <f t="shared" si="68"/>
        <v>-8.8817841970012523E-16</v>
      </c>
      <c r="H456">
        <f t="shared" ref="H456:H519" si="72">((F457-F455)*6*4000/2)</f>
        <v>119.99999999999999</v>
      </c>
      <c r="I456">
        <f t="shared" ref="I456:I519" si="73">((G457-G455)*6*4000/2)</f>
        <v>479.99999999998977</v>
      </c>
      <c r="J456">
        <f t="shared" si="69"/>
        <v>1.5707963267948966</v>
      </c>
    </row>
    <row r="457" spans="1:10" x14ac:dyDescent="0.55000000000000004">
      <c r="A457">
        <v>91</v>
      </c>
      <c r="B457" s="49">
        <v>0.03</v>
      </c>
      <c r="C457">
        <v>5.86</v>
      </c>
      <c r="D457">
        <f t="shared" si="70"/>
        <v>-119.99999999999999</v>
      </c>
      <c r="E457">
        <f t="shared" si="71"/>
        <v>3360.0000000000032</v>
      </c>
      <c r="F457">
        <f t="shared" si="67"/>
        <v>9.9999999999999985E-3</v>
      </c>
      <c r="G457">
        <f t="shared" si="68"/>
        <v>-9.9999999999997868E-3</v>
      </c>
      <c r="H457">
        <f t="shared" si="72"/>
        <v>119.99999999999994</v>
      </c>
      <c r="I457">
        <f t="shared" si="73"/>
        <v>120.0000000000081</v>
      </c>
      <c r="J457">
        <f t="shared" si="69"/>
        <v>1.5882496193148399</v>
      </c>
    </row>
    <row r="458" spans="1:10" x14ac:dyDescent="0.55000000000000004">
      <c r="A458">
        <v>92</v>
      </c>
      <c r="B458" s="49">
        <v>0.02</v>
      </c>
      <c r="C458">
        <v>6</v>
      </c>
      <c r="D458">
        <f t="shared" si="70"/>
        <v>-119.99999999999999</v>
      </c>
      <c r="E458">
        <f t="shared" si="71"/>
        <v>3239.999999999995</v>
      </c>
      <c r="F458">
        <f t="shared" si="67"/>
        <v>0</v>
      </c>
      <c r="G458">
        <f t="shared" si="68"/>
        <v>9.9999999999997868E-3</v>
      </c>
      <c r="H458">
        <f t="shared" si="72"/>
        <v>-119.99999999999999</v>
      </c>
      <c r="I458">
        <f t="shared" si="73"/>
        <v>240.00000000000554</v>
      </c>
      <c r="J458">
        <f t="shared" si="69"/>
        <v>1.6057029118347832</v>
      </c>
    </row>
    <row r="459" spans="1:10" x14ac:dyDescent="0.55000000000000004">
      <c r="A459">
        <v>93</v>
      </c>
      <c r="B459" s="49">
        <v>0.02</v>
      </c>
      <c r="C459">
        <v>6.13</v>
      </c>
      <c r="D459">
        <f t="shared" si="70"/>
        <v>0</v>
      </c>
      <c r="E459">
        <f t="shared" si="71"/>
        <v>3239.999999999995</v>
      </c>
      <c r="F459">
        <f t="shared" si="67"/>
        <v>0</v>
      </c>
      <c r="G459">
        <f t="shared" si="68"/>
        <v>1.0000000000000675E-2</v>
      </c>
      <c r="H459">
        <f t="shared" si="72"/>
        <v>0</v>
      </c>
      <c r="I459">
        <f t="shared" si="73"/>
        <v>-119.99999999999744</v>
      </c>
      <c r="J459">
        <f t="shared" si="69"/>
        <v>1.6231562043547265</v>
      </c>
    </row>
    <row r="460" spans="1:10" x14ac:dyDescent="0.55000000000000004">
      <c r="A460">
        <v>94</v>
      </c>
      <c r="B460" s="49">
        <v>0.02</v>
      </c>
      <c r="C460">
        <v>6.27</v>
      </c>
      <c r="D460">
        <f t="shared" si="70"/>
        <v>0</v>
      </c>
      <c r="E460">
        <f t="shared" si="71"/>
        <v>3480.0000000000005</v>
      </c>
      <c r="F460">
        <f t="shared" si="67"/>
        <v>0</v>
      </c>
      <c r="G460">
        <f t="shared" si="68"/>
        <v>0</v>
      </c>
      <c r="H460">
        <f t="shared" si="72"/>
        <v>0</v>
      </c>
      <c r="I460">
        <f t="shared" si="73"/>
        <v>-1.0658141036401503E-11</v>
      </c>
      <c r="J460">
        <f t="shared" si="69"/>
        <v>1.6406094968746698</v>
      </c>
    </row>
    <row r="461" spans="1:10" x14ac:dyDescent="0.55000000000000004">
      <c r="A461">
        <v>95</v>
      </c>
      <c r="B461" s="49">
        <v>0.02</v>
      </c>
      <c r="C461">
        <v>6.42</v>
      </c>
      <c r="D461">
        <f t="shared" si="70"/>
        <v>0</v>
      </c>
      <c r="E461">
        <f t="shared" si="71"/>
        <v>3600.0000000000086</v>
      </c>
      <c r="F461">
        <f t="shared" si="67"/>
        <v>0</v>
      </c>
      <c r="G461">
        <f t="shared" si="68"/>
        <v>9.9999999999997868E-3</v>
      </c>
      <c r="H461">
        <f t="shared" si="72"/>
        <v>0</v>
      </c>
      <c r="I461">
        <f t="shared" si="73"/>
        <v>-1.0658141036401503E-11</v>
      </c>
      <c r="J461">
        <f t="shared" si="69"/>
        <v>1.6580627893946132</v>
      </c>
    </row>
    <row r="462" spans="1:10" x14ac:dyDescent="0.55000000000000004">
      <c r="A462">
        <v>96</v>
      </c>
      <c r="B462" s="49">
        <v>0.02</v>
      </c>
      <c r="C462">
        <v>6.57</v>
      </c>
      <c r="D462">
        <f t="shared" si="70"/>
        <v>0</v>
      </c>
      <c r="E462">
        <f t="shared" si="71"/>
        <v>3720.0000000000059</v>
      </c>
      <c r="F462">
        <f t="shared" si="67"/>
        <v>0</v>
      </c>
      <c r="G462">
        <f t="shared" si="68"/>
        <v>-8.8817841970012523E-16</v>
      </c>
      <c r="H462">
        <f t="shared" si="72"/>
        <v>0</v>
      </c>
      <c r="I462">
        <f t="shared" si="73"/>
        <v>-479.99999999998977</v>
      </c>
      <c r="J462">
        <f t="shared" si="69"/>
        <v>1.6755160819145565</v>
      </c>
    </row>
    <row r="463" spans="1:10" x14ac:dyDescent="0.55000000000000004">
      <c r="A463">
        <v>97</v>
      </c>
      <c r="B463" s="49">
        <v>0.02</v>
      </c>
      <c r="C463">
        <v>6.73</v>
      </c>
      <c r="D463">
        <f t="shared" si="70"/>
        <v>0</v>
      </c>
      <c r="E463">
        <f t="shared" si="71"/>
        <v>3839.9999999999927</v>
      </c>
      <c r="F463">
        <f t="shared" si="67"/>
        <v>0</v>
      </c>
      <c r="G463">
        <f t="shared" si="68"/>
        <v>-2.9999999999999361E-2</v>
      </c>
      <c r="H463">
        <f t="shared" si="72"/>
        <v>0</v>
      </c>
      <c r="I463">
        <f t="shared" si="73"/>
        <v>2.1316282072803006E-11</v>
      </c>
      <c r="J463">
        <f t="shared" si="69"/>
        <v>1.6929693744344996</v>
      </c>
    </row>
    <row r="464" spans="1:10" x14ac:dyDescent="0.55000000000000004">
      <c r="A464">
        <v>98</v>
      </c>
      <c r="B464" s="49">
        <v>0.02</v>
      </c>
      <c r="C464">
        <v>6.89</v>
      </c>
      <c r="D464">
        <f t="shared" si="70"/>
        <v>0</v>
      </c>
      <c r="E464">
        <f t="shared" si="71"/>
        <v>3479.99999999999</v>
      </c>
      <c r="F464">
        <f t="shared" si="67"/>
        <v>0</v>
      </c>
      <c r="G464">
        <f t="shared" si="68"/>
        <v>8.8817841970012523E-16</v>
      </c>
      <c r="H464">
        <f t="shared" si="72"/>
        <v>0</v>
      </c>
      <c r="I464">
        <f t="shared" si="73"/>
        <v>599.99999999997658</v>
      </c>
      <c r="J464">
        <f t="shared" si="69"/>
        <v>1.7104226669544429</v>
      </c>
    </row>
    <row r="465" spans="1:10" x14ac:dyDescent="0.55000000000000004">
      <c r="A465">
        <v>99</v>
      </c>
      <c r="B465" s="49">
        <v>0.02</v>
      </c>
      <c r="C465">
        <v>7.02</v>
      </c>
      <c r="D465">
        <f t="shared" si="70"/>
        <v>0</v>
      </c>
      <c r="E465">
        <f t="shared" si="71"/>
        <v>3120.0000000000082</v>
      </c>
      <c r="F465">
        <f t="shared" si="67"/>
        <v>0</v>
      </c>
      <c r="G465">
        <f t="shared" si="68"/>
        <v>1.9999999999998685E-2</v>
      </c>
      <c r="H465">
        <f t="shared" si="72"/>
        <v>-119.99999999999999</v>
      </c>
      <c r="I465">
        <f t="shared" si="73"/>
        <v>0</v>
      </c>
      <c r="J465">
        <f t="shared" si="69"/>
        <v>1.7278759594743862</v>
      </c>
    </row>
    <row r="466" spans="1:10" x14ac:dyDescent="0.55000000000000004">
      <c r="A466">
        <v>100</v>
      </c>
      <c r="B466" s="49">
        <v>0.02</v>
      </c>
      <c r="C466">
        <v>7.15</v>
      </c>
      <c r="D466">
        <f t="shared" si="70"/>
        <v>0</v>
      </c>
      <c r="E466">
        <f t="shared" si="71"/>
        <v>3360.0000000000032</v>
      </c>
      <c r="F466">
        <f t="shared" si="67"/>
        <v>-9.9999999999999985E-3</v>
      </c>
      <c r="G466">
        <f t="shared" si="68"/>
        <v>8.8817841970012523E-16</v>
      </c>
      <c r="H466">
        <f t="shared" si="72"/>
        <v>120</v>
      </c>
      <c r="I466">
        <f t="shared" si="73"/>
        <v>-239.99999999999488</v>
      </c>
      <c r="J466">
        <f t="shared" si="69"/>
        <v>1.7453292519943295</v>
      </c>
    </row>
    <row r="467" spans="1:10" x14ac:dyDescent="0.55000000000000004">
      <c r="A467">
        <v>101</v>
      </c>
      <c r="B467" s="49">
        <v>0.02</v>
      </c>
      <c r="C467">
        <v>7.3</v>
      </c>
      <c r="D467">
        <f t="shared" si="70"/>
        <v>-120</v>
      </c>
      <c r="E467">
        <f t="shared" si="71"/>
        <v>3599.9999999999977</v>
      </c>
      <c r="F467">
        <f t="shared" si="67"/>
        <v>0.01</v>
      </c>
      <c r="G467">
        <f t="shared" si="68"/>
        <v>-8.8817841970012523E-16</v>
      </c>
      <c r="H467">
        <f t="shared" si="72"/>
        <v>119.99999999999999</v>
      </c>
      <c r="I467">
        <f t="shared" si="73"/>
        <v>119.99999999999744</v>
      </c>
      <c r="J467">
        <f t="shared" si="69"/>
        <v>1.7627825445142729</v>
      </c>
    </row>
    <row r="468" spans="1:10" x14ac:dyDescent="0.55000000000000004">
      <c r="A468">
        <v>102</v>
      </c>
      <c r="B468" s="49">
        <v>0.01</v>
      </c>
      <c r="C468">
        <v>7.45</v>
      </c>
      <c r="D468">
        <f t="shared" si="70"/>
        <v>-120</v>
      </c>
      <c r="E468">
        <f t="shared" si="71"/>
        <v>3599.9999999999977</v>
      </c>
      <c r="F468">
        <f t="shared" si="67"/>
        <v>0</v>
      </c>
      <c r="G468">
        <f t="shared" si="68"/>
        <v>1.0000000000000675E-2</v>
      </c>
      <c r="H468">
        <f t="shared" si="72"/>
        <v>-120</v>
      </c>
      <c r="I468">
        <f t="shared" si="73"/>
        <v>-479.99999999998977</v>
      </c>
      <c r="J468">
        <f t="shared" si="69"/>
        <v>1.7802358370342162</v>
      </c>
    </row>
    <row r="469" spans="1:10" x14ac:dyDescent="0.55000000000000004">
      <c r="A469">
        <v>103</v>
      </c>
      <c r="B469" s="49">
        <v>0.01</v>
      </c>
      <c r="C469">
        <v>7.6</v>
      </c>
      <c r="D469">
        <f t="shared" si="70"/>
        <v>0</v>
      </c>
      <c r="E469">
        <f t="shared" si="71"/>
        <v>3719.9999999999955</v>
      </c>
      <c r="F469">
        <f t="shared" si="67"/>
        <v>0</v>
      </c>
      <c r="G469">
        <f t="shared" si="68"/>
        <v>-4.0000000000000036E-2</v>
      </c>
      <c r="H469">
        <f t="shared" si="72"/>
        <v>0</v>
      </c>
      <c r="I469">
        <f t="shared" si="73"/>
        <v>-1.0658141036401503E-11</v>
      </c>
      <c r="J469">
        <f t="shared" si="69"/>
        <v>1.7976891295541595</v>
      </c>
    </row>
    <row r="470" spans="1:10" x14ac:dyDescent="0.55000000000000004">
      <c r="A470">
        <v>104</v>
      </c>
      <c r="B470" s="49">
        <v>0.01</v>
      </c>
      <c r="C470">
        <v>7.76</v>
      </c>
      <c r="D470">
        <f t="shared" si="70"/>
        <v>0</v>
      </c>
      <c r="E470">
        <f t="shared" si="71"/>
        <v>3360.0000000000032</v>
      </c>
      <c r="F470">
        <f t="shared" si="67"/>
        <v>0</v>
      </c>
      <c r="G470">
        <f t="shared" si="68"/>
        <v>9.9999999999997868E-3</v>
      </c>
      <c r="H470">
        <f t="shared" si="72"/>
        <v>0</v>
      </c>
      <c r="I470">
        <f t="shared" si="73"/>
        <v>600.00000000000853</v>
      </c>
      <c r="J470">
        <f t="shared" si="69"/>
        <v>1.8151424220741028</v>
      </c>
    </row>
    <row r="471" spans="1:10" x14ac:dyDescent="0.55000000000000004">
      <c r="A471">
        <v>105</v>
      </c>
      <c r="B471" s="49">
        <v>0.01</v>
      </c>
      <c r="C471">
        <v>7.88</v>
      </c>
      <c r="D471">
        <f t="shared" si="70"/>
        <v>0</v>
      </c>
      <c r="E471">
        <f t="shared" si="71"/>
        <v>3000</v>
      </c>
      <c r="F471">
        <f t="shared" si="67"/>
        <v>0</v>
      </c>
      <c r="G471">
        <f t="shared" si="68"/>
        <v>1.0000000000000675E-2</v>
      </c>
      <c r="H471">
        <f t="shared" si="72"/>
        <v>0</v>
      </c>
      <c r="I471">
        <f t="shared" si="73"/>
        <v>-120.00000000001876</v>
      </c>
      <c r="J471">
        <f t="shared" si="69"/>
        <v>1.8325957145940461</v>
      </c>
    </row>
    <row r="472" spans="1:10" x14ac:dyDescent="0.55000000000000004">
      <c r="A472">
        <v>106</v>
      </c>
      <c r="B472" s="49">
        <v>0.01</v>
      </c>
      <c r="C472">
        <v>8.01</v>
      </c>
      <c r="D472">
        <f t="shared" si="70"/>
        <v>0</v>
      </c>
      <c r="E472">
        <f t="shared" si="71"/>
        <v>3240.0000000000055</v>
      </c>
      <c r="F472">
        <f t="shared" si="67"/>
        <v>0</v>
      </c>
      <c r="G472">
        <f t="shared" si="68"/>
        <v>-1.7763568394002505E-15</v>
      </c>
      <c r="H472">
        <f t="shared" si="72"/>
        <v>0</v>
      </c>
      <c r="I472">
        <f t="shared" si="73"/>
        <v>-359.9999999999817</v>
      </c>
      <c r="J472">
        <f t="shared" si="69"/>
        <v>1.8500490071139892</v>
      </c>
    </row>
    <row r="473" spans="1:10" x14ac:dyDescent="0.55000000000000004">
      <c r="A473">
        <v>107</v>
      </c>
      <c r="B473" s="49">
        <v>0.01</v>
      </c>
      <c r="C473">
        <v>8.15</v>
      </c>
      <c r="D473">
        <f t="shared" si="70"/>
        <v>0</v>
      </c>
      <c r="E473">
        <f t="shared" si="71"/>
        <v>3359.9999999999923</v>
      </c>
      <c r="F473">
        <f t="shared" si="67"/>
        <v>0</v>
      </c>
      <c r="G473">
        <f t="shared" si="68"/>
        <v>-1.9999999999997797E-2</v>
      </c>
      <c r="H473">
        <f t="shared" si="72"/>
        <v>0</v>
      </c>
      <c r="I473">
        <f t="shared" si="73"/>
        <v>0</v>
      </c>
      <c r="J473">
        <f t="shared" si="69"/>
        <v>1.8675022996339325</v>
      </c>
    </row>
    <row r="474" spans="1:10" x14ac:dyDescent="0.55000000000000004">
      <c r="A474">
        <v>108</v>
      </c>
      <c r="B474" s="49">
        <v>0.01</v>
      </c>
      <c r="C474">
        <v>8.2899999999999991</v>
      </c>
      <c r="D474">
        <f t="shared" si="70"/>
        <v>0</v>
      </c>
      <c r="E474">
        <f t="shared" si="71"/>
        <v>3119.9999999999973</v>
      </c>
      <c r="F474">
        <f t="shared" si="67"/>
        <v>0</v>
      </c>
      <c r="G474">
        <f t="shared" si="68"/>
        <v>-1.7763568394002505E-15</v>
      </c>
      <c r="H474">
        <f t="shared" si="72"/>
        <v>0</v>
      </c>
      <c r="I474">
        <f t="shared" si="73"/>
        <v>-120.00000000001876</v>
      </c>
      <c r="J474">
        <f t="shared" si="69"/>
        <v>1.8849555921538759</v>
      </c>
    </row>
    <row r="475" spans="1:10" x14ac:dyDescent="0.55000000000000004">
      <c r="A475">
        <v>109</v>
      </c>
      <c r="B475" s="49">
        <v>0.01</v>
      </c>
      <c r="C475">
        <v>8.41</v>
      </c>
      <c r="D475">
        <f t="shared" si="70"/>
        <v>0</v>
      </c>
      <c r="E475">
        <f t="shared" si="71"/>
        <v>2880.0000000000027</v>
      </c>
      <c r="F475">
        <f t="shared" si="67"/>
        <v>0</v>
      </c>
      <c r="G475">
        <f t="shared" si="68"/>
        <v>-2.9999999999999361E-2</v>
      </c>
      <c r="H475">
        <f t="shared" si="72"/>
        <v>0</v>
      </c>
      <c r="I475">
        <f t="shared" si="73"/>
        <v>120.00000000004007</v>
      </c>
      <c r="J475">
        <f t="shared" si="69"/>
        <v>1.9024088846738192</v>
      </c>
    </row>
    <row r="476" spans="1:10" x14ac:dyDescent="0.55000000000000004">
      <c r="A476">
        <v>110</v>
      </c>
      <c r="B476" s="49">
        <v>0.01</v>
      </c>
      <c r="C476">
        <v>8.5299999999999994</v>
      </c>
      <c r="D476">
        <f t="shared" si="70"/>
        <v>0</v>
      </c>
      <c r="E476">
        <f t="shared" si="71"/>
        <v>2519.9999999999891</v>
      </c>
      <c r="F476">
        <f t="shared" si="67"/>
        <v>0</v>
      </c>
      <c r="G476">
        <f t="shared" si="68"/>
        <v>1.0000000000001563E-2</v>
      </c>
      <c r="H476">
        <f t="shared" si="72"/>
        <v>0</v>
      </c>
      <c r="I476">
        <f t="shared" si="73"/>
        <v>-4.2632564145606011E-11</v>
      </c>
      <c r="J476">
        <f t="shared" si="69"/>
        <v>1.9198621771937625</v>
      </c>
    </row>
    <row r="477" spans="1:10" x14ac:dyDescent="0.55000000000000004">
      <c r="A477">
        <v>111</v>
      </c>
      <c r="B477" s="49">
        <v>0.01</v>
      </c>
      <c r="C477">
        <v>8.6199999999999992</v>
      </c>
      <c r="D477">
        <f t="shared" si="70"/>
        <v>0</v>
      </c>
      <c r="E477">
        <f t="shared" si="71"/>
        <v>2280.0000000000155</v>
      </c>
      <c r="F477">
        <f t="shared" si="67"/>
        <v>0</v>
      </c>
      <c r="G477">
        <f t="shared" si="68"/>
        <v>-3.0000000000002913E-2</v>
      </c>
      <c r="H477">
        <f t="shared" si="72"/>
        <v>-120</v>
      </c>
      <c r="I477">
        <f t="shared" si="73"/>
        <v>0</v>
      </c>
      <c r="J477">
        <f t="shared" si="69"/>
        <v>1.9373154697137058</v>
      </c>
    </row>
    <row r="478" spans="1:10" x14ac:dyDescent="0.55000000000000004">
      <c r="A478">
        <v>112</v>
      </c>
      <c r="B478" s="49">
        <v>0.01</v>
      </c>
      <c r="C478">
        <v>8.7200000000000006</v>
      </c>
      <c r="D478">
        <f t="shared" si="70"/>
        <v>0</v>
      </c>
      <c r="E478">
        <f t="shared" si="71"/>
        <v>2039.9999999999991</v>
      </c>
      <c r="F478">
        <f t="shared" si="67"/>
        <v>-0.01</v>
      </c>
      <c r="G478">
        <f t="shared" si="68"/>
        <v>1.0000000000001563E-2</v>
      </c>
      <c r="H478">
        <f t="shared" si="72"/>
        <v>120</v>
      </c>
      <c r="I478">
        <f t="shared" si="73"/>
        <v>-239.99999999995225</v>
      </c>
      <c r="J478">
        <f t="shared" si="69"/>
        <v>1.9547687622336491</v>
      </c>
    </row>
    <row r="479" spans="1:10" x14ac:dyDescent="0.55000000000000004">
      <c r="A479">
        <v>113</v>
      </c>
      <c r="B479" s="49">
        <v>0.01</v>
      </c>
      <c r="C479">
        <v>8.7899999999999991</v>
      </c>
      <c r="D479">
        <f t="shared" si="70"/>
        <v>-120</v>
      </c>
      <c r="E479">
        <f t="shared" si="71"/>
        <v>1799.9999999999829</v>
      </c>
      <c r="F479">
        <f t="shared" si="67"/>
        <v>0.01</v>
      </c>
      <c r="G479">
        <f t="shared" si="68"/>
        <v>-4.9999999999998934E-2</v>
      </c>
      <c r="H479">
        <f t="shared" si="72"/>
        <v>120</v>
      </c>
      <c r="I479">
        <f t="shared" si="73"/>
        <v>-4.2632564145606011E-11</v>
      </c>
      <c r="J479">
        <f t="shared" si="69"/>
        <v>1.9722220547535925</v>
      </c>
    </row>
    <row r="480" spans="1:10" x14ac:dyDescent="0.55000000000000004">
      <c r="A480">
        <v>114</v>
      </c>
      <c r="B480">
        <v>0</v>
      </c>
      <c r="C480">
        <v>8.8699999999999992</v>
      </c>
      <c r="D480">
        <f t="shared" si="70"/>
        <v>-120</v>
      </c>
      <c r="E480">
        <f t="shared" si="71"/>
        <v>1320.0000000000146</v>
      </c>
      <c r="F480">
        <f t="shared" si="67"/>
        <v>0</v>
      </c>
      <c r="G480">
        <f t="shared" si="68"/>
        <v>9.9999999999980105E-3</v>
      </c>
      <c r="H480">
        <f t="shared" si="72"/>
        <v>-120</v>
      </c>
      <c r="I480">
        <f t="shared" si="73"/>
        <v>480.00000000001108</v>
      </c>
      <c r="J480">
        <f t="shared" si="69"/>
        <v>1.9896753472735358</v>
      </c>
    </row>
    <row r="481" spans="1:10" x14ac:dyDescent="0.55000000000000004">
      <c r="A481">
        <v>115</v>
      </c>
      <c r="B481">
        <v>0</v>
      </c>
      <c r="C481">
        <v>8.9</v>
      </c>
      <c r="D481">
        <f t="shared" si="70"/>
        <v>0</v>
      </c>
      <c r="E481">
        <f t="shared" si="71"/>
        <v>840.00000000000341</v>
      </c>
      <c r="F481">
        <f t="shared" si="67"/>
        <v>0</v>
      </c>
      <c r="G481">
        <f t="shared" si="68"/>
        <v>-9.9999999999980105E-3</v>
      </c>
      <c r="H481">
        <f t="shared" si="72"/>
        <v>0</v>
      </c>
      <c r="I481">
        <f t="shared" si="73"/>
        <v>-239.99999999999488</v>
      </c>
      <c r="J481">
        <f t="shared" si="69"/>
        <v>2.0071286397934789</v>
      </c>
    </row>
    <row r="482" spans="1:10" x14ac:dyDescent="0.55000000000000004">
      <c r="A482">
        <v>116</v>
      </c>
      <c r="B482">
        <v>0</v>
      </c>
      <c r="C482">
        <v>8.94</v>
      </c>
      <c r="D482">
        <f t="shared" si="70"/>
        <v>0</v>
      </c>
      <c r="E482">
        <f t="shared" si="71"/>
        <v>840.00000000000341</v>
      </c>
      <c r="F482">
        <f t="shared" si="67"/>
        <v>0</v>
      </c>
      <c r="G482">
        <f t="shared" si="68"/>
        <v>-1.0000000000001563E-2</v>
      </c>
      <c r="H482">
        <f t="shared" si="72"/>
        <v>0</v>
      </c>
      <c r="I482">
        <f t="shared" si="73"/>
        <v>-120.00000000001876</v>
      </c>
      <c r="J482">
        <f t="shared" si="69"/>
        <v>2.0245819323134224</v>
      </c>
    </row>
    <row r="483" spans="1:10" x14ac:dyDescent="0.55000000000000004">
      <c r="A483">
        <v>117</v>
      </c>
      <c r="B483">
        <v>0</v>
      </c>
      <c r="C483">
        <v>8.9700000000000006</v>
      </c>
      <c r="D483">
        <f t="shared" si="70"/>
        <v>0</v>
      </c>
      <c r="E483">
        <f t="shared" si="71"/>
        <v>600.00000000000853</v>
      </c>
      <c r="F483">
        <f t="shared" si="67"/>
        <v>0</v>
      </c>
      <c r="G483">
        <f t="shared" si="68"/>
        <v>-1.9999999999999574E-2</v>
      </c>
      <c r="H483">
        <f t="shared" si="72"/>
        <v>0</v>
      </c>
      <c r="I483">
        <f t="shared" si="73"/>
        <v>240.0000000000162</v>
      </c>
      <c r="J483">
        <f t="shared" si="69"/>
        <v>2.0420352248333655</v>
      </c>
    </row>
    <row r="484" spans="1:10" x14ac:dyDescent="0.55000000000000004">
      <c r="A484">
        <v>118</v>
      </c>
      <c r="B484">
        <v>0</v>
      </c>
      <c r="C484">
        <v>8.99</v>
      </c>
      <c r="D484">
        <f t="shared" si="70"/>
        <v>0</v>
      </c>
      <c r="E484">
        <f t="shared" si="71"/>
        <v>239.99999999999488</v>
      </c>
      <c r="F484">
        <f t="shared" si="67"/>
        <v>0</v>
      </c>
      <c r="G484">
        <f t="shared" si="68"/>
        <v>9.9999999999997868E-3</v>
      </c>
      <c r="H484">
        <f t="shared" si="72"/>
        <v>0</v>
      </c>
      <c r="I484">
        <f t="shared" si="73"/>
        <v>-119.99999999999744</v>
      </c>
      <c r="J484">
        <f t="shared" si="69"/>
        <v>2.0594885173533091</v>
      </c>
    </row>
    <row r="485" spans="1:10" x14ac:dyDescent="0.55000000000000004">
      <c r="A485">
        <v>119</v>
      </c>
      <c r="B485">
        <v>0</v>
      </c>
      <c r="C485">
        <v>8.99</v>
      </c>
      <c r="D485">
        <f t="shared" si="70"/>
        <v>0</v>
      </c>
      <c r="E485">
        <f t="shared" si="71"/>
        <v>119.99999999999744</v>
      </c>
      <c r="F485">
        <f t="shared" si="67"/>
        <v>0</v>
      </c>
      <c r="G485">
        <f t="shared" si="68"/>
        <v>-2.9999999999999361E-2</v>
      </c>
      <c r="H485">
        <f t="shared" si="72"/>
        <v>0</v>
      </c>
      <c r="I485">
        <f t="shared" si="73"/>
        <v>0</v>
      </c>
      <c r="J485">
        <f t="shared" si="69"/>
        <v>2.0769418098732522</v>
      </c>
    </row>
    <row r="486" spans="1:10" x14ac:dyDescent="0.55000000000000004">
      <c r="A486">
        <v>120</v>
      </c>
      <c r="B486">
        <v>0</v>
      </c>
      <c r="C486" s="51">
        <v>9</v>
      </c>
      <c r="D486">
        <f t="shared" si="70"/>
        <v>0</v>
      </c>
      <c r="E486">
        <f t="shared" si="71"/>
        <v>-119.99999999999744</v>
      </c>
      <c r="F486">
        <f t="shared" si="67"/>
        <v>0</v>
      </c>
      <c r="G486">
        <f t="shared" si="68"/>
        <v>9.9999999999997868E-3</v>
      </c>
      <c r="H486">
        <f t="shared" si="72"/>
        <v>0</v>
      </c>
      <c r="I486">
        <f t="shared" si="73"/>
        <v>-2.1316282072803006E-11</v>
      </c>
      <c r="J486">
        <f t="shared" si="69"/>
        <v>2.0943951023931953</v>
      </c>
    </row>
    <row r="487" spans="1:10" x14ac:dyDescent="0.55000000000000004">
      <c r="A487">
        <v>121</v>
      </c>
      <c r="B487">
        <v>0</v>
      </c>
      <c r="C487">
        <v>8.98</v>
      </c>
      <c r="D487">
        <f t="shared" si="70"/>
        <v>0</v>
      </c>
      <c r="E487">
        <f t="shared" si="71"/>
        <v>-359.99999999999233</v>
      </c>
      <c r="F487">
        <f t="shared" si="67"/>
        <v>0</v>
      </c>
      <c r="G487">
        <f t="shared" si="68"/>
        <v>-3.0000000000001137E-2</v>
      </c>
      <c r="H487">
        <f t="shared" si="72"/>
        <v>0</v>
      </c>
      <c r="I487">
        <f t="shared" si="73"/>
        <v>-239.99999999997357</v>
      </c>
      <c r="J487">
        <f t="shared" si="69"/>
        <v>2.1118483949131388</v>
      </c>
    </row>
    <row r="488" spans="1:10" x14ac:dyDescent="0.55000000000000004">
      <c r="A488">
        <v>122</v>
      </c>
      <c r="B488">
        <v>0</v>
      </c>
      <c r="C488">
        <v>8.9700000000000006</v>
      </c>
      <c r="D488">
        <f t="shared" si="70"/>
        <v>0</v>
      </c>
      <c r="E488">
        <f t="shared" si="71"/>
        <v>-600.00000000000853</v>
      </c>
      <c r="F488">
        <f t="shared" si="67"/>
        <v>0</v>
      </c>
      <c r="G488">
        <f t="shared" si="68"/>
        <v>-9.9999999999980105E-3</v>
      </c>
      <c r="H488">
        <f t="shared" si="72"/>
        <v>0</v>
      </c>
      <c r="I488">
        <f t="shared" si="73"/>
        <v>0</v>
      </c>
      <c r="J488">
        <f t="shared" si="69"/>
        <v>2.1293016874330819</v>
      </c>
    </row>
    <row r="489" spans="1:10" x14ac:dyDescent="0.55000000000000004">
      <c r="A489">
        <v>123</v>
      </c>
      <c r="B489">
        <v>0</v>
      </c>
      <c r="C489">
        <v>8.93</v>
      </c>
      <c r="D489">
        <f t="shared" si="70"/>
        <v>0</v>
      </c>
      <c r="E489">
        <f t="shared" si="71"/>
        <v>-1079.9999999999982</v>
      </c>
      <c r="F489">
        <f t="shared" si="67"/>
        <v>0</v>
      </c>
      <c r="G489">
        <f t="shared" si="68"/>
        <v>-3.0000000000001137E-2</v>
      </c>
      <c r="H489">
        <f t="shared" si="72"/>
        <v>0</v>
      </c>
      <c r="I489">
        <f t="shared" si="73"/>
        <v>119.99999999997613</v>
      </c>
      <c r="J489">
        <f t="shared" si="69"/>
        <v>2.1467549799530254</v>
      </c>
    </row>
    <row r="490" spans="1:10" x14ac:dyDescent="0.55000000000000004">
      <c r="A490">
        <v>124</v>
      </c>
      <c r="B490">
        <v>0</v>
      </c>
      <c r="C490">
        <v>8.8800000000000008</v>
      </c>
      <c r="D490">
        <f t="shared" si="70"/>
        <v>0</v>
      </c>
      <c r="E490">
        <f t="shared" si="71"/>
        <v>-1559.9999999999882</v>
      </c>
      <c r="F490">
        <f t="shared" si="67"/>
        <v>0</v>
      </c>
      <c r="G490">
        <f t="shared" si="68"/>
        <v>0</v>
      </c>
      <c r="H490">
        <f t="shared" si="72"/>
        <v>0</v>
      </c>
      <c r="I490">
        <f t="shared" si="73"/>
        <v>0</v>
      </c>
      <c r="J490">
        <f t="shared" si="69"/>
        <v>2.1642082724729685</v>
      </c>
    </row>
    <row r="491" spans="1:10" x14ac:dyDescent="0.55000000000000004">
      <c r="A491">
        <v>125</v>
      </c>
      <c r="B491">
        <v>0</v>
      </c>
      <c r="C491">
        <v>8.8000000000000007</v>
      </c>
      <c r="D491">
        <f t="shared" si="70"/>
        <v>0</v>
      </c>
      <c r="E491">
        <f t="shared" si="71"/>
        <v>-1920.0000000000018</v>
      </c>
      <c r="F491">
        <f t="shared" si="67"/>
        <v>0</v>
      </c>
      <c r="G491">
        <f t="shared" si="68"/>
        <v>-3.0000000000001137E-2</v>
      </c>
      <c r="H491">
        <f t="shared" si="72"/>
        <v>0</v>
      </c>
      <c r="I491">
        <f t="shared" si="73"/>
        <v>-119.99999999997613</v>
      </c>
      <c r="J491">
        <f t="shared" si="69"/>
        <v>2.1816615649929121</v>
      </c>
    </row>
    <row r="492" spans="1:10" x14ac:dyDescent="0.55000000000000004">
      <c r="A492">
        <v>126</v>
      </c>
      <c r="B492">
        <v>0</v>
      </c>
      <c r="C492">
        <v>8.7200000000000006</v>
      </c>
      <c r="D492">
        <f t="shared" si="70"/>
        <v>0</v>
      </c>
      <c r="E492">
        <f t="shared" si="71"/>
        <v>-2280.0000000000155</v>
      </c>
      <c r="F492">
        <f t="shared" si="67"/>
        <v>0</v>
      </c>
      <c r="G492">
        <f t="shared" si="68"/>
        <v>-9.9999999999980105E-3</v>
      </c>
      <c r="H492">
        <f t="shared" si="72"/>
        <v>0</v>
      </c>
      <c r="I492">
        <f t="shared" si="73"/>
        <v>480.00000000001108</v>
      </c>
      <c r="J492">
        <f t="shared" si="69"/>
        <v>2.1991148575128552</v>
      </c>
    </row>
    <row r="493" spans="1:10" x14ac:dyDescent="0.55000000000000004">
      <c r="A493">
        <v>127</v>
      </c>
      <c r="B493">
        <v>0</v>
      </c>
      <c r="C493">
        <v>8.61</v>
      </c>
      <c r="D493">
        <f t="shared" si="70"/>
        <v>0</v>
      </c>
      <c r="E493">
        <f t="shared" si="71"/>
        <v>-2760.000000000005</v>
      </c>
      <c r="F493">
        <f t="shared" si="67"/>
        <v>0</v>
      </c>
      <c r="G493">
        <f t="shared" si="68"/>
        <v>9.9999999999997868E-3</v>
      </c>
      <c r="H493">
        <f t="shared" si="72"/>
        <v>0</v>
      </c>
      <c r="I493">
        <f t="shared" si="73"/>
        <v>-4.2632564145606011E-11</v>
      </c>
      <c r="J493">
        <f t="shared" si="69"/>
        <v>2.2165681500327987</v>
      </c>
    </row>
    <row r="494" spans="1:10" x14ac:dyDescent="0.55000000000000004">
      <c r="A494">
        <v>128</v>
      </c>
      <c r="B494">
        <v>0</v>
      </c>
      <c r="C494">
        <v>8.49</v>
      </c>
      <c r="D494">
        <f t="shared" si="70"/>
        <v>0</v>
      </c>
      <c r="E494">
        <f t="shared" si="71"/>
        <v>-2759.9999999999836</v>
      </c>
      <c r="F494">
        <f t="shared" si="67"/>
        <v>0</v>
      </c>
      <c r="G494">
        <f t="shared" si="68"/>
        <v>-1.0000000000001563E-2</v>
      </c>
      <c r="H494">
        <f t="shared" si="72"/>
        <v>0</v>
      </c>
      <c r="I494">
        <f t="shared" si="73"/>
        <v>-359.99999999999233</v>
      </c>
      <c r="J494">
        <f t="shared" si="69"/>
        <v>2.2340214425527418</v>
      </c>
    </row>
    <row r="495" spans="1:10" x14ac:dyDescent="0.55000000000000004">
      <c r="A495">
        <v>129</v>
      </c>
      <c r="B495">
        <v>0</v>
      </c>
      <c r="C495">
        <v>8.3800000000000008</v>
      </c>
      <c r="D495">
        <f t="shared" si="70"/>
        <v>0</v>
      </c>
      <c r="E495">
        <f t="shared" si="71"/>
        <v>-2760.000000000005</v>
      </c>
      <c r="F495">
        <f t="shared" si="67"/>
        <v>0</v>
      </c>
      <c r="G495">
        <f t="shared" si="68"/>
        <v>-1.9999999999999574E-2</v>
      </c>
      <c r="H495">
        <f t="shared" si="72"/>
        <v>0</v>
      </c>
      <c r="I495">
        <f t="shared" si="73"/>
        <v>120.00000000004007</v>
      </c>
      <c r="J495">
        <f t="shared" si="69"/>
        <v>2.2514747350726849</v>
      </c>
    </row>
    <row r="496" spans="1:10" x14ac:dyDescent="0.55000000000000004">
      <c r="A496">
        <v>130</v>
      </c>
      <c r="B496">
        <v>0</v>
      </c>
      <c r="C496">
        <v>8.26</v>
      </c>
      <c r="D496">
        <f t="shared" si="70"/>
        <v>0</v>
      </c>
      <c r="E496">
        <f t="shared" si="71"/>
        <v>-3120.0000000000186</v>
      </c>
      <c r="F496">
        <f t="shared" si="67"/>
        <v>0</v>
      </c>
      <c r="G496">
        <f t="shared" si="68"/>
        <v>1.7763568394002505E-15</v>
      </c>
      <c r="H496">
        <f t="shared" si="72"/>
        <v>0</v>
      </c>
      <c r="I496">
        <f t="shared" si="73"/>
        <v>239.99999999997357</v>
      </c>
      <c r="J496">
        <f t="shared" si="69"/>
        <v>2.2689280275926285</v>
      </c>
    </row>
    <row r="497" spans="1:10" x14ac:dyDescent="0.55000000000000004">
      <c r="A497">
        <v>131</v>
      </c>
      <c r="B497">
        <v>0</v>
      </c>
      <c r="C497">
        <v>8.1199999999999992</v>
      </c>
      <c r="D497">
        <f t="shared" si="70"/>
        <v>0</v>
      </c>
      <c r="E497">
        <f t="shared" si="71"/>
        <v>-3359.9999999999923</v>
      </c>
      <c r="F497">
        <f t="shared" si="67"/>
        <v>0</v>
      </c>
      <c r="G497">
        <f t="shared" si="68"/>
        <v>-1.7763568394002505E-15</v>
      </c>
      <c r="H497">
        <f t="shared" si="72"/>
        <v>0</v>
      </c>
      <c r="I497">
        <f t="shared" si="73"/>
        <v>-120.0000000000081</v>
      </c>
      <c r="J497">
        <f t="shared" si="69"/>
        <v>2.2863813201125716</v>
      </c>
    </row>
    <row r="498" spans="1:10" x14ac:dyDescent="0.55000000000000004">
      <c r="A498">
        <v>132</v>
      </c>
      <c r="B498">
        <v>0</v>
      </c>
      <c r="C498">
        <v>7.98</v>
      </c>
      <c r="D498">
        <f t="shared" si="70"/>
        <v>0</v>
      </c>
      <c r="E498">
        <f t="shared" si="71"/>
        <v>-3359.9999999999923</v>
      </c>
      <c r="F498">
        <f t="shared" si="67"/>
        <v>0</v>
      </c>
      <c r="G498">
        <f t="shared" si="68"/>
        <v>-9.9999999999988987E-3</v>
      </c>
      <c r="H498">
        <f t="shared" si="72"/>
        <v>0</v>
      </c>
      <c r="I498">
        <f t="shared" si="73"/>
        <v>-119.99999999998678</v>
      </c>
      <c r="J498">
        <f t="shared" si="69"/>
        <v>2.3038346126325151</v>
      </c>
    </row>
    <row r="499" spans="1:10" x14ac:dyDescent="0.55000000000000004">
      <c r="A499">
        <v>133</v>
      </c>
      <c r="B499">
        <v>0</v>
      </c>
      <c r="C499">
        <v>7.84</v>
      </c>
      <c r="D499">
        <f t="shared" si="70"/>
        <v>0</v>
      </c>
      <c r="E499">
        <f t="shared" si="71"/>
        <v>-3480.0000000000005</v>
      </c>
      <c r="F499">
        <f t="shared" si="67"/>
        <v>0</v>
      </c>
      <c r="G499">
        <f t="shared" si="68"/>
        <v>-1.0000000000000675E-2</v>
      </c>
      <c r="H499">
        <f t="shared" si="72"/>
        <v>0</v>
      </c>
      <c r="I499">
        <f t="shared" si="73"/>
        <v>-1.0658141036401503E-11</v>
      </c>
      <c r="J499">
        <f t="shared" si="69"/>
        <v>2.3212879051524582</v>
      </c>
    </row>
    <row r="500" spans="1:10" x14ac:dyDescent="0.55000000000000004">
      <c r="A500">
        <v>134</v>
      </c>
      <c r="B500">
        <v>0</v>
      </c>
      <c r="C500">
        <v>7.69</v>
      </c>
      <c r="D500">
        <f t="shared" si="70"/>
        <v>0</v>
      </c>
      <c r="E500">
        <f t="shared" si="71"/>
        <v>-3719.9999999999955</v>
      </c>
      <c r="F500">
        <f t="shared" si="67"/>
        <v>0</v>
      </c>
      <c r="G500">
        <f t="shared" si="68"/>
        <v>-9.9999999999997868E-3</v>
      </c>
      <c r="H500">
        <f t="shared" si="72"/>
        <v>0</v>
      </c>
      <c r="I500">
        <f t="shared" si="73"/>
        <v>360.00000000000296</v>
      </c>
      <c r="J500">
        <f t="shared" si="69"/>
        <v>2.3387411976724017</v>
      </c>
    </row>
    <row r="501" spans="1:10" x14ac:dyDescent="0.55000000000000004">
      <c r="A501">
        <v>135</v>
      </c>
      <c r="B501">
        <v>0</v>
      </c>
      <c r="C501">
        <v>7.53</v>
      </c>
      <c r="D501">
        <f t="shared" si="70"/>
        <v>0</v>
      </c>
      <c r="E501">
        <f t="shared" si="71"/>
        <v>-3960.0000000000009</v>
      </c>
      <c r="F501">
        <f t="shared" si="67"/>
        <v>0</v>
      </c>
      <c r="G501">
        <f t="shared" si="68"/>
        <v>1.9999999999999574E-2</v>
      </c>
      <c r="H501">
        <f t="shared" si="72"/>
        <v>0</v>
      </c>
      <c r="I501">
        <f t="shared" si="73"/>
        <v>119.99999999999744</v>
      </c>
      <c r="J501">
        <f t="shared" si="69"/>
        <v>2.3561944901923448</v>
      </c>
    </row>
    <row r="502" spans="1:10" x14ac:dyDescent="0.55000000000000004">
      <c r="A502">
        <v>136</v>
      </c>
      <c r="B502">
        <v>0</v>
      </c>
      <c r="C502">
        <v>7.36</v>
      </c>
      <c r="D502">
        <f t="shared" si="70"/>
        <v>0</v>
      </c>
      <c r="E502">
        <f t="shared" si="71"/>
        <v>-3840.0000000000036</v>
      </c>
      <c r="F502">
        <f t="shared" si="67"/>
        <v>0</v>
      </c>
      <c r="G502">
        <f t="shared" si="68"/>
        <v>0</v>
      </c>
      <c r="H502">
        <f t="shared" si="72"/>
        <v>0</v>
      </c>
      <c r="I502">
        <f t="shared" si="73"/>
        <v>-359.9999999999817</v>
      </c>
      <c r="J502">
        <f t="shared" si="69"/>
        <v>2.3736477827122884</v>
      </c>
    </row>
    <row r="503" spans="1:10" x14ac:dyDescent="0.55000000000000004">
      <c r="A503">
        <v>137</v>
      </c>
      <c r="B503">
        <v>0</v>
      </c>
      <c r="C503">
        <v>7.21</v>
      </c>
      <c r="D503">
        <f t="shared" si="70"/>
        <v>0</v>
      </c>
      <c r="E503">
        <f t="shared" si="71"/>
        <v>-3600.0000000000086</v>
      </c>
      <c r="F503">
        <f t="shared" si="67"/>
        <v>0</v>
      </c>
      <c r="G503">
        <f t="shared" si="68"/>
        <v>-9.9999999999988987E-3</v>
      </c>
      <c r="H503">
        <f t="shared" si="72"/>
        <v>0</v>
      </c>
      <c r="I503">
        <f t="shared" si="73"/>
        <v>-1.0658141036401503E-11</v>
      </c>
      <c r="J503">
        <f t="shared" si="69"/>
        <v>2.3911010752322315</v>
      </c>
    </row>
    <row r="504" spans="1:10" x14ac:dyDescent="0.55000000000000004">
      <c r="A504">
        <v>138</v>
      </c>
      <c r="B504">
        <v>0</v>
      </c>
      <c r="C504">
        <v>7.06</v>
      </c>
      <c r="D504">
        <f t="shared" si="70"/>
        <v>0</v>
      </c>
      <c r="E504">
        <f t="shared" si="71"/>
        <v>-3719.9999999999955</v>
      </c>
      <c r="F504">
        <f t="shared" si="67"/>
        <v>0</v>
      </c>
      <c r="G504">
        <f t="shared" si="68"/>
        <v>-8.8817841970012523E-16</v>
      </c>
      <c r="H504">
        <f t="shared" si="72"/>
        <v>0</v>
      </c>
      <c r="I504">
        <f t="shared" si="73"/>
        <v>359.9999999999817</v>
      </c>
      <c r="J504">
        <f t="shared" si="69"/>
        <v>2.4085543677521746</v>
      </c>
    </row>
    <row r="505" spans="1:10" x14ac:dyDescent="0.55000000000000004">
      <c r="A505">
        <v>139</v>
      </c>
      <c r="B505">
        <v>0</v>
      </c>
      <c r="C505">
        <v>6.9</v>
      </c>
      <c r="D505">
        <f t="shared" si="70"/>
        <v>0</v>
      </c>
      <c r="E505">
        <f t="shared" si="71"/>
        <v>-3839.9999999999927</v>
      </c>
      <c r="F505">
        <f t="shared" si="67"/>
        <v>0</v>
      </c>
      <c r="G505">
        <f t="shared" si="68"/>
        <v>1.9999999999999574E-2</v>
      </c>
      <c r="H505">
        <f t="shared" si="72"/>
        <v>0</v>
      </c>
      <c r="I505">
        <f t="shared" si="73"/>
        <v>-119.99999999997613</v>
      </c>
      <c r="J505">
        <f t="shared" si="69"/>
        <v>2.4260076602721181</v>
      </c>
    </row>
    <row r="506" spans="1:10" x14ac:dyDescent="0.55000000000000004">
      <c r="A506">
        <v>140</v>
      </c>
      <c r="B506">
        <v>0</v>
      </c>
      <c r="C506">
        <v>6.74</v>
      </c>
      <c r="D506">
        <f t="shared" si="70"/>
        <v>0</v>
      </c>
      <c r="E506">
        <f t="shared" si="71"/>
        <v>-3600.0000000000086</v>
      </c>
      <c r="F506">
        <f t="shared" si="67"/>
        <v>0</v>
      </c>
      <c r="G506">
        <f t="shared" si="68"/>
        <v>-9.9999999999988987E-3</v>
      </c>
      <c r="H506">
        <f t="shared" si="72"/>
        <v>0</v>
      </c>
      <c r="I506">
        <f t="shared" si="73"/>
        <v>-480.00000000000045</v>
      </c>
      <c r="J506">
        <f t="shared" si="69"/>
        <v>2.4434609527920612</v>
      </c>
    </row>
    <row r="507" spans="1:10" x14ac:dyDescent="0.55000000000000004">
      <c r="A507">
        <v>141</v>
      </c>
      <c r="B507">
        <v>0</v>
      </c>
      <c r="C507">
        <v>6.6</v>
      </c>
      <c r="D507">
        <f t="shared" si="70"/>
        <v>0</v>
      </c>
      <c r="E507">
        <f t="shared" si="71"/>
        <v>-3480.0000000000005</v>
      </c>
      <c r="F507">
        <f t="shared" si="67"/>
        <v>0</v>
      </c>
      <c r="G507">
        <f t="shared" si="68"/>
        <v>-2.0000000000000462E-2</v>
      </c>
      <c r="H507">
        <f t="shared" si="72"/>
        <v>0</v>
      </c>
      <c r="I507">
        <f t="shared" si="73"/>
        <v>119.99999999998678</v>
      </c>
      <c r="J507">
        <f t="shared" si="69"/>
        <v>2.4609142453120048</v>
      </c>
    </row>
    <row r="508" spans="1:10" x14ac:dyDescent="0.55000000000000004">
      <c r="A508">
        <v>142</v>
      </c>
      <c r="B508">
        <v>0</v>
      </c>
      <c r="C508">
        <v>6.45</v>
      </c>
      <c r="D508">
        <f t="shared" si="70"/>
        <v>0</v>
      </c>
      <c r="E508">
        <f t="shared" si="71"/>
        <v>-3839.9999999999927</v>
      </c>
      <c r="F508">
        <f t="shared" si="67"/>
        <v>0</v>
      </c>
      <c r="G508">
        <f t="shared" si="68"/>
        <v>0</v>
      </c>
      <c r="H508">
        <f t="shared" si="72"/>
        <v>0</v>
      </c>
      <c r="I508">
        <f t="shared" si="73"/>
        <v>720.00000000000591</v>
      </c>
      <c r="J508">
        <f t="shared" si="69"/>
        <v>2.4783675378319479</v>
      </c>
    </row>
    <row r="509" spans="1:10" x14ac:dyDescent="0.55000000000000004">
      <c r="A509">
        <v>143</v>
      </c>
      <c r="B509">
        <v>0</v>
      </c>
      <c r="C509">
        <v>6.28</v>
      </c>
      <c r="D509">
        <f t="shared" si="70"/>
        <v>0</v>
      </c>
      <c r="E509">
        <f t="shared" si="71"/>
        <v>-4079.9999999999982</v>
      </c>
      <c r="F509">
        <f t="shared" si="67"/>
        <v>0</v>
      </c>
      <c r="G509">
        <f t="shared" si="68"/>
        <v>4.0000000000000036E-2</v>
      </c>
      <c r="H509">
        <f t="shared" si="72"/>
        <v>0</v>
      </c>
      <c r="I509">
        <f t="shared" si="73"/>
        <v>-1.0658141036401503E-11</v>
      </c>
      <c r="J509">
        <f t="shared" si="69"/>
        <v>2.4958208303518914</v>
      </c>
    </row>
    <row r="510" spans="1:10" x14ac:dyDescent="0.55000000000000004">
      <c r="A510">
        <v>144</v>
      </c>
      <c r="B510">
        <v>0</v>
      </c>
      <c r="C510">
        <v>6.11</v>
      </c>
      <c r="D510">
        <f t="shared" si="70"/>
        <v>0</v>
      </c>
      <c r="E510">
        <f t="shared" si="71"/>
        <v>-3599.9999999999977</v>
      </c>
      <c r="F510">
        <f t="shared" si="67"/>
        <v>0</v>
      </c>
      <c r="G510">
        <f t="shared" si="68"/>
        <v>-8.8817841970012523E-16</v>
      </c>
      <c r="H510">
        <f t="shared" si="72"/>
        <v>0</v>
      </c>
      <c r="I510">
        <f t="shared" si="73"/>
        <v>-959.99999999999022</v>
      </c>
      <c r="J510">
        <f t="shared" si="69"/>
        <v>2.5132741228718345</v>
      </c>
    </row>
    <row r="511" spans="1:10" x14ac:dyDescent="0.55000000000000004">
      <c r="A511">
        <v>145</v>
      </c>
      <c r="B511">
        <v>0</v>
      </c>
      <c r="C511">
        <v>5.98</v>
      </c>
      <c r="D511">
        <f t="shared" si="70"/>
        <v>0</v>
      </c>
      <c r="E511">
        <f t="shared" si="71"/>
        <v>-3120.0000000000082</v>
      </c>
      <c r="F511">
        <f t="shared" si="67"/>
        <v>0</v>
      </c>
      <c r="G511">
        <f t="shared" si="68"/>
        <v>-3.9999999999999147E-2</v>
      </c>
      <c r="H511">
        <f t="shared" si="72"/>
        <v>0</v>
      </c>
      <c r="I511">
        <f t="shared" si="73"/>
        <v>-119.99999999998678</v>
      </c>
      <c r="J511">
        <f t="shared" si="69"/>
        <v>2.530727415391778</v>
      </c>
    </row>
    <row r="512" spans="1:10" x14ac:dyDescent="0.55000000000000004">
      <c r="A512">
        <v>146</v>
      </c>
      <c r="B512">
        <v>0</v>
      </c>
      <c r="C512">
        <v>5.85</v>
      </c>
      <c r="D512">
        <f t="shared" si="70"/>
        <v>0</v>
      </c>
      <c r="E512">
        <f t="shared" si="71"/>
        <v>-3600.0000000000086</v>
      </c>
      <c r="F512">
        <f t="shared" si="67"/>
        <v>0</v>
      </c>
      <c r="G512">
        <f t="shared" si="68"/>
        <v>-9.9999999999997868E-3</v>
      </c>
      <c r="H512">
        <f t="shared" si="72"/>
        <v>0</v>
      </c>
      <c r="I512">
        <f t="shared" si="73"/>
        <v>839.99999999998204</v>
      </c>
      <c r="J512">
        <f t="shared" si="69"/>
        <v>2.5481807079117211</v>
      </c>
    </row>
    <row r="513" spans="1:10" x14ac:dyDescent="0.55000000000000004">
      <c r="A513">
        <v>147</v>
      </c>
      <c r="B513">
        <v>0</v>
      </c>
      <c r="C513">
        <v>5.68</v>
      </c>
      <c r="D513">
        <f t="shared" si="70"/>
        <v>0</v>
      </c>
      <c r="E513">
        <f t="shared" si="71"/>
        <v>-4199.9999999999955</v>
      </c>
      <c r="F513">
        <f t="shared" si="67"/>
        <v>0</v>
      </c>
      <c r="G513">
        <f t="shared" si="68"/>
        <v>2.9999999999999361E-2</v>
      </c>
      <c r="H513">
        <f t="shared" si="72"/>
        <v>0</v>
      </c>
      <c r="I513">
        <f t="shared" si="73"/>
        <v>120.0000000000081</v>
      </c>
      <c r="J513">
        <f t="shared" si="69"/>
        <v>2.5656340004316642</v>
      </c>
    </row>
    <row r="514" spans="1:10" x14ac:dyDescent="0.55000000000000004">
      <c r="A514">
        <v>148</v>
      </c>
      <c r="B514">
        <v>0</v>
      </c>
      <c r="C514">
        <v>5.5</v>
      </c>
      <c r="D514">
        <f t="shared" si="70"/>
        <v>0</v>
      </c>
      <c r="E514">
        <f t="shared" si="71"/>
        <v>-3960.0000000000009</v>
      </c>
      <c r="F514">
        <f t="shared" si="67"/>
        <v>0</v>
      </c>
      <c r="G514">
        <f t="shared" si="68"/>
        <v>8.8817841970012523E-16</v>
      </c>
      <c r="H514">
        <f t="shared" si="72"/>
        <v>0</v>
      </c>
      <c r="I514">
        <f t="shared" si="73"/>
        <v>-240.00000000000554</v>
      </c>
      <c r="J514">
        <f t="shared" si="69"/>
        <v>2.5830872929516078</v>
      </c>
    </row>
    <row r="515" spans="1:10" x14ac:dyDescent="0.55000000000000004">
      <c r="A515">
        <v>149</v>
      </c>
      <c r="B515">
        <v>0</v>
      </c>
      <c r="C515">
        <v>5.35</v>
      </c>
      <c r="D515">
        <f t="shared" si="70"/>
        <v>0</v>
      </c>
      <c r="E515">
        <f t="shared" si="71"/>
        <v>-3599.9999999999977</v>
      </c>
      <c r="F515">
        <f t="shared" si="67"/>
        <v>0</v>
      </c>
      <c r="G515">
        <f t="shared" si="68"/>
        <v>9.9999999999988987E-3</v>
      </c>
      <c r="H515">
        <f t="shared" si="72"/>
        <v>0</v>
      </c>
      <c r="I515">
        <f t="shared" si="73"/>
        <v>-119.99999999999744</v>
      </c>
      <c r="J515">
        <f t="shared" si="69"/>
        <v>2.6005405854715509</v>
      </c>
    </row>
    <row r="516" spans="1:10" x14ac:dyDescent="0.55000000000000004">
      <c r="A516">
        <v>150</v>
      </c>
      <c r="B516">
        <v>0</v>
      </c>
      <c r="C516">
        <v>5.2</v>
      </c>
      <c r="D516">
        <f t="shared" si="70"/>
        <v>0</v>
      </c>
      <c r="E516">
        <f t="shared" si="71"/>
        <v>-3480.0000000000005</v>
      </c>
      <c r="F516">
        <f t="shared" si="67"/>
        <v>0</v>
      </c>
      <c r="G516">
        <f t="shared" si="68"/>
        <v>-9.9999999999988987E-3</v>
      </c>
      <c r="H516">
        <f t="shared" si="72"/>
        <v>0</v>
      </c>
      <c r="I516">
        <f t="shared" si="73"/>
        <v>240.00000000000554</v>
      </c>
      <c r="J516">
        <f t="shared" si="69"/>
        <v>2.6179938779914944</v>
      </c>
    </row>
    <row r="517" spans="1:10" x14ac:dyDescent="0.55000000000000004">
      <c r="A517">
        <v>151</v>
      </c>
      <c r="B517">
        <v>0</v>
      </c>
      <c r="C517">
        <v>5.0599999999999996</v>
      </c>
      <c r="D517">
        <f t="shared" si="70"/>
        <v>0</v>
      </c>
      <c r="E517">
        <f t="shared" si="71"/>
        <v>-3480.0000000000005</v>
      </c>
      <c r="F517">
        <f t="shared" si="67"/>
        <v>0</v>
      </c>
      <c r="G517">
        <f t="shared" si="68"/>
        <v>2.9999999999999361E-2</v>
      </c>
      <c r="H517">
        <f t="shared" si="72"/>
        <v>0</v>
      </c>
      <c r="I517">
        <f t="shared" si="73"/>
        <v>-1.0658141036401503E-11</v>
      </c>
      <c r="J517">
        <f t="shared" si="69"/>
        <v>2.6354471705114375</v>
      </c>
    </row>
    <row r="518" spans="1:10" x14ac:dyDescent="0.55000000000000004">
      <c r="A518">
        <v>152</v>
      </c>
      <c r="B518">
        <v>0</v>
      </c>
      <c r="C518">
        <v>4.91</v>
      </c>
      <c r="D518">
        <f t="shared" si="70"/>
        <v>0</v>
      </c>
      <c r="E518">
        <f t="shared" si="71"/>
        <v>-3239.999999999995</v>
      </c>
      <c r="F518">
        <f t="shared" si="67"/>
        <v>0</v>
      </c>
      <c r="G518">
        <f t="shared" si="68"/>
        <v>-9.9999999999997868E-3</v>
      </c>
      <c r="H518">
        <f t="shared" si="72"/>
        <v>0</v>
      </c>
      <c r="I518">
        <f t="shared" si="73"/>
        <v>-359.99999999999233</v>
      </c>
      <c r="J518">
        <f t="shared" si="69"/>
        <v>2.6529004630313811</v>
      </c>
    </row>
    <row r="519" spans="1:10" x14ac:dyDescent="0.55000000000000004">
      <c r="A519">
        <v>153</v>
      </c>
      <c r="B519">
        <v>0</v>
      </c>
      <c r="C519">
        <v>4.79</v>
      </c>
      <c r="D519">
        <f t="shared" si="70"/>
        <v>0</v>
      </c>
      <c r="E519">
        <f t="shared" si="71"/>
        <v>-3000</v>
      </c>
      <c r="F519">
        <f t="shared" ref="F519:F582" si="74" xml:space="preserve"> (B521-2*B520+B519)</f>
        <v>0</v>
      </c>
      <c r="G519">
        <f t="shared" ref="G519:G582" si="75" xml:space="preserve"> (C521 - 2*C520 + C519)</f>
        <v>0</v>
      </c>
      <c r="H519">
        <f t="shared" si="72"/>
        <v>0</v>
      </c>
      <c r="I519">
        <f t="shared" si="73"/>
        <v>119.99999999999744</v>
      </c>
      <c r="J519">
        <f t="shared" ref="J519:J582" si="76">RADIANS(A519)</f>
        <v>2.6703537555513241</v>
      </c>
    </row>
    <row r="520" spans="1:10" x14ac:dyDescent="0.55000000000000004">
      <c r="A520">
        <v>154</v>
      </c>
      <c r="B520">
        <v>0</v>
      </c>
      <c r="C520">
        <v>4.66</v>
      </c>
      <c r="D520">
        <f t="shared" ref="D520:D583" si="77">((B521-B519)*6*4000/2)</f>
        <v>0</v>
      </c>
      <c r="E520">
        <f t="shared" ref="E520:E583" si="78">((C521-C519)*6*4000/2)</f>
        <v>-3119.9999999999973</v>
      </c>
      <c r="F520">
        <f t="shared" si="74"/>
        <v>0</v>
      </c>
      <c r="G520">
        <f t="shared" si="75"/>
        <v>0</v>
      </c>
      <c r="H520">
        <f t="shared" ref="H520:H583" si="79">((F521-F519)*6*4000/2)</f>
        <v>0</v>
      </c>
      <c r="I520">
        <f t="shared" ref="I520:I583" si="80">((G521-G519)*6*4000/2)</f>
        <v>119.99999999999744</v>
      </c>
      <c r="J520">
        <f t="shared" si="76"/>
        <v>2.6878070480712677</v>
      </c>
    </row>
    <row r="521" spans="1:10" x14ac:dyDescent="0.55000000000000004">
      <c r="A521">
        <v>155</v>
      </c>
      <c r="B521">
        <v>0</v>
      </c>
      <c r="C521">
        <v>4.53</v>
      </c>
      <c r="D521">
        <f t="shared" si="77"/>
        <v>0</v>
      </c>
      <c r="E521">
        <f t="shared" si="78"/>
        <v>-3119.9999999999973</v>
      </c>
      <c r="F521">
        <f t="shared" si="74"/>
        <v>0</v>
      </c>
      <c r="G521">
        <f t="shared" si="75"/>
        <v>9.9999999999997868E-3</v>
      </c>
      <c r="H521">
        <f t="shared" si="79"/>
        <v>0</v>
      </c>
      <c r="I521">
        <f t="shared" si="80"/>
        <v>-119.99999999999744</v>
      </c>
      <c r="J521">
        <f t="shared" si="76"/>
        <v>2.7052603405912108</v>
      </c>
    </row>
    <row r="522" spans="1:10" x14ac:dyDescent="0.55000000000000004">
      <c r="A522">
        <v>156</v>
      </c>
      <c r="B522">
        <v>0</v>
      </c>
      <c r="C522">
        <v>4.4000000000000004</v>
      </c>
      <c r="D522">
        <f t="shared" si="77"/>
        <v>0</v>
      </c>
      <c r="E522">
        <f t="shared" si="78"/>
        <v>-3000</v>
      </c>
      <c r="F522">
        <f t="shared" si="74"/>
        <v>0</v>
      </c>
      <c r="G522">
        <f t="shared" si="75"/>
        <v>-9.9999999999997868E-3</v>
      </c>
      <c r="H522">
        <f t="shared" si="79"/>
        <v>0</v>
      </c>
      <c r="I522">
        <f t="shared" si="80"/>
        <v>119.99999999999744</v>
      </c>
      <c r="J522">
        <f t="shared" si="76"/>
        <v>2.7227136331111539</v>
      </c>
    </row>
    <row r="523" spans="1:10" x14ac:dyDescent="0.55000000000000004">
      <c r="A523">
        <v>157</v>
      </c>
      <c r="B523">
        <v>0</v>
      </c>
      <c r="C523">
        <v>4.28</v>
      </c>
      <c r="D523">
        <f t="shared" si="77"/>
        <v>0</v>
      </c>
      <c r="E523">
        <f t="shared" si="78"/>
        <v>-3000</v>
      </c>
      <c r="F523">
        <f t="shared" si="74"/>
        <v>0</v>
      </c>
      <c r="G523">
        <f t="shared" si="75"/>
        <v>1.9999999999999574E-2</v>
      </c>
      <c r="H523">
        <f t="shared" si="79"/>
        <v>0</v>
      </c>
      <c r="I523">
        <f t="shared" si="80"/>
        <v>0</v>
      </c>
      <c r="J523">
        <f t="shared" si="76"/>
        <v>2.7401669256310974</v>
      </c>
    </row>
    <row r="524" spans="1:10" x14ac:dyDescent="0.55000000000000004">
      <c r="A524">
        <v>158</v>
      </c>
      <c r="B524">
        <v>0</v>
      </c>
      <c r="C524">
        <v>4.1500000000000004</v>
      </c>
      <c r="D524">
        <f t="shared" si="77"/>
        <v>0</v>
      </c>
      <c r="E524">
        <f t="shared" si="78"/>
        <v>-2880.0000000000027</v>
      </c>
      <c r="F524">
        <f t="shared" si="74"/>
        <v>0</v>
      </c>
      <c r="G524">
        <f t="shared" si="75"/>
        <v>-9.9999999999997868E-3</v>
      </c>
      <c r="H524">
        <f t="shared" si="79"/>
        <v>0</v>
      </c>
      <c r="I524">
        <f t="shared" si="80"/>
        <v>-239.99999999999488</v>
      </c>
      <c r="J524">
        <f t="shared" si="76"/>
        <v>2.7576202181510405</v>
      </c>
    </row>
    <row r="525" spans="1:10" x14ac:dyDescent="0.55000000000000004">
      <c r="A525">
        <v>159</v>
      </c>
      <c r="B525">
        <v>0</v>
      </c>
      <c r="C525">
        <v>4.04</v>
      </c>
      <c r="D525">
        <f t="shared" si="77"/>
        <v>0</v>
      </c>
      <c r="E525">
        <f t="shared" si="78"/>
        <v>-2760.000000000005</v>
      </c>
      <c r="F525">
        <f t="shared" si="74"/>
        <v>0</v>
      </c>
      <c r="G525">
        <f t="shared" si="75"/>
        <v>0</v>
      </c>
      <c r="H525">
        <f t="shared" si="79"/>
        <v>0</v>
      </c>
      <c r="I525">
        <f t="shared" si="80"/>
        <v>120.00000000000277</v>
      </c>
      <c r="J525">
        <f t="shared" si="76"/>
        <v>2.7750735106709841</v>
      </c>
    </row>
    <row r="526" spans="1:10" x14ac:dyDescent="0.55000000000000004">
      <c r="A526">
        <v>160</v>
      </c>
      <c r="B526">
        <v>0</v>
      </c>
      <c r="C526">
        <v>3.92</v>
      </c>
      <c r="D526">
        <f t="shared" si="77"/>
        <v>0</v>
      </c>
      <c r="E526">
        <f t="shared" si="78"/>
        <v>-2880.0000000000027</v>
      </c>
      <c r="F526">
        <f t="shared" si="74"/>
        <v>0</v>
      </c>
      <c r="G526">
        <f t="shared" si="75"/>
        <v>4.4408920985006262E-16</v>
      </c>
      <c r="H526">
        <f t="shared" si="79"/>
        <v>0</v>
      </c>
      <c r="I526">
        <f t="shared" si="80"/>
        <v>-5.3290705182007514E-12</v>
      </c>
      <c r="J526">
        <f t="shared" si="76"/>
        <v>2.7925268031909272</v>
      </c>
    </row>
    <row r="527" spans="1:10" x14ac:dyDescent="0.55000000000000004">
      <c r="A527">
        <v>161</v>
      </c>
      <c r="B527">
        <v>0</v>
      </c>
      <c r="C527">
        <v>3.8</v>
      </c>
      <c r="D527">
        <f t="shared" si="77"/>
        <v>0</v>
      </c>
      <c r="E527">
        <f t="shared" si="78"/>
        <v>-2879.9999999999973</v>
      </c>
      <c r="F527">
        <f t="shared" si="74"/>
        <v>0</v>
      </c>
      <c r="G527">
        <f t="shared" si="75"/>
        <v>-4.4408920985006262E-16</v>
      </c>
      <c r="H527">
        <f t="shared" si="79"/>
        <v>0</v>
      </c>
      <c r="I527">
        <f t="shared" si="80"/>
        <v>-5.3290705182007514E-12</v>
      </c>
      <c r="J527">
        <f t="shared" si="76"/>
        <v>2.8099800957108707</v>
      </c>
    </row>
    <row r="528" spans="1:10" x14ac:dyDescent="0.55000000000000004">
      <c r="A528">
        <v>162</v>
      </c>
      <c r="B528">
        <v>0</v>
      </c>
      <c r="C528">
        <v>3.68</v>
      </c>
      <c r="D528">
        <f t="shared" si="77"/>
        <v>0</v>
      </c>
      <c r="E528">
        <f t="shared" si="78"/>
        <v>-2879.9999999999973</v>
      </c>
      <c r="F528">
        <f t="shared" si="74"/>
        <v>0</v>
      </c>
      <c r="G528">
        <f t="shared" si="75"/>
        <v>0</v>
      </c>
      <c r="H528">
        <f t="shared" si="79"/>
        <v>0</v>
      </c>
      <c r="I528">
        <f t="shared" si="80"/>
        <v>240.00000000000554</v>
      </c>
      <c r="J528">
        <f t="shared" si="76"/>
        <v>2.8274333882308138</v>
      </c>
    </row>
    <row r="529" spans="1:10" x14ac:dyDescent="0.55000000000000004">
      <c r="A529">
        <v>163</v>
      </c>
      <c r="B529">
        <v>0</v>
      </c>
      <c r="C529">
        <v>3.56</v>
      </c>
      <c r="D529">
        <f t="shared" si="77"/>
        <v>0</v>
      </c>
      <c r="E529">
        <f t="shared" si="78"/>
        <v>-2880.0000000000027</v>
      </c>
      <c r="F529">
        <f t="shared" si="74"/>
        <v>0</v>
      </c>
      <c r="G529">
        <f t="shared" si="75"/>
        <v>2.0000000000000018E-2</v>
      </c>
      <c r="H529">
        <f t="shared" si="79"/>
        <v>0</v>
      </c>
      <c r="I529">
        <f t="shared" si="80"/>
        <v>120.00000000000277</v>
      </c>
      <c r="J529">
        <f t="shared" si="76"/>
        <v>2.8448866807507573</v>
      </c>
    </row>
    <row r="530" spans="1:10" x14ac:dyDescent="0.55000000000000004">
      <c r="A530">
        <v>164</v>
      </c>
      <c r="B530">
        <v>0</v>
      </c>
      <c r="C530">
        <v>3.44</v>
      </c>
      <c r="D530">
        <f t="shared" si="77"/>
        <v>0</v>
      </c>
      <c r="E530">
        <f t="shared" si="78"/>
        <v>-2640.0000000000023</v>
      </c>
      <c r="F530">
        <f t="shared" si="74"/>
        <v>0</v>
      </c>
      <c r="G530">
        <f t="shared" si="75"/>
        <v>1.0000000000000231E-2</v>
      </c>
      <c r="H530">
        <f t="shared" si="79"/>
        <v>0</v>
      </c>
      <c r="I530">
        <f t="shared" si="80"/>
        <v>-600.00000000000318</v>
      </c>
      <c r="J530">
        <f t="shared" si="76"/>
        <v>2.8623399732707004</v>
      </c>
    </row>
    <row r="531" spans="1:10" x14ac:dyDescent="0.55000000000000004">
      <c r="A531">
        <v>165</v>
      </c>
      <c r="B531">
        <v>0</v>
      </c>
      <c r="C531">
        <v>3.34</v>
      </c>
      <c r="D531">
        <f t="shared" si="77"/>
        <v>0</v>
      </c>
      <c r="E531">
        <f t="shared" si="78"/>
        <v>-2279.9999999999995</v>
      </c>
      <c r="F531">
        <f t="shared" si="74"/>
        <v>0</v>
      </c>
      <c r="G531">
        <f t="shared" si="75"/>
        <v>-3.0000000000000249E-2</v>
      </c>
      <c r="H531">
        <f t="shared" si="79"/>
        <v>0</v>
      </c>
      <c r="I531">
        <f t="shared" si="80"/>
        <v>0</v>
      </c>
      <c r="J531">
        <f t="shared" si="76"/>
        <v>2.8797932657906435</v>
      </c>
    </row>
    <row r="532" spans="1:10" x14ac:dyDescent="0.55000000000000004">
      <c r="A532">
        <v>166</v>
      </c>
      <c r="B532">
        <v>0</v>
      </c>
      <c r="C532">
        <v>3.25</v>
      </c>
      <c r="D532">
        <f t="shared" si="77"/>
        <v>0</v>
      </c>
      <c r="E532">
        <f t="shared" si="78"/>
        <v>-2519.9999999999995</v>
      </c>
      <c r="F532">
        <f t="shared" si="74"/>
        <v>0</v>
      </c>
      <c r="G532">
        <f t="shared" si="75"/>
        <v>1.0000000000000231E-2</v>
      </c>
      <c r="H532">
        <f t="shared" si="79"/>
        <v>0</v>
      </c>
      <c r="I532">
        <f t="shared" si="80"/>
        <v>600.00000000000318</v>
      </c>
      <c r="J532">
        <f t="shared" si="76"/>
        <v>2.8972465583105871</v>
      </c>
    </row>
    <row r="533" spans="1:10" x14ac:dyDescent="0.55000000000000004">
      <c r="A533">
        <v>167</v>
      </c>
      <c r="B533">
        <v>0</v>
      </c>
      <c r="C533">
        <v>3.13</v>
      </c>
      <c r="D533">
        <f t="shared" si="77"/>
        <v>0</v>
      </c>
      <c r="E533">
        <f t="shared" si="78"/>
        <v>-2760</v>
      </c>
      <c r="F533">
        <f t="shared" si="74"/>
        <v>0</v>
      </c>
      <c r="G533">
        <f t="shared" si="75"/>
        <v>2.0000000000000018E-2</v>
      </c>
      <c r="H533">
        <f t="shared" si="79"/>
        <v>0</v>
      </c>
      <c r="I533">
        <f t="shared" si="80"/>
        <v>-5.3290705182007514E-12</v>
      </c>
      <c r="J533">
        <f t="shared" si="76"/>
        <v>2.9146998508305302</v>
      </c>
    </row>
    <row r="534" spans="1:10" x14ac:dyDescent="0.55000000000000004">
      <c r="A534">
        <v>168</v>
      </c>
      <c r="B534">
        <v>0</v>
      </c>
      <c r="C534">
        <v>3.02</v>
      </c>
      <c r="D534">
        <f t="shared" si="77"/>
        <v>0</v>
      </c>
      <c r="E534">
        <f t="shared" si="78"/>
        <v>-2399.9999999999968</v>
      </c>
      <c r="F534">
        <f t="shared" si="74"/>
        <v>0</v>
      </c>
      <c r="G534">
        <f t="shared" si="75"/>
        <v>9.9999999999997868E-3</v>
      </c>
      <c r="H534">
        <f t="shared" si="79"/>
        <v>0</v>
      </c>
      <c r="I534">
        <f t="shared" si="80"/>
        <v>-240.00000000000023</v>
      </c>
      <c r="J534">
        <f t="shared" si="76"/>
        <v>2.9321531433504737</v>
      </c>
    </row>
    <row r="535" spans="1:10" x14ac:dyDescent="0.55000000000000004">
      <c r="A535">
        <v>169</v>
      </c>
      <c r="B535">
        <v>0</v>
      </c>
      <c r="C535">
        <v>2.93</v>
      </c>
      <c r="D535">
        <f t="shared" si="77"/>
        <v>0</v>
      </c>
      <c r="E535">
        <f t="shared" si="78"/>
        <v>-2039.9999999999991</v>
      </c>
      <c r="F535">
        <f t="shared" si="74"/>
        <v>0</v>
      </c>
      <c r="G535">
        <f t="shared" si="75"/>
        <v>0</v>
      </c>
      <c r="H535">
        <f t="shared" si="79"/>
        <v>0</v>
      </c>
      <c r="I535">
        <f t="shared" si="80"/>
        <v>5.3290705182007514E-12</v>
      </c>
      <c r="J535">
        <f t="shared" si="76"/>
        <v>2.9496064358704168</v>
      </c>
    </row>
    <row r="536" spans="1:10" x14ac:dyDescent="0.55000000000000004">
      <c r="A536">
        <v>170</v>
      </c>
      <c r="B536">
        <v>0</v>
      </c>
      <c r="C536">
        <v>2.85</v>
      </c>
      <c r="D536">
        <f t="shared" si="77"/>
        <v>0</v>
      </c>
      <c r="E536">
        <f t="shared" si="78"/>
        <v>-1920.0000000000018</v>
      </c>
      <c r="F536">
        <f t="shared" si="74"/>
        <v>0</v>
      </c>
      <c r="G536">
        <f t="shared" si="75"/>
        <v>1.0000000000000231E-2</v>
      </c>
      <c r="H536">
        <f t="shared" si="79"/>
        <v>0</v>
      </c>
      <c r="I536">
        <f t="shared" si="80"/>
        <v>-240.00000000000554</v>
      </c>
      <c r="J536">
        <f t="shared" si="76"/>
        <v>2.9670597283903604</v>
      </c>
    </row>
    <row r="537" spans="1:10" x14ac:dyDescent="0.55000000000000004">
      <c r="A537">
        <v>171</v>
      </c>
      <c r="B537">
        <v>0</v>
      </c>
      <c r="C537">
        <v>2.77</v>
      </c>
      <c r="D537">
        <f t="shared" si="77"/>
        <v>0</v>
      </c>
      <c r="E537">
        <f t="shared" si="78"/>
        <v>-1799.9999999999989</v>
      </c>
      <c r="F537">
        <f t="shared" si="74"/>
        <v>0</v>
      </c>
      <c r="G537">
        <f t="shared" si="75"/>
        <v>-2.0000000000000462E-2</v>
      </c>
      <c r="H537">
        <f t="shared" si="79"/>
        <v>0</v>
      </c>
      <c r="I537">
        <f t="shared" si="80"/>
        <v>-119.99999999999744</v>
      </c>
      <c r="J537">
        <f t="shared" si="76"/>
        <v>2.9845130209103035</v>
      </c>
    </row>
    <row r="538" spans="1:10" x14ac:dyDescent="0.55000000000000004">
      <c r="A538">
        <v>172</v>
      </c>
      <c r="B538">
        <v>0</v>
      </c>
      <c r="C538">
        <v>2.7</v>
      </c>
      <c r="D538">
        <f t="shared" si="77"/>
        <v>0</v>
      </c>
      <c r="E538">
        <f t="shared" si="78"/>
        <v>-1920.0000000000018</v>
      </c>
      <c r="F538">
        <f t="shared" si="74"/>
        <v>0</v>
      </c>
      <c r="G538">
        <f t="shared" si="75"/>
        <v>4.4408920985006262E-16</v>
      </c>
      <c r="H538">
        <f t="shared" si="79"/>
        <v>0</v>
      </c>
      <c r="I538">
        <f t="shared" si="80"/>
        <v>120.00000000000277</v>
      </c>
      <c r="J538">
        <f t="shared" si="76"/>
        <v>3.001966313430247</v>
      </c>
    </row>
    <row r="539" spans="1:10" x14ac:dyDescent="0.55000000000000004">
      <c r="A539">
        <v>173</v>
      </c>
      <c r="B539">
        <v>0</v>
      </c>
      <c r="C539">
        <v>2.61</v>
      </c>
      <c r="D539">
        <f t="shared" si="77"/>
        <v>0</v>
      </c>
      <c r="E539">
        <f t="shared" si="78"/>
        <v>-2160.0000000000018</v>
      </c>
      <c r="F539">
        <f t="shared" si="74"/>
        <v>0</v>
      </c>
      <c r="G539">
        <f t="shared" si="75"/>
        <v>-1.0000000000000231E-2</v>
      </c>
      <c r="H539">
        <f t="shared" si="79"/>
        <v>0</v>
      </c>
      <c r="I539">
        <f t="shared" si="80"/>
        <v>-5.3290705182007514E-12</v>
      </c>
      <c r="J539">
        <f t="shared" si="76"/>
        <v>3.0194196059501901</v>
      </c>
    </row>
    <row r="540" spans="1:10" x14ac:dyDescent="0.55000000000000004">
      <c r="A540">
        <v>174</v>
      </c>
      <c r="B540">
        <v>0</v>
      </c>
      <c r="C540">
        <v>2.52</v>
      </c>
      <c r="D540">
        <f t="shared" si="77"/>
        <v>0</v>
      </c>
      <c r="E540">
        <f t="shared" si="78"/>
        <v>-2279.9999999999995</v>
      </c>
      <c r="F540">
        <f t="shared" si="74"/>
        <v>0</v>
      </c>
      <c r="G540">
        <f t="shared" si="75"/>
        <v>0</v>
      </c>
      <c r="H540">
        <f t="shared" si="79"/>
        <v>0</v>
      </c>
      <c r="I540">
        <f t="shared" si="80"/>
        <v>480.00000000000574</v>
      </c>
      <c r="J540">
        <f t="shared" si="76"/>
        <v>3.0368728984701332</v>
      </c>
    </row>
    <row r="541" spans="1:10" x14ac:dyDescent="0.55000000000000004">
      <c r="A541">
        <v>175</v>
      </c>
      <c r="B541">
        <v>0</v>
      </c>
      <c r="C541">
        <v>2.42</v>
      </c>
      <c r="D541">
        <f t="shared" si="77"/>
        <v>0</v>
      </c>
      <c r="E541">
        <f t="shared" si="78"/>
        <v>-2400.0000000000023</v>
      </c>
      <c r="F541">
        <f t="shared" si="74"/>
        <v>0</v>
      </c>
      <c r="G541">
        <f t="shared" si="75"/>
        <v>3.0000000000000249E-2</v>
      </c>
      <c r="H541">
        <f t="shared" si="79"/>
        <v>0</v>
      </c>
      <c r="I541">
        <f t="shared" si="80"/>
        <v>0</v>
      </c>
      <c r="J541">
        <f t="shared" si="76"/>
        <v>3.0543261909900767</v>
      </c>
    </row>
    <row r="542" spans="1:10" x14ac:dyDescent="0.55000000000000004">
      <c r="A542">
        <v>176</v>
      </c>
      <c r="B542">
        <v>0</v>
      </c>
      <c r="C542">
        <v>2.3199999999999998</v>
      </c>
      <c r="D542">
        <f t="shared" si="77"/>
        <v>0</v>
      </c>
      <c r="E542">
        <f t="shared" si="78"/>
        <v>-2039.9999999999991</v>
      </c>
      <c r="F542">
        <f t="shared" si="74"/>
        <v>0</v>
      </c>
      <c r="G542">
        <f t="shared" si="75"/>
        <v>0</v>
      </c>
      <c r="H542">
        <f t="shared" si="79"/>
        <v>0</v>
      </c>
      <c r="I542">
        <f t="shared" si="80"/>
        <v>-360.0000000000083</v>
      </c>
      <c r="J542">
        <f t="shared" si="76"/>
        <v>3.0717794835100198</v>
      </c>
    </row>
    <row r="543" spans="1:10" x14ac:dyDescent="0.55000000000000004">
      <c r="A543">
        <v>177</v>
      </c>
      <c r="B543">
        <v>0</v>
      </c>
      <c r="C543">
        <v>2.25</v>
      </c>
      <c r="D543">
        <f t="shared" si="77"/>
        <v>0</v>
      </c>
      <c r="E543">
        <f t="shared" si="78"/>
        <v>-1679.9999999999961</v>
      </c>
      <c r="F543">
        <f t="shared" si="74"/>
        <v>0</v>
      </c>
      <c r="G543">
        <f t="shared" si="75"/>
        <v>-4.4408920985006262E-16</v>
      </c>
      <c r="H543">
        <f t="shared" si="79"/>
        <v>0</v>
      </c>
      <c r="I543">
        <f t="shared" si="80"/>
        <v>120.00000000000277</v>
      </c>
      <c r="J543">
        <f t="shared" si="76"/>
        <v>3.0892327760299634</v>
      </c>
    </row>
    <row r="544" spans="1:10" x14ac:dyDescent="0.55000000000000004">
      <c r="A544">
        <v>178</v>
      </c>
      <c r="B544">
        <v>0</v>
      </c>
      <c r="C544">
        <v>2.1800000000000002</v>
      </c>
      <c r="D544">
        <f t="shared" si="77"/>
        <v>0</v>
      </c>
      <c r="E544">
        <f t="shared" si="78"/>
        <v>-1680.0000000000016</v>
      </c>
      <c r="F544">
        <f t="shared" si="74"/>
        <v>0</v>
      </c>
      <c r="G544">
        <f t="shared" si="75"/>
        <v>1.0000000000000231E-2</v>
      </c>
      <c r="H544">
        <f t="shared" si="79"/>
        <v>0</v>
      </c>
      <c r="I544">
        <f t="shared" si="80"/>
        <v>-239.99999999999488</v>
      </c>
      <c r="J544">
        <f t="shared" si="76"/>
        <v>3.1066860685499065</v>
      </c>
    </row>
    <row r="545" spans="1:10" x14ac:dyDescent="0.55000000000000004">
      <c r="A545">
        <v>179</v>
      </c>
      <c r="B545">
        <v>0</v>
      </c>
      <c r="C545">
        <v>2.11</v>
      </c>
      <c r="D545">
        <f t="shared" si="77"/>
        <v>0</v>
      </c>
      <c r="E545">
        <f t="shared" si="78"/>
        <v>-1560.0000000000041</v>
      </c>
      <c r="F545">
        <f t="shared" si="74"/>
        <v>0</v>
      </c>
      <c r="G545">
        <f t="shared" si="75"/>
        <v>-2.0000000000000018E-2</v>
      </c>
      <c r="H545">
        <f t="shared" si="79"/>
        <v>0</v>
      </c>
      <c r="I545">
        <f t="shared" si="80"/>
        <v>-120.00000000000277</v>
      </c>
      <c r="J545">
        <f t="shared" si="76"/>
        <v>3.12413936106985</v>
      </c>
    </row>
    <row r="546" spans="1:10" x14ac:dyDescent="0.55000000000000004">
      <c r="A546">
        <v>180</v>
      </c>
      <c r="B546">
        <v>0</v>
      </c>
      <c r="C546">
        <v>2.0499999999999998</v>
      </c>
      <c r="D546">
        <f t="shared" si="77"/>
        <v>0</v>
      </c>
      <c r="E546">
        <f t="shared" si="78"/>
        <v>-1679.9999999999989</v>
      </c>
      <c r="F546">
        <f t="shared" si="74"/>
        <v>0</v>
      </c>
      <c r="G546">
        <f t="shared" si="75"/>
        <v>0</v>
      </c>
      <c r="H546">
        <f t="shared" si="79"/>
        <v>0</v>
      </c>
      <c r="I546">
        <f t="shared" si="80"/>
        <v>360.00000000000296</v>
      </c>
      <c r="J546">
        <f t="shared" si="76"/>
        <v>3.1415926535897931</v>
      </c>
    </row>
    <row r="547" spans="1:10" x14ac:dyDescent="0.55000000000000004">
      <c r="A547">
        <v>181</v>
      </c>
      <c r="B547">
        <v>0</v>
      </c>
      <c r="C547">
        <v>1.97</v>
      </c>
      <c r="D547">
        <f t="shared" si="77"/>
        <v>0</v>
      </c>
      <c r="E547">
        <f t="shared" si="78"/>
        <v>-1919.9999999999991</v>
      </c>
      <c r="F547">
        <f t="shared" si="74"/>
        <v>0</v>
      </c>
      <c r="G547">
        <f t="shared" si="75"/>
        <v>1.0000000000000231E-2</v>
      </c>
      <c r="H547">
        <f t="shared" si="79"/>
        <v>0</v>
      </c>
      <c r="I547">
        <f t="shared" si="80"/>
        <v>-2.6645352591003757E-12</v>
      </c>
      <c r="J547">
        <f t="shared" si="76"/>
        <v>3.1590459461097367</v>
      </c>
    </row>
    <row r="548" spans="1:10" x14ac:dyDescent="0.55000000000000004">
      <c r="A548">
        <v>182</v>
      </c>
      <c r="B548">
        <v>0</v>
      </c>
      <c r="C548">
        <v>1.89</v>
      </c>
      <c r="D548">
        <f t="shared" si="77"/>
        <v>0</v>
      </c>
      <c r="E548">
        <f t="shared" si="78"/>
        <v>-1799.9999999999989</v>
      </c>
      <c r="F548">
        <f t="shared" si="74"/>
        <v>0</v>
      </c>
      <c r="G548">
        <f t="shared" si="75"/>
        <v>-2.2204460492503131E-16</v>
      </c>
      <c r="H548">
        <f t="shared" si="79"/>
        <v>0</v>
      </c>
      <c r="I548">
        <f t="shared" si="80"/>
        <v>-120.00000000000277</v>
      </c>
      <c r="J548">
        <f t="shared" si="76"/>
        <v>3.1764992386296798</v>
      </c>
    </row>
    <row r="549" spans="1:10" x14ac:dyDescent="0.55000000000000004">
      <c r="A549">
        <v>183</v>
      </c>
      <c r="B549">
        <v>0</v>
      </c>
      <c r="C549">
        <v>1.82</v>
      </c>
      <c r="D549">
        <f t="shared" si="77"/>
        <v>0</v>
      </c>
      <c r="E549">
        <f t="shared" si="78"/>
        <v>-1679.9999999999989</v>
      </c>
      <c r="F549">
        <f t="shared" si="74"/>
        <v>0</v>
      </c>
      <c r="G549">
        <f t="shared" si="75"/>
        <v>0</v>
      </c>
      <c r="H549">
        <f t="shared" si="79"/>
        <v>0</v>
      </c>
      <c r="I549">
        <f t="shared" si="80"/>
        <v>120.00000000000543</v>
      </c>
      <c r="J549">
        <f t="shared" si="76"/>
        <v>3.1939525311496229</v>
      </c>
    </row>
    <row r="550" spans="1:10" x14ac:dyDescent="0.55000000000000004">
      <c r="A550">
        <v>184</v>
      </c>
      <c r="B550">
        <v>0</v>
      </c>
      <c r="C550">
        <v>1.75</v>
      </c>
      <c r="D550">
        <f t="shared" si="77"/>
        <v>0</v>
      </c>
      <c r="E550">
        <f t="shared" si="78"/>
        <v>-1680.0000000000016</v>
      </c>
      <c r="F550">
        <f t="shared" si="74"/>
        <v>0</v>
      </c>
      <c r="G550">
        <f t="shared" si="75"/>
        <v>1.0000000000000231E-2</v>
      </c>
      <c r="H550">
        <f t="shared" si="79"/>
        <v>0</v>
      </c>
      <c r="I550">
        <f t="shared" si="80"/>
        <v>-120.00000000000277</v>
      </c>
      <c r="J550">
        <f t="shared" si="76"/>
        <v>3.2114058236695664</v>
      </c>
    </row>
    <row r="551" spans="1:10" x14ac:dyDescent="0.55000000000000004">
      <c r="A551">
        <v>185</v>
      </c>
      <c r="B551">
        <v>0</v>
      </c>
      <c r="C551">
        <v>1.68</v>
      </c>
      <c r="D551">
        <f t="shared" si="77"/>
        <v>0</v>
      </c>
      <c r="E551">
        <f t="shared" si="78"/>
        <v>-1559.9999999999986</v>
      </c>
      <c r="F551">
        <f t="shared" si="74"/>
        <v>0</v>
      </c>
      <c r="G551">
        <f t="shared" si="75"/>
        <v>-1.0000000000000231E-2</v>
      </c>
      <c r="H551">
        <f t="shared" si="79"/>
        <v>0</v>
      </c>
      <c r="I551">
        <f t="shared" si="80"/>
        <v>-2.6645352591003757E-12</v>
      </c>
      <c r="J551">
        <f t="shared" si="76"/>
        <v>3.2288591161895095</v>
      </c>
    </row>
    <row r="552" spans="1:10" x14ac:dyDescent="0.55000000000000004">
      <c r="A552">
        <v>186</v>
      </c>
      <c r="B552">
        <v>0</v>
      </c>
      <c r="C552">
        <v>1.62</v>
      </c>
      <c r="D552">
        <f t="shared" si="77"/>
        <v>0</v>
      </c>
      <c r="E552">
        <f t="shared" si="78"/>
        <v>-1559.9999999999986</v>
      </c>
      <c r="F552">
        <f t="shared" si="74"/>
        <v>0</v>
      </c>
      <c r="G552">
        <f t="shared" si="75"/>
        <v>1.0000000000000009E-2</v>
      </c>
      <c r="H552">
        <f t="shared" si="79"/>
        <v>0</v>
      </c>
      <c r="I552">
        <f t="shared" si="80"/>
        <v>120.00000000000277</v>
      </c>
      <c r="J552">
        <f t="shared" si="76"/>
        <v>3.246312408709453</v>
      </c>
    </row>
    <row r="553" spans="1:10" x14ac:dyDescent="0.55000000000000004">
      <c r="A553">
        <v>187</v>
      </c>
      <c r="B553">
        <v>0</v>
      </c>
      <c r="C553">
        <v>1.55</v>
      </c>
      <c r="D553">
        <f t="shared" si="77"/>
        <v>0</v>
      </c>
      <c r="E553">
        <f t="shared" si="78"/>
        <v>-1560.0000000000014</v>
      </c>
      <c r="F553">
        <f t="shared" si="74"/>
        <v>0</v>
      </c>
      <c r="G553">
        <f t="shared" si="75"/>
        <v>0</v>
      </c>
      <c r="H553">
        <f t="shared" si="79"/>
        <v>0</v>
      </c>
      <c r="I553">
        <f t="shared" si="80"/>
        <v>0</v>
      </c>
      <c r="J553">
        <f t="shared" si="76"/>
        <v>3.2637657012293961</v>
      </c>
    </row>
    <row r="554" spans="1:10" x14ac:dyDescent="0.55000000000000004">
      <c r="A554">
        <v>188</v>
      </c>
      <c r="B554">
        <v>0</v>
      </c>
      <c r="C554">
        <v>1.49</v>
      </c>
      <c r="D554">
        <f t="shared" si="77"/>
        <v>0</v>
      </c>
      <c r="E554">
        <f t="shared" si="78"/>
        <v>-1440.0000000000014</v>
      </c>
      <c r="F554">
        <f t="shared" si="74"/>
        <v>0</v>
      </c>
      <c r="G554">
        <f t="shared" si="75"/>
        <v>1.0000000000000009E-2</v>
      </c>
      <c r="H554">
        <f t="shared" si="79"/>
        <v>0</v>
      </c>
      <c r="I554">
        <f t="shared" si="80"/>
        <v>-119.99999999999744</v>
      </c>
      <c r="J554">
        <f t="shared" si="76"/>
        <v>3.2812189937493397</v>
      </c>
    </row>
    <row r="555" spans="1:10" x14ac:dyDescent="0.55000000000000004">
      <c r="A555">
        <v>189</v>
      </c>
      <c r="B555">
        <v>0</v>
      </c>
      <c r="C555">
        <v>1.43</v>
      </c>
      <c r="D555">
        <f t="shared" si="77"/>
        <v>0</v>
      </c>
      <c r="E555">
        <f t="shared" si="78"/>
        <v>-1320.0000000000011</v>
      </c>
      <c r="F555">
        <f t="shared" si="74"/>
        <v>0</v>
      </c>
      <c r="G555">
        <f t="shared" si="75"/>
        <v>-9.9999999999997868E-3</v>
      </c>
      <c r="H555">
        <f t="shared" si="79"/>
        <v>0</v>
      </c>
      <c r="I555">
        <f t="shared" si="80"/>
        <v>-120.00000000000277</v>
      </c>
      <c r="J555">
        <f t="shared" si="76"/>
        <v>3.2986722862692828</v>
      </c>
    </row>
    <row r="556" spans="1:10" x14ac:dyDescent="0.55000000000000004">
      <c r="A556">
        <v>190</v>
      </c>
      <c r="B556">
        <v>0</v>
      </c>
      <c r="C556">
        <v>1.38</v>
      </c>
      <c r="D556">
        <f t="shared" si="77"/>
        <v>0</v>
      </c>
      <c r="E556">
        <f t="shared" si="78"/>
        <v>-1319.9999999999984</v>
      </c>
      <c r="F556">
        <f t="shared" si="74"/>
        <v>0</v>
      </c>
      <c r="G556">
        <f t="shared" si="75"/>
        <v>-2.2204460492503131E-16</v>
      </c>
      <c r="H556">
        <f t="shared" si="79"/>
        <v>0</v>
      </c>
      <c r="I556">
        <f t="shared" si="80"/>
        <v>239.99999999999756</v>
      </c>
      <c r="J556">
        <f t="shared" si="76"/>
        <v>3.3161255787892263</v>
      </c>
    </row>
    <row r="557" spans="1:10" x14ac:dyDescent="0.55000000000000004">
      <c r="A557">
        <v>191</v>
      </c>
      <c r="B557">
        <v>0</v>
      </c>
      <c r="C557">
        <v>1.32</v>
      </c>
      <c r="D557">
        <f t="shared" si="77"/>
        <v>0</v>
      </c>
      <c r="E557">
        <f t="shared" si="78"/>
        <v>-1439.9999999999986</v>
      </c>
      <c r="F557">
        <f t="shared" si="74"/>
        <v>0</v>
      </c>
      <c r="G557">
        <f t="shared" si="75"/>
        <v>1.0000000000000009E-2</v>
      </c>
      <c r="H557">
        <f t="shared" si="79"/>
        <v>0</v>
      </c>
      <c r="I557">
        <f t="shared" si="80"/>
        <v>2.6645352591003757E-12</v>
      </c>
      <c r="J557">
        <f t="shared" si="76"/>
        <v>3.3335788713091694</v>
      </c>
    </row>
    <row r="558" spans="1:10" x14ac:dyDescent="0.55000000000000004">
      <c r="A558">
        <v>192</v>
      </c>
      <c r="B558">
        <v>0</v>
      </c>
      <c r="C558">
        <v>1.26</v>
      </c>
      <c r="D558">
        <f t="shared" si="77"/>
        <v>0</v>
      </c>
      <c r="E558">
        <f t="shared" si="78"/>
        <v>-1320.0000000000011</v>
      </c>
      <c r="F558">
        <f t="shared" si="74"/>
        <v>0</v>
      </c>
      <c r="G558">
        <f t="shared" si="75"/>
        <v>0</v>
      </c>
      <c r="H558">
        <f t="shared" si="79"/>
        <v>0</v>
      </c>
      <c r="I558">
        <f t="shared" si="80"/>
        <v>-119.99999999999744</v>
      </c>
      <c r="J558">
        <f t="shared" si="76"/>
        <v>3.351032163829113</v>
      </c>
    </row>
    <row r="559" spans="1:10" x14ac:dyDescent="0.55000000000000004">
      <c r="A559">
        <v>193</v>
      </c>
      <c r="B559">
        <v>0</v>
      </c>
      <c r="C559">
        <v>1.21</v>
      </c>
      <c r="D559">
        <f t="shared" si="77"/>
        <v>0</v>
      </c>
      <c r="E559">
        <f t="shared" si="78"/>
        <v>-1200.0000000000011</v>
      </c>
      <c r="F559">
        <f t="shared" si="74"/>
        <v>0</v>
      </c>
      <c r="G559">
        <f t="shared" si="75"/>
        <v>2.2204460492503131E-16</v>
      </c>
      <c r="H559">
        <f t="shared" si="79"/>
        <v>0</v>
      </c>
      <c r="I559">
        <f t="shared" si="80"/>
        <v>-2.6645352591003757E-12</v>
      </c>
      <c r="J559">
        <f t="shared" si="76"/>
        <v>3.3684854563490561</v>
      </c>
    </row>
    <row r="560" spans="1:10" x14ac:dyDescent="0.55000000000000004">
      <c r="A560">
        <v>194</v>
      </c>
      <c r="B560">
        <v>0</v>
      </c>
      <c r="C560">
        <v>1.1599999999999999</v>
      </c>
      <c r="D560">
        <f t="shared" si="77"/>
        <v>0</v>
      </c>
      <c r="E560">
        <f t="shared" si="78"/>
        <v>-1199.9999999999984</v>
      </c>
      <c r="F560">
        <f t="shared" si="74"/>
        <v>0</v>
      </c>
      <c r="G560">
        <f t="shared" si="75"/>
        <v>-2.2204460492503131E-16</v>
      </c>
      <c r="H560">
        <f t="shared" si="79"/>
        <v>0</v>
      </c>
      <c r="I560">
        <f t="shared" si="80"/>
        <v>-2.6645352591003757E-12</v>
      </c>
      <c r="J560">
        <f t="shared" si="76"/>
        <v>3.3859387488689991</v>
      </c>
    </row>
    <row r="561" spans="1:10" x14ac:dyDescent="0.55000000000000004">
      <c r="A561">
        <v>195</v>
      </c>
      <c r="B561">
        <v>0</v>
      </c>
      <c r="C561">
        <v>1.1100000000000001</v>
      </c>
      <c r="D561">
        <f t="shared" si="77"/>
        <v>0</v>
      </c>
      <c r="E561">
        <f t="shared" si="78"/>
        <v>-1199.9999999999984</v>
      </c>
      <c r="F561">
        <f t="shared" si="74"/>
        <v>0</v>
      </c>
      <c r="G561">
        <f t="shared" si="75"/>
        <v>0</v>
      </c>
      <c r="H561">
        <f t="shared" si="79"/>
        <v>0</v>
      </c>
      <c r="I561">
        <f t="shared" si="80"/>
        <v>120.00000000000277</v>
      </c>
      <c r="J561">
        <f t="shared" si="76"/>
        <v>3.4033920413889427</v>
      </c>
    </row>
    <row r="562" spans="1:10" x14ac:dyDescent="0.55000000000000004">
      <c r="A562">
        <v>196</v>
      </c>
      <c r="B562">
        <v>0</v>
      </c>
      <c r="C562">
        <v>1.06</v>
      </c>
      <c r="D562">
        <f t="shared" si="77"/>
        <v>0</v>
      </c>
      <c r="E562">
        <f t="shared" si="78"/>
        <v>-1200.0000000000011</v>
      </c>
      <c r="F562">
        <f t="shared" si="74"/>
        <v>0</v>
      </c>
      <c r="G562">
        <f t="shared" si="75"/>
        <v>1.0000000000000009E-2</v>
      </c>
      <c r="H562">
        <f t="shared" si="79"/>
        <v>0</v>
      </c>
      <c r="I562">
        <f t="shared" si="80"/>
        <v>-120.00000000000011</v>
      </c>
      <c r="J562">
        <f t="shared" si="76"/>
        <v>3.4208453339088858</v>
      </c>
    </row>
    <row r="563" spans="1:10" x14ac:dyDescent="0.55000000000000004">
      <c r="A563">
        <v>197</v>
      </c>
      <c r="B563">
        <v>0</v>
      </c>
      <c r="C563">
        <v>1.01</v>
      </c>
      <c r="D563">
        <f t="shared" si="77"/>
        <v>0</v>
      </c>
      <c r="E563">
        <f t="shared" si="78"/>
        <v>-1080.0000000000009</v>
      </c>
      <c r="F563">
        <f t="shared" si="74"/>
        <v>0</v>
      </c>
      <c r="G563">
        <f t="shared" si="75"/>
        <v>-1.0000000000000009E-2</v>
      </c>
      <c r="H563">
        <f t="shared" si="79"/>
        <v>0</v>
      </c>
      <c r="I563">
        <f t="shared" si="80"/>
        <v>-1.3322676295501878E-12</v>
      </c>
      <c r="J563">
        <f t="shared" si="76"/>
        <v>3.4382986264288293</v>
      </c>
    </row>
    <row r="564" spans="1:10" x14ac:dyDescent="0.55000000000000004">
      <c r="A564">
        <v>198</v>
      </c>
      <c r="B564">
        <v>0</v>
      </c>
      <c r="C564">
        <v>0.97</v>
      </c>
      <c r="D564">
        <f t="shared" si="77"/>
        <v>0</v>
      </c>
      <c r="E564">
        <f t="shared" si="78"/>
        <v>-1079.9999999999995</v>
      </c>
      <c r="F564">
        <f t="shared" si="74"/>
        <v>0</v>
      </c>
      <c r="G564">
        <f t="shared" si="75"/>
        <v>9.9999999999998979E-3</v>
      </c>
      <c r="H564">
        <f t="shared" si="79"/>
        <v>0</v>
      </c>
      <c r="I564">
        <f t="shared" si="80"/>
        <v>120.00000000000011</v>
      </c>
      <c r="J564">
        <f t="shared" si="76"/>
        <v>3.4557519189487724</v>
      </c>
    </row>
    <row r="565" spans="1:10" x14ac:dyDescent="0.55000000000000004">
      <c r="A565">
        <v>199</v>
      </c>
      <c r="B565">
        <v>0</v>
      </c>
      <c r="C565">
        <v>0.92</v>
      </c>
      <c r="D565">
        <f t="shared" si="77"/>
        <v>0</v>
      </c>
      <c r="E565">
        <f t="shared" si="78"/>
        <v>-1079.9999999999995</v>
      </c>
      <c r="F565">
        <f t="shared" si="74"/>
        <v>0</v>
      </c>
      <c r="G565">
        <f t="shared" si="75"/>
        <v>0</v>
      </c>
      <c r="H565">
        <f t="shared" si="79"/>
        <v>0</v>
      </c>
      <c r="I565">
        <f t="shared" si="80"/>
        <v>-119.99999999999744</v>
      </c>
      <c r="J565">
        <f t="shared" si="76"/>
        <v>3.473205211468716</v>
      </c>
    </row>
    <row r="566" spans="1:10" x14ac:dyDescent="0.55000000000000004">
      <c r="A566">
        <v>200</v>
      </c>
      <c r="B566">
        <v>0</v>
      </c>
      <c r="C566">
        <v>0.88</v>
      </c>
      <c r="D566">
        <f t="shared" si="77"/>
        <v>0</v>
      </c>
      <c r="E566">
        <f t="shared" si="78"/>
        <v>-960.00000000000091</v>
      </c>
      <c r="F566">
        <f t="shared" si="74"/>
        <v>0</v>
      </c>
      <c r="G566">
        <f t="shared" si="75"/>
        <v>1.1102230246251565E-16</v>
      </c>
      <c r="H566">
        <f t="shared" si="79"/>
        <v>0</v>
      </c>
      <c r="I566">
        <f t="shared" si="80"/>
        <v>119.99999999999878</v>
      </c>
      <c r="J566">
        <f t="shared" si="76"/>
        <v>3.4906585039886591</v>
      </c>
    </row>
    <row r="567" spans="1:10" x14ac:dyDescent="0.55000000000000004">
      <c r="A567">
        <v>201</v>
      </c>
      <c r="B567">
        <v>0</v>
      </c>
      <c r="C567">
        <v>0.84</v>
      </c>
      <c r="D567">
        <f t="shared" si="77"/>
        <v>0</v>
      </c>
      <c r="E567">
        <f t="shared" si="78"/>
        <v>-959.99999999999955</v>
      </c>
      <c r="F567">
        <f t="shared" si="74"/>
        <v>0</v>
      </c>
      <c r="G567">
        <f t="shared" si="75"/>
        <v>9.9999999999998979E-3</v>
      </c>
      <c r="H567">
        <f t="shared" si="79"/>
        <v>0</v>
      </c>
      <c r="I567">
        <f t="shared" si="80"/>
        <v>-1.3322676295501878E-12</v>
      </c>
      <c r="J567">
        <f t="shared" si="76"/>
        <v>3.5081117965086026</v>
      </c>
    </row>
    <row r="568" spans="1:10" x14ac:dyDescent="0.55000000000000004">
      <c r="A568">
        <v>202</v>
      </c>
      <c r="B568">
        <v>0</v>
      </c>
      <c r="C568">
        <v>0.8</v>
      </c>
      <c r="D568">
        <f t="shared" si="77"/>
        <v>0</v>
      </c>
      <c r="E568">
        <f t="shared" si="78"/>
        <v>-839.99999999999943</v>
      </c>
      <c r="F568">
        <f t="shared" si="74"/>
        <v>0</v>
      </c>
      <c r="G568">
        <f t="shared" si="75"/>
        <v>0</v>
      </c>
      <c r="H568">
        <f t="shared" si="79"/>
        <v>0</v>
      </c>
      <c r="I568">
        <f t="shared" si="80"/>
        <v>-239.99999999999889</v>
      </c>
      <c r="J568">
        <f t="shared" si="76"/>
        <v>3.5255650890285457</v>
      </c>
    </row>
    <row r="569" spans="1:10" x14ac:dyDescent="0.55000000000000004">
      <c r="A569">
        <v>203</v>
      </c>
      <c r="B569">
        <v>0</v>
      </c>
      <c r="C569">
        <v>0.77</v>
      </c>
      <c r="D569">
        <f t="shared" si="77"/>
        <v>0</v>
      </c>
      <c r="E569">
        <f t="shared" si="78"/>
        <v>-720.00000000000068</v>
      </c>
      <c r="F569">
        <f t="shared" si="74"/>
        <v>0</v>
      </c>
      <c r="G569">
        <f t="shared" si="75"/>
        <v>-1.0000000000000009E-2</v>
      </c>
      <c r="H569">
        <f t="shared" si="79"/>
        <v>0</v>
      </c>
      <c r="I569">
        <f t="shared" si="80"/>
        <v>120.00000000000144</v>
      </c>
      <c r="J569">
        <f t="shared" si="76"/>
        <v>3.5430183815484888</v>
      </c>
    </row>
    <row r="570" spans="1:10" x14ac:dyDescent="0.55000000000000004">
      <c r="A570">
        <v>204</v>
      </c>
      <c r="B570">
        <v>0</v>
      </c>
      <c r="C570">
        <v>0.74</v>
      </c>
      <c r="D570">
        <f t="shared" si="77"/>
        <v>0</v>
      </c>
      <c r="E570">
        <f t="shared" si="78"/>
        <v>-840.0000000000008</v>
      </c>
      <c r="F570">
        <f t="shared" si="74"/>
        <v>0</v>
      </c>
      <c r="G570">
        <f t="shared" si="75"/>
        <v>1.000000000000012E-2</v>
      </c>
      <c r="H570">
        <f t="shared" si="79"/>
        <v>0</v>
      </c>
      <c r="I570">
        <f t="shared" si="80"/>
        <v>-1.3322676295501878E-12</v>
      </c>
      <c r="J570">
        <f t="shared" si="76"/>
        <v>3.5604716740684323</v>
      </c>
    </row>
    <row r="571" spans="1:10" x14ac:dyDescent="0.55000000000000004">
      <c r="A571">
        <v>205</v>
      </c>
      <c r="B571">
        <v>0</v>
      </c>
      <c r="C571">
        <v>0.7</v>
      </c>
      <c r="D571">
        <f t="shared" si="77"/>
        <v>0</v>
      </c>
      <c r="E571">
        <f t="shared" si="78"/>
        <v>-839.99999999999943</v>
      </c>
      <c r="F571">
        <f t="shared" si="74"/>
        <v>0</v>
      </c>
      <c r="G571">
        <f t="shared" si="75"/>
        <v>-1.000000000000012E-2</v>
      </c>
      <c r="H571">
        <f t="shared" si="79"/>
        <v>0</v>
      </c>
      <c r="I571">
        <f t="shared" si="80"/>
        <v>-1.3322676295501878E-12</v>
      </c>
      <c r="J571">
        <f t="shared" si="76"/>
        <v>3.5779249665883754</v>
      </c>
    </row>
    <row r="572" spans="1:10" x14ac:dyDescent="0.55000000000000004">
      <c r="A572">
        <v>206</v>
      </c>
      <c r="B572">
        <v>0</v>
      </c>
      <c r="C572">
        <v>0.67</v>
      </c>
      <c r="D572">
        <f t="shared" si="77"/>
        <v>0</v>
      </c>
      <c r="E572">
        <f t="shared" si="78"/>
        <v>-839.99999999999943</v>
      </c>
      <c r="F572">
        <f t="shared" si="74"/>
        <v>0</v>
      </c>
      <c r="G572">
        <f t="shared" si="75"/>
        <v>1.0000000000000009E-2</v>
      </c>
      <c r="H572">
        <f t="shared" si="79"/>
        <v>0</v>
      </c>
      <c r="I572">
        <f t="shared" si="80"/>
        <v>120.00000000000144</v>
      </c>
      <c r="J572">
        <f t="shared" si="76"/>
        <v>3.595378259108319</v>
      </c>
    </row>
    <row r="573" spans="1:10" x14ac:dyDescent="0.55000000000000004">
      <c r="A573">
        <v>207</v>
      </c>
      <c r="B573">
        <v>0</v>
      </c>
      <c r="C573">
        <v>0.63</v>
      </c>
      <c r="D573">
        <f t="shared" si="77"/>
        <v>0</v>
      </c>
      <c r="E573">
        <f t="shared" si="78"/>
        <v>-840.0000000000008</v>
      </c>
      <c r="F573">
        <f t="shared" si="74"/>
        <v>0</v>
      </c>
      <c r="G573">
        <f t="shared" si="75"/>
        <v>0</v>
      </c>
      <c r="H573">
        <f t="shared" si="79"/>
        <v>0</v>
      </c>
      <c r="I573">
        <f t="shared" si="80"/>
        <v>-119.99999999999878</v>
      </c>
      <c r="J573">
        <f t="shared" si="76"/>
        <v>3.6128315516282621</v>
      </c>
    </row>
    <row r="574" spans="1:10" x14ac:dyDescent="0.55000000000000004">
      <c r="A574">
        <v>208</v>
      </c>
      <c r="B574">
        <v>0</v>
      </c>
      <c r="C574">
        <v>0.6</v>
      </c>
      <c r="D574">
        <f t="shared" si="77"/>
        <v>0</v>
      </c>
      <c r="E574">
        <f t="shared" si="78"/>
        <v>-720.00000000000068</v>
      </c>
      <c r="F574">
        <f t="shared" si="74"/>
        <v>0</v>
      </c>
      <c r="G574">
        <f t="shared" si="75"/>
        <v>1.1102230246251565E-16</v>
      </c>
      <c r="H574">
        <f t="shared" si="79"/>
        <v>0</v>
      </c>
      <c r="I574">
        <f t="shared" si="80"/>
        <v>-1.3322676295501878E-12</v>
      </c>
      <c r="J574">
        <f t="shared" si="76"/>
        <v>3.6302848441482056</v>
      </c>
    </row>
    <row r="575" spans="1:10" x14ac:dyDescent="0.55000000000000004">
      <c r="A575">
        <v>209</v>
      </c>
      <c r="B575">
        <v>0</v>
      </c>
      <c r="C575">
        <v>0.56999999999999995</v>
      </c>
      <c r="D575">
        <f t="shared" si="77"/>
        <v>0</v>
      </c>
      <c r="E575">
        <f t="shared" si="78"/>
        <v>-719.99999999999932</v>
      </c>
      <c r="F575">
        <f t="shared" si="74"/>
        <v>0</v>
      </c>
      <c r="G575">
        <f t="shared" si="75"/>
        <v>-1.1102230246251565E-16</v>
      </c>
      <c r="H575">
        <f t="shared" si="79"/>
        <v>0</v>
      </c>
      <c r="I575">
        <f t="shared" si="80"/>
        <v>-1.3322676295501878E-12</v>
      </c>
      <c r="J575">
        <f t="shared" si="76"/>
        <v>3.6477381366681487</v>
      </c>
    </row>
    <row r="576" spans="1:10" x14ac:dyDescent="0.55000000000000004">
      <c r="A576">
        <v>210</v>
      </c>
      <c r="B576">
        <v>0</v>
      </c>
      <c r="C576">
        <v>0.54</v>
      </c>
      <c r="D576">
        <f t="shared" si="77"/>
        <v>0</v>
      </c>
      <c r="E576">
        <f t="shared" si="78"/>
        <v>-719.99999999999932</v>
      </c>
      <c r="F576">
        <f t="shared" si="74"/>
        <v>0</v>
      </c>
      <c r="G576">
        <f t="shared" si="75"/>
        <v>0</v>
      </c>
      <c r="H576">
        <f t="shared" si="79"/>
        <v>0</v>
      </c>
      <c r="I576">
        <f t="shared" si="80"/>
        <v>120.0000000000021</v>
      </c>
      <c r="J576">
        <f t="shared" si="76"/>
        <v>3.6651914291880923</v>
      </c>
    </row>
    <row r="577" spans="1:10" x14ac:dyDescent="0.55000000000000004">
      <c r="A577">
        <v>211</v>
      </c>
      <c r="B577">
        <v>0</v>
      </c>
      <c r="C577">
        <v>0.51</v>
      </c>
      <c r="D577">
        <f t="shared" si="77"/>
        <v>0</v>
      </c>
      <c r="E577">
        <f t="shared" si="78"/>
        <v>-720.00000000000068</v>
      </c>
      <c r="F577">
        <f t="shared" si="74"/>
        <v>0</v>
      </c>
      <c r="G577">
        <f t="shared" si="75"/>
        <v>1.0000000000000064E-2</v>
      </c>
      <c r="H577">
        <f t="shared" si="79"/>
        <v>0</v>
      </c>
      <c r="I577">
        <f t="shared" si="80"/>
        <v>-6.6613381477509392E-13</v>
      </c>
      <c r="J577">
        <f t="shared" si="76"/>
        <v>3.6826447217080354</v>
      </c>
    </row>
    <row r="578" spans="1:10" x14ac:dyDescent="0.55000000000000004">
      <c r="A578">
        <v>212</v>
      </c>
      <c r="B578">
        <v>0</v>
      </c>
      <c r="C578">
        <v>0.48</v>
      </c>
      <c r="D578">
        <f t="shared" si="77"/>
        <v>0</v>
      </c>
      <c r="E578">
        <f t="shared" si="78"/>
        <v>-599.99999999999989</v>
      </c>
      <c r="F578">
        <f t="shared" si="74"/>
        <v>0</v>
      </c>
      <c r="G578">
        <f t="shared" si="75"/>
        <v>-5.5511151231257827E-17</v>
      </c>
      <c r="H578">
        <f t="shared" si="79"/>
        <v>0</v>
      </c>
      <c r="I578">
        <f t="shared" si="80"/>
        <v>-240.00000000000088</v>
      </c>
      <c r="J578">
        <f t="shared" si="76"/>
        <v>3.7000980142279785</v>
      </c>
    </row>
    <row r="579" spans="1:10" x14ac:dyDescent="0.55000000000000004">
      <c r="A579">
        <v>213</v>
      </c>
      <c r="B579">
        <v>0</v>
      </c>
      <c r="C579">
        <v>0.46</v>
      </c>
      <c r="D579">
        <f t="shared" si="77"/>
        <v>0</v>
      </c>
      <c r="E579">
        <f t="shared" si="78"/>
        <v>-479.99999999999977</v>
      </c>
      <c r="F579">
        <f t="shared" si="74"/>
        <v>0</v>
      </c>
      <c r="G579">
        <f t="shared" si="75"/>
        <v>-1.0000000000000009E-2</v>
      </c>
      <c r="H579">
        <f t="shared" si="79"/>
        <v>0</v>
      </c>
      <c r="I579">
        <f t="shared" si="80"/>
        <v>120.00000000000144</v>
      </c>
      <c r="J579">
        <f t="shared" si="76"/>
        <v>3.717551306747922</v>
      </c>
    </row>
    <row r="580" spans="1:10" x14ac:dyDescent="0.55000000000000004">
      <c r="A580">
        <v>214</v>
      </c>
      <c r="B580">
        <v>0</v>
      </c>
      <c r="C580">
        <v>0.44</v>
      </c>
      <c r="D580">
        <f t="shared" si="77"/>
        <v>0</v>
      </c>
      <c r="E580">
        <f t="shared" si="78"/>
        <v>-600.00000000000057</v>
      </c>
      <c r="F580">
        <f t="shared" si="74"/>
        <v>0</v>
      </c>
      <c r="G580">
        <f t="shared" si="75"/>
        <v>1.0000000000000064E-2</v>
      </c>
      <c r="H580">
        <f t="shared" si="79"/>
        <v>0</v>
      </c>
      <c r="I580">
        <f t="shared" si="80"/>
        <v>119.99999999999945</v>
      </c>
      <c r="J580">
        <f t="shared" si="76"/>
        <v>3.7350045992678651</v>
      </c>
    </row>
    <row r="581" spans="1:10" x14ac:dyDescent="0.55000000000000004">
      <c r="A581">
        <v>215</v>
      </c>
      <c r="B581">
        <v>0</v>
      </c>
      <c r="C581">
        <v>0.41</v>
      </c>
      <c r="D581">
        <f t="shared" si="77"/>
        <v>0</v>
      </c>
      <c r="E581">
        <f t="shared" si="78"/>
        <v>-599.99999999999989</v>
      </c>
      <c r="F581">
        <f t="shared" si="74"/>
        <v>0</v>
      </c>
      <c r="G581">
        <f t="shared" si="75"/>
        <v>-5.5511151231257827E-17</v>
      </c>
      <c r="H581">
        <f t="shared" si="79"/>
        <v>0</v>
      </c>
      <c r="I581">
        <f t="shared" si="80"/>
        <v>-120.00000000000077</v>
      </c>
      <c r="J581">
        <f t="shared" si="76"/>
        <v>3.7524578917878086</v>
      </c>
    </row>
    <row r="582" spans="1:10" x14ac:dyDescent="0.55000000000000004">
      <c r="A582">
        <v>216</v>
      </c>
      <c r="B582">
        <v>0</v>
      </c>
      <c r="C582">
        <v>0.39</v>
      </c>
      <c r="D582">
        <f t="shared" si="77"/>
        <v>0</v>
      </c>
      <c r="E582">
        <f t="shared" si="78"/>
        <v>-479.99999999999977</v>
      </c>
      <c r="F582">
        <f t="shared" si="74"/>
        <v>0</v>
      </c>
      <c r="G582">
        <f t="shared" si="75"/>
        <v>0</v>
      </c>
      <c r="H582">
        <f t="shared" si="79"/>
        <v>0</v>
      </c>
      <c r="I582">
        <f t="shared" si="80"/>
        <v>1.3322676295501878E-12</v>
      </c>
      <c r="J582">
        <f t="shared" si="76"/>
        <v>3.7699111843077517</v>
      </c>
    </row>
    <row r="583" spans="1:10" x14ac:dyDescent="0.55000000000000004">
      <c r="A583">
        <v>217</v>
      </c>
      <c r="B583">
        <v>0</v>
      </c>
      <c r="C583">
        <v>0.37</v>
      </c>
      <c r="D583">
        <f t="shared" si="77"/>
        <v>0</v>
      </c>
      <c r="E583">
        <f t="shared" si="78"/>
        <v>-480.00000000000045</v>
      </c>
      <c r="F583">
        <f t="shared" ref="F583:F646" si="81" xml:space="preserve"> (B585-2*B584+B583)</f>
        <v>0</v>
      </c>
      <c r="G583">
        <f t="shared" ref="G583:G646" si="82" xml:space="preserve"> (C585 - 2*C584 + C583)</f>
        <v>5.5511151231257827E-17</v>
      </c>
      <c r="H583">
        <f t="shared" si="79"/>
        <v>0</v>
      </c>
      <c r="I583">
        <f t="shared" si="80"/>
        <v>119.99999999999945</v>
      </c>
      <c r="J583">
        <f t="shared" ref="J583:J646" si="83">RADIANS(A583)</f>
        <v>3.7873644768276953</v>
      </c>
    </row>
    <row r="584" spans="1:10" x14ac:dyDescent="0.55000000000000004">
      <c r="A584">
        <v>218</v>
      </c>
      <c r="B584">
        <v>0</v>
      </c>
      <c r="C584">
        <v>0.35</v>
      </c>
      <c r="D584">
        <f t="shared" ref="D584:D647" si="84">((B585-B583)*6*4000/2)</f>
        <v>0</v>
      </c>
      <c r="E584">
        <f t="shared" ref="E584:E647" si="85">((C585-C583)*6*4000/2)</f>
        <v>-479.99999999999977</v>
      </c>
      <c r="F584">
        <f t="shared" si="81"/>
        <v>0</v>
      </c>
      <c r="G584">
        <f t="shared" si="82"/>
        <v>9.9999999999999534E-3</v>
      </c>
      <c r="H584">
        <f t="shared" ref="H584:H647" si="86">((F585-F583)*6*4000/2)</f>
        <v>0</v>
      </c>
      <c r="I584">
        <f t="shared" ref="I584:I647" si="87">((G585-G583)*6*4000/2)</f>
        <v>-120.00000000000077</v>
      </c>
      <c r="J584">
        <f t="shared" si="83"/>
        <v>3.8048177693476384</v>
      </c>
    </row>
    <row r="585" spans="1:10" x14ac:dyDescent="0.55000000000000004">
      <c r="A585">
        <v>219</v>
      </c>
      <c r="B585">
        <v>0</v>
      </c>
      <c r="C585">
        <v>0.33</v>
      </c>
      <c r="D585">
        <f t="shared" si="84"/>
        <v>0</v>
      </c>
      <c r="E585">
        <f t="shared" si="85"/>
        <v>-359.99999999999966</v>
      </c>
      <c r="F585">
        <f t="shared" si="81"/>
        <v>0</v>
      </c>
      <c r="G585">
        <f t="shared" si="82"/>
        <v>-1.0000000000000009E-2</v>
      </c>
      <c r="H585">
        <f t="shared" si="86"/>
        <v>0</v>
      </c>
      <c r="I585">
        <f t="shared" si="87"/>
        <v>6.6613381477509392E-13</v>
      </c>
      <c r="J585">
        <f t="shared" si="83"/>
        <v>3.8222710618675819</v>
      </c>
    </row>
    <row r="586" spans="1:10" x14ac:dyDescent="0.55000000000000004">
      <c r="A586">
        <v>220</v>
      </c>
      <c r="B586">
        <v>0</v>
      </c>
      <c r="C586">
        <v>0.32</v>
      </c>
      <c r="D586">
        <f t="shared" si="84"/>
        <v>0</v>
      </c>
      <c r="E586">
        <f t="shared" si="85"/>
        <v>-360.00000000000034</v>
      </c>
      <c r="F586">
        <f t="shared" si="81"/>
        <v>0</v>
      </c>
      <c r="G586">
        <f t="shared" si="82"/>
        <v>1.0000000000000009E-2</v>
      </c>
      <c r="H586">
        <f t="shared" si="86"/>
        <v>0</v>
      </c>
      <c r="I586">
        <f t="shared" si="87"/>
        <v>6.6613381477509392E-13</v>
      </c>
      <c r="J586">
        <f t="shared" si="83"/>
        <v>3.839724354387525</v>
      </c>
    </row>
    <row r="587" spans="1:10" x14ac:dyDescent="0.55000000000000004">
      <c r="A587">
        <v>221</v>
      </c>
      <c r="B587">
        <v>0</v>
      </c>
      <c r="C587">
        <v>0.3</v>
      </c>
      <c r="D587">
        <f t="shared" si="84"/>
        <v>0</v>
      </c>
      <c r="E587">
        <f t="shared" si="85"/>
        <v>-360.00000000000034</v>
      </c>
      <c r="F587">
        <f t="shared" si="81"/>
        <v>0</v>
      </c>
      <c r="G587">
        <f t="shared" si="82"/>
        <v>-9.9999999999999534E-3</v>
      </c>
      <c r="H587">
        <f t="shared" si="86"/>
        <v>0</v>
      </c>
      <c r="I587">
        <f t="shared" si="87"/>
        <v>-6.6613381477509392E-13</v>
      </c>
      <c r="J587">
        <f t="shared" si="83"/>
        <v>3.8571776469074681</v>
      </c>
    </row>
    <row r="588" spans="1:10" x14ac:dyDescent="0.55000000000000004">
      <c r="A588">
        <v>222</v>
      </c>
      <c r="B588">
        <v>0</v>
      </c>
      <c r="C588">
        <v>0.28999999999999998</v>
      </c>
      <c r="D588">
        <f t="shared" si="84"/>
        <v>0</v>
      </c>
      <c r="E588">
        <f t="shared" si="85"/>
        <v>-359.99999999999966</v>
      </c>
      <c r="F588">
        <f t="shared" si="81"/>
        <v>0</v>
      </c>
      <c r="G588">
        <f t="shared" si="82"/>
        <v>9.9999999999999534E-3</v>
      </c>
      <c r="H588">
        <f t="shared" si="86"/>
        <v>0</v>
      </c>
      <c r="I588">
        <f t="shared" si="87"/>
        <v>119.99999999999945</v>
      </c>
      <c r="J588">
        <f t="shared" si="83"/>
        <v>3.8746309394274117</v>
      </c>
    </row>
    <row r="589" spans="1:10" x14ac:dyDescent="0.55000000000000004">
      <c r="A589">
        <v>223</v>
      </c>
      <c r="B589">
        <v>0</v>
      </c>
      <c r="C589">
        <v>0.27</v>
      </c>
      <c r="D589">
        <f t="shared" si="84"/>
        <v>0</v>
      </c>
      <c r="E589">
        <f t="shared" si="85"/>
        <v>-359.99999999999966</v>
      </c>
      <c r="F589">
        <f t="shared" si="81"/>
        <v>0</v>
      </c>
      <c r="G589">
        <f t="shared" si="82"/>
        <v>0</v>
      </c>
      <c r="H589">
        <f t="shared" si="86"/>
        <v>0</v>
      </c>
      <c r="I589">
        <f t="shared" si="87"/>
        <v>-119.99999999999945</v>
      </c>
      <c r="J589">
        <f t="shared" si="83"/>
        <v>3.8920842319473548</v>
      </c>
    </row>
    <row r="590" spans="1:10" x14ac:dyDescent="0.55000000000000004">
      <c r="A590">
        <v>224</v>
      </c>
      <c r="B590">
        <v>0</v>
      </c>
      <c r="C590">
        <v>0.26</v>
      </c>
      <c r="D590">
        <f t="shared" si="84"/>
        <v>0</v>
      </c>
      <c r="E590">
        <f t="shared" si="85"/>
        <v>-240.00000000000023</v>
      </c>
      <c r="F590">
        <f t="shared" si="81"/>
        <v>0</v>
      </c>
      <c r="G590">
        <f t="shared" si="82"/>
        <v>0</v>
      </c>
      <c r="H590">
        <f t="shared" si="86"/>
        <v>0</v>
      </c>
      <c r="I590">
        <f t="shared" si="87"/>
        <v>-120.00000000000011</v>
      </c>
      <c r="J590">
        <f t="shared" si="83"/>
        <v>3.9095375244672983</v>
      </c>
    </row>
    <row r="591" spans="1:10" x14ac:dyDescent="0.55000000000000004">
      <c r="A591">
        <v>225</v>
      </c>
      <c r="B591">
        <v>0</v>
      </c>
      <c r="C591">
        <v>0.25</v>
      </c>
      <c r="D591">
        <f t="shared" si="84"/>
        <v>0</v>
      </c>
      <c r="E591">
        <f t="shared" si="85"/>
        <v>-240.00000000000023</v>
      </c>
      <c r="F591">
        <f t="shared" si="81"/>
        <v>0</v>
      </c>
      <c r="G591">
        <f t="shared" si="82"/>
        <v>-1.0000000000000009E-2</v>
      </c>
      <c r="H591">
        <f t="shared" si="86"/>
        <v>0</v>
      </c>
      <c r="I591">
        <f t="shared" si="87"/>
        <v>119.99999999999977</v>
      </c>
      <c r="J591">
        <f t="shared" si="83"/>
        <v>3.9269908169872414</v>
      </c>
    </row>
    <row r="592" spans="1:10" x14ac:dyDescent="0.55000000000000004">
      <c r="A592">
        <v>226</v>
      </c>
      <c r="B592">
        <v>0</v>
      </c>
      <c r="C592">
        <v>0.24</v>
      </c>
      <c r="D592">
        <f t="shared" si="84"/>
        <v>0</v>
      </c>
      <c r="E592">
        <f t="shared" si="85"/>
        <v>-360</v>
      </c>
      <c r="F592">
        <f t="shared" si="81"/>
        <v>0</v>
      </c>
      <c r="G592">
        <f t="shared" si="82"/>
        <v>9.9999999999999811E-3</v>
      </c>
      <c r="H592">
        <f t="shared" si="86"/>
        <v>0</v>
      </c>
      <c r="I592">
        <f t="shared" si="87"/>
        <v>120.00000000000044</v>
      </c>
      <c r="J592">
        <f t="shared" si="83"/>
        <v>3.9444441095071849</v>
      </c>
    </row>
    <row r="593" spans="1:10" x14ac:dyDescent="0.55000000000000004">
      <c r="A593">
        <v>227</v>
      </c>
      <c r="B593">
        <v>0</v>
      </c>
      <c r="C593">
        <v>0.22</v>
      </c>
      <c r="D593">
        <f t="shared" si="84"/>
        <v>0</v>
      </c>
      <c r="E593">
        <f t="shared" si="85"/>
        <v>-360</v>
      </c>
      <c r="F593">
        <f t="shared" si="81"/>
        <v>0</v>
      </c>
      <c r="G593">
        <f t="shared" si="82"/>
        <v>2.7755575615628914E-17</v>
      </c>
      <c r="H593">
        <f t="shared" si="86"/>
        <v>0</v>
      </c>
      <c r="I593">
        <f t="shared" si="87"/>
        <v>0</v>
      </c>
      <c r="J593">
        <f t="shared" si="83"/>
        <v>3.961897402027128</v>
      </c>
    </row>
    <row r="594" spans="1:10" x14ac:dyDescent="0.55000000000000004">
      <c r="A594">
        <v>228</v>
      </c>
      <c r="B594">
        <v>0</v>
      </c>
      <c r="C594">
        <v>0.21</v>
      </c>
      <c r="D594">
        <f t="shared" si="84"/>
        <v>0</v>
      </c>
      <c r="E594">
        <f t="shared" si="85"/>
        <v>-239.99999999999989</v>
      </c>
      <c r="F594">
        <f t="shared" si="81"/>
        <v>0</v>
      </c>
      <c r="G594">
        <f t="shared" si="82"/>
        <v>9.9999999999999811E-3</v>
      </c>
      <c r="H594">
        <f t="shared" si="86"/>
        <v>0</v>
      </c>
      <c r="I594">
        <f t="shared" si="87"/>
        <v>-120.00000000000044</v>
      </c>
      <c r="J594">
        <f t="shared" si="83"/>
        <v>3.9793506945470716</v>
      </c>
    </row>
    <row r="595" spans="1:10" x14ac:dyDescent="0.55000000000000004">
      <c r="A595">
        <v>229</v>
      </c>
      <c r="B595">
        <v>0</v>
      </c>
      <c r="C595">
        <v>0.2</v>
      </c>
      <c r="D595">
        <f t="shared" si="84"/>
        <v>0</v>
      </c>
      <c r="E595">
        <f t="shared" si="85"/>
        <v>-119.99999999999977</v>
      </c>
      <c r="F595">
        <f t="shared" si="81"/>
        <v>0</v>
      </c>
      <c r="G595">
        <f t="shared" si="82"/>
        <v>-1.0000000000000009E-2</v>
      </c>
      <c r="H595">
        <f t="shared" si="86"/>
        <v>0</v>
      </c>
      <c r="I595">
        <f t="shared" si="87"/>
        <v>-119.99999999999977</v>
      </c>
      <c r="J595">
        <f t="shared" si="83"/>
        <v>3.9968039870670147</v>
      </c>
    </row>
    <row r="596" spans="1:10" x14ac:dyDescent="0.55000000000000004">
      <c r="A596">
        <v>230</v>
      </c>
      <c r="B596">
        <v>0</v>
      </c>
      <c r="C596">
        <v>0.2</v>
      </c>
      <c r="D596">
        <f t="shared" si="84"/>
        <v>0</v>
      </c>
      <c r="E596">
        <f t="shared" si="85"/>
        <v>-120.00000000000011</v>
      </c>
      <c r="F596">
        <f t="shared" si="81"/>
        <v>0</v>
      </c>
      <c r="G596">
        <f t="shared" si="82"/>
        <v>0</v>
      </c>
      <c r="H596">
        <f t="shared" si="86"/>
        <v>0</v>
      </c>
      <c r="I596">
        <f t="shared" si="87"/>
        <v>120.00000000000044</v>
      </c>
      <c r="J596">
        <f t="shared" si="83"/>
        <v>4.0142572795869578</v>
      </c>
    </row>
    <row r="597" spans="1:10" x14ac:dyDescent="0.55000000000000004">
      <c r="A597">
        <v>231</v>
      </c>
      <c r="B597">
        <v>0</v>
      </c>
      <c r="C597">
        <v>0.19</v>
      </c>
      <c r="D597">
        <f t="shared" si="84"/>
        <v>0</v>
      </c>
      <c r="E597">
        <f t="shared" si="85"/>
        <v>-240.00000000000023</v>
      </c>
      <c r="F597">
        <f t="shared" si="81"/>
        <v>0</v>
      </c>
      <c r="G597">
        <f t="shared" si="82"/>
        <v>2.7755575615628914E-17</v>
      </c>
      <c r="H597">
        <f t="shared" si="86"/>
        <v>0</v>
      </c>
      <c r="I597">
        <f t="shared" si="87"/>
        <v>-3.3306690738754696E-13</v>
      </c>
      <c r="J597">
        <f t="shared" si="83"/>
        <v>4.0317105721069009</v>
      </c>
    </row>
    <row r="598" spans="1:10" x14ac:dyDescent="0.55000000000000004">
      <c r="A598">
        <v>232</v>
      </c>
      <c r="B598">
        <v>0</v>
      </c>
      <c r="C598">
        <v>0.18</v>
      </c>
      <c r="D598">
        <f t="shared" si="84"/>
        <v>0</v>
      </c>
      <c r="E598">
        <f t="shared" si="85"/>
        <v>-239.99999999999989</v>
      </c>
      <c r="F598">
        <f t="shared" si="81"/>
        <v>0</v>
      </c>
      <c r="G598">
        <f t="shared" si="82"/>
        <v>-2.7755575615628914E-17</v>
      </c>
      <c r="H598">
        <f t="shared" si="86"/>
        <v>0</v>
      </c>
      <c r="I598">
        <f t="shared" si="87"/>
        <v>-3.3306690738754696E-13</v>
      </c>
      <c r="J598">
        <f t="shared" si="83"/>
        <v>4.0491638646268449</v>
      </c>
    </row>
    <row r="599" spans="1:10" x14ac:dyDescent="0.55000000000000004">
      <c r="A599">
        <v>233</v>
      </c>
      <c r="B599">
        <v>0</v>
      </c>
      <c r="C599">
        <v>0.17</v>
      </c>
      <c r="D599">
        <f t="shared" si="84"/>
        <v>0</v>
      </c>
      <c r="E599">
        <f t="shared" si="85"/>
        <v>-239.99999999999989</v>
      </c>
      <c r="F599">
        <f t="shared" si="81"/>
        <v>0</v>
      </c>
      <c r="G599">
        <f t="shared" si="82"/>
        <v>0</v>
      </c>
      <c r="H599">
        <f t="shared" si="86"/>
        <v>0</v>
      </c>
      <c r="I599">
        <f t="shared" si="87"/>
        <v>6.6613381477509392E-13</v>
      </c>
      <c r="J599">
        <f t="shared" si="83"/>
        <v>4.066617157146788</v>
      </c>
    </row>
    <row r="600" spans="1:10" x14ac:dyDescent="0.55000000000000004">
      <c r="A600">
        <v>234</v>
      </c>
      <c r="B600">
        <v>0</v>
      </c>
      <c r="C600">
        <v>0.16</v>
      </c>
      <c r="D600">
        <f t="shared" si="84"/>
        <v>0</v>
      </c>
      <c r="E600">
        <f t="shared" si="85"/>
        <v>-240.00000000000023</v>
      </c>
      <c r="F600">
        <f t="shared" si="81"/>
        <v>0</v>
      </c>
      <c r="G600">
        <f t="shared" si="82"/>
        <v>2.7755575615628914E-17</v>
      </c>
      <c r="H600">
        <f t="shared" si="86"/>
        <v>0</v>
      </c>
      <c r="I600">
        <f t="shared" si="87"/>
        <v>-3.3306690738754696E-13</v>
      </c>
      <c r="J600">
        <f t="shared" si="83"/>
        <v>4.0840704496667311</v>
      </c>
    </row>
    <row r="601" spans="1:10" x14ac:dyDescent="0.55000000000000004">
      <c r="A601">
        <v>235</v>
      </c>
      <c r="B601">
        <v>0</v>
      </c>
      <c r="C601">
        <v>0.15</v>
      </c>
      <c r="D601">
        <f t="shared" si="84"/>
        <v>0</v>
      </c>
      <c r="E601">
        <f t="shared" si="85"/>
        <v>-239.99999999999989</v>
      </c>
      <c r="F601">
        <f t="shared" si="81"/>
        <v>0</v>
      </c>
      <c r="G601">
        <f t="shared" si="82"/>
        <v>-2.7755575615628914E-17</v>
      </c>
      <c r="H601">
        <f t="shared" si="86"/>
        <v>0</v>
      </c>
      <c r="I601">
        <f t="shared" si="87"/>
        <v>-3.3306690738754696E-13</v>
      </c>
      <c r="J601">
        <f t="shared" si="83"/>
        <v>4.1015237421866741</v>
      </c>
    </row>
    <row r="602" spans="1:10" x14ac:dyDescent="0.55000000000000004">
      <c r="A602">
        <v>236</v>
      </c>
      <c r="B602">
        <v>0</v>
      </c>
      <c r="C602">
        <v>0.14000000000000001</v>
      </c>
      <c r="D602">
        <f t="shared" si="84"/>
        <v>0</v>
      </c>
      <c r="E602">
        <f t="shared" si="85"/>
        <v>-239.99999999999989</v>
      </c>
      <c r="F602">
        <f t="shared" si="81"/>
        <v>0</v>
      </c>
      <c r="G602">
        <f t="shared" si="82"/>
        <v>0</v>
      </c>
      <c r="H602">
        <f t="shared" si="86"/>
        <v>0</v>
      </c>
      <c r="I602">
        <f t="shared" si="87"/>
        <v>3.3306690738754696E-13</v>
      </c>
      <c r="J602">
        <f t="shared" si="83"/>
        <v>4.1189770347066181</v>
      </c>
    </row>
    <row r="603" spans="1:10" x14ac:dyDescent="0.55000000000000004">
      <c r="A603">
        <v>237</v>
      </c>
      <c r="B603">
        <v>0</v>
      </c>
      <c r="C603">
        <v>0.13</v>
      </c>
      <c r="D603">
        <f t="shared" si="84"/>
        <v>0</v>
      </c>
      <c r="E603">
        <f t="shared" si="85"/>
        <v>-240.00000000000023</v>
      </c>
      <c r="F603">
        <f t="shared" si="81"/>
        <v>0</v>
      </c>
      <c r="G603">
        <f t="shared" si="82"/>
        <v>0</v>
      </c>
      <c r="H603">
        <f t="shared" si="86"/>
        <v>0</v>
      </c>
      <c r="I603">
        <f t="shared" si="87"/>
        <v>0</v>
      </c>
      <c r="J603">
        <f t="shared" si="83"/>
        <v>4.1364303272265612</v>
      </c>
    </row>
    <row r="604" spans="1:10" x14ac:dyDescent="0.55000000000000004">
      <c r="A604">
        <v>238</v>
      </c>
      <c r="B604">
        <v>0</v>
      </c>
      <c r="C604">
        <v>0.12</v>
      </c>
      <c r="D604">
        <f t="shared" si="84"/>
        <v>0</v>
      </c>
      <c r="E604">
        <f t="shared" si="85"/>
        <v>-240.00000000000006</v>
      </c>
      <c r="F604">
        <f t="shared" si="81"/>
        <v>0</v>
      </c>
      <c r="G604">
        <f t="shared" si="82"/>
        <v>0</v>
      </c>
      <c r="H604">
        <f t="shared" si="86"/>
        <v>0</v>
      </c>
      <c r="I604">
        <f t="shared" si="87"/>
        <v>-1.6653345369377348E-13</v>
      </c>
      <c r="J604">
        <f t="shared" si="83"/>
        <v>4.1538836197465043</v>
      </c>
    </row>
    <row r="605" spans="1:10" x14ac:dyDescent="0.55000000000000004">
      <c r="A605">
        <v>239</v>
      </c>
      <c r="B605">
        <v>0</v>
      </c>
      <c r="C605">
        <v>0.11</v>
      </c>
      <c r="D605">
        <f t="shared" si="84"/>
        <v>0</v>
      </c>
      <c r="E605">
        <f t="shared" si="85"/>
        <v>-239.99999999999989</v>
      </c>
      <c r="F605">
        <f t="shared" si="81"/>
        <v>0</v>
      </c>
      <c r="G605">
        <f t="shared" si="82"/>
        <v>-1.3877787807814457E-17</v>
      </c>
      <c r="H605">
        <f t="shared" si="86"/>
        <v>0</v>
      </c>
      <c r="I605">
        <f t="shared" si="87"/>
        <v>120.00000000000011</v>
      </c>
      <c r="J605">
        <f t="shared" si="83"/>
        <v>4.1713369122664474</v>
      </c>
    </row>
    <row r="606" spans="1:10" x14ac:dyDescent="0.55000000000000004">
      <c r="A606">
        <v>240</v>
      </c>
      <c r="B606">
        <v>0</v>
      </c>
      <c r="C606">
        <v>0.1</v>
      </c>
      <c r="D606">
        <f t="shared" si="84"/>
        <v>0</v>
      </c>
      <c r="E606">
        <f t="shared" si="85"/>
        <v>-240.00000000000006</v>
      </c>
      <c r="F606">
        <f t="shared" si="81"/>
        <v>0</v>
      </c>
      <c r="G606">
        <f t="shared" si="82"/>
        <v>1.0000000000000009E-2</v>
      </c>
      <c r="H606">
        <f t="shared" si="86"/>
        <v>0</v>
      </c>
      <c r="I606">
        <f t="shared" si="87"/>
        <v>-119.99999999999977</v>
      </c>
      <c r="J606">
        <f t="shared" si="83"/>
        <v>4.1887902047863905</v>
      </c>
    </row>
    <row r="607" spans="1:10" x14ac:dyDescent="0.55000000000000004">
      <c r="A607">
        <v>241</v>
      </c>
      <c r="B607">
        <v>0</v>
      </c>
      <c r="C607">
        <v>0.09</v>
      </c>
      <c r="D607">
        <f t="shared" si="84"/>
        <v>0</v>
      </c>
      <c r="E607">
        <f t="shared" si="85"/>
        <v>-120.00000000000011</v>
      </c>
      <c r="F607">
        <f t="shared" si="81"/>
        <v>0</v>
      </c>
      <c r="G607">
        <f t="shared" si="82"/>
        <v>-9.999999999999995E-3</v>
      </c>
      <c r="H607">
        <f t="shared" si="86"/>
        <v>120</v>
      </c>
      <c r="I607">
        <f t="shared" si="87"/>
        <v>-120.00000000000011</v>
      </c>
      <c r="J607">
        <f t="shared" si="83"/>
        <v>4.2062434973063345</v>
      </c>
    </row>
    <row r="608" spans="1:10" x14ac:dyDescent="0.55000000000000004">
      <c r="A608">
        <v>242</v>
      </c>
      <c r="B608">
        <v>0</v>
      </c>
      <c r="C608">
        <v>0.09</v>
      </c>
      <c r="D608">
        <f t="shared" si="84"/>
        <v>0</v>
      </c>
      <c r="E608">
        <f t="shared" si="85"/>
        <v>-119.99999999999994</v>
      </c>
      <c r="F608">
        <f t="shared" si="81"/>
        <v>0.01</v>
      </c>
      <c r="G608">
        <f t="shared" si="82"/>
        <v>0</v>
      </c>
      <c r="H608">
        <f t="shared" si="86"/>
        <v>-120</v>
      </c>
      <c r="I608">
        <f t="shared" si="87"/>
        <v>119.99999999999977</v>
      </c>
      <c r="J608">
        <f t="shared" si="83"/>
        <v>4.2236967898262776</v>
      </c>
    </row>
    <row r="609" spans="1:10" x14ac:dyDescent="0.55000000000000004">
      <c r="A609">
        <v>243</v>
      </c>
      <c r="B609">
        <v>0</v>
      </c>
      <c r="C609">
        <v>0.08</v>
      </c>
      <c r="D609">
        <f t="shared" si="84"/>
        <v>120</v>
      </c>
      <c r="E609">
        <f t="shared" si="85"/>
        <v>-239.99999999999989</v>
      </c>
      <c r="F609">
        <f t="shared" si="81"/>
        <v>-0.01</v>
      </c>
      <c r="G609">
        <f t="shared" si="82"/>
        <v>-1.3877787807814457E-17</v>
      </c>
      <c r="H609">
        <f t="shared" si="86"/>
        <v>-120</v>
      </c>
      <c r="I609">
        <f t="shared" si="87"/>
        <v>1.6653345369377348E-13</v>
      </c>
      <c r="J609">
        <f t="shared" si="83"/>
        <v>4.2411500823462207</v>
      </c>
    </row>
    <row r="610" spans="1:10" x14ac:dyDescent="0.55000000000000004">
      <c r="A610">
        <v>244</v>
      </c>
      <c r="B610">
        <v>0.01</v>
      </c>
      <c r="C610">
        <v>7.0000000000000007E-2</v>
      </c>
      <c r="D610">
        <f t="shared" si="84"/>
        <v>120</v>
      </c>
      <c r="E610">
        <f t="shared" si="85"/>
        <v>-240.00000000000006</v>
      </c>
      <c r="F610">
        <f t="shared" si="81"/>
        <v>0</v>
      </c>
      <c r="G610">
        <f t="shared" si="82"/>
        <v>1.3877787807814457E-17</v>
      </c>
      <c r="H610">
        <f t="shared" si="86"/>
        <v>120</v>
      </c>
      <c r="I610">
        <f t="shared" si="87"/>
        <v>8.3266726846886741E-14</v>
      </c>
      <c r="J610">
        <f t="shared" si="83"/>
        <v>4.2586033748661638</v>
      </c>
    </row>
    <row r="611" spans="1:10" x14ac:dyDescent="0.55000000000000004">
      <c r="A611">
        <v>245</v>
      </c>
      <c r="B611">
        <v>0.01</v>
      </c>
      <c r="C611">
        <v>0.06</v>
      </c>
      <c r="D611">
        <f t="shared" si="84"/>
        <v>0</v>
      </c>
      <c r="E611">
        <f t="shared" si="85"/>
        <v>-240.00000000000006</v>
      </c>
      <c r="F611">
        <f t="shared" si="81"/>
        <v>0</v>
      </c>
      <c r="G611">
        <f t="shared" si="82"/>
        <v>-6.9388939039072284E-18</v>
      </c>
      <c r="H611">
        <f t="shared" si="86"/>
        <v>0</v>
      </c>
      <c r="I611">
        <f t="shared" si="87"/>
        <v>-1.6653345369377348E-13</v>
      </c>
      <c r="J611">
        <f t="shared" si="83"/>
        <v>4.2760566673861078</v>
      </c>
    </row>
    <row r="612" spans="1:10" x14ac:dyDescent="0.55000000000000004">
      <c r="A612">
        <v>246</v>
      </c>
      <c r="B612">
        <v>0.01</v>
      </c>
      <c r="C612">
        <v>0.05</v>
      </c>
      <c r="D612">
        <f t="shared" si="84"/>
        <v>0</v>
      </c>
      <c r="E612">
        <f t="shared" si="85"/>
        <v>-239.99999999999997</v>
      </c>
      <c r="F612">
        <f t="shared" si="81"/>
        <v>0</v>
      </c>
      <c r="G612">
        <f t="shared" si="82"/>
        <v>0</v>
      </c>
      <c r="H612">
        <f t="shared" si="86"/>
        <v>0</v>
      </c>
      <c r="I612">
        <f t="shared" si="87"/>
        <v>1.6653345369377348E-13</v>
      </c>
      <c r="J612">
        <f t="shared" si="83"/>
        <v>4.2935099599060509</v>
      </c>
    </row>
    <row r="613" spans="1:10" x14ac:dyDescent="0.55000000000000004">
      <c r="A613">
        <v>247</v>
      </c>
      <c r="B613">
        <v>0.01</v>
      </c>
      <c r="C613">
        <v>0.04</v>
      </c>
      <c r="D613">
        <f t="shared" si="84"/>
        <v>0</v>
      </c>
      <c r="E613">
        <f t="shared" si="85"/>
        <v>-240.00000000000006</v>
      </c>
      <c r="F613">
        <f t="shared" si="81"/>
        <v>0</v>
      </c>
      <c r="G613">
        <f t="shared" si="82"/>
        <v>6.9388939039072284E-18</v>
      </c>
      <c r="H613">
        <f t="shared" si="86"/>
        <v>0</v>
      </c>
      <c r="I613">
        <f t="shared" si="87"/>
        <v>119.99999999999999</v>
      </c>
      <c r="J613">
        <f t="shared" si="83"/>
        <v>4.310963252425994</v>
      </c>
    </row>
    <row r="614" spans="1:10" x14ac:dyDescent="0.55000000000000004">
      <c r="A614">
        <v>248</v>
      </c>
      <c r="B614">
        <v>0.01</v>
      </c>
      <c r="C614">
        <v>0.03</v>
      </c>
      <c r="D614">
        <f t="shared" si="84"/>
        <v>0</v>
      </c>
      <c r="E614">
        <f t="shared" si="85"/>
        <v>-240</v>
      </c>
      <c r="F614">
        <f t="shared" si="81"/>
        <v>0</v>
      </c>
      <c r="G614">
        <f t="shared" si="82"/>
        <v>9.9999999999999985E-3</v>
      </c>
      <c r="H614">
        <f t="shared" si="86"/>
        <v>0</v>
      </c>
      <c r="I614">
        <f t="shared" si="87"/>
        <v>-120.00000000000007</v>
      </c>
      <c r="J614">
        <f t="shared" si="83"/>
        <v>4.3284165449459371</v>
      </c>
    </row>
    <row r="615" spans="1:10" x14ac:dyDescent="0.55000000000000004">
      <c r="A615">
        <v>249</v>
      </c>
      <c r="B615">
        <v>0.01</v>
      </c>
      <c r="C615">
        <v>0.02</v>
      </c>
      <c r="D615">
        <f t="shared" si="84"/>
        <v>0</v>
      </c>
      <c r="E615">
        <f t="shared" si="85"/>
        <v>-119.99999999999999</v>
      </c>
      <c r="F615">
        <f t="shared" si="81"/>
        <v>0</v>
      </c>
      <c r="G615">
        <f t="shared" si="82"/>
        <v>-9.9999999999999985E-3</v>
      </c>
      <c r="H615">
        <f t="shared" si="86"/>
        <v>0</v>
      </c>
      <c r="I615">
        <f t="shared" si="87"/>
        <v>-119.99999999999999</v>
      </c>
      <c r="J615">
        <f t="shared" si="83"/>
        <v>4.3458698374658802</v>
      </c>
    </row>
    <row r="616" spans="1:10" x14ac:dyDescent="0.55000000000000004">
      <c r="A616">
        <v>250</v>
      </c>
      <c r="B616">
        <v>0.01</v>
      </c>
      <c r="C616">
        <v>0.02</v>
      </c>
      <c r="D616">
        <f t="shared" si="84"/>
        <v>0</v>
      </c>
      <c r="E616">
        <f t="shared" si="85"/>
        <v>-120</v>
      </c>
      <c r="F616">
        <f t="shared" si="81"/>
        <v>0</v>
      </c>
      <c r="G616">
        <f t="shared" si="82"/>
        <v>0</v>
      </c>
      <c r="H616">
        <f t="shared" si="86"/>
        <v>0</v>
      </c>
      <c r="I616">
        <f t="shared" si="87"/>
        <v>239.99999999999997</v>
      </c>
      <c r="J616">
        <f t="shared" si="83"/>
        <v>4.3633231299858242</v>
      </c>
    </row>
    <row r="617" spans="1:10" x14ac:dyDescent="0.55000000000000004">
      <c r="A617">
        <v>251</v>
      </c>
      <c r="B617">
        <v>0.01</v>
      </c>
      <c r="C617">
        <v>0.01</v>
      </c>
      <c r="D617">
        <f t="shared" si="84"/>
        <v>0</v>
      </c>
      <c r="E617">
        <f t="shared" si="85"/>
        <v>-240</v>
      </c>
      <c r="F617">
        <f t="shared" si="81"/>
        <v>0</v>
      </c>
      <c r="G617">
        <f t="shared" si="82"/>
        <v>0.01</v>
      </c>
      <c r="H617">
        <f t="shared" si="86"/>
        <v>0</v>
      </c>
      <c r="I617">
        <f t="shared" si="87"/>
        <v>0</v>
      </c>
      <c r="J617">
        <f t="shared" si="83"/>
        <v>4.3807764225057673</v>
      </c>
    </row>
    <row r="618" spans="1:10" x14ac:dyDescent="0.55000000000000004">
      <c r="A618">
        <v>252</v>
      </c>
      <c r="B618">
        <v>0.01</v>
      </c>
      <c r="C618">
        <v>0</v>
      </c>
      <c r="D618">
        <f t="shared" si="84"/>
        <v>0</v>
      </c>
      <c r="E618">
        <f t="shared" si="85"/>
        <v>-120</v>
      </c>
      <c r="F618">
        <f t="shared" si="81"/>
        <v>0</v>
      </c>
      <c r="G618">
        <f t="shared" si="82"/>
        <v>0</v>
      </c>
      <c r="H618">
        <f t="shared" si="86"/>
        <v>0</v>
      </c>
      <c r="I618">
        <f t="shared" si="87"/>
        <v>-120</v>
      </c>
      <c r="J618">
        <f t="shared" si="83"/>
        <v>4.3982297150257104</v>
      </c>
    </row>
    <row r="619" spans="1:10" x14ac:dyDescent="0.55000000000000004">
      <c r="A619">
        <v>253</v>
      </c>
      <c r="B619">
        <v>0.01</v>
      </c>
      <c r="C619">
        <v>0</v>
      </c>
      <c r="D619">
        <f t="shared" si="84"/>
        <v>0</v>
      </c>
      <c r="E619">
        <f t="shared" si="85"/>
        <v>0</v>
      </c>
      <c r="F619">
        <f t="shared" si="81"/>
        <v>0</v>
      </c>
      <c r="G619">
        <f t="shared" si="82"/>
        <v>0</v>
      </c>
      <c r="H619">
        <f t="shared" si="86"/>
        <v>120</v>
      </c>
      <c r="I619">
        <f t="shared" si="87"/>
        <v>0</v>
      </c>
      <c r="J619">
        <f t="shared" si="83"/>
        <v>4.4156830075456535</v>
      </c>
    </row>
    <row r="620" spans="1:10" x14ac:dyDescent="0.55000000000000004">
      <c r="A620">
        <v>254</v>
      </c>
      <c r="B620">
        <v>0.01</v>
      </c>
      <c r="C620">
        <v>0</v>
      </c>
      <c r="D620">
        <f t="shared" si="84"/>
        <v>0</v>
      </c>
      <c r="E620">
        <f t="shared" si="85"/>
        <v>0</v>
      </c>
      <c r="F620">
        <f t="shared" si="81"/>
        <v>0.01</v>
      </c>
      <c r="G620">
        <f t="shared" si="82"/>
        <v>0</v>
      </c>
      <c r="H620">
        <f t="shared" si="86"/>
        <v>-120</v>
      </c>
      <c r="I620">
        <f t="shared" si="87"/>
        <v>0</v>
      </c>
      <c r="J620">
        <f t="shared" si="83"/>
        <v>4.4331363000655974</v>
      </c>
    </row>
    <row r="621" spans="1:10" x14ac:dyDescent="0.55000000000000004">
      <c r="A621">
        <v>255</v>
      </c>
      <c r="B621">
        <v>0.01</v>
      </c>
      <c r="C621">
        <v>0</v>
      </c>
      <c r="D621">
        <f t="shared" si="84"/>
        <v>120</v>
      </c>
      <c r="E621">
        <f t="shared" si="85"/>
        <v>0</v>
      </c>
      <c r="F621">
        <f t="shared" si="81"/>
        <v>-0.01</v>
      </c>
      <c r="G621">
        <f t="shared" si="82"/>
        <v>0</v>
      </c>
      <c r="H621">
        <f t="shared" si="86"/>
        <v>-120</v>
      </c>
      <c r="I621">
        <f t="shared" si="87"/>
        <v>0</v>
      </c>
      <c r="J621">
        <f t="shared" si="83"/>
        <v>4.4505895925855405</v>
      </c>
    </row>
    <row r="622" spans="1:10" x14ac:dyDescent="0.55000000000000004">
      <c r="A622">
        <v>256</v>
      </c>
      <c r="B622" s="49">
        <v>0.02</v>
      </c>
      <c r="C622">
        <v>0</v>
      </c>
      <c r="D622">
        <f t="shared" si="84"/>
        <v>120</v>
      </c>
      <c r="E622">
        <f t="shared" si="85"/>
        <v>0</v>
      </c>
      <c r="F622">
        <f t="shared" si="81"/>
        <v>0</v>
      </c>
      <c r="G622">
        <f t="shared" si="82"/>
        <v>0</v>
      </c>
      <c r="H622">
        <f t="shared" si="86"/>
        <v>120</v>
      </c>
      <c r="I622">
        <f t="shared" si="87"/>
        <v>0</v>
      </c>
      <c r="J622">
        <f t="shared" si="83"/>
        <v>4.4680428851054836</v>
      </c>
    </row>
    <row r="623" spans="1:10" x14ac:dyDescent="0.55000000000000004">
      <c r="A623">
        <v>257</v>
      </c>
      <c r="B623" s="49">
        <v>0.02</v>
      </c>
      <c r="C623">
        <v>0</v>
      </c>
      <c r="D623">
        <f t="shared" si="84"/>
        <v>0</v>
      </c>
      <c r="E623">
        <f t="shared" si="85"/>
        <v>0</v>
      </c>
      <c r="F623">
        <f t="shared" si="81"/>
        <v>0</v>
      </c>
      <c r="G623">
        <f t="shared" si="82"/>
        <v>0</v>
      </c>
      <c r="H623">
        <f t="shared" si="86"/>
        <v>0</v>
      </c>
      <c r="I623">
        <f t="shared" si="87"/>
        <v>0</v>
      </c>
      <c r="J623">
        <f t="shared" si="83"/>
        <v>4.4854961776254267</v>
      </c>
    </row>
    <row r="624" spans="1:10" x14ac:dyDescent="0.55000000000000004">
      <c r="A624">
        <v>258</v>
      </c>
      <c r="B624" s="49">
        <v>0.02</v>
      </c>
      <c r="C624">
        <v>0</v>
      </c>
      <c r="D624">
        <f t="shared" si="84"/>
        <v>0</v>
      </c>
      <c r="E624">
        <f t="shared" si="85"/>
        <v>0</v>
      </c>
      <c r="F624">
        <f t="shared" si="81"/>
        <v>0</v>
      </c>
      <c r="G624">
        <f t="shared" si="82"/>
        <v>0</v>
      </c>
      <c r="H624">
        <f t="shared" si="86"/>
        <v>0</v>
      </c>
      <c r="I624">
        <f t="shared" si="87"/>
        <v>0</v>
      </c>
      <c r="J624">
        <f t="shared" si="83"/>
        <v>4.5029494701453698</v>
      </c>
    </row>
    <row r="625" spans="1:10" x14ac:dyDescent="0.55000000000000004">
      <c r="A625">
        <v>259</v>
      </c>
      <c r="B625" s="49">
        <v>0.02</v>
      </c>
      <c r="C625">
        <v>0</v>
      </c>
      <c r="D625">
        <f t="shared" si="84"/>
        <v>0</v>
      </c>
      <c r="E625">
        <f t="shared" si="85"/>
        <v>0</v>
      </c>
      <c r="F625">
        <f t="shared" si="81"/>
        <v>0</v>
      </c>
      <c r="G625">
        <f t="shared" si="82"/>
        <v>0</v>
      </c>
      <c r="H625">
        <f t="shared" si="86"/>
        <v>0</v>
      </c>
      <c r="I625">
        <f t="shared" si="87"/>
        <v>0</v>
      </c>
      <c r="J625">
        <f t="shared" si="83"/>
        <v>4.5204027626653138</v>
      </c>
    </row>
    <row r="626" spans="1:10" x14ac:dyDescent="0.55000000000000004">
      <c r="A626">
        <v>260</v>
      </c>
      <c r="B626" s="49">
        <v>0.02</v>
      </c>
      <c r="C626">
        <v>0</v>
      </c>
      <c r="D626">
        <f t="shared" si="84"/>
        <v>0</v>
      </c>
      <c r="E626">
        <f t="shared" si="85"/>
        <v>0</v>
      </c>
      <c r="F626">
        <f t="shared" si="81"/>
        <v>0</v>
      </c>
      <c r="G626">
        <f t="shared" si="82"/>
        <v>0</v>
      </c>
      <c r="H626">
        <f t="shared" si="86"/>
        <v>0</v>
      </c>
      <c r="I626">
        <f t="shared" si="87"/>
        <v>0</v>
      </c>
      <c r="J626">
        <f t="shared" si="83"/>
        <v>4.5378560551852569</v>
      </c>
    </row>
    <row r="627" spans="1:10" x14ac:dyDescent="0.55000000000000004">
      <c r="A627">
        <v>261</v>
      </c>
      <c r="B627" s="49">
        <v>0.02</v>
      </c>
      <c r="C627">
        <v>0</v>
      </c>
      <c r="D627">
        <f t="shared" si="84"/>
        <v>0</v>
      </c>
      <c r="E627">
        <f t="shared" si="85"/>
        <v>0</v>
      </c>
      <c r="F627">
        <f t="shared" si="81"/>
        <v>0</v>
      </c>
      <c r="G627">
        <f t="shared" si="82"/>
        <v>0</v>
      </c>
      <c r="H627">
        <f t="shared" si="86"/>
        <v>0</v>
      </c>
      <c r="I627">
        <f t="shared" si="87"/>
        <v>0</v>
      </c>
      <c r="J627">
        <f t="shared" si="83"/>
        <v>4.5553093477052</v>
      </c>
    </row>
    <row r="628" spans="1:10" x14ac:dyDescent="0.55000000000000004">
      <c r="A628">
        <v>262</v>
      </c>
      <c r="B628" s="49">
        <v>0.02</v>
      </c>
      <c r="C628">
        <v>0</v>
      </c>
      <c r="D628">
        <f t="shared" si="84"/>
        <v>0</v>
      </c>
      <c r="E628">
        <f t="shared" si="85"/>
        <v>0</v>
      </c>
      <c r="F628">
        <f t="shared" si="81"/>
        <v>0</v>
      </c>
      <c r="G628">
        <f t="shared" si="82"/>
        <v>0</v>
      </c>
      <c r="H628">
        <f t="shared" si="86"/>
        <v>0</v>
      </c>
      <c r="I628">
        <f t="shared" si="87"/>
        <v>0</v>
      </c>
      <c r="J628">
        <f t="shared" si="83"/>
        <v>4.5727626402251431</v>
      </c>
    </row>
    <row r="629" spans="1:10" x14ac:dyDescent="0.55000000000000004">
      <c r="A629">
        <v>263</v>
      </c>
      <c r="B629" s="49">
        <v>0.02</v>
      </c>
      <c r="C629">
        <v>0</v>
      </c>
      <c r="D629">
        <f t="shared" si="84"/>
        <v>0</v>
      </c>
      <c r="E629">
        <f t="shared" si="85"/>
        <v>0</v>
      </c>
      <c r="F629">
        <f t="shared" si="81"/>
        <v>0</v>
      </c>
      <c r="G629">
        <f t="shared" si="82"/>
        <v>0</v>
      </c>
      <c r="H629">
        <f t="shared" si="86"/>
        <v>0</v>
      </c>
      <c r="I629">
        <f t="shared" si="87"/>
        <v>0</v>
      </c>
      <c r="J629">
        <f t="shared" si="83"/>
        <v>4.5902159327450871</v>
      </c>
    </row>
    <row r="630" spans="1:10" x14ac:dyDescent="0.55000000000000004">
      <c r="A630">
        <v>264</v>
      </c>
      <c r="B630" s="49">
        <v>0.02</v>
      </c>
      <c r="C630">
        <v>0</v>
      </c>
      <c r="D630">
        <f t="shared" si="84"/>
        <v>0</v>
      </c>
      <c r="E630">
        <f t="shared" si="85"/>
        <v>0</v>
      </c>
      <c r="F630">
        <f t="shared" si="81"/>
        <v>0</v>
      </c>
      <c r="G630">
        <f t="shared" si="82"/>
        <v>0</v>
      </c>
      <c r="H630">
        <f t="shared" si="86"/>
        <v>0</v>
      </c>
      <c r="I630">
        <f t="shared" si="87"/>
        <v>0</v>
      </c>
      <c r="J630">
        <f t="shared" si="83"/>
        <v>4.6076692252650302</v>
      </c>
    </row>
    <row r="631" spans="1:10" x14ac:dyDescent="0.55000000000000004">
      <c r="A631">
        <v>265</v>
      </c>
      <c r="B631" s="49">
        <v>0.02</v>
      </c>
      <c r="C631">
        <v>0</v>
      </c>
      <c r="D631">
        <f t="shared" si="84"/>
        <v>0</v>
      </c>
      <c r="E631">
        <f t="shared" si="85"/>
        <v>0</v>
      </c>
      <c r="F631">
        <f t="shared" si="81"/>
        <v>0</v>
      </c>
      <c r="G631">
        <f t="shared" si="82"/>
        <v>0</v>
      </c>
      <c r="H631">
        <f t="shared" si="86"/>
        <v>119.99999999999999</v>
      </c>
      <c r="I631">
        <f t="shared" si="87"/>
        <v>0</v>
      </c>
      <c r="J631">
        <f t="shared" si="83"/>
        <v>4.6251225177849733</v>
      </c>
    </row>
    <row r="632" spans="1:10" x14ac:dyDescent="0.55000000000000004">
      <c r="A632">
        <v>266</v>
      </c>
      <c r="B632" s="49">
        <v>0.02</v>
      </c>
      <c r="C632">
        <v>0</v>
      </c>
      <c r="D632">
        <f t="shared" si="84"/>
        <v>0</v>
      </c>
      <c r="E632">
        <f t="shared" si="85"/>
        <v>0</v>
      </c>
      <c r="F632">
        <f t="shared" si="81"/>
        <v>9.9999999999999985E-3</v>
      </c>
      <c r="G632">
        <f t="shared" si="82"/>
        <v>0</v>
      </c>
      <c r="H632">
        <f t="shared" si="86"/>
        <v>-119.99999999999999</v>
      </c>
      <c r="I632">
        <f t="shared" si="87"/>
        <v>0</v>
      </c>
      <c r="J632">
        <f t="shared" si="83"/>
        <v>4.6425758103049164</v>
      </c>
    </row>
    <row r="633" spans="1:10" x14ac:dyDescent="0.55000000000000004">
      <c r="A633">
        <v>267</v>
      </c>
      <c r="B633" s="49">
        <v>0.02</v>
      </c>
      <c r="C633">
        <v>0</v>
      </c>
      <c r="D633">
        <f t="shared" si="84"/>
        <v>119.99999999999999</v>
      </c>
      <c r="E633">
        <f t="shared" si="85"/>
        <v>0</v>
      </c>
      <c r="F633">
        <f t="shared" si="81"/>
        <v>-9.9999999999999985E-3</v>
      </c>
      <c r="G633">
        <f t="shared" si="82"/>
        <v>0</v>
      </c>
      <c r="H633">
        <f t="shared" si="86"/>
        <v>-119.99999999999999</v>
      </c>
      <c r="I633">
        <f t="shared" si="87"/>
        <v>0</v>
      </c>
      <c r="J633">
        <f t="shared" si="83"/>
        <v>4.6600291028248595</v>
      </c>
    </row>
    <row r="634" spans="1:10" x14ac:dyDescent="0.55000000000000004">
      <c r="A634">
        <v>268</v>
      </c>
      <c r="B634" s="49">
        <v>0.03</v>
      </c>
      <c r="C634">
        <v>0</v>
      </c>
      <c r="D634">
        <f t="shared" si="84"/>
        <v>119.99999999999999</v>
      </c>
      <c r="E634">
        <f t="shared" si="85"/>
        <v>0</v>
      </c>
      <c r="F634">
        <f t="shared" si="81"/>
        <v>0</v>
      </c>
      <c r="G634">
        <f t="shared" si="82"/>
        <v>0</v>
      </c>
      <c r="H634">
        <f t="shared" si="86"/>
        <v>119.99999999999999</v>
      </c>
      <c r="I634">
        <f t="shared" si="87"/>
        <v>0</v>
      </c>
      <c r="J634">
        <f t="shared" si="83"/>
        <v>4.6774823953448035</v>
      </c>
    </row>
    <row r="635" spans="1:10" x14ac:dyDescent="0.55000000000000004">
      <c r="A635">
        <v>269</v>
      </c>
      <c r="B635" s="49">
        <v>0.03</v>
      </c>
      <c r="C635">
        <v>0</v>
      </c>
      <c r="D635">
        <f t="shared" si="84"/>
        <v>0</v>
      </c>
      <c r="E635">
        <f t="shared" si="85"/>
        <v>0</v>
      </c>
      <c r="F635">
        <f t="shared" si="81"/>
        <v>0</v>
      </c>
      <c r="G635">
        <f t="shared" si="82"/>
        <v>0</v>
      </c>
      <c r="H635">
        <f t="shared" si="86"/>
        <v>0</v>
      </c>
      <c r="I635">
        <f t="shared" si="87"/>
        <v>0</v>
      </c>
      <c r="J635">
        <f t="shared" si="83"/>
        <v>4.6949356878647466</v>
      </c>
    </row>
    <row r="636" spans="1:10" x14ac:dyDescent="0.55000000000000004">
      <c r="A636">
        <v>270</v>
      </c>
      <c r="B636" s="49">
        <v>0.03</v>
      </c>
      <c r="C636">
        <v>0</v>
      </c>
      <c r="D636">
        <f t="shared" si="84"/>
        <v>0</v>
      </c>
      <c r="E636">
        <f t="shared" si="85"/>
        <v>0</v>
      </c>
      <c r="F636">
        <f t="shared" si="81"/>
        <v>0</v>
      </c>
      <c r="G636">
        <f t="shared" si="82"/>
        <v>0</v>
      </c>
      <c r="H636">
        <f t="shared" si="86"/>
        <v>0</v>
      </c>
      <c r="I636">
        <f t="shared" si="87"/>
        <v>0</v>
      </c>
      <c r="J636">
        <f t="shared" si="83"/>
        <v>4.7123889803846897</v>
      </c>
    </row>
    <row r="637" spans="1:10" x14ac:dyDescent="0.55000000000000004">
      <c r="A637">
        <v>271</v>
      </c>
      <c r="B637" s="49">
        <v>0.03</v>
      </c>
      <c r="C637">
        <v>0</v>
      </c>
      <c r="D637">
        <f t="shared" si="84"/>
        <v>0</v>
      </c>
      <c r="E637">
        <f t="shared" si="85"/>
        <v>0</v>
      </c>
      <c r="F637">
        <f t="shared" si="81"/>
        <v>0</v>
      </c>
      <c r="G637">
        <f t="shared" si="82"/>
        <v>0</v>
      </c>
      <c r="H637">
        <f t="shared" si="86"/>
        <v>0</v>
      </c>
      <c r="I637">
        <f t="shared" si="87"/>
        <v>0</v>
      </c>
      <c r="J637">
        <f t="shared" si="83"/>
        <v>4.7298422729046328</v>
      </c>
    </row>
    <row r="638" spans="1:10" x14ac:dyDescent="0.55000000000000004">
      <c r="A638">
        <v>272</v>
      </c>
      <c r="B638" s="49">
        <v>0.03</v>
      </c>
      <c r="C638">
        <v>0</v>
      </c>
      <c r="D638">
        <f t="shared" si="84"/>
        <v>0</v>
      </c>
      <c r="E638">
        <f t="shared" si="85"/>
        <v>0</v>
      </c>
      <c r="F638">
        <f t="shared" si="81"/>
        <v>0</v>
      </c>
      <c r="G638">
        <f t="shared" si="82"/>
        <v>0</v>
      </c>
      <c r="H638">
        <f t="shared" si="86"/>
        <v>0</v>
      </c>
      <c r="I638">
        <f t="shared" si="87"/>
        <v>0</v>
      </c>
      <c r="J638">
        <f t="shared" si="83"/>
        <v>4.7472955654245768</v>
      </c>
    </row>
    <row r="639" spans="1:10" x14ac:dyDescent="0.55000000000000004">
      <c r="A639">
        <v>273</v>
      </c>
      <c r="B639" s="49">
        <v>0.03</v>
      </c>
      <c r="C639">
        <v>0</v>
      </c>
      <c r="D639">
        <f t="shared" si="84"/>
        <v>0</v>
      </c>
      <c r="E639">
        <f t="shared" si="85"/>
        <v>0</v>
      </c>
      <c r="F639">
        <f t="shared" si="81"/>
        <v>0</v>
      </c>
      <c r="G639">
        <f t="shared" si="82"/>
        <v>0</v>
      </c>
      <c r="H639">
        <f t="shared" si="86"/>
        <v>0</v>
      </c>
      <c r="I639">
        <f t="shared" si="87"/>
        <v>0</v>
      </c>
      <c r="J639">
        <f t="shared" si="83"/>
        <v>4.7647488579445199</v>
      </c>
    </row>
    <row r="640" spans="1:10" x14ac:dyDescent="0.55000000000000004">
      <c r="A640">
        <v>274</v>
      </c>
      <c r="B640" s="49">
        <v>0.03</v>
      </c>
      <c r="C640">
        <v>0</v>
      </c>
      <c r="D640">
        <f t="shared" si="84"/>
        <v>0</v>
      </c>
      <c r="E640">
        <f t="shared" si="85"/>
        <v>0</v>
      </c>
      <c r="F640">
        <f t="shared" si="81"/>
        <v>0</v>
      </c>
      <c r="G640">
        <f t="shared" si="82"/>
        <v>0</v>
      </c>
      <c r="H640">
        <f t="shared" si="86"/>
        <v>0</v>
      </c>
      <c r="I640">
        <f t="shared" si="87"/>
        <v>0</v>
      </c>
      <c r="J640">
        <f t="shared" si="83"/>
        <v>4.782202150464463</v>
      </c>
    </row>
    <row r="641" spans="1:10" x14ac:dyDescent="0.55000000000000004">
      <c r="A641">
        <v>275</v>
      </c>
      <c r="B641" s="49">
        <v>0.03</v>
      </c>
      <c r="C641">
        <v>0</v>
      </c>
      <c r="D641">
        <f t="shared" si="84"/>
        <v>0</v>
      </c>
      <c r="E641">
        <f t="shared" si="85"/>
        <v>0</v>
      </c>
      <c r="F641">
        <f t="shared" si="81"/>
        <v>0</v>
      </c>
      <c r="G641">
        <f t="shared" si="82"/>
        <v>0</v>
      </c>
      <c r="H641">
        <f t="shared" si="86"/>
        <v>0</v>
      </c>
      <c r="I641">
        <f t="shared" si="87"/>
        <v>0</v>
      </c>
      <c r="J641">
        <f t="shared" si="83"/>
        <v>4.7996554429844061</v>
      </c>
    </row>
    <row r="642" spans="1:10" x14ac:dyDescent="0.55000000000000004">
      <c r="A642">
        <v>276</v>
      </c>
      <c r="B642" s="49">
        <v>0.03</v>
      </c>
      <c r="C642">
        <v>0</v>
      </c>
      <c r="D642">
        <f t="shared" si="84"/>
        <v>0</v>
      </c>
      <c r="E642">
        <f t="shared" si="85"/>
        <v>0</v>
      </c>
      <c r="F642">
        <f t="shared" si="81"/>
        <v>0</v>
      </c>
      <c r="G642">
        <f t="shared" si="82"/>
        <v>0</v>
      </c>
      <c r="H642">
        <f t="shared" si="86"/>
        <v>0</v>
      </c>
      <c r="I642">
        <f t="shared" si="87"/>
        <v>0</v>
      </c>
      <c r="J642">
        <f t="shared" si="83"/>
        <v>4.8171087355043491</v>
      </c>
    </row>
    <row r="643" spans="1:10" x14ac:dyDescent="0.55000000000000004">
      <c r="A643">
        <v>277</v>
      </c>
      <c r="B643" s="49">
        <v>0.03</v>
      </c>
      <c r="C643">
        <v>0</v>
      </c>
      <c r="D643">
        <f t="shared" si="84"/>
        <v>0</v>
      </c>
      <c r="E643">
        <f t="shared" si="85"/>
        <v>0</v>
      </c>
      <c r="F643">
        <f t="shared" si="81"/>
        <v>0</v>
      </c>
      <c r="G643">
        <f t="shared" si="82"/>
        <v>0</v>
      </c>
      <c r="H643">
        <f t="shared" si="86"/>
        <v>120.00000000000003</v>
      </c>
      <c r="I643">
        <f t="shared" si="87"/>
        <v>0</v>
      </c>
      <c r="J643">
        <f t="shared" si="83"/>
        <v>4.8345620280242931</v>
      </c>
    </row>
    <row r="644" spans="1:10" x14ac:dyDescent="0.55000000000000004">
      <c r="A644">
        <v>278</v>
      </c>
      <c r="B644" s="49">
        <v>0.03</v>
      </c>
      <c r="C644">
        <v>0</v>
      </c>
      <c r="D644">
        <f t="shared" si="84"/>
        <v>0</v>
      </c>
      <c r="E644">
        <f t="shared" si="85"/>
        <v>0</v>
      </c>
      <c r="F644">
        <f t="shared" si="81"/>
        <v>1.0000000000000002E-2</v>
      </c>
      <c r="G644">
        <f t="shared" si="82"/>
        <v>0</v>
      </c>
      <c r="H644">
        <f t="shared" si="86"/>
        <v>-120.00000000000003</v>
      </c>
      <c r="I644">
        <f t="shared" si="87"/>
        <v>0</v>
      </c>
      <c r="J644">
        <f t="shared" si="83"/>
        <v>4.8520153205442362</v>
      </c>
    </row>
    <row r="645" spans="1:10" x14ac:dyDescent="0.55000000000000004">
      <c r="A645">
        <v>279</v>
      </c>
      <c r="B645" s="49">
        <v>0.03</v>
      </c>
      <c r="C645">
        <v>0</v>
      </c>
      <c r="D645">
        <f t="shared" si="84"/>
        <v>120.00000000000003</v>
      </c>
      <c r="E645">
        <f t="shared" si="85"/>
        <v>0</v>
      </c>
      <c r="F645">
        <f t="shared" si="81"/>
        <v>-1.0000000000000002E-2</v>
      </c>
      <c r="G645">
        <f t="shared" si="82"/>
        <v>0</v>
      </c>
      <c r="H645">
        <f t="shared" si="86"/>
        <v>-120.00000000000003</v>
      </c>
      <c r="I645">
        <f t="shared" si="87"/>
        <v>0</v>
      </c>
      <c r="J645">
        <f t="shared" si="83"/>
        <v>4.8694686130641793</v>
      </c>
    </row>
    <row r="646" spans="1:10" x14ac:dyDescent="0.55000000000000004">
      <c r="A646">
        <v>280</v>
      </c>
      <c r="B646" s="49">
        <v>0.04</v>
      </c>
      <c r="C646">
        <v>0</v>
      </c>
      <c r="D646">
        <f t="shared" si="84"/>
        <v>120.00000000000003</v>
      </c>
      <c r="E646">
        <f t="shared" si="85"/>
        <v>0</v>
      </c>
      <c r="F646">
        <f t="shared" si="81"/>
        <v>0</v>
      </c>
      <c r="G646">
        <f t="shared" si="82"/>
        <v>0</v>
      </c>
      <c r="H646">
        <f t="shared" si="86"/>
        <v>120.00000000000003</v>
      </c>
      <c r="I646">
        <f t="shared" si="87"/>
        <v>0</v>
      </c>
      <c r="J646">
        <f t="shared" si="83"/>
        <v>4.8869219055841224</v>
      </c>
    </row>
    <row r="647" spans="1:10" x14ac:dyDescent="0.55000000000000004">
      <c r="A647">
        <v>281</v>
      </c>
      <c r="B647" s="49">
        <v>0.04</v>
      </c>
      <c r="C647">
        <v>0</v>
      </c>
      <c r="D647">
        <f t="shared" si="84"/>
        <v>0</v>
      </c>
      <c r="E647">
        <f t="shared" si="85"/>
        <v>0</v>
      </c>
      <c r="F647">
        <f t="shared" ref="F647:F710" si="88" xml:space="preserve"> (B649-2*B648+B647)</f>
        <v>0</v>
      </c>
      <c r="G647">
        <f t="shared" ref="G647:G710" si="89" xml:space="preserve"> (C649 - 2*C648 + C647)</f>
        <v>0</v>
      </c>
      <c r="H647">
        <f t="shared" si="86"/>
        <v>0</v>
      </c>
      <c r="I647">
        <f t="shared" si="87"/>
        <v>0</v>
      </c>
      <c r="J647">
        <f t="shared" ref="J647:J710" si="90">RADIANS(A647)</f>
        <v>4.9043751981040664</v>
      </c>
    </row>
    <row r="648" spans="1:10" x14ac:dyDescent="0.55000000000000004">
      <c r="A648">
        <v>282</v>
      </c>
      <c r="B648" s="49">
        <v>0.04</v>
      </c>
      <c r="C648">
        <v>0</v>
      </c>
      <c r="D648">
        <f t="shared" ref="D648:D711" si="91">((B649-B647)*6*4000/2)</f>
        <v>0</v>
      </c>
      <c r="E648">
        <f t="shared" ref="E648:E711" si="92">((C649-C647)*6*4000/2)</f>
        <v>0</v>
      </c>
      <c r="F648">
        <f t="shared" si="88"/>
        <v>0</v>
      </c>
      <c r="G648">
        <f t="shared" si="89"/>
        <v>0</v>
      </c>
      <c r="H648">
        <f t="shared" ref="H648:H711" si="93">((F649-F647)*6*4000/2)</f>
        <v>0</v>
      </c>
      <c r="I648">
        <f t="shared" ref="I648:I711" si="94">((G649-G647)*6*4000/2)</f>
        <v>0</v>
      </c>
      <c r="J648">
        <f t="shared" si="90"/>
        <v>4.9218284906240095</v>
      </c>
    </row>
    <row r="649" spans="1:10" x14ac:dyDescent="0.55000000000000004">
      <c r="A649">
        <v>283</v>
      </c>
      <c r="B649" s="49">
        <v>0.04</v>
      </c>
      <c r="C649">
        <v>0</v>
      </c>
      <c r="D649">
        <f t="shared" si="91"/>
        <v>0</v>
      </c>
      <c r="E649">
        <f t="shared" si="92"/>
        <v>0</v>
      </c>
      <c r="F649">
        <f t="shared" si="88"/>
        <v>0</v>
      </c>
      <c r="G649">
        <f t="shared" si="89"/>
        <v>0</v>
      </c>
      <c r="H649">
        <f t="shared" si="93"/>
        <v>0</v>
      </c>
      <c r="I649">
        <f t="shared" si="94"/>
        <v>0</v>
      </c>
      <c r="J649">
        <f t="shared" si="90"/>
        <v>4.9392817831439526</v>
      </c>
    </row>
    <row r="650" spans="1:10" x14ac:dyDescent="0.55000000000000004">
      <c r="A650">
        <v>284</v>
      </c>
      <c r="B650" s="49">
        <v>0.04</v>
      </c>
      <c r="C650">
        <v>0</v>
      </c>
      <c r="D650">
        <f t="shared" si="91"/>
        <v>0</v>
      </c>
      <c r="E650">
        <f t="shared" si="92"/>
        <v>0</v>
      </c>
      <c r="F650">
        <f t="shared" si="88"/>
        <v>0</v>
      </c>
      <c r="G650">
        <f t="shared" si="89"/>
        <v>0</v>
      </c>
      <c r="H650">
        <f t="shared" si="93"/>
        <v>0</v>
      </c>
      <c r="I650">
        <f t="shared" si="94"/>
        <v>0</v>
      </c>
      <c r="J650">
        <f t="shared" si="90"/>
        <v>4.9567350756638957</v>
      </c>
    </row>
    <row r="651" spans="1:10" x14ac:dyDescent="0.55000000000000004">
      <c r="A651">
        <v>285</v>
      </c>
      <c r="B651" s="49">
        <v>0.04</v>
      </c>
      <c r="C651">
        <v>0</v>
      </c>
      <c r="D651">
        <f t="shared" si="91"/>
        <v>0</v>
      </c>
      <c r="E651">
        <f t="shared" si="92"/>
        <v>0</v>
      </c>
      <c r="F651">
        <f t="shared" si="88"/>
        <v>0</v>
      </c>
      <c r="G651">
        <f t="shared" si="89"/>
        <v>0</v>
      </c>
      <c r="H651">
        <f t="shared" si="93"/>
        <v>0</v>
      </c>
      <c r="I651">
        <f t="shared" si="94"/>
        <v>0</v>
      </c>
      <c r="J651">
        <f t="shared" si="90"/>
        <v>4.9741883681838388</v>
      </c>
    </row>
    <row r="652" spans="1:10" x14ac:dyDescent="0.55000000000000004">
      <c r="A652">
        <v>286</v>
      </c>
      <c r="B652" s="49">
        <v>0.04</v>
      </c>
      <c r="C652">
        <v>0</v>
      </c>
      <c r="D652">
        <f t="shared" si="91"/>
        <v>0</v>
      </c>
      <c r="E652">
        <f t="shared" si="92"/>
        <v>0</v>
      </c>
      <c r="F652">
        <f t="shared" si="88"/>
        <v>0</v>
      </c>
      <c r="G652">
        <f t="shared" si="89"/>
        <v>0</v>
      </c>
      <c r="H652">
        <f t="shared" si="93"/>
        <v>0</v>
      </c>
      <c r="I652">
        <f t="shared" si="94"/>
        <v>0</v>
      </c>
      <c r="J652">
        <f t="shared" si="90"/>
        <v>4.9916416607037828</v>
      </c>
    </row>
    <row r="653" spans="1:10" x14ac:dyDescent="0.55000000000000004">
      <c r="A653">
        <v>287</v>
      </c>
      <c r="B653" s="49">
        <v>0.04</v>
      </c>
      <c r="C653">
        <v>0</v>
      </c>
      <c r="D653">
        <f t="shared" si="91"/>
        <v>0</v>
      </c>
      <c r="E653">
        <f t="shared" si="92"/>
        <v>0</v>
      </c>
      <c r="F653">
        <f t="shared" si="88"/>
        <v>0</v>
      </c>
      <c r="G653">
        <f t="shared" si="89"/>
        <v>0</v>
      </c>
      <c r="H653">
        <f t="shared" si="93"/>
        <v>0</v>
      </c>
      <c r="I653">
        <f t="shared" si="94"/>
        <v>0</v>
      </c>
      <c r="J653">
        <f t="shared" si="90"/>
        <v>5.0090949532237259</v>
      </c>
    </row>
    <row r="654" spans="1:10" x14ac:dyDescent="0.55000000000000004">
      <c r="A654">
        <v>288</v>
      </c>
      <c r="B654" s="49">
        <v>0.04</v>
      </c>
      <c r="C654">
        <v>0</v>
      </c>
      <c r="D654">
        <f t="shared" si="91"/>
        <v>0</v>
      </c>
      <c r="E654">
        <f t="shared" si="92"/>
        <v>0</v>
      </c>
      <c r="F654">
        <f t="shared" si="88"/>
        <v>0</v>
      </c>
      <c r="G654">
        <f t="shared" si="89"/>
        <v>0</v>
      </c>
      <c r="H654">
        <f t="shared" si="93"/>
        <v>0</v>
      </c>
      <c r="I654">
        <f t="shared" si="94"/>
        <v>0</v>
      </c>
      <c r="J654">
        <f t="shared" si="90"/>
        <v>5.026548245743669</v>
      </c>
    </row>
    <row r="655" spans="1:10" x14ac:dyDescent="0.55000000000000004">
      <c r="A655">
        <v>289</v>
      </c>
      <c r="B655" s="49">
        <v>0.04</v>
      </c>
      <c r="C655">
        <v>0</v>
      </c>
      <c r="D655">
        <f t="shared" si="91"/>
        <v>0</v>
      </c>
      <c r="E655">
        <f t="shared" si="92"/>
        <v>0</v>
      </c>
      <c r="F655">
        <f t="shared" si="88"/>
        <v>0</v>
      </c>
      <c r="G655">
        <f t="shared" si="89"/>
        <v>0</v>
      </c>
      <c r="H655">
        <f t="shared" si="93"/>
        <v>120.00000000000003</v>
      </c>
      <c r="I655">
        <f t="shared" si="94"/>
        <v>0</v>
      </c>
      <c r="J655">
        <f t="shared" si="90"/>
        <v>5.0440015382636121</v>
      </c>
    </row>
    <row r="656" spans="1:10" x14ac:dyDescent="0.55000000000000004">
      <c r="A656">
        <v>290</v>
      </c>
      <c r="B656" s="49">
        <v>0.04</v>
      </c>
      <c r="C656">
        <v>0</v>
      </c>
      <c r="D656">
        <f t="shared" si="91"/>
        <v>0</v>
      </c>
      <c r="E656">
        <f t="shared" si="92"/>
        <v>0</v>
      </c>
      <c r="F656">
        <f t="shared" si="88"/>
        <v>1.0000000000000002E-2</v>
      </c>
      <c r="G656">
        <f t="shared" si="89"/>
        <v>0</v>
      </c>
      <c r="H656">
        <f t="shared" si="93"/>
        <v>-120.00000000000003</v>
      </c>
      <c r="I656">
        <f t="shared" si="94"/>
        <v>0</v>
      </c>
      <c r="J656">
        <f t="shared" si="90"/>
        <v>5.0614548307835561</v>
      </c>
    </row>
    <row r="657" spans="1:10" x14ac:dyDescent="0.55000000000000004">
      <c r="A657">
        <v>291</v>
      </c>
      <c r="B657" s="49">
        <v>0.04</v>
      </c>
      <c r="C657">
        <v>0</v>
      </c>
      <c r="D657">
        <f t="shared" si="91"/>
        <v>120.00000000000003</v>
      </c>
      <c r="E657">
        <f t="shared" si="92"/>
        <v>0</v>
      </c>
      <c r="F657">
        <f t="shared" si="88"/>
        <v>-1.0000000000000002E-2</v>
      </c>
      <c r="G657">
        <f t="shared" si="89"/>
        <v>0</v>
      </c>
      <c r="H657">
        <f t="shared" si="93"/>
        <v>-120.00000000000003</v>
      </c>
      <c r="I657">
        <f t="shared" si="94"/>
        <v>0</v>
      </c>
      <c r="J657">
        <f t="shared" si="90"/>
        <v>5.0789081233034992</v>
      </c>
    </row>
    <row r="658" spans="1:10" x14ac:dyDescent="0.55000000000000004">
      <c r="A658">
        <v>292</v>
      </c>
      <c r="B658" s="49">
        <v>0.05</v>
      </c>
      <c r="C658">
        <v>0</v>
      </c>
      <c r="D658">
        <f t="shared" si="91"/>
        <v>120.00000000000003</v>
      </c>
      <c r="E658">
        <f t="shared" si="92"/>
        <v>0</v>
      </c>
      <c r="F658">
        <f t="shared" si="88"/>
        <v>0</v>
      </c>
      <c r="G658">
        <f t="shared" si="89"/>
        <v>0</v>
      </c>
      <c r="H658">
        <f t="shared" si="93"/>
        <v>120.00000000000003</v>
      </c>
      <c r="I658">
        <f t="shared" si="94"/>
        <v>0</v>
      </c>
      <c r="J658">
        <f t="shared" si="90"/>
        <v>5.0963614158234423</v>
      </c>
    </row>
    <row r="659" spans="1:10" x14ac:dyDescent="0.55000000000000004">
      <c r="A659">
        <v>293</v>
      </c>
      <c r="B659" s="49">
        <v>0.05</v>
      </c>
      <c r="C659">
        <v>0</v>
      </c>
      <c r="D659">
        <f t="shared" si="91"/>
        <v>0</v>
      </c>
      <c r="E659">
        <f t="shared" si="92"/>
        <v>0</v>
      </c>
      <c r="F659">
        <f t="shared" si="88"/>
        <v>0</v>
      </c>
      <c r="G659">
        <f t="shared" si="89"/>
        <v>0</v>
      </c>
      <c r="H659">
        <f t="shared" si="93"/>
        <v>0</v>
      </c>
      <c r="I659">
        <f t="shared" si="94"/>
        <v>0</v>
      </c>
      <c r="J659">
        <f t="shared" si="90"/>
        <v>5.1138147083433854</v>
      </c>
    </row>
    <row r="660" spans="1:10" x14ac:dyDescent="0.55000000000000004">
      <c r="A660">
        <v>294</v>
      </c>
      <c r="B660" s="49">
        <v>0.05</v>
      </c>
      <c r="C660">
        <v>0</v>
      </c>
      <c r="D660">
        <f t="shared" si="91"/>
        <v>0</v>
      </c>
      <c r="E660">
        <f t="shared" si="92"/>
        <v>0</v>
      </c>
      <c r="F660">
        <f t="shared" si="88"/>
        <v>0</v>
      </c>
      <c r="G660">
        <f t="shared" si="89"/>
        <v>0</v>
      </c>
      <c r="H660">
        <f t="shared" si="93"/>
        <v>0</v>
      </c>
      <c r="I660">
        <f t="shared" si="94"/>
        <v>0</v>
      </c>
      <c r="J660">
        <f t="shared" si="90"/>
        <v>5.1312680008633285</v>
      </c>
    </row>
    <row r="661" spans="1:10" x14ac:dyDescent="0.55000000000000004">
      <c r="A661">
        <v>295</v>
      </c>
      <c r="B661" s="49">
        <v>0.05</v>
      </c>
      <c r="C661">
        <v>0</v>
      </c>
      <c r="D661">
        <f t="shared" si="91"/>
        <v>0</v>
      </c>
      <c r="E661">
        <f t="shared" si="92"/>
        <v>0</v>
      </c>
      <c r="F661">
        <f t="shared" si="88"/>
        <v>0</v>
      </c>
      <c r="G661">
        <f t="shared" si="89"/>
        <v>0</v>
      </c>
      <c r="H661">
        <f t="shared" si="93"/>
        <v>0</v>
      </c>
      <c r="I661">
        <f t="shared" si="94"/>
        <v>0</v>
      </c>
      <c r="J661">
        <f t="shared" si="90"/>
        <v>5.1487212933832724</v>
      </c>
    </row>
    <row r="662" spans="1:10" x14ac:dyDescent="0.55000000000000004">
      <c r="A662">
        <v>296</v>
      </c>
      <c r="B662" s="49">
        <v>0.05</v>
      </c>
      <c r="C662">
        <v>0</v>
      </c>
      <c r="D662">
        <f t="shared" si="91"/>
        <v>0</v>
      </c>
      <c r="E662">
        <f t="shared" si="92"/>
        <v>0</v>
      </c>
      <c r="F662">
        <f t="shared" si="88"/>
        <v>0</v>
      </c>
      <c r="G662">
        <f t="shared" si="89"/>
        <v>0</v>
      </c>
      <c r="H662">
        <f t="shared" si="93"/>
        <v>0</v>
      </c>
      <c r="I662">
        <f t="shared" si="94"/>
        <v>0</v>
      </c>
      <c r="J662">
        <f t="shared" si="90"/>
        <v>5.1661745859032155</v>
      </c>
    </row>
    <row r="663" spans="1:10" x14ac:dyDescent="0.55000000000000004">
      <c r="A663">
        <v>297</v>
      </c>
      <c r="B663" s="49">
        <v>0.05</v>
      </c>
      <c r="C663">
        <v>0</v>
      </c>
      <c r="D663">
        <f t="shared" si="91"/>
        <v>0</v>
      </c>
      <c r="E663">
        <f t="shared" si="92"/>
        <v>0</v>
      </c>
      <c r="F663">
        <f t="shared" si="88"/>
        <v>0</v>
      </c>
      <c r="G663">
        <f t="shared" si="89"/>
        <v>0</v>
      </c>
      <c r="H663">
        <f t="shared" si="93"/>
        <v>0</v>
      </c>
      <c r="I663">
        <f t="shared" si="94"/>
        <v>0</v>
      </c>
      <c r="J663">
        <f t="shared" si="90"/>
        <v>5.1836278784231586</v>
      </c>
    </row>
    <row r="664" spans="1:10" x14ac:dyDescent="0.55000000000000004">
      <c r="A664">
        <v>298</v>
      </c>
      <c r="B664" s="49">
        <v>0.05</v>
      </c>
      <c r="C664">
        <v>0</v>
      </c>
      <c r="D664">
        <f t="shared" si="91"/>
        <v>0</v>
      </c>
      <c r="E664">
        <f t="shared" si="92"/>
        <v>0</v>
      </c>
      <c r="F664">
        <f t="shared" si="88"/>
        <v>0</v>
      </c>
      <c r="G664">
        <f t="shared" si="89"/>
        <v>0</v>
      </c>
      <c r="H664">
        <f t="shared" si="93"/>
        <v>0</v>
      </c>
      <c r="I664">
        <f t="shared" si="94"/>
        <v>0</v>
      </c>
      <c r="J664">
        <f t="shared" si="90"/>
        <v>5.2010811709431017</v>
      </c>
    </row>
    <row r="665" spans="1:10" x14ac:dyDescent="0.55000000000000004">
      <c r="A665">
        <v>299</v>
      </c>
      <c r="B665" s="49">
        <v>0.05</v>
      </c>
      <c r="C665">
        <v>0</v>
      </c>
      <c r="D665">
        <f t="shared" si="91"/>
        <v>0</v>
      </c>
      <c r="E665">
        <f t="shared" si="92"/>
        <v>0</v>
      </c>
      <c r="F665">
        <f t="shared" si="88"/>
        <v>0</v>
      </c>
      <c r="G665">
        <f t="shared" si="89"/>
        <v>0</v>
      </c>
      <c r="H665">
        <f t="shared" si="93"/>
        <v>0</v>
      </c>
      <c r="I665">
        <f t="shared" si="94"/>
        <v>0</v>
      </c>
      <c r="J665">
        <f t="shared" si="90"/>
        <v>5.2185344634630457</v>
      </c>
    </row>
    <row r="666" spans="1:10" x14ac:dyDescent="0.55000000000000004">
      <c r="A666">
        <v>300</v>
      </c>
      <c r="B666" s="49">
        <v>0.05</v>
      </c>
      <c r="C666">
        <v>0</v>
      </c>
      <c r="D666">
        <f t="shared" si="91"/>
        <v>0</v>
      </c>
      <c r="E666">
        <f t="shared" si="92"/>
        <v>0</v>
      </c>
      <c r="F666">
        <f t="shared" si="88"/>
        <v>0</v>
      </c>
      <c r="G666">
        <f t="shared" si="89"/>
        <v>0</v>
      </c>
      <c r="H666">
        <f t="shared" si="93"/>
        <v>0</v>
      </c>
      <c r="I666">
        <f t="shared" si="94"/>
        <v>0</v>
      </c>
      <c r="J666">
        <f t="shared" si="90"/>
        <v>5.2359877559829888</v>
      </c>
    </row>
    <row r="667" spans="1:10" x14ac:dyDescent="0.55000000000000004">
      <c r="A667">
        <v>301</v>
      </c>
      <c r="B667" s="49">
        <v>0.05</v>
      </c>
      <c r="C667">
        <v>0</v>
      </c>
      <c r="D667">
        <f t="shared" si="91"/>
        <v>0</v>
      </c>
      <c r="E667">
        <f t="shared" si="92"/>
        <v>0</v>
      </c>
      <c r="F667">
        <f t="shared" si="88"/>
        <v>0</v>
      </c>
      <c r="G667">
        <f t="shared" si="89"/>
        <v>0</v>
      </c>
      <c r="H667">
        <f t="shared" si="93"/>
        <v>119.99999999999994</v>
      </c>
      <c r="I667">
        <f t="shared" si="94"/>
        <v>0</v>
      </c>
      <c r="J667">
        <f t="shared" si="90"/>
        <v>5.2534410485029319</v>
      </c>
    </row>
    <row r="668" spans="1:10" x14ac:dyDescent="0.55000000000000004">
      <c r="A668">
        <v>302</v>
      </c>
      <c r="B668" s="49">
        <v>0.05</v>
      </c>
      <c r="C668">
        <v>0</v>
      </c>
      <c r="D668">
        <f t="shared" si="91"/>
        <v>0</v>
      </c>
      <c r="E668">
        <f t="shared" si="92"/>
        <v>0</v>
      </c>
      <c r="F668">
        <f t="shared" si="88"/>
        <v>9.999999999999995E-3</v>
      </c>
      <c r="G668">
        <f t="shared" si="89"/>
        <v>0</v>
      </c>
      <c r="H668">
        <f t="shared" si="93"/>
        <v>-119.99999999999994</v>
      </c>
      <c r="I668">
        <f t="shared" si="94"/>
        <v>0</v>
      </c>
      <c r="J668">
        <f t="shared" si="90"/>
        <v>5.270894341022875</v>
      </c>
    </row>
    <row r="669" spans="1:10" x14ac:dyDescent="0.55000000000000004">
      <c r="A669">
        <v>303</v>
      </c>
      <c r="B669" s="49">
        <v>0.05</v>
      </c>
      <c r="C669">
        <v>0</v>
      </c>
      <c r="D669">
        <f t="shared" si="91"/>
        <v>119.99999999999994</v>
      </c>
      <c r="E669">
        <f t="shared" si="92"/>
        <v>0</v>
      </c>
      <c r="F669">
        <f t="shared" si="88"/>
        <v>-9.999999999999995E-3</v>
      </c>
      <c r="G669">
        <f t="shared" si="89"/>
        <v>0</v>
      </c>
      <c r="H669">
        <f t="shared" si="93"/>
        <v>-119.99999999999994</v>
      </c>
      <c r="I669">
        <f t="shared" si="94"/>
        <v>0</v>
      </c>
      <c r="J669">
        <f t="shared" si="90"/>
        <v>5.2883476335428181</v>
      </c>
    </row>
    <row r="670" spans="1:10" x14ac:dyDescent="0.55000000000000004">
      <c r="A670">
        <v>304</v>
      </c>
      <c r="B670" s="49">
        <v>0.06</v>
      </c>
      <c r="C670">
        <v>0</v>
      </c>
      <c r="D670">
        <f t="shared" si="91"/>
        <v>119.99999999999994</v>
      </c>
      <c r="E670">
        <f t="shared" si="92"/>
        <v>0</v>
      </c>
      <c r="F670">
        <f t="shared" si="88"/>
        <v>0</v>
      </c>
      <c r="G670">
        <f t="shared" si="89"/>
        <v>0</v>
      </c>
      <c r="H670">
        <f t="shared" si="93"/>
        <v>119.99999999999994</v>
      </c>
      <c r="I670">
        <f t="shared" si="94"/>
        <v>0</v>
      </c>
      <c r="J670">
        <f t="shared" si="90"/>
        <v>5.3058009260627621</v>
      </c>
    </row>
    <row r="671" spans="1:10" x14ac:dyDescent="0.55000000000000004">
      <c r="A671">
        <v>305</v>
      </c>
      <c r="B671" s="49">
        <v>0.06</v>
      </c>
      <c r="C671">
        <v>0</v>
      </c>
      <c r="D671">
        <f t="shared" si="91"/>
        <v>0</v>
      </c>
      <c r="E671">
        <f t="shared" si="92"/>
        <v>0</v>
      </c>
      <c r="F671">
        <f t="shared" si="88"/>
        <v>0</v>
      </c>
      <c r="G671">
        <f t="shared" si="89"/>
        <v>0</v>
      </c>
      <c r="H671">
        <f t="shared" si="93"/>
        <v>0</v>
      </c>
      <c r="I671">
        <f t="shared" si="94"/>
        <v>0</v>
      </c>
      <c r="J671">
        <f t="shared" si="90"/>
        <v>5.3232542185827052</v>
      </c>
    </row>
    <row r="672" spans="1:10" x14ac:dyDescent="0.55000000000000004">
      <c r="A672">
        <v>306</v>
      </c>
      <c r="B672" s="49">
        <v>0.06</v>
      </c>
      <c r="C672">
        <v>0</v>
      </c>
      <c r="D672">
        <f t="shared" si="91"/>
        <v>0</v>
      </c>
      <c r="E672">
        <f t="shared" si="92"/>
        <v>0</v>
      </c>
      <c r="F672">
        <f t="shared" si="88"/>
        <v>0</v>
      </c>
      <c r="G672">
        <f t="shared" si="89"/>
        <v>0</v>
      </c>
      <c r="H672">
        <f t="shared" si="93"/>
        <v>0</v>
      </c>
      <c r="I672">
        <f t="shared" si="94"/>
        <v>0</v>
      </c>
      <c r="J672">
        <f t="shared" si="90"/>
        <v>5.3407075111026483</v>
      </c>
    </row>
    <row r="673" spans="1:10" x14ac:dyDescent="0.55000000000000004">
      <c r="A673">
        <v>307</v>
      </c>
      <c r="B673" s="49">
        <v>0.06</v>
      </c>
      <c r="C673">
        <v>0</v>
      </c>
      <c r="D673">
        <f t="shared" si="91"/>
        <v>0</v>
      </c>
      <c r="E673">
        <f t="shared" si="92"/>
        <v>0</v>
      </c>
      <c r="F673">
        <f t="shared" si="88"/>
        <v>0</v>
      </c>
      <c r="G673">
        <f t="shared" si="89"/>
        <v>0</v>
      </c>
      <c r="H673">
        <f t="shared" si="93"/>
        <v>0</v>
      </c>
      <c r="I673">
        <f t="shared" si="94"/>
        <v>0</v>
      </c>
      <c r="J673">
        <f t="shared" si="90"/>
        <v>5.3581608036225914</v>
      </c>
    </row>
    <row r="674" spans="1:10" x14ac:dyDescent="0.55000000000000004">
      <c r="A674">
        <v>308</v>
      </c>
      <c r="B674" s="49">
        <v>0.06</v>
      </c>
      <c r="C674">
        <v>0</v>
      </c>
      <c r="D674">
        <f t="shared" si="91"/>
        <v>0</v>
      </c>
      <c r="E674">
        <f t="shared" si="92"/>
        <v>0</v>
      </c>
      <c r="F674">
        <f t="shared" si="88"/>
        <v>0</v>
      </c>
      <c r="G674">
        <f t="shared" si="89"/>
        <v>0</v>
      </c>
      <c r="H674">
        <f t="shared" si="93"/>
        <v>0</v>
      </c>
      <c r="I674">
        <f t="shared" si="94"/>
        <v>0</v>
      </c>
      <c r="J674">
        <f t="shared" si="90"/>
        <v>5.3756140961425354</v>
      </c>
    </row>
    <row r="675" spans="1:10" x14ac:dyDescent="0.55000000000000004">
      <c r="A675">
        <v>309</v>
      </c>
      <c r="B675" s="49">
        <v>0.06</v>
      </c>
      <c r="C675">
        <v>0</v>
      </c>
      <c r="D675">
        <f t="shared" si="91"/>
        <v>0</v>
      </c>
      <c r="E675">
        <f t="shared" si="92"/>
        <v>0</v>
      </c>
      <c r="F675">
        <f t="shared" si="88"/>
        <v>0</v>
      </c>
      <c r="G675">
        <f t="shared" si="89"/>
        <v>0</v>
      </c>
      <c r="H675">
        <f t="shared" si="93"/>
        <v>0</v>
      </c>
      <c r="I675">
        <f t="shared" si="94"/>
        <v>0</v>
      </c>
      <c r="J675">
        <f t="shared" si="90"/>
        <v>5.3930673886624785</v>
      </c>
    </row>
    <row r="676" spans="1:10" x14ac:dyDescent="0.55000000000000004">
      <c r="A676">
        <v>310</v>
      </c>
      <c r="B676" s="49">
        <v>0.06</v>
      </c>
      <c r="C676">
        <v>0</v>
      </c>
      <c r="D676">
        <f t="shared" si="91"/>
        <v>0</v>
      </c>
      <c r="E676">
        <f t="shared" si="92"/>
        <v>0</v>
      </c>
      <c r="F676">
        <f t="shared" si="88"/>
        <v>0</v>
      </c>
      <c r="G676">
        <f t="shared" si="89"/>
        <v>0</v>
      </c>
      <c r="H676">
        <f t="shared" si="93"/>
        <v>0</v>
      </c>
      <c r="I676">
        <f t="shared" si="94"/>
        <v>0</v>
      </c>
      <c r="J676">
        <f t="shared" si="90"/>
        <v>5.4105206811824216</v>
      </c>
    </row>
    <row r="677" spans="1:10" x14ac:dyDescent="0.55000000000000004">
      <c r="A677">
        <v>311</v>
      </c>
      <c r="B677" s="49">
        <v>0.06</v>
      </c>
      <c r="C677">
        <v>0</v>
      </c>
      <c r="D677">
        <f t="shared" si="91"/>
        <v>0</v>
      </c>
      <c r="E677">
        <f t="shared" si="92"/>
        <v>0</v>
      </c>
      <c r="F677">
        <f t="shared" si="88"/>
        <v>0</v>
      </c>
      <c r="G677">
        <f t="shared" si="89"/>
        <v>0</v>
      </c>
      <c r="H677">
        <f t="shared" si="93"/>
        <v>0</v>
      </c>
      <c r="I677">
        <f t="shared" si="94"/>
        <v>0</v>
      </c>
      <c r="J677">
        <f t="shared" si="90"/>
        <v>5.4279739737023647</v>
      </c>
    </row>
    <row r="678" spans="1:10" x14ac:dyDescent="0.55000000000000004">
      <c r="A678">
        <v>312</v>
      </c>
      <c r="B678" s="49">
        <v>0.06</v>
      </c>
      <c r="C678">
        <v>0</v>
      </c>
      <c r="D678">
        <f t="shared" si="91"/>
        <v>0</v>
      </c>
      <c r="E678">
        <f t="shared" si="92"/>
        <v>0</v>
      </c>
      <c r="F678">
        <f t="shared" si="88"/>
        <v>0</v>
      </c>
      <c r="G678">
        <f t="shared" si="89"/>
        <v>0</v>
      </c>
      <c r="H678">
        <f t="shared" si="93"/>
        <v>0</v>
      </c>
      <c r="I678">
        <f t="shared" si="94"/>
        <v>0</v>
      </c>
      <c r="J678">
        <f t="shared" si="90"/>
        <v>5.4454272662223078</v>
      </c>
    </row>
    <row r="679" spans="1:10" x14ac:dyDescent="0.55000000000000004">
      <c r="A679">
        <v>313</v>
      </c>
      <c r="B679" s="49">
        <v>0.06</v>
      </c>
      <c r="C679">
        <v>0</v>
      </c>
      <c r="D679">
        <f t="shared" si="91"/>
        <v>0</v>
      </c>
      <c r="E679">
        <f t="shared" si="92"/>
        <v>0</v>
      </c>
      <c r="F679">
        <f t="shared" si="88"/>
        <v>0</v>
      </c>
      <c r="G679">
        <f t="shared" si="89"/>
        <v>0</v>
      </c>
      <c r="H679">
        <f t="shared" si="93"/>
        <v>120.00000000000011</v>
      </c>
      <c r="I679">
        <f t="shared" si="94"/>
        <v>0</v>
      </c>
      <c r="J679">
        <f t="shared" si="90"/>
        <v>5.4628805587422518</v>
      </c>
    </row>
    <row r="680" spans="1:10" x14ac:dyDescent="0.55000000000000004">
      <c r="A680">
        <v>314</v>
      </c>
      <c r="B680" s="49">
        <v>0.06</v>
      </c>
      <c r="C680">
        <v>0</v>
      </c>
      <c r="D680">
        <f t="shared" si="91"/>
        <v>0</v>
      </c>
      <c r="E680">
        <f t="shared" si="92"/>
        <v>0</v>
      </c>
      <c r="F680">
        <f t="shared" si="88"/>
        <v>1.0000000000000009E-2</v>
      </c>
      <c r="G680">
        <f t="shared" si="89"/>
        <v>0</v>
      </c>
      <c r="H680">
        <f t="shared" si="93"/>
        <v>-120.00000000000011</v>
      </c>
      <c r="I680">
        <f t="shared" si="94"/>
        <v>0</v>
      </c>
      <c r="J680">
        <f t="shared" si="90"/>
        <v>5.4803338512621949</v>
      </c>
    </row>
    <row r="681" spans="1:10" x14ac:dyDescent="0.55000000000000004">
      <c r="A681">
        <v>315</v>
      </c>
      <c r="B681" s="49">
        <v>0.06</v>
      </c>
      <c r="C681">
        <v>0</v>
      </c>
      <c r="D681">
        <f t="shared" si="91"/>
        <v>120.00000000000011</v>
      </c>
      <c r="E681">
        <f t="shared" si="92"/>
        <v>0</v>
      </c>
      <c r="F681">
        <f t="shared" si="88"/>
        <v>-1.0000000000000009E-2</v>
      </c>
      <c r="G681">
        <f t="shared" si="89"/>
        <v>0</v>
      </c>
      <c r="H681">
        <f t="shared" si="93"/>
        <v>-120.00000000000011</v>
      </c>
      <c r="I681">
        <f t="shared" si="94"/>
        <v>0</v>
      </c>
      <c r="J681">
        <f t="shared" si="90"/>
        <v>5.497787143782138</v>
      </c>
    </row>
    <row r="682" spans="1:10" x14ac:dyDescent="0.55000000000000004">
      <c r="A682">
        <v>316</v>
      </c>
      <c r="B682" s="49">
        <v>7.0000000000000007E-2</v>
      </c>
      <c r="C682">
        <v>0</v>
      </c>
      <c r="D682">
        <f t="shared" si="91"/>
        <v>120.00000000000011</v>
      </c>
      <c r="E682">
        <f t="shared" si="92"/>
        <v>0</v>
      </c>
      <c r="F682">
        <f t="shared" si="88"/>
        <v>0</v>
      </c>
      <c r="G682">
        <f t="shared" si="89"/>
        <v>0</v>
      </c>
      <c r="H682">
        <f t="shared" si="93"/>
        <v>120.00000000000011</v>
      </c>
      <c r="I682">
        <f t="shared" si="94"/>
        <v>0</v>
      </c>
      <c r="J682">
        <f t="shared" si="90"/>
        <v>5.5152404363020811</v>
      </c>
    </row>
    <row r="683" spans="1:10" x14ac:dyDescent="0.55000000000000004">
      <c r="A683">
        <v>317</v>
      </c>
      <c r="B683" s="49">
        <v>7.0000000000000007E-2</v>
      </c>
      <c r="C683">
        <v>0</v>
      </c>
      <c r="D683">
        <f t="shared" si="91"/>
        <v>0</v>
      </c>
      <c r="E683">
        <f t="shared" si="92"/>
        <v>0</v>
      </c>
      <c r="F683">
        <f t="shared" si="88"/>
        <v>0</v>
      </c>
      <c r="G683">
        <f t="shared" si="89"/>
        <v>0</v>
      </c>
      <c r="H683">
        <f t="shared" si="93"/>
        <v>0</v>
      </c>
      <c r="I683">
        <f t="shared" si="94"/>
        <v>0</v>
      </c>
      <c r="J683">
        <f t="shared" si="90"/>
        <v>5.532693728822025</v>
      </c>
    </row>
    <row r="684" spans="1:10" x14ac:dyDescent="0.55000000000000004">
      <c r="A684">
        <v>318</v>
      </c>
      <c r="B684" s="49">
        <v>7.0000000000000007E-2</v>
      </c>
      <c r="C684">
        <v>0</v>
      </c>
      <c r="D684">
        <f t="shared" si="91"/>
        <v>0</v>
      </c>
      <c r="E684">
        <f t="shared" si="92"/>
        <v>0</v>
      </c>
      <c r="F684">
        <f t="shared" si="88"/>
        <v>0</v>
      </c>
      <c r="G684">
        <f t="shared" si="89"/>
        <v>0</v>
      </c>
      <c r="H684">
        <f t="shared" si="93"/>
        <v>0</v>
      </c>
      <c r="I684">
        <f t="shared" si="94"/>
        <v>0</v>
      </c>
      <c r="J684">
        <f t="shared" si="90"/>
        <v>5.5501470213419681</v>
      </c>
    </row>
    <row r="685" spans="1:10" x14ac:dyDescent="0.55000000000000004">
      <c r="A685">
        <v>319</v>
      </c>
      <c r="B685" s="49">
        <v>7.0000000000000007E-2</v>
      </c>
      <c r="C685">
        <v>0</v>
      </c>
      <c r="D685">
        <f t="shared" si="91"/>
        <v>0</v>
      </c>
      <c r="E685">
        <f t="shared" si="92"/>
        <v>0</v>
      </c>
      <c r="F685">
        <f t="shared" si="88"/>
        <v>0</v>
      </c>
      <c r="G685">
        <f t="shared" si="89"/>
        <v>0</v>
      </c>
      <c r="H685">
        <f t="shared" si="93"/>
        <v>0</v>
      </c>
      <c r="I685">
        <f t="shared" si="94"/>
        <v>0</v>
      </c>
      <c r="J685">
        <f t="shared" si="90"/>
        <v>5.5676003138619112</v>
      </c>
    </row>
    <row r="686" spans="1:10" x14ac:dyDescent="0.55000000000000004">
      <c r="A686">
        <v>320</v>
      </c>
      <c r="B686" s="49">
        <v>7.0000000000000007E-2</v>
      </c>
      <c r="C686">
        <v>0</v>
      </c>
      <c r="D686">
        <f t="shared" si="91"/>
        <v>0</v>
      </c>
      <c r="E686">
        <f t="shared" si="92"/>
        <v>0</v>
      </c>
      <c r="F686">
        <f t="shared" si="88"/>
        <v>0</v>
      </c>
      <c r="G686">
        <f t="shared" si="89"/>
        <v>0</v>
      </c>
      <c r="H686">
        <f t="shared" si="93"/>
        <v>0</v>
      </c>
      <c r="I686">
        <f t="shared" si="94"/>
        <v>0</v>
      </c>
      <c r="J686">
        <f t="shared" si="90"/>
        <v>5.5850536063818543</v>
      </c>
    </row>
    <row r="687" spans="1:10" x14ac:dyDescent="0.55000000000000004">
      <c r="A687">
        <v>321</v>
      </c>
      <c r="B687" s="49">
        <v>7.0000000000000007E-2</v>
      </c>
      <c r="C687">
        <v>0</v>
      </c>
      <c r="D687">
        <f t="shared" si="91"/>
        <v>0</v>
      </c>
      <c r="E687">
        <f t="shared" si="92"/>
        <v>0</v>
      </c>
      <c r="F687">
        <f t="shared" si="88"/>
        <v>0</v>
      </c>
      <c r="G687">
        <f t="shared" si="89"/>
        <v>0</v>
      </c>
      <c r="H687">
        <f t="shared" si="93"/>
        <v>0</v>
      </c>
      <c r="I687">
        <f t="shared" si="94"/>
        <v>0</v>
      </c>
      <c r="J687">
        <f t="shared" si="90"/>
        <v>5.6025068989017974</v>
      </c>
    </row>
    <row r="688" spans="1:10" x14ac:dyDescent="0.55000000000000004">
      <c r="A688">
        <v>322</v>
      </c>
      <c r="B688" s="49">
        <v>7.0000000000000007E-2</v>
      </c>
      <c r="C688">
        <v>0</v>
      </c>
      <c r="D688">
        <f t="shared" si="91"/>
        <v>0</v>
      </c>
      <c r="E688">
        <f t="shared" si="92"/>
        <v>0</v>
      </c>
      <c r="F688">
        <f t="shared" si="88"/>
        <v>0</v>
      </c>
      <c r="G688">
        <f t="shared" si="89"/>
        <v>0</v>
      </c>
      <c r="H688">
        <f t="shared" si="93"/>
        <v>0</v>
      </c>
      <c r="I688">
        <f t="shared" si="94"/>
        <v>0</v>
      </c>
      <c r="J688">
        <f t="shared" si="90"/>
        <v>5.6199601914217414</v>
      </c>
    </row>
    <row r="689" spans="1:10" x14ac:dyDescent="0.55000000000000004">
      <c r="A689">
        <v>323</v>
      </c>
      <c r="B689" s="49">
        <v>7.0000000000000007E-2</v>
      </c>
      <c r="C689">
        <v>0</v>
      </c>
      <c r="D689">
        <f t="shared" si="91"/>
        <v>0</v>
      </c>
      <c r="E689">
        <f t="shared" si="92"/>
        <v>0</v>
      </c>
      <c r="F689">
        <f t="shared" si="88"/>
        <v>0</v>
      </c>
      <c r="G689">
        <f t="shared" si="89"/>
        <v>0</v>
      </c>
      <c r="H689">
        <f t="shared" si="93"/>
        <v>0</v>
      </c>
      <c r="I689">
        <f t="shared" si="94"/>
        <v>0</v>
      </c>
      <c r="J689">
        <f t="shared" si="90"/>
        <v>5.6374134839416845</v>
      </c>
    </row>
    <row r="690" spans="1:10" x14ac:dyDescent="0.55000000000000004">
      <c r="A690">
        <v>324</v>
      </c>
      <c r="B690" s="49">
        <v>7.0000000000000007E-2</v>
      </c>
      <c r="C690">
        <v>0</v>
      </c>
      <c r="D690">
        <f t="shared" si="91"/>
        <v>0</v>
      </c>
      <c r="E690">
        <f t="shared" si="92"/>
        <v>0</v>
      </c>
      <c r="F690">
        <f t="shared" si="88"/>
        <v>0</v>
      </c>
      <c r="G690">
        <f t="shared" si="89"/>
        <v>0</v>
      </c>
      <c r="H690">
        <f t="shared" si="93"/>
        <v>0</v>
      </c>
      <c r="I690">
        <f t="shared" si="94"/>
        <v>0</v>
      </c>
      <c r="J690">
        <f t="shared" si="90"/>
        <v>5.6548667764616276</v>
      </c>
    </row>
    <row r="691" spans="1:10" x14ac:dyDescent="0.55000000000000004">
      <c r="A691">
        <v>325</v>
      </c>
      <c r="B691" s="49">
        <v>7.0000000000000007E-2</v>
      </c>
      <c r="C691">
        <v>0</v>
      </c>
      <c r="D691">
        <f t="shared" si="91"/>
        <v>0</v>
      </c>
      <c r="E691">
        <f t="shared" si="92"/>
        <v>0</v>
      </c>
      <c r="F691">
        <f t="shared" si="88"/>
        <v>0</v>
      </c>
      <c r="G691">
        <f t="shared" si="89"/>
        <v>0</v>
      </c>
      <c r="H691">
        <f t="shared" si="93"/>
        <v>119.99999999999994</v>
      </c>
      <c r="I691">
        <f t="shared" si="94"/>
        <v>0</v>
      </c>
      <c r="J691">
        <f t="shared" si="90"/>
        <v>5.6723200689815707</v>
      </c>
    </row>
    <row r="692" spans="1:10" x14ac:dyDescent="0.55000000000000004">
      <c r="A692">
        <v>326</v>
      </c>
      <c r="B692" s="49">
        <v>7.0000000000000007E-2</v>
      </c>
      <c r="C692">
        <v>0</v>
      </c>
      <c r="D692">
        <f t="shared" si="91"/>
        <v>0</v>
      </c>
      <c r="E692">
        <f t="shared" si="92"/>
        <v>0</v>
      </c>
      <c r="F692">
        <f t="shared" si="88"/>
        <v>9.999999999999995E-3</v>
      </c>
      <c r="G692">
        <f t="shared" si="89"/>
        <v>0</v>
      </c>
      <c r="H692">
        <f t="shared" si="93"/>
        <v>-119.99999999999994</v>
      </c>
      <c r="I692">
        <f t="shared" si="94"/>
        <v>0</v>
      </c>
      <c r="J692">
        <f t="shared" si="90"/>
        <v>5.6897733615015147</v>
      </c>
    </row>
    <row r="693" spans="1:10" x14ac:dyDescent="0.55000000000000004">
      <c r="A693">
        <v>327</v>
      </c>
      <c r="B693" s="49">
        <v>7.0000000000000007E-2</v>
      </c>
      <c r="C693">
        <v>0</v>
      </c>
      <c r="D693">
        <f t="shared" si="91"/>
        <v>119.99999999999994</v>
      </c>
      <c r="E693">
        <f t="shared" si="92"/>
        <v>0</v>
      </c>
      <c r="F693">
        <f t="shared" si="88"/>
        <v>-9.999999999999995E-3</v>
      </c>
      <c r="G693">
        <f t="shared" si="89"/>
        <v>0</v>
      </c>
      <c r="H693">
        <f t="shared" si="93"/>
        <v>-119.99999999999994</v>
      </c>
      <c r="I693">
        <f t="shared" si="94"/>
        <v>0</v>
      </c>
      <c r="J693">
        <f t="shared" si="90"/>
        <v>5.7072266540214578</v>
      </c>
    </row>
    <row r="694" spans="1:10" x14ac:dyDescent="0.55000000000000004">
      <c r="A694">
        <v>328</v>
      </c>
      <c r="B694" s="49">
        <v>0.08</v>
      </c>
      <c r="C694">
        <v>0</v>
      </c>
      <c r="D694">
        <f t="shared" si="91"/>
        <v>119.99999999999994</v>
      </c>
      <c r="E694">
        <f t="shared" si="92"/>
        <v>0</v>
      </c>
      <c r="F694">
        <f t="shared" si="88"/>
        <v>0</v>
      </c>
      <c r="G694">
        <f t="shared" si="89"/>
        <v>0</v>
      </c>
      <c r="H694">
        <f t="shared" si="93"/>
        <v>119.99999999999994</v>
      </c>
      <c r="I694">
        <f t="shared" si="94"/>
        <v>0</v>
      </c>
      <c r="J694">
        <f t="shared" si="90"/>
        <v>5.7246799465414009</v>
      </c>
    </row>
    <row r="695" spans="1:10" x14ac:dyDescent="0.55000000000000004">
      <c r="A695">
        <v>329</v>
      </c>
      <c r="B695" s="49">
        <v>0.08</v>
      </c>
      <c r="C695">
        <v>0</v>
      </c>
      <c r="D695">
        <f t="shared" si="91"/>
        <v>0</v>
      </c>
      <c r="E695">
        <f t="shared" si="92"/>
        <v>0</v>
      </c>
      <c r="F695">
        <f t="shared" si="88"/>
        <v>0</v>
      </c>
      <c r="G695">
        <f t="shared" si="89"/>
        <v>0</v>
      </c>
      <c r="H695">
        <f t="shared" si="93"/>
        <v>0</v>
      </c>
      <c r="I695">
        <f t="shared" si="94"/>
        <v>0</v>
      </c>
      <c r="J695">
        <f t="shared" si="90"/>
        <v>5.742133239061344</v>
      </c>
    </row>
    <row r="696" spans="1:10" x14ac:dyDescent="0.55000000000000004">
      <c r="A696">
        <v>330</v>
      </c>
      <c r="B696" s="49">
        <v>0.08</v>
      </c>
      <c r="C696">
        <v>0</v>
      </c>
      <c r="D696">
        <f t="shared" si="91"/>
        <v>0</v>
      </c>
      <c r="E696">
        <f t="shared" si="92"/>
        <v>0</v>
      </c>
      <c r="F696">
        <f t="shared" si="88"/>
        <v>0</v>
      </c>
      <c r="G696">
        <f t="shared" si="89"/>
        <v>0</v>
      </c>
      <c r="H696">
        <f t="shared" si="93"/>
        <v>0</v>
      </c>
      <c r="I696">
        <f t="shared" si="94"/>
        <v>0</v>
      </c>
      <c r="J696">
        <f t="shared" si="90"/>
        <v>5.7595865315812871</v>
      </c>
    </row>
    <row r="697" spans="1:10" x14ac:dyDescent="0.55000000000000004">
      <c r="A697">
        <v>331</v>
      </c>
      <c r="B697" s="49">
        <v>0.08</v>
      </c>
      <c r="C697">
        <v>0</v>
      </c>
      <c r="D697">
        <f t="shared" si="91"/>
        <v>0</v>
      </c>
      <c r="E697">
        <f t="shared" si="92"/>
        <v>0</v>
      </c>
      <c r="F697">
        <f t="shared" si="88"/>
        <v>0</v>
      </c>
      <c r="G697">
        <f t="shared" si="89"/>
        <v>0</v>
      </c>
      <c r="H697">
        <f t="shared" si="93"/>
        <v>0</v>
      </c>
      <c r="I697">
        <f t="shared" si="94"/>
        <v>0</v>
      </c>
      <c r="J697">
        <f t="shared" si="90"/>
        <v>5.7770398241012311</v>
      </c>
    </row>
    <row r="698" spans="1:10" x14ac:dyDescent="0.55000000000000004">
      <c r="A698">
        <v>332</v>
      </c>
      <c r="B698" s="49">
        <v>0.08</v>
      </c>
      <c r="C698">
        <v>0</v>
      </c>
      <c r="D698">
        <f t="shared" si="91"/>
        <v>0</v>
      </c>
      <c r="E698">
        <f t="shared" si="92"/>
        <v>0</v>
      </c>
      <c r="F698">
        <f t="shared" si="88"/>
        <v>0</v>
      </c>
      <c r="G698">
        <f t="shared" si="89"/>
        <v>0</v>
      </c>
      <c r="H698">
        <f t="shared" si="93"/>
        <v>0</v>
      </c>
      <c r="I698">
        <f t="shared" si="94"/>
        <v>0</v>
      </c>
      <c r="J698">
        <f t="shared" si="90"/>
        <v>5.7944931166211742</v>
      </c>
    </row>
    <row r="699" spans="1:10" x14ac:dyDescent="0.55000000000000004">
      <c r="A699">
        <v>333</v>
      </c>
      <c r="B699" s="49">
        <v>0.08</v>
      </c>
      <c r="C699">
        <v>0</v>
      </c>
      <c r="D699">
        <f t="shared" si="91"/>
        <v>0</v>
      </c>
      <c r="E699">
        <f t="shared" si="92"/>
        <v>0</v>
      </c>
      <c r="F699">
        <f t="shared" si="88"/>
        <v>0</v>
      </c>
      <c r="G699">
        <f t="shared" si="89"/>
        <v>0</v>
      </c>
      <c r="H699">
        <f t="shared" si="93"/>
        <v>0</v>
      </c>
      <c r="I699">
        <f t="shared" si="94"/>
        <v>0</v>
      </c>
      <c r="J699">
        <f t="shared" si="90"/>
        <v>5.8119464091411173</v>
      </c>
    </row>
    <row r="700" spans="1:10" x14ac:dyDescent="0.55000000000000004">
      <c r="A700">
        <v>334</v>
      </c>
      <c r="B700" s="49">
        <v>0.08</v>
      </c>
      <c r="C700">
        <v>0</v>
      </c>
      <c r="D700">
        <f t="shared" si="91"/>
        <v>0</v>
      </c>
      <c r="E700">
        <f t="shared" si="92"/>
        <v>0</v>
      </c>
      <c r="F700">
        <f t="shared" si="88"/>
        <v>0</v>
      </c>
      <c r="G700">
        <f t="shared" si="89"/>
        <v>0</v>
      </c>
      <c r="H700">
        <f t="shared" si="93"/>
        <v>0</v>
      </c>
      <c r="I700">
        <f t="shared" si="94"/>
        <v>0</v>
      </c>
      <c r="J700">
        <f t="shared" si="90"/>
        <v>5.8293997016610604</v>
      </c>
    </row>
    <row r="701" spans="1:10" x14ac:dyDescent="0.55000000000000004">
      <c r="A701">
        <v>335</v>
      </c>
      <c r="B701" s="49">
        <v>0.08</v>
      </c>
      <c r="C701">
        <v>0</v>
      </c>
      <c r="D701">
        <f t="shared" si="91"/>
        <v>0</v>
      </c>
      <c r="E701">
        <f t="shared" si="92"/>
        <v>0</v>
      </c>
      <c r="F701">
        <f t="shared" si="88"/>
        <v>0</v>
      </c>
      <c r="G701">
        <f t="shared" si="89"/>
        <v>0</v>
      </c>
      <c r="H701">
        <f t="shared" si="93"/>
        <v>0</v>
      </c>
      <c r="I701">
        <f t="shared" si="94"/>
        <v>0</v>
      </c>
      <c r="J701">
        <f t="shared" si="90"/>
        <v>5.8468529941810043</v>
      </c>
    </row>
    <row r="702" spans="1:10" x14ac:dyDescent="0.55000000000000004">
      <c r="A702">
        <v>336</v>
      </c>
      <c r="B702" s="49">
        <v>0.08</v>
      </c>
      <c r="C702">
        <v>0</v>
      </c>
      <c r="D702">
        <f t="shared" si="91"/>
        <v>0</v>
      </c>
      <c r="E702">
        <f t="shared" si="92"/>
        <v>0</v>
      </c>
      <c r="F702">
        <f t="shared" si="88"/>
        <v>0</v>
      </c>
      <c r="G702">
        <f t="shared" si="89"/>
        <v>0</v>
      </c>
      <c r="H702">
        <f t="shared" si="93"/>
        <v>0</v>
      </c>
      <c r="I702">
        <f t="shared" si="94"/>
        <v>0</v>
      </c>
      <c r="J702">
        <f t="shared" si="90"/>
        <v>5.8643062867009474</v>
      </c>
    </row>
    <row r="703" spans="1:10" x14ac:dyDescent="0.55000000000000004">
      <c r="A703">
        <v>337</v>
      </c>
      <c r="B703" s="49">
        <v>0.08</v>
      </c>
      <c r="C703">
        <v>0</v>
      </c>
      <c r="D703">
        <f t="shared" si="91"/>
        <v>0</v>
      </c>
      <c r="E703">
        <f t="shared" si="92"/>
        <v>0</v>
      </c>
      <c r="F703">
        <f t="shared" si="88"/>
        <v>0</v>
      </c>
      <c r="G703">
        <f t="shared" si="89"/>
        <v>0</v>
      </c>
      <c r="H703">
        <f t="shared" si="93"/>
        <v>0</v>
      </c>
      <c r="I703">
        <f t="shared" si="94"/>
        <v>0</v>
      </c>
      <c r="J703">
        <f t="shared" si="90"/>
        <v>5.8817595792208905</v>
      </c>
    </row>
    <row r="704" spans="1:10" x14ac:dyDescent="0.55000000000000004">
      <c r="A704">
        <v>338</v>
      </c>
      <c r="B704" s="49">
        <v>0.08</v>
      </c>
      <c r="C704">
        <v>0</v>
      </c>
      <c r="D704">
        <f t="shared" si="91"/>
        <v>0</v>
      </c>
      <c r="E704">
        <f t="shared" si="92"/>
        <v>0</v>
      </c>
      <c r="F704">
        <f t="shared" si="88"/>
        <v>0</v>
      </c>
      <c r="G704">
        <f t="shared" si="89"/>
        <v>0</v>
      </c>
      <c r="H704">
        <f t="shared" si="93"/>
        <v>0</v>
      </c>
      <c r="I704">
        <f t="shared" si="94"/>
        <v>0</v>
      </c>
      <c r="J704">
        <f t="shared" si="90"/>
        <v>5.8992128717408336</v>
      </c>
    </row>
    <row r="705" spans="1:10" x14ac:dyDescent="0.55000000000000004">
      <c r="A705">
        <v>339</v>
      </c>
      <c r="B705" s="49">
        <v>0.08</v>
      </c>
      <c r="C705">
        <v>0</v>
      </c>
      <c r="D705">
        <f t="shared" si="91"/>
        <v>0</v>
      </c>
      <c r="E705">
        <f t="shared" si="92"/>
        <v>0</v>
      </c>
      <c r="F705">
        <f t="shared" si="88"/>
        <v>0</v>
      </c>
      <c r="G705">
        <f t="shared" si="89"/>
        <v>0</v>
      </c>
      <c r="H705">
        <f t="shared" si="93"/>
        <v>0</v>
      </c>
      <c r="I705">
        <f t="shared" si="94"/>
        <v>0</v>
      </c>
      <c r="J705">
        <f t="shared" si="90"/>
        <v>5.9166661642607767</v>
      </c>
    </row>
    <row r="706" spans="1:10" x14ac:dyDescent="0.55000000000000004">
      <c r="A706">
        <v>340</v>
      </c>
      <c r="B706" s="49">
        <v>0.08</v>
      </c>
      <c r="C706">
        <v>0</v>
      </c>
      <c r="D706">
        <f t="shared" si="91"/>
        <v>0</v>
      </c>
      <c r="E706">
        <f t="shared" si="92"/>
        <v>0</v>
      </c>
      <c r="F706">
        <f t="shared" si="88"/>
        <v>0</v>
      </c>
      <c r="G706">
        <f t="shared" si="89"/>
        <v>0</v>
      </c>
      <c r="H706">
        <f t="shared" si="93"/>
        <v>0</v>
      </c>
      <c r="I706">
        <f t="shared" si="94"/>
        <v>0</v>
      </c>
      <c r="J706">
        <f t="shared" si="90"/>
        <v>5.9341194567807207</v>
      </c>
    </row>
    <row r="707" spans="1:10" x14ac:dyDescent="0.55000000000000004">
      <c r="A707">
        <v>341</v>
      </c>
      <c r="B707" s="49">
        <v>0.08</v>
      </c>
      <c r="C707">
        <v>0</v>
      </c>
      <c r="D707">
        <f t="shared" si="91"/>
        <v>0</v>
      </c>
      <c r="E707">
        <f t="shared" si="92"/>
        <v>0</v>
      </c>
      <c r="F707">
        <f t="shared" si="88"/>
        <v>0</v>
      </c>
      <c r="G707">
        <f t="shared" si="89"/>
        <v>0</v>
      </c>
      <c r="H707">
        <f t="shared" si="93"/>
        <v>0</v>
      </c>
      <c r="I707">
        <f t="shared" si="94"/>
        <v>0</v>
      </c>
      <c r="J707">
        <f t="shared" si="90"/>
        <v>5.9515727493006638</v>
      </c>
    </row>
    <row r="708" spans="1:10" x14ac:dyDescent="0.55000000000000004">
      <c r="A708">
        <v>342</v>
      </c>
      <c r="B708" s="49">
        <v>0.08</v>
      </c>
      <c r="C708">
        <v>0</v>
      </c>
      <c r="D708">
        <f t="shared" si="91"/>
        <v>0</v>
      </c>
      <c r="E708">
        <f t="shared" si="92"/>
        <v>0</v>
      </c>
      <c r="F708">
        <f t="shared" si="88"/>
        <v>0</v>
      </c>
      <c r="G708">
        <f t="shared" si="89"/>
        <v>0</v>
      </c>
      <c r="H708">
        <f t="shared" si="93"/>
        <v>0</v>
      </c>
      <c r="I708">
        <f t="shared" si="94"/>
        <v>0</v>
      </c>
      <c r="J708">
        <f t="shared" si="90"/>
        <v>5.9690260418206069</v>
      </c>
    </row>
    <row r="709" spans="1:10" x14ac:dyDescent="0.55000000000000004">
      <c r="A709">
        <v>343</v>
      </c>
      <c r="B709" s="49">
        <v>0.08</v>
      </c>
      <c r="C709">
        <v>0</v>
      </c>
      <c r="D709">
        <f t="shared" si="91"/>
        <v>0</v>
      </c>
      <c r="E709">
        <f t="shared" si="92"/>
        <v>0</v>
      </c>
      <c r="F709">
        <f t="shared" si="88"/>
        <v>0</v>
      </c>
      <c r="G709">
        <f t="shared" si="89"/>
        <v>0</v>
      </c>
      <c r="H709">
        <f t="shared" si="93"/>
        <v>119.99999999999994</v>
      </c>
      <c r="I709">
        <f t="shared" si="94"/>
        <v>0</v>
      </c>
      <c r="J709">
        <f t="shared" si="90"/>
        <v>5.98647933434055</v>
      </c>
    </row>
    <row r="710" spans="1:10" x14ac:dyDescent="0.55000000000000004">
      <c r="A710">
        <v>344</v>
      </c>
      <c r="B710" s="49">
        <v>0.08</v>
      </c>
      <c r="C710">
        <v>0</v>
      </c>
      <c r="D710">
        <f t="shared" si="91"/>
        <v>0</v>
      </c>
      <c r="E710">
        <f t="shared" si="92"/>
        <v>0</v>
      </c>
      <c r="F710">
        <f t="shared" si="88"/>
        <v>9.999999999999995E-3</v>
      </c>
      <c r="G710">
        <f t="shared" si="89"/>
        <v>0</v>
      </c>
      <c r="H710">
        <f t="shared" si="93"/>
        <v>-119.99999999999994</v>
      </c>
      <c r="I710">
        <f t="shared" si="94"/>
        <v>0</v>
      </c>
      <c r="J710">
        <f t="shared" si="90"/>
        <v>6.003932626860494</v>
      </c>
    </row>
    <row r="711" spans="1:10" x14ac:dyDescent="0.55000000000000004">
      <c r="A711">
        <v>345</v>
      </c>
      <c r="B711" s="49">
        <v>0.08</v>
      </c>
      <c r="C711">
        <v>0</v>
      </c>
      <c r="D711">
        <f t="shared" si="91"/>
        <v>119.99999999999994</v>
      </c>
      <c r="E711">
        <f t="shared" si="92"/>
        <v>0</v>
      </c>
      <c r="F711">
        <f t="shared" ref="F711:F726" si="95" xml:space="preserve"> (B713-2*B712+B711)</f>
        <v>-9.999999999999995E-3</v>
      </c>
      <c r="G711">
        <f t="shared" ref="G711:G726" si="96" xml:space="preserve"> (C713 - 2*C712 + C711)</f>
        <v>0</v>
      </c>
      <c r="H711">
        <f t="shared" si="93"/>
        <v>-119.99999999999994</v>
      </c>
      <c r="I711">
        <f t="shared" si="94"/>
        <v>0</v>
      </c>
      <c r="J711">
        <f t="shared" ref="J711:J726" si="97">RADIANS(A711)</f>
        <v>6.0213859193804371</v>
      </c>
    </row>
    <row r="712" spans="1:10" x14ac:dyDescent="0.55000000000000004">
      <c r="A712">
        <v>346</v>
      </c>
      <c r="B712" s="49">
        <v>0.09</v>
      </c>
      <c r="C712">
        <v>0</v>
      </c>
      <c r="D712">
        <f t="shared" ref="D712:D726" si="98">((B713-B711)*6*4000/2)</f>
        <v>119.99999999999994</v>
      </c>
      <c r="E712">
        <f t="shared" ref="E712:E726" si="99">((C713-C711)*6*4000/2)</f>
        <v>0</v>
      </c>
      <c r="F712">
        <f t="shared" si="95"/>
        <v>0</v>
      </c>
      <c r="G712">
        <f t="shared" si="96"/>
        <v>0</v>
      </c>
      <c r="H712">
        <f t="shared" ref="H712:H726" si="100">((F713-F711)*6*4000/2)</f>
        <v>119.99999999999994</v>
      </c>
      <c r="I712">
        <f t="shared" ref="I712:I726" si="101">((G713-G711)*6*4000/2)</f>
        <v>0</v>
      </c>
      <c r="J712">
        <f t="shared" si="97"/>
        <v>6.0388392119003802</v>
      </c>
    </row>
    <row r="713" spans="1:10" x14ac:dyDescent="0.55000000000000004">
      <c r="A713">
        <v>347</v>
      </c>
      <c r="B713" s="49">
        <v>0.09</v>
      </c>
      <c r="C713">
        <v>0</v>
      </c>
      <c r="D713">
        <f t="shared" si="98"/>
        <v>0</v>
      </c>
      <c r="E713">
        <f t="shared" si="99"/>
        <v>0</v>
      </c>
      <c r="F713">
        <f t="shared" si="95"/>
        <v>0</v>
      </c>
      <c r="G713">
        <f t="shared" si="96"/>
        <v>0</v>
      </c>
      <c r="H713">
        <f t="shared" si="100"/>
        <v>0</v>
      </c>
      <c r="I713">
        <f t="shared" si="101"/>
        <v>0</v>
      </c>
      <c r="J713">
        <f t="shared" si="97"/>
        <v>6.0562925044203233</v>
      </c>
    </row>
    <row r="714" spans="1:10" x14ac:dyDescent="0.55000000000000004">
      <c r="A714">
        <v>348</v>
      </c>
      <c r="B714" s="49">
        <v>0.09</v>
      </c>
      <c r="C714">
        <v>0</v>
      </c>
      <c r="D714">
        <f t="shared" si="98"/>
        <v>0</v>
      </c>
      <c r="E714">
        <f t="shared" si="99"/>
        <v>0</v>
      </c>
      <c r="F714">
        <f t="shared" si="95"/>
        <v>0</v>
      </c>
      <c r="G714">
        <f t="shared" si="96"/>
        <v>0</v>
      </c>
      <c r="H714">
        <f t="shared" si="100"/>
        <v>0</v>
      </c>
      <c r="I714">
        <f t="shared" si="101"/>
        <v>0</v>
      </c>
      <c r="J714">
        <f t="shared" si="97"/>
        <v>6.0737457969402664</v>
      </c>
    </row>
    <row r="715" spans="1:10" x14ac:dyDescent="0.55000000000000004">
      <c r="A715">
        <v>349</v>
      </c>
      <c r="B715" s="49">
        <v>0.09</v>
      </c>
      <c r="C715">
        <v>0</v>
      </c>
      <c r="D715">
        <f t="shared" si="98"/>
        <v>0</v>
      </c>
      <c r="E715">
        <f t="shared" si="99"/>
        <v>0</v>
      </c>
      <c r="F715">
        <f t="shared" si="95"/>
        <v>0</v>
      </c>
      <c r="G715">
        <f t="shared" si="96"/>
        <v>0</v>
      </c>
      <c r="H715">
        <f t="shared" si="100"/>
        <v>0</v>
      </c>
      <c r="I715">
        <f t="shared" si="101"/>
        <v>0</v>
      </c>
      <c r="J715">
        <f t="shared" si="97"/>
        <v>6.0911990894602104</v>
      </c>
    </row>
    <row r="716" spans="1:10" x14ac:dyDescent="0.55000000000000004">
      <c r="A716">
        <v>350</v>
      </c>
      <c r="B716" s="49">
        <v>0.09</v>
      </c>
      <c r="C716">
        <v>0</v>
      </c>
      <c r="D716">
        <f t="shared" si="98"/>
        <v>0</v>
      </c>
      <c r="E716">
        <f t="shared" si="99"/>
        <v>0</v>
      </c>
      <c r="F716">
        <f t="shared" si="95"/>
        <v>0</v>
      </c>
      <c r="G716">
        <f t="shared" si="96"/>
        <v>0</v>
      </c>
      <c r="H716">
        <f t="shared" si="100"/>
        <v>0</v>
      </c>
      <c r="I716">
        <f t="shared" si="101"/>
        <v>0</v>
      </c>
      <c r="J716">
        <f t="shared" si="97"/>
        <v>6.1086523819801535</v>
      </c>
    </row>
    <row r="717" spans="1:10" x14ac:dyDescent="0.55000000000000004">
      <c r="A717">
        <v>351</v>
      </c>
      <c r="B717" s="49">
        <v>0.09</v>
      </c>
      <c r="C717">
        <v>0</v>
      </c>
      <c r="D717">
        <f t="shared" si="98"/>
        <v>0</v>
      </c>
      <c r="E717">
        <f t="shared" si="99"/>
        <v>0</v>
      </c>
      <c r="F717">
        <f t="shared" si="95"/>
        <v>0</v>
      </c>
      <c r="G717">
        <f t="shared" si="96"/>
        <v>0</v>
      </c>
      <c r="H717">
        <f t="shared" si="100"/>
        <v>0</v>
      </c>
      <c r="I717">
        <f t="shared" si="101"/>
        <v>0</v>
      </c>
      <c r="J717">
        <f t="shared" si="97"/>
        <v>6.1261056745000966</v>
      </c>
    </row>
    <row r="718" spans="1:10" x14ac:dyDescent="0.55000000000000004">
      <c r="A718">
        <v>352</v>
      </c>
      <c r="B718" s="49">
        <v>0.09</v>
      </c>
      <c r="C718">
        <v>0</v>
      </c>
      <c r="D718">
        <f t="shared" si="98"/>
        <v>0</v>
      </c>
      <c r="E718">
        <f t="shared" si="99"/>
        <v>0</v>
      </c>
      <c r="F718">
        <f t="shared" si="95"/>
        <v>0</v>
      </c>
      <c r="G718">
        <f t="shared" si="96"/>
        <v>0</v>
      </c>
      <c r="H718">
        <f t="shared" si="100"/>
        <v>0</v>
      </c>
      <c r="I718">
        <f t="shared" si="101"/>
        <v>0</v>
      </c>
      <c r="J718">
        <f t="shared" si="97"/>
        <v>6.1435589670200397</v>
      </c>
    </row>
    <row r="719" spans="1:10" x14ac:dyDescent="0.55000000000000004">
      <c r="A719">
        <v>353</v>
      </c>
      <c r="B719" s="49">
        <v>0.09</v>
      </c>
      <c r="C719">
        <v>0</v>
      </c>
      <c r="D719">
        <f t="shared" si="98"/>
        <v>0</v>
      </c>
      <c r="E719">
        <f t="shared" si="99"/>
        <v>0</v>
      </c>
      <c r="F719">
        <f t="shared" si="95"/>
        <v>0</v>
      </c>
      <c r="G719">
        <f t="shared" si="96"/>
        <v>0</v>
      </c>
      <c r="H719">
        <f t="shared" si="100"/>
        <v>0</v>
      </c>
      <c r="I719">
        <f t="shared" si="101"/>
        <v>0</v>
      </c>
      <c r="J719">
        <f t="shared" si="97"/>
        <v>6.1610122595399837</v>
      </c>
    </row>
    <row r="720" spans="1:10" x14ac:dyDescent="0.55000000000000004">
      <c r="A720">
        <v>354</v>
      </c>
      <c r="B720" s="49">
        <v>0.09</v>
      </c>
      <c r="C720">
        <v>0</v>
      </c>
      <c r="D720">
        <f t="shared" si="98"/>
        <v>0</v>
      </c>
      <c r="E720">
        <f t="shared" si="99"/>
        <v>0</v>
      </c>
      <c r="F720">
        <f t="shared" si="95"/>
        <v>0</v>
      </c>
      <c r="G720">
        <f t="shared" si="96"/>
        <v>0</v>
      </c>
      <c r="H720">
        <f t="shared" si="100"/>
        <v>0</v>
      </c>
      <c r="I720">
        <f t="shared" si="101"/>
        <v>0</v>
      </c>
      <c r="J720">
        <f t="shared" si="97"/>
        <v>6.1784655520599268</v>
      </c>
    </row>
    <row r="721" spans="1:10" x14ac:dyDescent="0.55000000000000004">
      <c r="A721">
        <v>355</v>
      </c>
      <c r="B721" s="49">
        <v>0.09</v>
      </c>
      <c r="C721">
        <v>0</v>
      </c>
      <c r="D721">
        <f t="shared" si="98"/>
        <v>0</v>
      </c>
      <c r="E721">
        <f t="shared" si="99"/>
        <v>0</v>
      </c>
      <c r="F721">
        <f t="shared" si="95"/>
        <v>0</v>
      </c>
      <c r="G721">
        <f t="shared" si="96"/>
        <v>0</v>
      </c>
      <c r="H721">
        <f t="shared" si="100"/>
        <v>120.00000000000011</v>
      </c>
      <c r="I721">
        <f t="shared" si="101"/>
        <v>0</v>
      </c>
      <c r="J721">
        <f t="shared" si="97"/>
        <v>6.1959188445798699</v>
      </c>
    </row>
    <row r="722" spans="1:10" x14ac:dyDescent="0.55000000000000004">
      <c r="A722">
        <v>356</v>
      </c>
      <c r="B722" s="49">
        <v>0.09</v>
      </c>
      <c r="C722">
        <v>0</v>
      </c>
      <c r="D722">
        <f t="shared" si="98"/>
        <v>0</v>
      </c>
      <c r="E722">
        <f t="shared" si="99"/>
        <v>0</v>
      </c>
      <c r="F722">
        <f t="shared" si="95"/>
        <v>1.0000000000000009E-2</v>
      </c>
      <c r="G722">
        <f t="shared" si="96"/>
        <v>0</v>
      </c>
      <c r="H722">
        <f t="shared" si="100"/>
        <v>-120.00000000000011</v>
      </c>
      <c r="I722">
        <f t="shared" si="101"/>
        <v>0</v>
      </c>
      <c r="J722">
        <f t="shared" si="97"/>
        <v>6.213372137099813</v>
      </c>
    </row>
    <row r="723" spans="1:10" x14ac:dyDescent="0.55000000000000004">
      <c r="A723">
        <v>357</v>
      </c>
      <c r="B723" s="49">
        <v>0.09</v>
      </c>
      <c r="C723">
        <v>0</v>
      </c>
      <c r="D723">
        <f t="shared" si="98"/>
        <v>120.00000000000011</v>
      </c>
      <c r="E723">
        <f t="shared" si="99"/>
        <v>0</v>
      </c>
      <c r="F723">
        <f t="shared" si="95"/>
        <v>-1.0000000000000009E-2</v>
      </c>
      <c r="G723">
        <f t="shared" si="96"/>
        <v>0</v>
      </c>
      <c r="H723">
        <f t="shared" si="100"/>
        <v>-120.00000000000011</v>
      </c>
      <c r="I723">
        <f t="shared" si="101"/>
        <v>0</v>
      </c>
      <c r="J723">
        <f t="shared" si="97"/>
        <v>6.2308254296197561</v>
      </c>
    </row>
    <row r="724" spans="1:10" x14ac:dyDescent="0.55000000000000004">
      <c r="A724">
        <v>358</v>
      </c>
      <c r="B724" s="49">
        <v>0.1</v>
      </c>
      <c r="C724">
        <v>0</v>
      </c>
      <c r="D724">
        <f t="shared" si="98"/>
        <v>120.00000000000011</v>
      </c>
      <c r="E724">
        <f t="shared" si="99"/>
        <v>0</v>
      </c>
      <c r="F724">
        <f t="shared" si="95"/>
        <v>0</v>
      </c>
      <c r="G724">
        <f t="shared" si="96"/>
        <v>0</v>
      </c>
      <c r="H724">
        <f t="shared" si="100"/>
        <v>-1080</v>
      </c>
      <c r="I724">
        <f t="shared" si="101"/>
        <v>0</v>
      </c>
      <c r="J724">
        <f t="shared" si="97"/>
        <v>6.2482787221397</v>
      </c>
    </row>
    <row r="725" spans="1:10" x14ac:dyDescent="0.55000000000000004">
      <c r="A725">
        <v>359</v>
      </c>
      <c r="B725" s="49">
        <v>0.1</v>
      </c>
      <c r="C725">
        <v>0</v>
      </c>
      <c r="D725">
        <f t="shared" si="98"/>
        <v>0</v>
      </c>
      <c r="E725">
        <f t="shared" si="99"/>
        <v>0</v>
      </c>
      <c r="F725">
        <f t="shared" si="95"/>
        <v>-0.1</v>
      </c>
      <c r="G725">
        <f t="shared" si="96"/>
        <v>0</v>
      </c>
      <c r="H725">
        <f t="shared" si="100"/>
        <v>1200.0000000000002</v>
      </c>
      <c r="I725">
        <f t="shared" si="101"/>
        <v>0</v>
      </c>
      <c r="J725">
        <f t="shared" si="97"/>
        <v>6.2657320146596431</v>
      </c>
    </row>
    <row r="726" spans="1:10" x14ac:dyDescent="0.55000000000000004">
      <c r="A726">
        <v>360</v>
      </c>
      <c r="B726" s="49">
        <v>0.1</v>
      </c>
      <c r="C726">
        <v>0</v>
      </c>
      <c r="D726">
        <f>((B726-B725)*6*4000/2)</f>
        <v>0</v>
      </c>
      <c r="E726">
        <f>((C726-C725)*6*4000/2)</f>
        <v>0</v>
      </c>
      <c r="F726">
        <f t="shared" si="95"/>
        <v>0.1</v>
      </c>
      <c r="G726">
        <f t="shared" si="96"/>
        <v>0</v>
      </c>
      <c r="H726">
        <f>((F726-F725)*6*4000/2)</f>
        <v>2400.0000000000005</v>
      </c>
      <c r="I726">
        <f>((G726-G725)*6*4000/2)</f>
        <v>0</v>
      </c>
      <c r="J726">
        <f t="shared" si="97"/>
        <v>6.2831853071795862</v>
      </c>
    </row>
    <row r="727" spans="1:10" x14ac:dyDescent="0.55000000000000004">
      <c r="D727" s="49"/>
    </row>
  </sheetData>
  <mergeCells count="2">
    <mergeCell ref="T4:AE4"/>
    <mergeCell ref="AG4:AR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9177F-5970-4D49-A0B2-314E9F350F6E}">
  <sheetPr>
    <pageSetUpPr fitToPage="1"/>
  </sheetPr>
  <dimension ref="A1:AQ60"/>
  <sheetViews>
    <sheetView topLeftCell="A27" zoomScale="39" zoomScaleNormal="80" workbookViewId="0">
      <selection activeCell="S71" sqref="S71"/>
    </sheetView>
  </sheetViews>
  <sheetFormatPr defaultRowHeight="14.4" x14ac:dyDescent="0.55000000000000004"/>
  <cols>
    <col min="1" max="1" width="5.26171875" customWidth="1"/>
    <col min="2" max="2" width="3.68359375" customWidth="1"/>
    <col min="3" max="3" width="22.15625" customWidth="1"/>
    <col min="4" max="14" width="8.68359375" customWidth="1"/>
    <col min="15" max="15" width="4.83984375" customWidth="1"/>
    <col min="16" max="16" width="6.83984375" customWidth="1"/>
  </cols>
  <sheetData>
    <row r="1" spans="1:43" ht="19.5" customHeight="1" thickBot="1" x14ac:dyDescent="0.6">
      <c r="A1" s="52"/>
      <c r="B1" s="53"/>
      <c r="C1" s="54"/>
      <c r="D1" s="55"/>
      <c r="E1" s="56"/>
      <c r="F1" s="56"/>
      <c r="G1" s="57"/>
      <c r="H1" s="57" t="s">
        <v>27</v>
      </c>
      <c r="I1" s="56"/>
      <c r="J1" s="56"/>
      <c r="K1" s="56"/>
      <c r="L1" s="56"/>
      <c r="M1" s="56"/>
      <c r="N1" s="56"/>
      <c r="O1" s="58"/>
      <c r="P1" s="52"/>
    </row>
    <row r="2" spans="1:43" ht="19.5" customHeight="1" x14ac:dyDescent="0.55000000000000004">
      <c r="A2" s="52"/>
      <c r="B2" s="52"/>
      <c r="D2" s="52"/>
      <c r="E2" s="52"/>
      <c r="F2" s="52"/>
      <c r="G2" s="52"/>
      <c r="H2" s="52"/>
      <c r="I2" s="52"/>
      <c r="J2" s="52"/>
      <c r="K2" s="52"/>
      <c r="L2" s="52"/>
      <c r="M2" s="59"/>
      <c r="N2" s="60"/>
      <c r="P2" s="52"/>
    </row>
    <row r="3" spans="1:43" ht="19.5" customHeight="1" thickBot="1" x14ac:dyDescent="0.6">
      <c r="A3" s="52"/>
      <c r="B3" s="52"/>
      <c r="C3" s="52"/>
      <c r="D3" s="52"/>
      <c r="E3" s="52"/>
      <c r="F3" s="52"/>
      <c r="G3" s="52"/>
      <c r="H3" s="52"/>
      <c r="I3" s="52"/>
      <c r="J3" s="52"/>
      <c r="K3" s="52"/>
      <c r="L3" s="52"/>
      <c r="M3" s="52"/>
      <c r="N3" s="52"/>
      <c r="O3" s="52"/>
      <c r="P3" s="52"/>
    </row>
    <row r="4" spans="1:43" ht="19.5" customHeight="1" x14ac:dyDescent="0.55000000000000004">
      <c r="A4" s="52"/>
      <c r="B4" s="61"/>
      <c r="C4" s="62" t="s">
        <v>28</v>
      </c>
      <c r="D4" s="63"/>
      <c r="E4" s="64"/>
      <c r="F4" s="64"/>
      <c r="G4" s="64"/>
      <c r="H4" s="64"/>
      <c r="I4" s="64"/>
      <c r="J4" s="65"/>
      <c r="K4" s="66" t="s">
        <v>29</v>
      </c>
      <c r="L4" s="67"/>
      <c r="M4" s="68"/>
      <c r="N4" s="69"/>
      <c r="O4" s="70"/>
      <c r="P4" s="52"/>
    </row>
    <row r="5" spans="1:43" ht="19.5" customHeight="1" x14ac:dyDescent="0.55000000000000004">
      <c r="A5" s="52"/>
      <c r="B5" s="71"/>
      <c r="C5" s="72" t="s">
        <v>30</v>
      </c>
      <c r="D5" s="73" t="s">
        <v>31</v>
      </c>
      <c r="E5" s="74"/>
      <c r="F5" s="74"/>
      <c r="G5" s="74"/>
      <c r="H5" s="74"/>
      <c r="I5" s="74"/>
      <c r="J5" s="75"/>
      <c r="K5" s="76" t="s">
        <v>32</v>
      </c>
      <c r="L5" s="77"/>
      <c r="M5" s="78"/>
      <c r="N5" s="79"/>
      <c r="O5" s="80"/>
      <c r="P5" s="52"/>
      <c r="S5" s="154" t="s">
        <v>104</v>
      </c>
      <c r="T5" s="155"/>
      <c r="U5" s="155"/>
      <c r="V5" s="155"/>
      <c r="W5" s="155"/>
      <c r="X5" s="155"/>
      <c r="Y5" s="155"/>
      <c r="Z5" s="155"/>
      <c r="AA5" s="155"/>
      <c r="AB5" s="155"/>
      <c r="AC5" s="155"/>
      <c r="AD5" s="156"/>
      <c r="AE5" s="159"/>
      <c r="AF5" s="154" t="s">
        <v>105</v>
      </c>
      <c r="AG5" s="155"/>
      <c r="AH5" s="155"/>
      <c r="AI5" s="155"/>
      <c r="AJ5" s="155"/>
      <c r="AK5" s="155"/>
      <c r="AL5" s="155"/>
      <c r="AM5" s="155"/>
      <c r="AN5" s="155"/>
      <c r="AO5" s="155"/>
      <c r="AP5" s="155"/>
      <c r="AQ5" s="156"/>
    </row>
    <row r="6" spans="1:43" ht="30.9" customHeight="1" x14ac:dyDescent="0.55000000000000004">
      <c r="A6" s="52"/>
      <c r="B6" s="71"/>
      <c r="C6" s="72" t="s">
        <v>33</v>
      </c>
      <c r="D6" s="73"/>
      <c r="E6" s="74"/>
      <c r="F6" s="74"/>
      <c r="G6" s="74"/>
      <c r="H6" s="74"/>
      <c r="I6" s="74"/>
      <c r="J6" s="75"/>
      <c r="K6" s="76" t="s">
        <v>34</v>
      </c>
      <c r="L6" s="77"/>
      <c r="M6" s="81"/>
      <c r="N6" s="82" t="s">
        <v>35</v>
      </c>
      <c r="O6" s="83"/>
      <c r="P6" s="52"/>
      <c r="S6" s="148" t="s">
        <v>95</v>
      </c>
      <c r="T6" s="148" t="s">
        <v>94</v>
      </c>
      <c r="U6" s="148" t="s">
        <v>95</v>
      </c>
      <c r="V6" s="148" t="s">
        <v>96</v>
      </c>
      <c r="W6" s="148" t="s">
        <v>96</v>
      </c>
      <c r="X6" s="148" t="s">
        <v>97</v>
      </c>
      <c r="Y6" s="148" t="s">
        <v>98</v>
      </c>
      <c r="Z6" s="148" t="s">
        <v>99</v>
      </c>
      <c r="AA6" s="148" t="s">
        <v>94</v>
      </c>
      <c r="AB6" s="148" t="s">
        <v>100</v>
      </c>
      <c r="AC6" s="148" t="s">
        <v>106</v>
      </c>
      <c r="AD6" s="148" t="s">
        <v>101</v>
      </c>
      <c r="AE6" s="4"/>
      <c r="AF6" s="148" t="s">
        <v>95</v>
      </c>
      <c r="AG6" s="148" t="s">
        <v>94</v>
      </c>
      <c r="AH6" s="148" t="s">
        <v>95</v>
      </c>
      <c r="AI6" s="148" t="s">
        <v>96</v>
      </c>
      <c r="AJ6" s="148" t="s">
        <v>96</v>
      </c>
      <c r="AK6" s="148" t="s">
        <v>97</v>
      </c>
      <c r="AL6" s="148" t="s">
        <v>98</v>
      </c>
      <c r="AM6" s="148" t="s">
        <v>99</v>
      </c>
      <c r="AN6" s="148" t="s">
        <v>94</v>
      </c>
      <c r="AO6" s="148" t="s">
        <v>100</v>
      </c>
      <c r="AP6" s="148" t="s">
        <v>106</v>
      </c>
      <c r="AQ6" s="148" t="s">
        <v>101</v>
      </c>
    </row>
    <row r="7" spans="1:43" ht="19.5" customHeight="1" x14ac:dyDescent="0.55000000000000004">
      <c r="A7" s="52"/>
      <c r="B7" s="71"/>
      <c r="C7" s="72" t="s">
        <v>36</v>
      </c>
      <c r="D7" s="73"/>
      <c r="E7" s="74"/>
      <c r="F7" s="74"/>
      <c r="G7" s="74"/>
      <c r="H7" s="74"/>
      <c r="I7" s="74"/>
      <c r="J7" s="75"/>
      <c r="K7" s="76" t="s">
        <v>37</v>
      </c>
      <c r="L7" s="77"/>
      <c r="M7" s="78"/>
      <c r="N7" s="84" t="s">
        <v>18</v>
      </c>
      <c r="O7" s="85"/>
      <c r="P7" s="52"/>
      <c r="S7" s="149" t="s">
        <v>6</v>
      </c>
      <c r="T7" s="149" t="s">
        <v>103</v>
      </c>
      <c r="U7" s="149" t="s">
        <v>15</v>
      </c>
      <c r="V7" s="149" t="s">
        <v>6</v>
      </c>
      <c r="W7" s="149" t="s">
        <v>15</v>
      </c>
      <c r="X7" s="149" t="s">
        <v>102</v>
      </c>
      <c r="Y7" s="149" t="s">
        <v>93</v>
      </c>
      <c r="Z7" s="149" t="s">
        <v>19</v>
      </c>
      <c r="AA7" s="149" t="s">
        <v>19</v>
      </c>
      <c r="AB7" s="149"/>
      <c r="AC7" s="149" t="s">
        <v>107</v>
      </c>
      <c r="AD7" s="149"/>
      <c r="AE7" s="4"/>
      <c r="AF7" s="149" t="s">
        <v>6</v>
      </c>
      <c r="AG7" s="149" t="s">
        <v>103</v>
      </c>
      <c r="AH7" s="149" t="s">
        <v>15</v>
      </c>
      <c r="AI7" s="149" t="s">
        <v>6</v>
      </c>
      <c r="AJ7" s="149" t="s">
        <v>15</v>
      </c>
      <c r="AK7" s="149" t="s">
        <v>102</v>
      </c>
      <c r="AL7" s="149" t="s">
        <v>93</v>
      </c>
      <c r="AM7" s="149" t="s">
        <v>19</v>
      </c>
      <c r="AN7" s="149" t="s">
        <v>19</v>
      </c>
      <c r="AO7" s="149"/>
      <c r="AP7" s="149" t="s">
        <v>107</v>
      </c>
      <c r="AQ7" s="149"/>
    </row>
    <row r="8" spans="1:43" ht="19.5" customHeight="1" x14ac:dyDescent="0.55000000000000004">
      <c r="A8" s="52"/>
      <c r="B8" s="71"/>
      <c r="C8" s="72" t="s">
        <v>38</v>
      </c>
      <c r="D8" s="73"/>
      <c r="E8" s="74"/>
      <c r="F8" s="74"/>
      <c r="G8" s="74"/>
      <c r="H8" s="74"/>
      <c r="I8" s="74"/>
      <c r="J8" s="75"/>
      <c r="K8" s="76" t="s">
        <v>39</v>
      </c>
      <c r="L8" s="77"/>
      <c r="M8" s="78"/>
      <c r="N8" s="84" t="s">
        <v>15</v>
      </c>
      <c r="O8" s="85"/>
      <c r="P8" s="52"/>
      <c r="S8">
        <v>1.75</v>
      </c>
      <c r="T8">
        <f>D36</f>
        <v>28.884</v>
      </c>
      <c r="U8">
        <f>S8/1000</f>
        <v>1.75E-3</v>
      </c>
      <c r="V8">
        <v>35</v>
      </c>
      <c r="W8">
        <f>V8/1000</f>
        <v>3.5000000000000003E-2</v>
      </c>
      <c r="X8">
        <f>PI()*U8*W8</f>
        <v>1.9242255003237485E-4</v>
      </c>
      <c r="Y8">
        <f>25*249.08891</f>
        <v>6227.2227499999999</v>
      </c>
      <c r="Z8">
        <f>X8*SQRT(2*Y8/1.18)</f>
        <v>1.976865673516404E-2</v>
      </c>
      <c r="AA8">
        <f>T8/1000</f>
        <v>2.8884E-2</v>
      </c>
      <c r="AB8">
        <f>AA8/Z8</f>
        <v>1.461100791366456</v>
      </c>
      <c r="AC8">
        <f>X8*10000</f>
        <v>1.9242255003237485</v>
      </c>
      <c r="AD8">
        <f>T8/AC8</f>
        <v>15.010714698012423</v>
      </c>
      <c r="AF8">
        <v>1.5</v>
      </c>
      <c r="AG8">
        <v>18.920999999999999</v>
      </c>
      <c r="AH8">
        <f>AF8/1000</f>
        <v>1.5E-3</v>
      </c>
      <c r="AI8">
        <v>30</v>
      </c>
      <c r="AJ8">
        <f>AI8/1000</f>
        <v>0.03</v>
      </c>
      <c r="AK8">
        <f>PI()*AH8*AJ8</f>
        <v>1.4137166941154068E-4</v>
      </c>
      <c r="AL8">
        <f>25*249.08891</f>
        <v>6227.2227499999999</v>
      </c>
      <c r="AM8">
        <f>AK8*SQRT(2*AL8/1.18)</f>
        <v>1.452391107073276E-2</v>
      </c>
      <c r="AN8">
        <f>AG8/1000</f>
        <v>1.8921E-2</v>
      </c>
      <c r="AO8">
        <f>AN8/AM8</f>
        <v>1.3027482685519773</v>
      </c>
      <c r="AP8">
        <f>AK8*1000</f>
        <v>0.1413716694115407</v>
      </c>
      <c r="AQ8">
        <f>AG8/AP8</f>
        <v>133.83869681074452</v>
      </c>
    </row>
    <row r="9" spans="1:43" ht="19.5" customHeight="1" x14ac:dyDescent="0.55000000000000004">
      <c r="A9" s="52"/>
      <c r="B9" s="71"/>
      <c r="C9" s="72" t="s">
        <v>40</v>
      </c>
      <c r="D9" s="73"/>
      <c r="E9" s="74"/>
      <c r="F9" s="74"/>
      <c r="G9" s="74"/>
      <c r="H9" s="74"/>
      <c r="I9" s="74"/>
      <c r="J9" s="75"/>
      <c r="K9" s="76" t="s">
        <v>41</v>
      </c>
      <c r="L9" s="77"/>
      <c r="M9" s="78"/>
      <c r="N9" s="84" t="s">
        <v>35</v>
      </c>
      <c r="O9" s="85"/>
      <c r="P9" s="52"/>
      <c r="S9">
        <v>3.5</v>
      </c>
      <c r="T9">
        <f>E36</f>
        <v>51.578000000000003</v>
      </c>
      <c r="U9">
        <f t="shared" ref="U9:U17" si="0">S9/1000</f>
        <v>3.5000000000000001E-3</v>
      </c>
      <c r="V9">
        <v>35</v>
      </c>
      <c r="W9">
        <f t="shared" ref="W9:W17" si="1">V9/1000</f>
        <v>3.5000000000000003E-2</v>
      </c>
      <c r="X9">
        <f t="shared" ref="X9:X17" si="2">PI()*U9*W9</f>
        <v>3.8484510006474971E-4</v>
      </c>
      <c r="Y9">
        <f t="shared" ref="Y9:Y17" si="3">25*249.08891</f>
        <v>6227.2227499999999</v>
      </c>
      <c r="Z9">
        <f t="shared" ref="Z9:Z17" si="4">X9*SQRT(2*Y9/1.18)</f>
        <v>3.953731347032808E-2</v>
      </c>
      <c r="AA9">
        <f t="shared" ref="AA9:AA17" si="5">T9/1000</f>
        <v>5.1578000000000006E-2</v>
      </c>
      <c r="AB9">
        <f t="shared" ref="AB9:AB17" si="6">AA9/Z9</f>
        <v>1.3045398251125031</v>
      </c>
      <c r="AC9">
        <f t="shared" ref="AC9:AC17" si="7">X9*10000</f>
        <v>3.848451000647497</v>
      </c>
      <c r="AD9">
        <f t="shared" ref="AD9:AD17" si="8">T9/AC9</f>
        <v>13.402275354765351</v>
      </c>
      <c r="AF9">
        <v>3</v>
      </c>
      <c r="AG9">
        <v>37.289499999999997</v>
      </c>
      <c r="AH9">
        <f t="shared" ref="AH9:AH17" si="9">AF9/1000</f>
        <v>3.0000000000000001E-3</v>
      </c>
      <c r="AI9">
        <v>30</v>
      </c>
      <c r="AJ9">
        <f t="shared" ref="AJ9:AJ17" si="10">AI9/1000</f>
        <v>0.03</v>
      </c>
      <c r="AK9">
        <f t="shared" ref="AK9:AK17" si="11">PI()*AH9*AJ9</f>
        <v>2.8274333882308137E-4</v>
      </c>
      <c r="AL9">
        <f t="shared" ref="AL9:AL17" si="12">25*249.08891</f>
        <v>6227.2227499999999</v>
      </c>
      <c r="AM9">
        <f t="shared" ref="AM9:AM17" si="13">AK9*SQRT(2*AL9/1.18)</f>
        <v>2.9047822141465521E-2</v>
      </c>
      <c r="AN9">
        <f t="shared" ref="AN9:AN17" si="14">AG9/1000</f>
        <v>3.7289499999999996E-2</v>
      </c>
      <c r="AO9">
        <f t="shared" ref="AO9:AO17" si="15">AN9/AM9</f>
        <v>1.2837279097343945</v>
      </c>
      <c r="AP9">
        <f t="shared" ref="AP9:AP17" si="16">AK9*1000</f>
        <v>0.28274333882308139</v>
      </c>
      <c r="AQ9">
        <f t="shared" ref="AQ9:AQ17" si="17">AG9/AP9</f>
        <v>131.88462778722734</v>
      </c>
    </row>
    <row r="10" spans="1:43" ht="19.5" customHeight="1" x14ac:dyDescent="0.55000000000000004">
      <c r="A10" s="52"/>
      <c r="B10" s="71"/>
      <c r="C10" s="72" t="s">
        <v>42</v>
      </c>
      <c r="D10" s="73"/>
      <c r="E10" s="74"/>
      <c r="F10" s="74"/>
      <c r="G10" s="74"/>
      <c r="H10" s="74"/>
      <c r="I10" s="74"/>
      <c r="J10" s="75"/>
      <c r="K10" s="76" t="s">
        <v>43</v>
      </c>
      <c r="L10" s="77"/>
      <c r="M10" s="78"/>
      <c r="N10" s="84" t="s">
        <v>15</v>
      </c>
      <c r="O10" s="85"/>
      <c r="P10" s="52"/>
      <c r="S10">
        <v>5.25</v>
      </c>
      <c r="T10">
        <v>71.864000000000004</v>
      </c>
      <c r="U10">
        <f t="shared" si="0"/>
        <v>5.2500000000000003E-3</v>
      </c>
      <c r="V10">
        <v>35</v>
      </c>
      <c r="W10">
        <f t="shared" si="1"/>
        <v>3.5000000000000003E-2</v>
      </c>
      <c r="X10">
        <f t="shared" si="2"/>
        <v>5.7726765009712458E-4</v>
      </c>
      <c r="Y10">
        <f t="shared" si="3"/>
        <v>6227.2227499999999</v>
      </c>
      <c r="Z10">
        <f t="shared" si="4"/>
        <v>5.9305970205492116E-2</v>
      </c>
      <c r="AA10">
        <f t="shared" si="5"/>
        <v>7.1864000000000011E-2</v>
      </c>
      <c r="AB10">
        <f t="shared" si="6"/>
        <v>1.2117498415588679</v>
      </c>
      <c r="AC10">
        <f t="shared" si="7"/>
        <v>5.7726765009712455</v>
      </c>
      <c r="AD10">
        <f t="shared" si="8"/>
        <v>12.448991379979283</v>
      </c>
      <c r="AF10">
        <v>4.5</v>
      </c>
      <c r="AG10">
        <v>51.578000000000003</v>
      </c>
      <c r="AH10">
        <f t="shared" si="9"/>
        <v>4.4999999999999997E-3</v>
      </c>
      <c r="AI10">
        <v>30</v>
      </c>
      <c r="AJ10">
        <f t="shared" si="10"/>
        <v>0.03</v>
      </c>
      <c r="AK10">
        <f t="shared" si="11"/>
        <v>4.24115008234622E-4</v>
      </c>
      <c r="AL10">
        <f t="shared" si="12"/>
        <v>6227.2227499999999</v>
      </c>
      <c r="AM10">
        <f t="shared" si="13"/>
        <v>4.3571733212198274E-2</v>
      </c>
      <c r="AN10">
        <f t="shared" si="14"/>
        <v>5.1578000000000006E-2</v>
      </c>
      <c r="AO10">
        <f t="shared" si="15"/>
        <v>1.1837491005650496</v>
      </c>
      <c r="AP10">
        <f t="shared" si="16"/>
        <v>0.424115008234622</v>
      </c>
      <c r="AQ10">
        <f t="shared" si="17"/>
        <v>121.61323933027822</v>
      </c>
    </row>
    <row r="11" spans="1:43" ht="19.5" customHeight="1" x14ac:dyDescent="0.55000000000000004">
      <c r="A11" s="52"/>
      <c r="B11" s="71"/>
      <c r="C11" s="72" t="s">
        <v>44</v>
      </c>
      <c r="D11" s="73">
        <v>87.5</v>
      </c>
      <c r="E11" s="74"/>
      <c r="F11" s="74"/>
      <c r="G11" s="74"/>
      <c r="H11" s="74"/>
      <c r="I11" s="74"/>
      <c r="J11" s="75"/>
      <c r="K11" s="76" t="s">
        <v>16</v>
      </c>
      <c r="L11" s="77"/>
      <c r="M11" s="86">
        <v>83.1</v>
      </c>
      <c r="N11" s="87" t="s">
        <v>6</v>
      </c>
      <c r="O11" s="88"/>
      <c r="P11" s="52"/>
      <c r="S11">
        <v>7</v>
      </c>
      <c r="T11">
        <v>88.447999999999993</v>
      </c>
      <c r="U11">
        <f t="shared" si="0"/>
        <v>7.0000000000000001E-3</v>
      </c>
      <c r="V11">
        <v>35</v>
      </c>
      <c r="W11">
        <f t="shared" si="1"/>
        <v>3.5000000000000003E-2</v>
      </c>
      <c r="X11">
        <f t="shared" si="2"/>
        <v>7.6969020012949941E-4</v>
      </c>
      <c r="Y11">
        <f t="shared" si="3"/>
        <v>6227.2227499999999</v>
      </c>
      <c r="Z11">
        <f t="shared" si="4"/>
        <v>7.9074626940656159E-2</v>
      </c>
      <c r="AA11">
        <f t="shared" si="5"/>
        <v>8.8447999999999999E-2</v>
      </c>
      <c r="AB11">
        <f t="shared" si="6"/>
        <v>1.1185383152851085</v>
      </c>
      <c r="AC11">
        <f t="shared" si="7"/>
        <v>7.696902001294994</v>
      </c>
      <c r="AD11">
        <f t="shared" si="8"/>
        <v>11.491376658442414</v>
      </c>
      <c r="AF11">
        <v>6</v>
      </c>
      <c r="AG11">
        <v>62.033000000000001</v>
      </c>
      <c r="AH11">
        <f t="shared" si="9"/>
        <v>6.0000000000000001E-3</v>
      </c>
      <c r="AI11">
        <v>30</v>
      </c>
      <c r="AJ11">
        <f t="shared" si="10"/>
        <v>0.03</v>
      </c>
      <c r="AK11">
        <f t="shared" si="11"/>
        <v>5.6548667764616273E-4</v>
      </c>
      <c r="AL11">
        <f t="shared" si="12"/>
        <v>6227.2227499999999</v>
      </c>
      <c r="AM11">
        <f t="shared" si="13"/>
        <v>5.8095644282931042E-2</v>
      </c>
      <c r="AN11">
        <f t="shared" si="14"/>
        <v>6.2032999999999998E-2</v>
      </c>
      <c r="AO11">
        <f t="shared" si="15"/>
        <v>1.0677736819286086</v>
      </c>
      <c r="AP11">
        <f t="shared" si="16"/>
        <v>0.56548667764616278</v>
      </c>
      <c r="AQ11">
        <f t="shared" si="17"/>
        <v>109.69842872021715</v>
      </c>
    </row>
    <row r="12" spans="1:43" ht="19.5" customHeight="1" thickBot="1" x14ac:dyDescent="0.6">
      <c r="A12" s="52"/>
      <c r="B12" s="89"/>
      <c r="C12" s="90" t="s">
        <v>45</v>
      </c>
      <c r="D12" s="91"/>
      <c r="E12" s="92"/>
      <c r="F12" s="92"/>
      <c r="G12" s="92"/>
      <c r="H12" s="92"/>
      <c r="I12" s="92"/>
      <c r="J12" s="93"/>
      <c r="K12" s="94" t="s">
        <v>46</v>
      </c>
      <c r="L12" s="95"/>
      <c r="M12" s="96"/>
      <c r="N12" s="97"/>
      <c r="O12" s="98"/>
      <c r="P12" s="52"/>
      <c r="S12">
        <v>8.75</v>
      </c>
      <c r="T12">
        <v>99.504000000000005</v>
      </c>
      <c r="U12">
        <f t="shared" si="0"/>
        <v>8.7500000000000008E-3</v>
      </c>
      <c r="V12">
        <v>35</v>
      </c>
      <c r="W12">
        <f t="shared" si="1"/>
        <v>3.5000000000000003E-2</v>
      </c>
      <c r="X12">
        <f t="shared" si="2"/>
        <v>9.6211275016187434E-4</v>
      </c>
      <c r="Y12">
        <f t="shared" si="3"/>
        <v>6227.2227499999999</v>
      </c>
      <c r="Z12">
        <f t="shared" si="4"/>
        <v>9.8843283675820195E-2</v>
      </c>
      <c r="AA12">
        <f t="shared" si="5"/>
        <v>9.9504000000000009E-2</v>
      </c>
      <c r="AB12">
        <f t="shared" si="6"/>
        <v>1.0066844837565978</v>
      </c>
      <c r="AC12">
        <f t="shared" si="7"/>
        <v>9.6211275016187443</v>
      </c>
      <c r="AD12">
        <f t="shared" si="8"/>
        <v>10.342238992598171</v>
      </c>
      <c r="AF12">
        <v>7.5</v>
      </c>
      <c r="AG12">
        <v>63.427</v>
      </c>
      <c r="AH12">
        <f t="shared" si="9"/>
        <v>7.4999999999999997E-3</v>
      </c>
      <c r="AI12">
        <v>30</v>
      </c>
      <c r="AJ12">
        <f t="shared" si="10"/>
        <v>0.03</v>
      </c>
      <c r="AK12">
        <f t="shared" si="11"/>
        <v>7.0685834705770342E-4</v>
      </c>
      <c r="AL12">
        <f t="shared" si="12"/>
        <v>6227.2227499999999</v>
      </c>
      <c r="AM12">
        <f t="shared" si="13"/>
        <v>7.2619555353663809E-2</v>
      </c>
      <c r="AN12">
        <f t="shared" si="14"/>
        <v>6.3426999999999997E-2</v>
      </c>
      <c r="AO12">
        <f t="shared" si="15"/>
        <v>0.87341487690340114</v>
      </c>
      <c r="AP12">
        <f t="shared" si="16"/>
        <v>0.70685834705770345</v>
      </c>
      <c r="AQ12">
        <f t="shared" si="17"/>
        <v>89.730849559907966</v>
      </c>
    </row>
    <row r="13" spans="1:43" ht="19.5" customHeight="1" thickBot="1" x14ac:dyDescent="0.6">
      <c r="A13" s="52"/>
      <c r="B13" s="52"/>
      <c r="C13" s="52"/>
      <c r="D13" s="52"/>
      <c r="E13" s="52"/>
      <c r="F13" s="52"/>
      <c r="G13" s="52"/>
      <c r="H13" s="52"/>
      <c r="I13" s="52"/>
      <c r="J13" s="52"/>
      <c r="K13" s="52"/>
      <c r="L13" s="52"/>
      <c r="M13" s="52"/>
      <c r="N13" s="52"/>
      <c r="O13" s="52"/>
      <c r="P13" s="52"/>
      <c r="S13">
        <v>10.5</v>
      </c>
      <c r="T13">
        <v>106.414</v>
      </c>
      <c r="U13">
        <f t="shared" si="0"/>
        <v>1.0500000000000001E-2</v>
      </c>
      <c r="V13">
        <v>35</v>
      </c>
      <c r="W13">
        <f t="shared" si="1"/>
        <v>3.5000000000000003E-2</v>
      </c>
      <c r="X13">
        <f t="shared" si="2"/>
        <v>1.1545353001942492E-3</v>
      </c>
      <c r="Y13">
        <f t="shared" si="3"/>
        <v>6227.2227499999999</v>
      </c>
      <c r="Z13">
        <f t="shared" si="4"/>
        <v>0.11861194041098423</v>
      </c>
      <c r="AA13">
        <f t="shared" si="5"/>
        <v>0.10641399999999999</v>
      </c>
      <c r="AB13">
        <f t="shared" si="6"/>
        <v>0.89716094038493088</v>
      </c>
      <c r="AC13">
        <f t="shared" si="7"/>
        <v>11.545353001942491</v>
      </c>
      <c r="AD13">
        <f t="shared" si="8"/>
        <v>9.2170416947923535</v>
      </c>
      <c r="AF13">
        <v>9</v>
      </c>
      <c r="AG13">
        <v>66.912000000000006</v>
      </c>
      <c r="AH13">
        <f t="shared" si="9"/>
        <v>8.9999999999999993E-3</v>
      </c>
      <c r="AI13">
        <v>30</v>
      </c>
      <c r="AJ13">
        <f t="shared" si="10"/>
        <v>0.03</v>
      </c>
      <c r="AK13">
        <f t="shared" si="11"/>
        <v>8.4823001646924399E-4</v>
      </c>
      <c r="AL13">
        <f t="shared" si="12"/>
        <v>6227.2227499999999</v>
      </c>
      <c r="AM13">
        <f t="shared" si="13"/>
        <v>8.7143466424396548E-2</v>
      </c>
      <c r="AN13">
        <f t="shared" si="14"/>
        <v>6.6911999999999999E-2</v>
      </c>
      <c r="AO13">
        <f t="shared" si="15"/>
        <v>0.7678372544205726</v>
      </c>
      <c r="AP13">
        <f t="shared" si="16"/>
        <v>0.84823001646924401</v>
      </c>
      <c r="AQ13">
        <f t="shared" si="17"/>
        <v>78.884263349369661</v>
      </c>
    </row>
    <row r="14" spans="1:43" ht="19.5" customHeight="1" x14ac:dyDescent="0.55000000000000004">
      <c r="A14" s="52"/>
      <c r="B14" s="99"/>
      <c r="C14" s="100"/>
      <c r="D14" s="101"/>
      <c r="E14" s="100"/>
      <c r="F14" s="100"/>
      <c r="G14" s="100"/>
      <c r="H14" s="102" t="s">
        <v>47</v>
      </c>
      <c r="I14" s="100"/>
      <c r="J14" s="100"/>
      <c r="K14" s="100"/>
      <c r="L14" s="100"/>
      <c r="M14" s="100"/>
      <c r="N14" s="100"/>
      <c r="O14" s="103"/>
      <c r="P14" s="52"/>
      <c r="S14">
        <v>12.25</v>
      </c>
      <c r="T14">
        <v>111.251</v>
      </c>
      <c r="U14">
        <f t="shared" si="0"/>
        <v>1.225E-2</v>
      </c>
      <c r="V14">
        <v>35</v>
      </c>
      <c r="W14">
        <f t="shared" si="1"/>
        <v>3.5000000000000003E-2</v>
      </c>
      <c r="X14">
        <f t="shared" si="2"/>
        <v>1.3469578502266239E-3</v>
      </c>
      <c r="Y14">
        <f t="shared" si="3"/>
        <v>6227.2227499999999</v>
      </c>
      <c r="Z14">
        <f t="shared" si="4"/>
        <v>0.13838059714614825</v>
      </c>
      <c r="AA14">
        <f t="shared" si="5"/>
        <v>0.111251</v>
      </c>
      <c r="AB14">
        <f t="shared" si="6"/>
        <v>0.80394941411117193</v>
      </c>
      <c r="AC14">
        <f t="shared" si="7"/>
        <v>13.46957850226624</v>
      </c>
      <c r="AD14">
        <f t="shared" si="8"/>
        <v>8.2594269732554864</v>
      </c>
      <c r="AF14">
        <v>10.5</v>
      </c>
      <c r="AG14">
        <v>67.608999999999995</v>
      </c>
      <c r="AH14">
        <f t="shared" si="9"/>
        <v>1.0500000000000001E-2</v>
      </c>
      <c r="AI14">
        <v>30</v>
      </c>
      <c r="AJ14">
        <f t="shared" si="10"/>
        <v>0.03</v>
      </c>
      <c r="AK14">
        <f t="shared" si="11"/>
        <v>9.8960168588078479E-4</v>
      </c>
      <c r="AL14">
        <f t="shared" si="12"/>
        <v>6227.2227499999999</v>
      </c>
      <c r="AM14">
        <f t="shared" si="13"/>
        <v>0.10166737749512933</v>
      </c>
      <c r="AN14">
        <f t="shared" si="14"/>
        <v>6.7608999999999989E-2</v>
      </c>
      <c r="AO14">
        <f t="shared" si="15"/>
        <v>0.66500190784638857</v>
      </c>
      <c r="AP14">
        <f t="shared" si="16"/>
        <v>0.98960168588078479</v>
      </c>
      <c r="AQ14">
        <f t="shared" si="17"/>
        <v>68.31940665079334</v>
      </c>
    </row>
    <row r="15" spans="1:43" ht="19.5" customHeight="1" x14ac:dyDescent="0.55000000000000004">
      <c r="A15" s="52"/>
      <c r="B15" s="104"/>
      <c r="C15" s="52"/>
      <c r="D15" s="105" t="s">
        <v>48</v>
      </c>
      <c r="E15" s="52"/>
      <c r="F15" s="105" t="s">
        <v>49</v>
      </c>
      <c r="G15" s="52"/>
      <c r="H15" s="105" t="s">
        <v>50</v>
      </c>
      <c r="I15" s="52"/>
      <c r="J15" s="105" t="s">
        <v>51</v>
      </c>
      <c r="K15" s="52"/>
      <c r="L15" s="105" t="s">
        <v>52</v>
      </c>
      <c r="M15" s="52"/>
      <c r="N15" s="105" t="s">
        <v>53</v>
      </c>
      <c r="O15" s="85"/>
      <c r="P15" s="52"/>
      <c r="S15">
        <v>14</v>
      </c>
      <c r="T15">
        <v>116.08799999999999</v>
      </c>
      <c r="U15">
        <f t="shared" si="0"/>
        <v>1.4E-2</v>
      </c>
      <c r="V15">
        <v>35</v>
      </c>
      <c r="W15">
        <f t="shared" si="1"/>
        <v>3.5000000000000003E-2</v>
      </c>
      <c r="X15">
        <f t="shared" si="2"/>
        <v>1.5393804002589988E-3</v>
      </c>
      <c r="Y15">
        <f t="shared" si="3"/>
        <v>6227.2227499999999</v>
      </c>
      <c r="Z15">
        <f t="shared" si="4"/>
        <v>0.15814925388131232</v>
      </c>
      <c r="AA15">
        <f t="shared" si="5"/>
        <v>0.116088</v>
      </c>
      <c r="AB15">
        <f t="shared" si="6"/>
        <v>0.7340407694058525</v>
      </c>
      <c r="AC15">
        <f t="shared" si="7"/>
        <v>15.393804002589988</v>
      </c>
      <c r="AD15">
        <f t="shared" si="8"/>
        <v>7.5412159321028343</v>
      </c>
      <c r="AF15">
        <v>12</v>
      </c>
      <c r="AG15">
        <v>68.305999999999997</v>
      </c>
      <c r="AH15">
        <f t="shared" si="9"/>
        <v>1.2E-2</v>
      </c>
      <c r="AI15">
        <v>30</v>
      </c>
      <c r="AJ15">
        <f t="shared" si="10"/>
        <v>0.03</v>
      </c>
      <c r="AK15">
        <f t="shared" si="11"/>
        <v>1.1309733552923255E-3</v>
      </c>
      <c r="AL15">
        <f t="shared" si="12"/>
        <v>6227.2227499999999</v>
      </c>
      <c r="AM15">
        <f t="shared" si="13"/>
        <v>0.11619128856586208</v>
      </c>
      <c r="AN15">
        <f t="shared" si="14"/>
        <v>6.8305999999999992E-2</v>
      </c>
      <c r="AO15">
        <f t="shared" si="15"/>
        <v>0.58787539791575072</v>
      </c>
      <c r="AP15">
        <f t="shared" si="16"/>
        <v>1.1309733552923256</v>
      </c>
      <c r="AQ15">
        <f t="shared" si="17"/>
        <v>60.395764126861124</v>
      </c>
    </row>
    <row r="16" spans="1:43" ht="19.5" customHeight="1" x14ac:dyDescent="0.55000000000000004">
      <c r="A16" s="52"/>
      <c r="B16" s="71"/>
      <c r="C16" s="72" t="s">
        <v>54</v>
      </c>
      <c r="D16" s="106">
        <v>35</v>
      </c>
      <c r="E16" s="107" t="s">
        <v>6</v>
      </c>
      <c r="F16" s="106">
        <v>5.5</v>
      </c>
      <c r="G16" s="107" t="s">
        <v>6</v>
      </c>
      <c r="H16" s="106">
        <v>1.75</v>
      </c>
      <c r="I16" s="107" t="s">
        <v>6</v>
      </c>
      <c r="J16" s="108">
        <f>(3.14/4)*(D16^2-F16^2)*2</f>
        <v>1875.7575000000002</v>
      </c>
      <c r="K16" s="107" t="s">
        <v>55</v>
      </c>
      <c r="L16" s="106">
        <v>0</v>
      </c>
      <c r="M16" s="107" t="s">
        <v>56</v>
      </c>
      <c r="N16" s="106"/>
      <c r="O16" s="109" t="s">
        <v>6</v>
      </c>
      <c r="P16" s="52"/>
      <c r="S16">
        <v>15.75</v>
      </c>
      <c r="T16">
        <v>118.852</v>
      </c>
      <c r="U16">
        <f t="shared" si="0"/>
        <v>1.575E-2</v>
      </c>
      <c r="V16">
        <v>35</v>
      </c>
      <c r="W16">
        <f t="shared" si="1"/>
        <v>3.5000000000000003E-2</v>
      </c>
      <c r="X16">
        <f t="shared" si="2"/>
        <v>1.7318029502913738E-3</v>
      </c>
      <c r="Y16">
        <f t="shared" si="3"/>
        <v>6227.2227499999999</v>
      </c>
      <c r="Z16">
        <f t="shared" si="4"/>
        <v>0.17791791061647635</v>
      </c>
      <c r="AA16">
        <f t="shared" si="5"/>
        <v>0.118852</v>
      </c>
      <c r="AB16">
        <f t="shared" si="6"/>
        <v>0.66801593829527317</v>
      </c>
      <c r="AC16">
        <f t="shared" si="7"/>
        <v>17.318029502913738</v>
      </c>
      <c r="AD16">
        <f t="shared" si="8"/>
        <v>6.8629055043475526</v>
      </c>
      <c r="AF16">
        <v>13.5</v>
      </c>
      <c r="AG16">
        <v>69.421199999999999</v>
      </c>
      <c r="AH16">
        <f t="shared" si="9"/>
        <v>1.35E-2</v>
      </c>
      <c r="AI16">
        <v>30</v>
      </c>
      <c r="AJ16">
        <f t="shared" si="10"/>
        <v>0.03</v>
      </c>
      <c r="AK16">
        <f t="shared" si="11"/>
        <v>1.2723450247038662E-3</v>
      </c>
      <c r="AL16">
        <f t="shared" si="12"/>
        <v>6227.2227499999999</v>
      </c>
      <c r="AM16">
        <f t="shared" si="13"/>
        <v>0.13071519963659484</v>
      </c>
      <c r="AN16">
        <f t="shared" si="14"/>
        <v>6.9421200000000002E-2</v>
      </c>
      <c r="AO16">
        <f t="shared" si="15"/>
        <v>0.53108743430756267</v>
      </c>
      <c r="AP16">
        <f t="shared" si="16"/>
        <v>1.2723450247038661</v>
      </c>
      <c r="AQ16">
        <f t="shared" si="17"/>
        <v>54.561615483314</v>
      </c>
    </row>
    <row r="17" spans="1:43" ht="19.5" customHeight="1" thickBot="1" x14ac:dyDescent="0.6">
      <c r="A17" s="52"/>
      <c r="B17" s="89"/>
      <c r="C17" s="90" t="s">
        <v>57</v>
      </c>
      <c r="D17" s="110">
        <v>30</v>
      </c>
      <c r="E17" s="111" t="s">
        <v>6</v>
      </c>
      <c r="F17" s="110">
        <v>5.5</v>
      </c>
      <c r="G17" s="111" t="s">
        <v>6</v>
      </c>
      <c r="H17" s="110">
        <v>1.5</v>
      </c>
      <c r="I17" s="111" t="s">
        <v>6</v>
      </c>
      <c r="J17" s="108">
        <f>(3.14/4)*(D17^2-F17^2)*2</f>
        <v>1365.5075000000002</v>
      </c>
      <c r="K17" s="111" t="s">
        <v>55</v>
      </c>
      <c r="L17" s="110">
        <v>0</v>
      </c>
      <c r="M17" s="111" t="s">
        <v>56</v>
      </c>
      <c r="N17" s="110"/>
      <c r="O17" s="112" t="s">
        <v>6</v>
      </c>
      <c r="P17" s="52"/>
      <c r="S17">
        <v>17.5</v>
      </c>
      <c r="U17">
        <f t="shared" si="0"/>
        <v>1.7500000000000002E-2</v>
      </c>
      <c r="V17">
        <v>35</v>
      </c>
      <c r="W17">
        <f t="shared" si="1"/>
        <v>3.5000000000000003E-2</v>
      </c>
      <c r="X17">
        <f t="shared" si="2"/>
        <v>1.9242255003237487E-3</v>
      </c>
      <c r="Y17">
        <f t="shared" si="3"/>
        <v>6227.2227499999999</v>
      </c>
      <c r="Z17">
        <f t="shared" si="4"/>
        <v>0.19768656735164039</v>
      </c>
      <c r="AA17">
        <f t="shared" si="5"/>
        <v>0</v>
      </c>
      <c r="AB17">
        <f t="shared" si="6"/>
        <v>0</v>
      </c>
      <c r="AC17">
        <f t="shared" si="7"/>
        <v>19.242255003237489</v>
      </c>
      <c r="AD17">
        <f t="shared" si="8"/>
        <v>0</v>
      </c>
      <c r="AF17">
        <v>15</v>
      </c>
      <c r="AH17">
        <f t="shared" si="9"/>
        <v>1.4999999999999999E-2</v>
      </c>
      <c r="AI17">
        <v>30</v>
      </c>
      <c r="AJ17">
        <f t="shared" si="10"/>
        <v>0.03</v>
      </c>
      <c r="AK17">
        <f t="shared" si="11"/>
        <v>1.4137166941154068E-3</v>
      </c>
      <c r="AL17">
        <f t="shared" si="12"/>
        <v>6227.2227499999999</v>
      </c>
      <c r="AM17">
        <f t="shared" si="13"/>
        <v>0.14523911070732762</v>
      </c>
      <c r="AN17">
        <f t="shared" si="14"/>
        <v>0</v>
      </c>
      <c r="AO17">
        <f t="shared" si="15"/>
        <v>0</v>
      </c>
      <c r="AP17">
        <f t="shared" si="16"/>
        <v>1.4137166941154069</v>
      </c>
      <c r="AQ17">
        <f t="shared" si="17"/>
        <v>0</v>
      </c>
    </row>
    <row r="18" spans="1:43" ht="19.5" customHeight="1" thickBot="1" x14ac:dyDescent="0.6">
      <c r="A18" s="52"/>
      <c r="B18" s="52"/>
      <c r="C18" s="113"/>
      <c r="D18" s="52"/>
      <c r="E18" s="105"/>
      <c r="F18" s="52"/>
      <c r="G18" s="105"/>
      <c r="H18" s="52"/>
      <c r="I18" s="105"/>
      <c r="J18" s="52"/>
      <c r="K18" s="105"/>
      <c r="L18" s="52"/>
      <c r="M18" s="105"/>
      <c r="N18" s="52"/>
      <c r="O18" s="105"/>
      <c r="P18" s="52"/>
    </row>
    <row r="19" spans="1:43" ht="19.5" customHeight="1" x14ac:dyDescent="0.55000000000000004">
      <c r="A19" s="52"/>
      <c r="B19" s="61"/>
      <c r="C19" s="114" t="s">
        <v>58</v>
      </c>
      <c r="D19" s="115">
        <v>0.05</v>
      </c>
      <c r="E19" s="116">
        <v>0.1</v>
      </c>
      <c r="F19" s="116">
        <v>0.15</v>
      </c>
      <c r="G19" s="116">
        <v>0.2</v>
      </c>
      <c r="H19" s="116">
        <v>0.25</v>
      </c>
      <c r="I19" s="116">
        <v>0.3</v>
      </c>
      <c r="J19" s="116">
        <v>0.35</v>
      </c>
      <c r="K19" s="116">
        <v>0.4</v>
      </c>
      <c r="L19" s="116">
        <v>0.45</v>
      </c>
      <c r="M19" s="116">
        <v>0.5</v>
      </c>
      <c r="N19" s="117"/>
      <c r="O19" s="118"/>
      <c r="P19" s="52"/>
    </row>
    <row r="20" spans="1:43" ht="19.5" customHeight="1" x14ac:dyDescent="0.55000000000000004">
      <c r="A20" s="52"/>
      <c r="B20" s="71"/>
      <c r="C20" s="72" t="s">
        <v>59</v>
      </c>
      <c r="D20" s="119">
        <v>1.75</v>
      </c>
      <c r="E20" s="106">
        <v>3.5</v>
      </c>
      <c r="F20" s="106">
        <v>5.25</v>
      </c>
      <c r="G20" s="106">
        <v>7</v>
      </c>
      <c r="H20" s="106">
        <v>8.75</v>
      </c>
      <c r="I20" s="106">
        <v>10.5</v>
      </c>
      <c r="J20" s="106">
        <v>12.25</v>
      </c>
      <c r="K20" s="106">
        <v>14</v>
      </c>
      <c r="L20" s="106">
        <v>15.75</v>
      </c>
      <c r="M20" s="120">
        <v>17.5</v>
      </c>
      <c r="N20" s="120"/>
      <c r="O20" s="121"/>
      <c r="P20" s="52"/>
    </row>
    <row r="21" spans="1:43" ht="19.5" customHeight="1" thickBot="1" x14ac:dyDescent="0.6">
      <c r="A21" s="52"/>
      <c r="B21" s="89"/>
      <c r="C21" s="90" t="s">
        <v>60</v>
      </c>
      <c r="D21" s="122">
        <v>1.5</v>
      </c>
      <c r="E21" s="110">
        <v>3</v>
      </c>
      <c r="F21" s="110">
        <v>4.5</v>
      </c>
      <c r="G21" s="110">
        <v>6</v>
      </c>
      <c r="H21" s="110">
        <v>7.5</v>
      </c>
      <c r="I21" s="110">
        <v>9</v>
      </c>
      <c r="J21" s="110">
        <v>10.5</v>
      </c>
      <c r="K21" s="110">
        <v>12</v>
      </c>
      <c r="L21" s="110">
        <v>13.5</v>
      </c>
      <c r="M21" s="110">
        <v>15</v>
      </c>
      <c r="N21" s="110"/>
      <c r="O21" s="123"/>
      <c r="P21" s="52"/>
    </row>
    <row r="22" spans="1:43" ht="19.5" customHeight="1" thickBot="1" x14ac:dyDescent="0.6">
      <c r="A22" s="52"/>
      <c r="C22" s="52"/>
      <c r="D22" s="52"/>
      <c r="E22" s="52"/>
      <c r="F22" s="52"/>
      <c r="G22" s="52"/>
      <c r="H22" s="52"/>
      <c r="I22" s="52"/>
      <c r="J22" s="52"/>
      <c r="K22" s="52"/>
      <c r="L22" s="52"/>
      <c r="M22" s="52"/>
      <c r="N22" s="52"/>
      <c r="O22" s="52"/>
      <c r="P22" s="52"/>
    </row>
    <row r="23" spans="1:43" ht="19.5" customHeight="1" x14ac:dyDescent="0.55000000000000004">
      <c r="A23" s="52"/>
      <c r="B23" s="61"/>
      <c r="C23" s="124" t="s">
        <v>61</v>
      </c>
      <c r="D23" s="125">
        <v>1</v>
      </c>
      <c r="E23" s="126">
        <v>2</v>
      </c>
      <c r="F23" s="126">
        <v>3</v>
      </c>
      <c r="G23" s="126">
        <v>4</v>
      </c>
      <c r="H23" s="126">
        <v>5</v>
      </c>
      <c r="I23" s="127">
        <v>6</v>
      </c>
      <c r="J23" s="104"/>
      <c r="K23" s="52"/>
      <c r="L23" s="52"/>
      <c r="M23" s="52"/>
      <c r="N23" s="52"/>
      <c r="O23" s="52"/>
      <c r="P23" s="52"/>
      <c r="S23" t="s">
        <v>128</v>
      </c>
    </row>
    <row r="24" spans="1:43" ht="19.5" customHeight="1" x14ac:dyDescent="0.55000000000000004">
      <c r="A24" s="52"/>
      <c r="B24" s="71"/>
      <c r="C24" s="128" t="s">
        <v>62</v>
      </c>
      <c r="D24" s="129">
        <v>16.5</v>
      </c>
      <c r="E24" s="130">
        <v>33.200000000000003</v>
      </c>
      <c r="F24" s="130">
        <v>69.7</v>
      </c>
      <c r="G24" s="130">
        <v>138.19999999999999</v>
      </c>
      <c r="H24" s="130">
        <v>207.8</v>
      </c>
      <c r="I24" s="131">
        <v>279.5</v>
      </c>
      <c r="J24" s="104"/>
      <c r="K24" s="52"/>
      <c r="L24" s="52"/>
      <c r="M24" s="52"/>
      <c r="N24" s="52"/>
      <c r="O24" s="52"/>
      <c r="P24" s="52"/>
    </row>
    <row r="25" spans="1:43" ht="19.5" customHeight="1" thickBot="1" x14ac:dyDescent="0.6">
      <c r="A25" s="52"/>
      <c r="B25" s="89"/>
      <c r="C25" s="132" t="s">
        <v>63</v>
      </c>
      <c r="D25" s="133">
        <v>19.5</v>
      </c>
      <c r="E25" s="134">
        <v>37.1</v>
      </c>
      <c r="F25" s="134">
        <v>75</v>
      </c>
      <c r="G25" s="134">
        <v>148.5</v>
      </c>
      <c r="H25" s="134">
        <v>219.6</v>
      </c>
      <c r="I25" s="135">
        <v>284.60000000000002</v>
      </c>
      <c r="J25" s="104"/>
      <c r="K25" s="52"/>
      <c r="L25" s="52"/>
      <c r="M25" s="52"/>
      <c r="N25" s="52"/>
      <c r="O25" s="52"/>
      <c r="P25" s="52"/>
    </row>
    <row r="26" spans="1:43" ht="19.5" customHeight="1" thickBot="1" x14ac:dyDescent="0.6">
      <c r="A26" s="52"/>
      <c r="C26" s="52"/>
      <c r="D26" s="52"/>
      <c r="E26" s="52"/>
      <c r="F26" s="52"/>
      <c r="G26" s="52"/>
      <c r="H26" s="52"/>
      <c r="I26" s="52"/>
      <c r="J26" s="52"/>
      <c r="K26" s="52"/>
      <c r="L26" s="52"/>
      <c r="M26" s="52"/>
      <c r="N26" s="52"/>
      <c r="O26" s="52"/>
      <c r="P26" s="52"/>
    </row>
    <row r="27" spans="1:43" ht="19.5" customHeight="1" x14ac:dyDescent="0.55000000000000004">
      <c r="A27" s="52"/>
      <c r="B27" s="99"/>
      <c r="C27" s="100"/>
      <c r="D27" s="100"/>
      <c r="E27" s="100"/>
      <c r="F27" s="100"/>
      <c r="G27" s="100"/>
      <c r="H27" s="102" t="s">
        <v>64</v>
      </c>
      <c r="I27" s="100"/>
      <c r="J27" s="100"/>
      <c r="K27" s="100"/>
      <c r="L27" s="100"/>
      <c r="M27" s="100"/>
      <c r="N27" s="100"/>
      <c r="O27" s="103"/>
      <c r="P27" s="52"/>
    </row>
    <row r="28" spans="1:43" ht="19.5" customHeight="1" x14ac:dyDescent="0.55000000000000004">
      <c r="A28" s="52"/>
      <c r="B28" s="136">
        <v>1</v>
      </c>
      <c r="C28" s="137" t="s">
        <v>29</v>
      </c>
      <c r="D28" s="137">
        <v>1</v>
      </c>
      <c r="E28" s="137">
        <v>2</v>
      </c>
      <c r="F28" s="137">
        <v>3</v>
      </c>
      <c r="G28" s="137">
        <v>4</v>
      </c>
      <c r="H28" s="137">
        <v>5</v>
      </c>
      <c r="I28" s="137">
        <v>6</v>
      </c>
      <c r="J28" s="137">
        <v>7</v>
      </c>
      <c r="K28" s="137">
        <v>8</v>
      </c>
      <c r="L28" s="137">
        <v>9</v>
      </c>
      <c r="M28" s="137">
        <v>10</v>
      </c>
      <c r="N28" s="137">
        <v>11</v>
      </c>
      <c r="O28" s="138"/>
      <c r="P28" s="52"/>
    </row>
    <row r="29" spans="1:43" ht="19.5" customHeight="1" x14ac:dyDescent="0.55000000000000004">
      <c r="A29" s="52"/>
      <c r="B29" s="139">
        <v>2</v>
      </c>
      <c r="C29" s="140" t="s">
        <v>65</v>
      </c>
      <c r="D29" s="106">
        <v>25</v>
      </c>
      <c r="E29" s="106">
        <v>25</v>
      </c>
      <c r="F29" s="106">
        <v>25</v>
      </c>
      <c r="G29" s="106">
        <v>25</v>
      </c>
      <c r="H29" s="106">
        <v>25</v>
      </c>
      <c r="I29" s="106">
        <v>25</v>
      </c>
      <c r="J29" s="106">
        <v>25</v>
      </c>
      <c r="K29" s="106">
        <v>25</v>
      </c>
      <c r="L29" s="106">
        <v>25</v>
      </c>
      <c r="M29" s="106">
        <v>25</v>
      </c>
      <c r="N29" s="106">
        <v>25</v>
      </c>
      <c r="O29" s="23"/>
      <c r="P29" s="52"/>
    </row>
    <row r="30" spans="1:43" ht="19.5" customHeight="1" x14ac:dyDescent="0.55000000000000004">
      <c r="A30" s="52"/>
      <c r="B30" s="139">
        <v>3</v>
      </c>
      <c r="C30" s="140" t="s">
        <v>66</v>
      </c>
      <c r="D30" s="119">
        <v>1.75</v>
      </c>
      <c r="E30" s="106">
        <v>3.5</v>
      </c>
      <c r="F30" s="106">
        <v>5.25</v>
      </c>
      <c r="G30" s="106">
        <v>7</v>
      </c>
      <c r="H30" s="106">
        <v>8.75</v>
      </c>
      <c r="I30" s="106">
        <v>10.5</v>
      </c>
      <c r="J30" s="106">
        <v>12.25</v>
      </c>
      <c r="K30" s="106">
        <v>14</v>
      </c>
      <c r="L30" s="106">
        <v>15.1</v>
      </c>
      <c r="M30" s="120">
        <v>17.5</v>
      </c>
      <c r="N30" s="106"/>
      <c r="O30" s="23"/>
      <c r="P30" s="52"/>
    </row>
    <row r="31" spans="1:43" ht="19.5" customHeight="1" x14ac:dyDescent="0.55000000000000004">
      <c r="A31" s="52"/>
      <c r="B31" s="139">
        <v>4</v>
      </c>
      <c r="C31" s="140" t="s">
        <v>67</v>
      </c>
      <c r="D31" s="106">
        <v>2</v>
      </c>
      <c r="E31" s="106">
        <v>3</v>
      </c>
      <c r="F31" s="106">
        <v>4</v>
      </c>
      <c r="G31" s="106">
        <v>4</v>
      </c>
      <c r="H31" s="106">
        <v>4</v>
      </c>
      <c r="I31" s="106">
        <v>4</v>
      </c>
      <c r="J31" s="106">
        <v>4</v>
      </c>
      <c r="K31" s="106">
        <v>4</v>
      </c>
      <c r="L31" s="106">
        <v>4</v>
      </c>
      <c r="M31" s="106"/>
      <c r="N31" s="106"/>
      <c r="O31" s="23"/>
      <c r="P31" s="52"/>
    </row>
    <row r="32" spans="1:43" ht="19.5" customHeight="1" x14ac:dyDescent="0.55000000000000004">
      <c r="A32" s="52"/>
      <c r="B32" s="139">
        <v>5</v>
      </c>
      <c r="C32" s="140" t="s">
        <v>68</v>
      </c>
      <c r="D32" s="106">
        <v>87</v>
      </c>
      <c r="E32" s="106">
        <v>74</v>
      </c>
      <c r="F32" s="106">
        <v>52</v>
      </c>
      <c r="G32" s="106">
        <v>64</v>
      </c>
      <c r="H32" s="106">
        <v>72</v>
      </c>
      <c r="I32" s="106">
        <v>77</v>
      </c>
      <c r="J32" s="106">
        <v>80.5</v>
      </c>
      <c r="K32" s="106">
        <v>84</v>
      </c>
      <c r="L32" s="106">
        <v>86</v>
      </c>
      <c r="M32" s="106"/>
      <c r="N32" s="106"/>
      <c r="O32" s="23"/>
      <c r="P32" s="52"/>
    </row>
    <row r="33" spans="1:16" ht="19.5" customHeight="1" x14ac:dyDescent="0.55000000000000004">
      <c r="A33" s="52"/>
      <c r="B33" s="139">
        <v>6</v>
      </c>
      <c r="C33" s="140" t="s">
        <v>69</v>
      </c>
      <c r="D33" s="106">
        <f>D32/100</f>
        <v>0.87</v>
      </c>
      <c r="E33" s="106">
        <f>E32/100</f>
        <v>0.74</v>
      </c>
      <c r="F33" s="106">
        <f t="shared" ref="F33:L33" si="18">F32/100</f>
        <v>0.52</v>
      </c>
      <c r="G33" s="106">
        <f t="shared" si="18"/>
        <v>0.64</v>
      </c>
      <c r="H33" s="106">
        <f t="shared" si="18"/>
        <v>0.72</v>
      </c>
      <c r="I33" s="106">
        <f t="shared" si="18"/>
        <v>0.77</v>
      </c>
      <c r="J33" s="106">
        <f t="shared" si="18"/>
        <v>0.80500000000000005</v>
      </c>
      <c r="K33" s="106">
        <f t="shared" si="18"/>
        <v>0.84</v>
      </c>
      <c r="L33" s="106">
        <f t="shared" si="18"/>
        <v>0.86</v>
      </c>
      <c r="M33" s="106"/>
      <c r="N33" s="106"/>
      <c r="O33" s="23"/>
      <c r="P33" s="52"/>
    </row>
    <row r="34" spans="1:16" ht="19.5" customHeight="1" x14ac:dyDescent="0.55000000000000004">
      <c r="A34" s="52"/>
      <c r="B34" s="139">
        <v>7</v>
      </c>
      <c r="C34" s="141" t="s">
        <v>70</v>
      </c>
      <c r="D34" s="106">
        <f>D33*E24</f>
        <v>28.884000000000004</v>
      </c>
      <c r="E34" s="106">
        <f>E33*F24</f>
        <v>51.578000000000003</v>
      </c>
      <c r="F34" s="106">
        <f>F33*G24</f>
        <v>71.86399999999999</v>
      </c>
      <c r="G34" s="106">
        <f>G33*G24</f>
        <v>88.447999999999993</v>
      </c>
      <c r="H34" s="106">
        <f>H33*G24</f>
        <v>99.503999999999991</v>
      </c>
      <c r="I34" s="106">
        <f>I33*G24</f>
        <v>106.41399999999999</v>
      </c>
      <c r="J34" s="106">
        <f>J33*G24</f>
        <v>111.25099999999999</v>
      </c>
      <c r="K34" s="106">
        <f>K33*G24</f>
        <v>116.08799999999998</v>
      </c>
      <c r="L34" s="106">
        <f>L33*G24</f>
        <v>118.85199999999999</v>
      </c>
      <c r="M34" s="106"/>
      <c r="N34" s="106"/>
      <c r="O34" s="23"/>
      <c r="P34" s="52"/>
    </row>
    <row r="35" spans="1:16" ht="19.5" customHeight="1" x14ac:dyDescent="0.55000000000000004">
      <c r="A35" s="52"/>
      <c r="B35" s="139">
        <v>8</v>
      </c>
      <c r="C35" s="140" t="s">
        <v>71</v>
      </c>
      <c r="D35" s="106">
        <v>0</v>
      </c>
      <c r="E35" s="106">
        <v>0</v>
      </c>
      <c r="F35" s="106">
        <v>0</v>
      </c>
      <c r="G35" s="106"/>
      <c r="H35" s="106">
        <v>0</v>
      </c>
      <c r="I35" s="106">
        <v>0</v>
      </c>
      <c r="J35" s="106">
        <v>0</v>
      </c>
      <c r="K35" s="106">
        <v>0</v>
      </c>
      <c r="L35" s="106">
        <v>0</v>
      </c>
      <c r="M35" s="106"/>
      <c r="N35" s="106"/>
      <c r="O35" s="23"/>
      <c r="P35" s="52"/>
    </row>
    <row r="36" spans="1:16" ht="19.5" customHeight="1" x14ac:dyDescent="0.55000000000000004">
      <c r="A36" s="52"/>
      <c r="B36" s="139">
        <v>9</v>
      </c>
      <c r="C36" s="140" t="s">
        <v>72</v>
      </c>
      <c r="D36" s="106">
        <v>28.884</v>
      </c>
      <c r="E36" s="106">
        <v>51.578000000000003</v>
      </c>
      <c r="F36" s="106">
        <v>71.864000000000004</v>
      </c>
      <c r="G36" s="106">
        <v>88.447999999999993</v>
      </c>
      <c r="H36" s="106">
        <v>99.504000000000005</v>
      </c>
      <c r="I36" s="106">
        <v>106.414</v>
      </c>
      <c r="J36" s="106">
        <v>111.251</v>
      </c>
      <c r="K36" s="106">
        <v>116.08799999999999</v>
      </c>
      <c r="L36" s="106">
        <v>118.852</v>
      </c>
      <c r="M36" s="106"/>
      <c r="N36" s="106"/>
      <c r="O36" s="23"/>
      <c r="P36" s="52"/>
    </row>
    <row r="37" spans="1:16" ht="19.5" customHeight="1" thickBot="1" x14ac:dyDescent="0.6">
      <c r="A37" s="52"/>
      <c r="B37" s="142">
        <v>10</v>
      </c>
      <c r="C37" s="143" t="s">
        <v>73</v>
      </c>
      <c r="D37" s="110"/>
      <c r="E37" s="110"/>
      <c r="F37" s="110"/>
      <c r="G37" s="110"/>
      <c r="H37" s="110"/>
      <c r="I37" s="110"/>
      <c r="J37" s="110"/>
      <c r="K37" s="110"/>
      <c r="L37" s="110"/>
      <c r="M37" s="110"/>
      <c r="N37" s="110"/>
      <c r="O37" s="32"/>
      <c r="P37" s="52"/>
    </row>
    <row r="38" spans="1:16" ht="19.5" customHeight="1" x14ac:dyDescent="0.55000000000000004">
      <c r="A38" s="52"/>
      <c r="B38" s="52"/>
      <c r="C38" s="52"/>
      <c r="D38" s="52"/>
      <c r="E38" s="144" t="s">
        <v>74</v>
      </c>
      <c r="F38" s="145"/>
      <c r="G38" s="105" t="s">
        <v>75</v>
      </c>
      <c r="H38" s="52"/>
      <c r="I38" s="52"/>
      <c r="J38" s="52"/>
      <c r="K38" s="144" t="s">
        <v>76</v>
      </c>
      <c r="L38" s="145"/>
      <c r="M38" s="105" t="s">
        <v>75</v>
      </c>
      <c r="N38" s="52"/>
      <c r="O38" s="52"/>
      <c r="P38" s="52"/>
    </row>
    <row r="39" spans="1:16" ht="19.5" customHeight="1" thickBot="1" x14ac:dyDescent="0.6">
      <c r="A39" s="52"/>
      <c r="B39" s="52"/>
      <c r="C39" s="52"/>
      <c r="D39" s="52"/>
      <c r="E39" s="52"/>
      <c r="F39" s="52"/>
      <c r="G39" s="52"/>
      <c r="H39" s="52"/>
      <c r="I39" s="52"/>
      <c r="J39" s="52"/>
      <c r="K39" s="52"/>
      <c r="L39" s="52"/>
      <c r="M39" s="52"/>
      <c r="N39" s="52"/>
      <c r="O39" s="52"/>
      <c r="P39" s="52"/>
    </row>
    <row r="40" spans="1:16" ht="19.5" customHeight="1" x14ac:dyDescent="0.55000000000000004">
      <c r="A40" s="52"/>
      <c r="B40" s="99"/>
      <c r="C40" s="100"/>
      <c r="D40" s="100"/>
      <c r="E40" s="100"/>
      <c r="F40" s="100"/>
      <c r="G40" s="100"/>
      <c r="H40" s="102" t="s">
        <v>77</v>
      </c>
      <c r="I40" s="100"/>
      <c r="J40" s="100"/>
      <c r="K40" s="100"/>
      <c r="L40" s="100"/>
      <c r="M40" s="100"/>
      <c r="N40" s="100"/>
      <c r="O40" s="103"/>
      <c r="P40" s="52"/>
    </row>
    <row r="41" spans="1:16" ht="19.5" customHeight="1" x14ac:dyDescent="0.55000000000000004">
      <c r="A41" s="52"/>
      <c r="B41" s="136">
        <v>1</v>
      </c>
      <c r="C41" s="137" t="s">
        <v>29</v>
      </c>
      <c r="D41" s="137">
        <v>1</v>
      </c>
      <c r="E41" s="137">
        <v>2</v>
      </c>
      <c r="F41" s="137">
        <v>3</v>
      </c>
      <c r="G41" s="137">
        <v>4</v>
      </c>
      <c r="H41" s="137">
        <v>5</v>
      </c>
      <c r="I41" s="137">
        <v>6</v>
      </c>
      <c r="J41" s="137">
        <v>7</v>
      </c>
      <c r="K41" s="137">
        <v>8</v>
      </c>
      <c r="L41" s="137">
        <v>9</v>
      </c>
      <c r="M41" s="137">
        <v>10</v>
      </c>
      <c r="N41" s="137">
        <v>11</v>
      </c>
      <c r="O41" s="138"/>
      <c r="P41" s="52"/>
    </row>
    <row r="42" spans="1:16" ht="19.5" customHeight="1" x14ac:dyDescent="0.55000000000000004">
      <c r="A42" s="52"/>
      <c r="B42" s="139">
        <v>2</v>
      </c>
      <c r="C42" s="140" t="s">
        <v>65</v>
      </c>
      <c r="D42" s="106">
        <v>25</v>
      </c>
      <c r="E42" s="106">
        <v>25</v>
      </c>
      <c r="F42" s="106">
        <v>25</v>
      </c>
      <c r="G42" s="106">
        <v>25</v>
      </c>
      <c r="H42" s="106">
        <v>25</v>
      </c>
      <c r="I42" s="106">
        <v>25</v>
      </c>
      <c r="J42" s="106">
        <v>25</v>
      </c>
      <c r="K42" s="106">
        <v>25</v>
      </c>
      <c r="L42" s="106">
        <v>25</v>
      </c>
      <c r="M42" s="106">
        <v>25</v>
      </c>
      <c r="N42" s="106">
        <v>25</v>
      </c>
      <c r="O42" s="23"/>
      <c r="P42" s="52"/>
    </row>
    <row r="43" spans="1:16" ht="19.5" customHeight="1" thickBot="1" x14ac:dyDescent="0.6">
      <c r="A43" s="52"/>
      <c r="B43" s="139">
        <v>3</v>
      </c>
      <c r="C43" s="140" t="s">
        <v>66</v>
      </c>
      <c r="D43" s="122">
        <v>1.5</v>
      </c>
      <c r="E43" s="110">
        <v>3</v>
      </c>
      <c r="F43" s="110">
        <v>4.5</v>
      </c>
      <c r="G43" s="110">
        <v>6</v>
      </c>
      <c r="H43" s="110">
        <v>7.5</v>
      </c>
      <c r="I43" s="110">
        <v>9</v>
      </c>
      <c r="J43" s="110">
        <v>10.5</v>
      </c>
      <c r="K43" s="110">
        <v>12</v>
      </c>
      <c r="L43" s="110">
        <v>13.5</v>
      </c>
      <c r="M43" s="110">
        <v>15</v>
      </c>
      <c r="N43" s="106"/>
      <c r="O43" s="23"/>
      <c r="P43" s="52"/>
    </row>
    <row r="44" spans="1:16" ht="19.5" customHeight="1" x14ac:dyDescent="0.55000000000000004">
      <c r="A44" s="52"/>
      <c r="B44" s="139">
        <v>4</v>
      </c>
      <c r="C44" s="140" t="s">
        <v>67</v>
      </c>
      <c r="D44" s="106">
        <v>2</v>
      </c>
      <c r="E44" s="106">
        <v>3</v>
      </c>
      <c r="F44" s="106">
        <v>3</v>
      </c>
      <c r="G44" s="106">
        <v>3</v>
      </c>
      <c r="H44" s="106">
        <v>3</v>
      </c>
      <c r="I44" s="106">
        <v>3</v>
      </c>
      <c r="J44" s="106">
        <v>3</v>
      </c>
      <c r="K44" s="106">
        <v>3</v>
      </c>
      <c r="L44" s="106">
        <v>3</v>
      </c>
      <c r="M44" s="106"/>
      <c r="N44" s="106"/>
      <c r="O44" s="23"/>
      <c r="P44" s="52"/>
    </row>
    <row r="45" spans="1:16" ht="19.5" customHeight="1" x14ac:dyDescent="0.55000000000000004">
      <c r="A45" s="52"/>
      <c r="B45" s="139">
        <v>5</v>
      </c>
      <c r="C45" s="140" t="s">
        <v>68</v>
      </c>
      <c r="D45" s="106">
        <v>51</v>
      </c>
      <c r="E45" s="106">
        <v>53.5</v>
      </c>
      <c r="F45" s="106">
        <v>74</v>
      </c>
      <c r="G45" s="106">
        <v>89</v>
      </c>
      <c r="H45" s="106">
        <v>91</v>
      </c>
      <c r="I45" s="106">
        <v>96</v>
      </c>
      <c r="J45" s="106">
        <v>97</v>
      </c>
      <c r="K45" s="106">
        <v>98</v>
      </c>
      <c r="L45" s="106">
        <v>99.6</v>
      </c>
      <c r="M45" s="106"/>
      <c r="N45" s="106"/>
      <c r="O45" s="23"/>
      <c r="P45" s="52"/>
    </row>
    <row r="46" spans="1:16" ht="19.5" customHeight="1" x14ac:dyDescent="0.55000000000000004">
      <c r="A46" s="52"/>
      <c r="B46" s="139">
        <v>6</v>
      </c>
      <c r="C46" s="140" t="s">
        <v>69</v>
      </c>
      <c r="D46" s="106">
        <f>D45/100</f>
        <v>0.51</v>
      </c>
      <c r="E46" s="106">
        <f>E45/100</f>
        <v>0.53500000000000003</v>
      </c>
      <c r="F46" s="106">
        <f t="shared" ref="F46:L46" si="19">F45/100</f>
        <v>0.74</v>
      </c>
      <c r="G46" s="106">
        <f t="shared" si="19"/>
        <v>0.89</v>
      </c>
      <c r="H46" s="106">
        <f t="shared" si="19"/>
        <v>0.91</v>
      </c>
      <c r="I46" s="106">
        <f t="shared" si="19"/>
        <v>0.96</v>
      </c>
      <c r="J46" s="106">
        <f t="shared" si="19"/>
        <v>0.97</v>
      </c>
      <c r="K46" s="106">
        <f t="shared" si="19"/>
        <v>0.98</v>
      </c>
      <c r="L46" s="106">
        <f t="shared" si="19"/>
        <v>0.996</v>
      </c>
      <c r="M46" s="106"/>
      <c r="N46" s="106"/>
      <c r="O46" s="23"/>
      <c r="P46" s="52"/>
    </row>
    <row r="47" spans="1:16" ht="19.5" customHeight="1" x14ac:dyDescent="0.55000000000000004">
      <c r="A47" s="52"/>
      <c r="B47" s="139">
        <v>7</v>
      </c>
      <c r="C47" s="141" t="s">
        <v>78</v>
      </c>
      <c r="D47" s="106">
        <f>D46*E25</f>
        <v>18.920999999999999</v>
      </c>
      <c r="E47" s="106">
        <f>E46*F24</f>
        <v>37.289500000000004</v>
      </c>
      <c r="F47" s="106">
        <f>F46*F24</f>
        <v>51.578000000000003</v>
      </c>
      <c r="G47" s="106">
        <f>G46*F24</f>
        <v>62.033000000000001</v>
      </c>
      <c r="H47" s="106">
        <f>H46*F24</f>
        <v>63.427000000000007</v>
      </c>
      <c r="I47" s="106">
        <f>I46*F24</f>
        <v>66.912000000000006</v>
      </c>
      <c r="J47" s="106">
        <f>J46*F24</f>
        <v>67.608999999999995</v>
      </c>
      <c r="K47" s="106">
        <f>K46*F24</f>
        <v>68.305999999999997</v>
      </c>
      <c r="L47" s="106">
        <f>L46*F24</f>
        <v>69.421199999999999</v>
      </c>
      <c r="M47" s="106"/>
      <c r="N47" s="106"/>
      <c r="O47" s="23"/>
      <c r="P47" s="52"/>
    </row>
    <row r="48" spans="1:16" ht="19.5" customHeight="1" x14ac:dyDescent="0.55000000000000004">
      <c r="A48" s="52"/>
      <c r="B48" s="139">
        <v>8</v>
      </c>
      <c r="C48" s="140" t="s">
        <v>71</v>
      </c>
      <c r="D48" s="106">
        <v>0</v>
      </c>
      <c r="E48" s="106">
        <v>0</v>
      </c>
      <c r="F48" s="106">
        <v>0</v>
      </c>
      <c r="G48" s="106">
        <v>0</v>
      </c>
      <c r="H48" s="106">
        <v>0</v>
      </c>
      <c r="I48" s="106">
        <v>0</v>
      </c>
      <c r="J48" s="106">
        <v>0</v>
      </c>
      <c r="K48" s="106">
        <v>0</v>
      </c>
      <c r="L48" s="106">
        <v>0</v>
      </c>
      <c r="M48" s="106"/>
      <c r="N48" s="106"/>
      <c r="O48" s="23"/>
      <c r="P48" s="52"/>
    </row>
    <row r="49" spans="1:17" ht="19.5" customHeight="1" x14ac:dyDescent="0.55000000000000004">
      <c r="A49" s="52"/>
      <c r="B49" s="139">
        <v>9</v>
      </c>
      <c r="C49" s="140" t="s">
        <v>72</v>
      </c>
      <c r="D49" s="106">
        <v>18.920999999999999</v>
      </c>
      <c r="E49" s="106">
        <v>37.289499999999997</v>
      </c>
      <c r="F49" s="106">
        <v>51.578000000000003</v>
      </c>
      <c r="G49" s="106">
        <v>62.033000000000001</v>
      </c>
      <c r="H49" s="106">
        <v>63.427</v>
      </c>
      <c r="I49" s="106">
        <v>66.912000000000006</v>
      </c>
      <c r="J49" s="106">
        <v>67.608999999999995</v>
      </c>
      <c r="K49" s="106">
        <v>68.305999999999997</v>
      </c>
      <c r="L49" s="106">
        <v>69.421199999999999</v>
      </c>
      <c r="M49" s="106"/>
      <c r="N49" s="106"/>
      <c r="O49" s="23"/>
      <c r="P49" s="52"/>
      <c r="Q49" s="146"/>
    </row>
    <row r="50" spans="1:17" ht="19.5" customHeight="1" thickBot="1" x14ac:dyDescent="0.6">
      <c r="A50" s="52"/>
      <c r="B50" s="142">
        <v>10</v>
      </c>
      <c r="C50" s="143" t="s">
        <v>73</v>
      </c>
      <c r="D50" s="110"/>
      <c r="E50" s="110"/>
      <c r="F50" s="110"/>
      <c r="G50" s="110"/>
      <c r="H50" s="110"/>
      <c r="I50" s="110"/>
      <c r="J50" s="110"/>
      <c r="K50" s="110"/>
      <c r="L50" s="110"/>
      <c r="M50" s="110"/>
      <c r="N50" s="110"/>
      <c r="O50" s="32"/>
      <c r="P50" s="52"/>
    </row>
    <row r="51" spans="1:17" ht="19.5" customHeight="1" x14ac:dyDescent="0.55000000000000004">
      <c r="A51" s="52"/>
      <c r="B51" s="52"/>
      <c r="C51" s="52"/>
      <c r="D51" s="52"/>
      <c r="E51" s="144" t="s">
        <v>74</v>
      </c>
      <c r="F51" s="145"/>
      <c r="G51" s="105" t="s">
        <v>75</v>
      </c>
      <c r="H51" s="52"/>
      <c r="I51" s="52"/>
      <c r="J51" s="52"/>
      <c r="K51" s="144" t="s">
        <v>76</v>
      </c>
      <c r="L51" s="145"/>
      <c r="M51" s="105" t="s">
        <v>75</v>
      </c>
      <c r="N51" s="52"/>
      <c r="O51" s="52"/>
      <c r="P51" s="52"/>
    </row>
    <row r="52" spans="1:17" ht="19.5" customHeight="1" x14ac:dyDescent="0.55000000000000004">
      <c r="A52" s="52"/>
      <c r="B52" s="52"/>
      <c r="C52" s="52"/>
      <c r="D52" s="52"/>
      <c r="E52" s="52"/>
      <c r="F52" s="52"/>
      <c r="G52" s="52"/>
      <c r="H52" s="52"/>
      <c r="I52" s="52"/>
      <c r="J52" s="52"/>
      <c r="K52" s="52"/>
      <c r="L52" s="52"/>
      <c r="M52" s="52"/>
      <c r="N52" s="52"/>
      <c r="O52" s="52"/>
      <c r="P52" s="52"/>
    </row>
    <row r="53" spans="1:17" ht="19.5" customHeight="1" x14ac:dyDescent="0.55000000000000004">
      <c r="A53" s="52"/>
      <c r="B53" s="52"/>
      <c r="C53" s="52"/>
      <c r="D53" s="105"/>
      <c r="E53" s="113" t="s">
        <v>79</v>
      </c>
      <c r="F53" s="145"/>
      <c r="G53" s="105"/>
      <c r="H53" s="105"/>
      <c r="I53" s="105"/>
      <c r="J53" s="113" t="s">
        <v>80</v>
      </c>
      <c r="K53" s="145"/>
      <c r="L53" s="105"/>
      <c r="M53" s="105"/>
      <c r="N53" s="105"/>
      <c r="O53" s="105"/>
      <c r="P53" s="52"/>
    </row>
    <row r="54" spans="1:17" ht="19.5" customHeight="1" x14ac:dyDescent="0.55000000000000004">
      <c r="A54" s="52"/>
      <c r="B54" s="52"/>
      <c r="C54" s="52"/>
      <c r="D54" s="105"/>
      <c r="E54" s="113" t="s">
        <v>81</v>
      </c>
      <c r="F54" s="145"/>
      <c r="G54" s="105"/>
      <c r="H54" s="105"/>
      <c r="I54" s="105"/>
      <c r="J54" s="113" t="s">
        <v>82</v>
      </c>
      <c r="K54" s="147"/>
      <c r="L54" s="105" t="s">
        <v>83</v>
      </c>
      <c r="M54" s="105"/>
      <c r="N54" s="105"/>
      <c r="O54" s="105"/>
      <c r="P54" s="52"/>
    </row>
    <row r="55" spans="1:17" ht="19.5" customHeight="1" x14ac:dyDescent="0.55000000000000004">
      <c r="A55" s="52"/>
      <c r="B55" s="52"/>
      <c r="C55" s="52"/>
      <c r="D55" s="105"/>
      <c r="E55" s="113" t="s">
        <v>84</v>
      </c>
      <c r="F55" s="145"/>
      <c r="G55" s="105"/>
      <c r="H55" s="105"/>
      <c r="I55" s="105"/>
      <c r="J55" s="113" t="s">
        <v>85</v>
      </c>
      <c r="K55" s="145"/>
      <c r="L55" s="145"/>
      <c r="M55" s="145"/>
      <c r="N55" s="145"/>
      <c r="O55" s="105" t="s">
        <v>86</v>
      </c>
      <c r="P55" s="52"/>
    </row>
    <row r="56" spans="1:17" x14ac:dyDescent="0.55000000000000004">
      <c r="A56" s="52"/>
      <c r="B56" s="52"/>
      <c r="C56" s="52"/>
      <c r="D56" s="52"/>
      <c r="E56" s="52"/>
      <c r="F56" s="52"/>
      <c r="G56" s="52"/>
      <c r="H56" s="52"/>
      <c r="I56" s="52"/>
      <c r="J56" s="52"/>
      <c r="K56" s="52"/>
      <c r="L56" s="52"/>
      <c r="M56" s="52"/>
      <c r="N56" s="52"/>
      <c r="O56" s="52"/>
      <c r="P56" s="52"/>
    </row>
    <row r="57" spans="1:17" x14ac:dyDescent="0.55000000000000004">
      <c r="A57" s="52"/>
      <c r="B57" s="52"/>
      <c r="C57" s="52"/>
      <c r="D57" s="52"/>
      <c r="E57" s="52"/>
      <c r="F57" s="52"/>
      <c r="G57" s="52"/>
      <c r="H57" s="52"/>
      <c r="I57" s="52"/>
      <c r="J57" s="52"/>
      <c r="K57" s="52"/>
      <c r="L57" s="52"/>
      <c r="M57" s="52"/>
      <c r="N57" s="52"/>
      <c r="O57" s="52"/>
      <c r="P57" s="52"/>
    </row>
    <row r="58" spans="1:17" x14ac:dyDescent="0.55000000000000004">
      <c r="A58" s="52"/>
      <c r="B58" s="52"/>
      <c r="C58" s="52"/>
      <c r="D58" s="52"/>
      <c r="E58" s="52"/>
      <c r="F58" s="52"/>
      <c r="G58" s="52"/>
      <c r="H58" s="52"/>
      <c r="I58" s="52"/>
      <c r="J58" s="52"/>
      <c r="K58" s="52"/>
      <c r="L58" s="52"/>
      <c r="M58" s="52"/>
      <c r="N58" s="52"/>
      <c r="O58" s="52"/>
      <c r="P58" s="52"/>
    </row>
    <row r="59" spans="1:17" x14ac:dyDescent="0.55000000000000004">
      <c r="A59" s="52"/>
      <c r="B59" s="52"/>
      <c r="C59" s="52"/>
      <c r="D59" s="52"/>
      <c r="E59" s="52"/>
      <c r="F59" s="52"/>
      <c r="G59" s="52"/>
      <c r="H59" s="52"/>
      <c r="I59" s="52"/>
      <c r="J59" s="52"/>
      <c r="K59" s="52"/>
      <c r="L59" s="52"/>
      <c r="M59" s="52"/>
      <c r="N59" s="52"/>
      <c r="O59" s="52"/>
      <c r="P59" s="52"/>
    </row>
    <row r="60" spans="1:17" x14ac:dyDescent="0.55000000000000004">
      <c r="A60" s="52"/>
      <c r="B60" s="52"/>
      <c r="C60" s="52"/>
      <c r="D60" s="52"/>
      <c r="E60" s="52"/>
      <c r="F60" s="52"/>
      <c r="G60" s="52"/>
      <c r="H60" s="52"/>
      <c r="I60" s="52"/>
      <c r="J60" s="52"/>
      <c r="K60" s="52"/>
      <c r="L60" s="52"/>
      <c r="M60" s="52"/>
      <c r="N60" s="52"/>
      <c r="O60" s="52"/>
      <c r="P60" s="52"/>
    </row>
  </sheetData>
  <mergeCells count="20">
    <mergeCell ref="S5:AD5"/>
    <mergeCell ref="AF5:AQ5"/>
    <mergeCell ref="D10:J10"/>
    <mergeCell ref="K10:L10"/>
    <mergeCell ref="D11:J11"/>
    <mergeCell ref="K11:L11"/>
    <mergeCell ref="D12:J12"/>
    <mergeCell ref="K12:L12"/>
    <mergeCell ref="D7:J7"/>
    <mergeCell ref="K7:L7"/>
    <mergeCell ref="D8:J8"/>
    <mergeCell ref="K8:L8"/>
    <mergeCell ref="D9:J9"/>
    <mergeCell ref="K9:L9"/>
    <mergeCell ref="D4:J4"/>
    <mergeCell ref="K4:L4"/>
    <mergeCell ref="D5:J5"/>
    <mergeCell ref="K5:L5"/>
    <mergeCell ref="D6:J6"/>
    <mergeCell ref="K6:L6"/>
  </mergeCells>
  <pageMargins left="0.7" right="0.7" top="0.75" bottom="0.75" header="0.3" footer="0.3"/>
  <pageSetup scale="54"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D73F4-3853-42FD-8BEE-9DC9662DE968}">
  <dimension ref="A1:F14"/>
  <sheetViews>
    <sheetView workbookViewId="0">
      <selection activeCell="C18" sqref="C18"/>
    </sheetView>
  </sheetViews>
  <sheetFormatPr defaultRowHeight="14.4" x14ac:dyDescent="0.55000000000000004"/>
  <cols>
    <col min="1" max="1" width="20.15625" customWidth="1"/>
  </cols>
  <sheetData>
    <row r="1" spans="1:6" ht="43.2" x14ac:dyDescent="0.55000000000000004">
      <c r="A1" s="148" t="s">
        <v>133</v>
      </c>
      <c r="B1" s="148" t="s">
        <v>132</v>
      </c>
      <c r="C1" s="148" t="s">
        <v>131</v>
      </c>
      <c r="D1" s="148" t="s">
        <v>129</v>
      </c>
      <c r="E1" s="148" t="s">
        <v>130</v>
      </c>
      <c r="F1" s="1"/>
    </row>
    <row r="2" spans="1:6" x14ac:dyDescent="0.55000000000000004">
      <c r="A2" s="148" t="s">
        <v>134</v>
      </c>
      <c r="B2" s="166">
        <v>47</v>
      </c>
      <c r="C2" s="166">
        <v>26</v>
      </c>
      <c r="D2" s="166">
        <f xml:space="preserve"> B2 - C2</f>
        <v>21</v>
      </c>
      <c r="E2" s="166">
        <f xml:space="preserve"> (B2 - C2) / B2 * 100</f>
        <v>44.680851063829785</v>
      </c>
    </row>
    <row r="3" spans="1:6" x14ac:dyDescent="0.55000000000000004">
      <c r="A3" s="148" t="s">
        <v>135</v>
      </c>
      <c r="B3" s="166">
        <v>10</v>
      </c>
      <c r="C3" s="166">
        <v>5</v>
      </c>
      <c r="D3" s="166">
        <f t="shared" ref="D3:D5" si="0" xml:space="preserve"> B3 - C3</f>
        <v>5</v>
      </c>
      <c r="E3" s="166">
        <f t="shared" ref="E3:E5" si="1" xml:space="preserve"> (B3 - C3) / B3 * 100</f>
        <v>50</v>
      </c>
    </row>
    <row r="4" spans="1:6" x14ac:dyDescent="0.55000000000000004">
      <c r="A4" s="148" t="s">
        <v>136</v>
      </c>
      <c r="B4" s="166">
        <v>34</v>
      </c>
      <c r="C4" s="166">
        <v>27</v>
      </c>
      <c r="D4" s="166">
        <f t="shared" si="0"/>
        <v>7</v>
      </c>
      <c r="E4" s="166">
        <f t="shared" si="1"/>
        <v>20.588235294117645</v>
      </c>
    </row>
    <row r="5" spans="1:6" x14ac:dyDescent="0.55000000000000004">
      <c r="A5" s="148" t="s">
        <v>137</v>
      </c>
      <c r="B5" s="166">
        <v>33</v>
      </c>
      <c r="C5" s="166">
        <v>25</v>
      </c>
      <c r="D5" s="166">
        <f t="shared" si="0"/>
        <v>8</v>
      </c>
      <c r="E5" s="166">
        <f t="shared" si="1"/>
        <v>24.242424242424242</v>
      </c>
    </row>
    <row r="7" spans="1:6" x14ac:dyDescent="0.55000000000000004">
      <c r="A7" s="150" t="s">
        <v>138</v>
      </c>
      <c r="B7" s="106">
        <f xml:space="preserve"> B2 + B3 + (B4/3) + B5</f>
        <v>101.33333333333333</v>
      </c>
    </row>
    <row r="8" spans="1:6" x14ac:dyDescent="0.55000000000000004">
      <c r="A8" s="150" t="s">
        <v>139</v>
      </c>
      <c r="B8" s="106">
        <f xml:space="preserve"> C2 + C3 + (C4/3) + C5</f>
        <v>65</v>
      </c>
    </row>
    <row r="9" spans="1:6" x14ac:dyDescent="0.55000000000000004">
      <c r="A9" s="150" t="s">
        <v>145</v>
      </c>
      <c r="B9" s="106">
        <f xml:space="preserve"> 1 / (1.25^2)</f>
        <v>0.64</v>
      </c>
    </row>
    <row r="10" spans="1:6" x14ac:dyDescent="0.55000000000000004">
      <c r="A10" s="150" t="s">
        <v>140</v>
      </c>
      <c r="B10" s="106">
        <f xml:space="preserve"> B8 / B7</f>
        <v>0.64144736842105265</v>
      </c>
    </row>
    <row r="11" spans="1:6" x14ac:dyDescent="0.55000000000000004">
      <c r="A11" s="150" t="s">
        <v>141</v>
      </c>
      <c r="B11" s="106">
        <f xml:space="preserve"> SQRT(B7 / B8)</f>
        <v>1.2485889471616987</v>
      </c>
    </row>
    <row r="12" spans="1:6" x14ac:dyDescent="0.55000000000000004">
      <c r="A12" s="150" t="s">
        <v>142</v>
      </c>
      <c r="B12" s="106">
        <f xml:space="preserve"> (B11 - 1) * 100</f>
        <v>24.858894716169864</v>
      </c>
    </row>
    <row r="13" spans="1:6" x14ac:dyDescent="0.55000000000000004">
      <c r="A13" s="150" t="s">
        <v>143</v>
      </c>
      <c r="B13" s="106">
        <v>2730.3310000000001</v>
      </c>
    </row>
    <row r="14" spans="1:6" x14ac:dyDescent="0.55000000000000004">
      <c r="A14" s="150" t="s">
        <v>144</v>
      </c>
      <c r="B14" s="106">
        <f xml:space="preserve"> B13 * B11</f>
        <v>3409.061108692948</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5559F-69C4-420E-B804-9E1180631203}">
  <dimension ref="O2:AB25"/>
  <sheetViews>
    <sheetView zoomScale="53" workbookViewId="0">
      <selection activeCell="H13" sqref="H13"/>
    </sheetView>
  </sheetViews>
  <sheetFormatPr defaultRowHeight="14.4" x14ac:dyDescent="0.55000000000000004"/>
  <cols>
    <col min="1" max="1" width="16.3125" customWidth="1"/>
    <col min="22" max="22" width="14.68359375" customWidth="1"/>
    <col min="23" max="23" width="14.3125" customWidth="1"/>
  </cols>
  <sheetData>
    <row r="2" spans="15:28" ht="29.1" thickBot="1" x14ac:dyDescent="0.6">
      <c r="V2" s="148" t="s">
        <v>146</v>
      </c>
      <c r="W2" s="166">
        <f>INDEX($Y$16:$Y$25, MATCH(MAX($Z$16:$Z$25), $Z$14:$Z$22, 0))</f>
        <v>9.9504000000000009E-2</v>
      </c>
    </row>
    <row r="3" spans="15:28" ht="57.6" x14ac:dyDescent="0.55000000000000004">
      <c r="O3" s="167" t="s">
        <v>11</v>
      </c>
      <c r="P3" s="168">
        <v>10.8</v>
      </c>
      <c r="Q3" s="169" t="s">
        <v>12</v>
      </c>
      <c r="R3" s="183" t="s">
        <v>13</v>
      </c>
      <c r="S3" s="184"/>
      <c r="V3" s="148" t="s">
        <v>147</v>
      </c>
      <c r="W3" s="166">
        <v>1</v>
      </c>
    </row>
    <row r="4" spans="15:28" ht="43.2" x14ac:dyDescent="0.55000000000000004">
      <c r="O4" s="170" t="s">
        <v>14</v>
      </c>
      <c r="P4" s="171">
        <v>87.45</v>
      </c>
      <c r="Q4" s="172" t="s">
        <v>6</v>
      </c>
      <c r="R4" s="185">
        <f>P4/1000</f>
        <v>8.745E-2</v>
      </c>
      <c r="S4" s="186" t="s">
        <v>15</v>
      </c>
      <c r="V4" s="148" t="s">
        <v>148</v>
      </c>
      <c r="W4" s="166">
        <f>P7 * W3</f>
        <v>4</v>
      </c>
    </row>
    <row r="5" spans="15:28" x14ac:dyDescent="0.55000000000000004">
      <c r="O5" s="170" t="s">
        <v>16</v>
      </c>
      <c r="P5" s="171">
        <v>83.1</v>
      </c>
      <c r="Q5" s="172" t="s">
        <v>6</v>
      </c>
      <c r="R5" s="185">
        <f>P5/1000</f>
        <v>8.3099999999999993E-2</v>
      </c>
      <c r="S5" s="187" t="s">
        <v>15</v>
      </c>
      <c r="V5" s="148" t="s">
        <v>149</v>
      </c>
      <c r="W5" s="166">
        <f>W2 * W4</f>
        <v>0.39801600000000004</v>
      </c>
    </row>
    <row r="6" spans="15:28" ht="24.6" x14ac:dyDescent="0.55000000000000004">
      <c r="O6" s="170" t="s">
        <v>17</v>
      </c>
      <c r="P6" s="171">
        <v>36.520000000000003</v>
      </c>
      <c r="Q6" s="172" t="s">
        <v>18</v>
      </c>
      <c r="R6" s="188">
        <f>P6/1000000</f>
        <v>3.6520000000000003E-5</v>
      </c>
      <c r="S6" s="189" t="s">
        <v>19</v>
      </c>
      <c r="V6" s="148"/>
      <c r="W6" s="166"/>
    </row>
    <row r="7" spans="15:28" ht="28.8" x14ac:dyDescent="0.55000000000000004">
      <c r="O7" s="170" t="s">
        <v>20</v>
      </c>
      <c r="P7" s="171">
        <v>4</v>
      </c>
      <c r="Q7" s="172" t="s">
        <v>12</v>
      </c>
      <c r="R7" s="188"/>
      <c r="S7" s="189"/>
      <c r="V7" s="148" t="s">
        <v>150</v>
      </c>
      <c r="W7" s="166">
        <f>R9</f>
        <v>1.9965055605689255E-3</v>
      </c>
    </row>
    <row r="8" spans="15:28" ht="28.8" x14ac:dyDescent="0.55000000000000004">
      <c r="O8" s="170" t="s">
        <v>21</v>
      </c>
      <c r="P8" s="173">
        <v>146.25</v>
      </c>
      <c r="Q8" s="172" t="s">
        <v>6</v>
      </c>
      <c r="R8" s="188">
        <f>P8/1000</f>
        <v>0.14624999999999999</v>
      </c>
      <c r="S8" s="189" t="s">
        <v>15</v>
      </c>
      <c r="V8" s="148" t="s">
        <v>151</v>
      </c>
      <c r="W8" s="166">
        <v>0.3</v>
      </c>
    </row>
    <row r="9" spans="15:28" ht="14.7" thickBot="1" x14ac:dyDescent="0.6">
      <c r="O9" s="174" t="s">
        <v>22</v>
      </c>
      <c r="P9" s="175">
        <f>(((PI()*(0.5*R4)^2)*R5))*1000000*P7</f>
        <v>1996.5055605689254</v>
      </c>
      <c r="Q9" s="176" t="s">
        <v>18</v>
      </c>
      <c r="R9" s="190">
        <f>P9/1000000</f>
        <v>1.9965055605689255E-3</v>
      </c>
      <c r="S9" s="191" t="s">
        <v>19</v>
      </c>
      <c r="V9" s="148"/>
      <c r="W9" s="166"/>
    </row>
    <row r="10" spans="15:28" ht="43.2" x14ac:dyDescent="0.55000000000000004">
      <c r="O10" s="177" t="s">
        <v>23</v>
      </c>
      <c r="P10" s="178">
        <f>2 * (P5/1000) * P11 / 60</f>
        <v>11.08</v>
      </c>
      <c r="Q10" s="179" t="s">
        <v>9</v>
      </c>
      <c r="R10" s="192"/>
      <c r="S10" s="193"/>
      <c r="V10" s="148" t="s">
        <v>152</v>
      </c>
      <c r="W10" s="166">
        <f xml:space="preserve"> (2 * 60 * W8 * W5) / W7</f>
        <v>7176.8274944933901</v>
      </c>
    </row>
    <row r="11" spans="15:28" ht="14.7" thickBot="1" x14ac:dyDescent="0.6">
      <c r="O11" s="180" t="s">
        <v>24</v>
      </c>
      <c r="P11" s="181">
        <v>4000</v>
      </c>
      <c r="Q11" s="182" t="s">
        <v>12</v>
      </c>
      <c r="R11" s="194"/>
      <c r="S11" s="195"/>
    </row>
    <row r="13" spans="15:28" x14ac:dyDescent="0.55000000000000004">
      <c r="Q13" s="154" t="s">
        <v>104</v>
      </c>
      <c r="R13" s="155"/>
      <c r="S13" s="155"/>
      <c r="T13" s="155"/>
      <c r="U13" s="155"/>
      <c r="V13" s="155"/>
      <c r="W13" s="155"/>
      <c r="X13" s="155"/>
      <c r="Y13" s="155"/>
      <c r="Z13" s="155"/>
      <c r="AA13" s="155"/>
      <c r="AB13" s="156"/>
    </row>
    <row r="14" spans="15:28" ht="28.8" x14ac:dyDescent="0.55000000000000004">
      <c r="Q14" s="148" t="s">
        <v>95</v>
      </c>
      <c r="R14" s="148" t="s">
        <v>94</v>
      </c>
      <c r="S14" s="148" t="s">
        <v>95</v>
      </c>
      <c r="T14" s="148" t="s">
        <v>96</v>
      </c>
      <c r="U14" s="148" t="s">
        <v>96</v>
      </c>
      <c r="V14" s="148" t="s">
        <v>97</v>
      </c>
      <c r="W14" s="148" t="s">
        <v>98</v>
      </c>
      <c r="X14" s="148" t="s">
        <v>99</v>
      </c>
      <c r="Y14" s="148" t="s">
        <v>94</v>
      </c>
      <c r="Z14" s="148" t="s">
        <v>100</v>
      </c>
      <c r="AA14" s="148" t="s">
        <v>106</v>
      </c>
      <c r="AB14" s="148" t="s">
        <v>101</v>
      </c>
    </row>
    <row r="15" spans="15:28" x14ac:dyDescent="0.55000000000000004">
      <c r="Q15" s="149" t="s">
        <v>6</v>
      </c>
      <c r="R15" s="149" t="s">
        <v>103</v>
      </c>
      <c r="S15" s="149" t="s">
        <v>15</v>
      </c>
      <c r="T15" s="149" t="s">
        <v>6</v>
      </c>
      <c r="U15" s="149" t="s">
        <v>15</v>
      </c>
      <c r="V15" s="149" t="s">
        <v>102</v>
      </c>
      <c r="W15" s="149" t="s">
        <v>93</v>
      </c>
      <c r="X15" s="149" t="s">
        <v>19</v>
      </c>
      <c r="Y15" s="149" t="s">
        <v>19</v>
      </c>
      <c r="Z15" s="149"/>
      <c r="AA15" s="149" t="s">
        <v>107</v>
      </c>
      <c r="AB15" s="149"/>
    </row>
    <row r="16" spans="15:28" x14ac:dyDescent="0.55000000000000004">
      <c r="Q16">
        <v>1.75</v>
      </c>
      <c r="R16">
        <f>B44</f>
        <v>0</v>
      </c>
      <c r="S16">
        <f>Q16/1000</f>
        <v>1.75E-3</v>
      </c>
      <c r="T16">
        <v>35</v>
      </c>
      <c r="U16">
        <f>T16/1000</f>
        <v>3.5000000000000003E-2</v>
      </c>
      <c r="V16">
        <f>PI()*S16*U16</f>
        <v>1.9242255003237485E-4</v>
      </c>
      <c r="W16">
        <f>25*249.08891</f>
        <v>6227.2227499999999</v>
      </c>
      <c r="X16">
        <f>V16*SQRT(2*W16/1.18)</f>
        <v>1.976865673516404E-2</v>
      </c>
      <c r="Y16">
        <f>R16/1000</f>
        <v>0</v>
      </c>
      <c r="Z16">
        <f>Y16/X16</f>
        <v>0</v>
      </c>
      <c r="AA16">
        <f>V16*10000</f>
        <v>1.9242255003237485</v>
      </c>
      <c r="AB16">
        <f>R16/AA16</f>
        <v>0</v>
      </c>
    </row>
    <row r="17" spans="17:28" x14ac:dyDescent="0.55000000000000004">
      <c r="Q17">
        <v>3.5</v>
      </c>
      <c r="R17">
        <f>C44</f>
        <v>0</v>
      </c>
      <c r="S17">
        <f t="shared" ref="S17:S25" si="0">Q17/1000</f>
        <v>3.5000000000000001E-3</v>
      </c>
      <c r="T17">
        <v>35</v>
      </c>
      <c r="U17">
        <f t="shared" ref="U17:U25" si="1">T17/1000</f>
        <v>3.5000000000000003E-2</v>
      </c>
      <c r="V17">
        <f t="shared" ref="V17:V25" si="2">PI()*S17*U17</f>
        <v>3.8484510006474971E-4</v>
      </c>
      <c r="W17">
        <f t="shared" ref="W17:W25" si="3">25*249.08891</f>
        <v>6227.2227499999999</v>
      </c>
      <c r="X17">
        <f t="shared" ref="X17:X25" si="4">V17*SQRT(2*W17/1.18)</f>
        <v>3.953731347032808E-2</v>
      </c>
      <c r="Y17">
        <f>R17/1000</f>
        <v>0</v>
      </c>
      <c r="Z17">
        <f>Y17/X17</f>
        <v>0</v>
      </c>
      <c r="AA17">
        <f t="shared" ref="AA17:AA25" si="5">V17*10000</f>
        <v>3.848451000647497</v>
      </c>
      <c r="AB17">
        <f t="shared" ref="AB17:AB25" si="6">R17/AA17</f>
        <v>0</v>
      </c>
    </row>
    <row r="18" spans="17:28" x14ac:dyDescent="0.55000000000000004">
      <c r="Q18">
        <v>5.25</v>
      </c>
      <c r="R18">
        <v>71.864000000000004</v>
      </c>
      <c r="S18">
        <f t="shared" si="0"/>
        <v>5.2500000000000003E-3</v>
      </c>
      <c r="T18">
        <v>35</v>
      </c>
      <c r="U18">
        <f t="shared" si="1"/>
        <v>3.5000000000000003E-2</v>
      </c>
      <c r="V18">
        <f t="shared" si="2"/>
        <v>5.7726765009712458E-4</v>
      </c>
      <c r="W18">
        <f t="shared" si="3"/>
        <v>6227.2227499999999</v>
      </c>
      <c r="X18">
        <f t="shared" si="4"/>
        <v>5.9305970205492116E-2</v>
      </c>
      <c r="Y18">
        <f t="shared" ref="Y18:Y25" si="7">R18/1000</f>
        <v>7.1864000000000011E-2</v>
      </c>
      <c r="Z18">
        <f t="shared" ref="Z18:Z25" si="8">Y18/X18</f>
        <v>1.2117498415588679</v>
      </c>
      <c r="AA18">
        <f t="shared" si="5"/>
        <v>5.7726765009712455</v>
      </c>
      <c r="AB18">
        <f t="shared" si="6"/>
        <v>12.448991379979283</v>
      </c>
    </row>
    <row r="19" spans="17:28" x14ac:dyDescent="0.55000000000000004">
      <c r="Q19">
        <v>7</v>
      </c>
      <c r="R19">
        <v>88.447999999999993</v>
      </c>
      <c r="S19">
        <f t="shared" si="0"/>
        <v>7.0000000000000001E-3</v>
      </c>
      <c r="T19">
        <v>35</v>
      </c>
      <c r="U19">
        <f t="shared" si="1"/>
        <v>3.5000000000000003E-2</v>
      </c>
      <c r="V19">
        <f t="shared" si="2"/>
        <v>7.6969020012949941E-4</v>
      </c>
      <c r="W19">
        <f t="shared" si="3"/>
        <v>6227.2227499999999</v>
      </c>
      <c r="X19">
        <f t="shared" si="4"/>
        <v>7.9074626940656159E-2</v>
      </c>
      <c r="Y19">
        <f t="shared" si="7"/>
        <v>8.8447999999999999E-2</v>
      </c>
      <c r="Z19">
        <f t="shared" si="8"/>
        <v>1.1185383152851085</v>
      </c>
      <c r="AA19">
        <f t="shared" si="5"/>
        <v>7.696902001294994</v>
      </c>
      <c r="AB19">
        <f t="shared" si="6"/>
        <v>11.491376658442414</v>
      </c>
    </row>
    <row r="20" spans="17:28" x14ac:dyDescent="0.55000000000000004">
      <c r="Q20">
        <v>8.75</v>
      </c>
      <c r="R20">
        <v>99.504000000000005</v>
      </c>
      <c r="S20">
        <f t="shared" si="0"/>
        <v>8.7500000000000008E-3</v>
      </c>
      <c r="T20">
        <v>35</v>
      </c>
      <c r="U20">
        <f t="shared" si="1"/>
        <v>3.5000000000000003E-2</v>
      </c>
      <c r="V20">
        <f t="shared" si="2"/>
        <v>9.6211275016187434E-4</v>
      </c>
      <c r="W20">
        <f t="shared" si="3"/>
        <v>6227.2227499999999</v>
      </c>
      <c r="X20">
        <f t="shared" si="4"/>
        <v>9.8843283675820195E-2</v>
      </c>
      <c r="Y20">
        <f t="shared" si="7"/>
        <v>9.9504000000000009E-2</v>
      </c>
      <c r="Z20">
        <f t="shared" si="8"/>
        <v>1.0066844837565978</v>
      </c>
      <c r="AA20">
        <f t="shared" si="5"/>
        <v>9.6211275016187443</v>
      </c>
      <c r="AB20">
        <f t="shared" si="6"/>
        <v>10.342238992598171</v>
      </c>
    </row>
    <row r="21" spans="17:28" x14ac:dyDescent="0.55000000000000004">
      <c r="Q21">
        <v>10.5</v>
      </c>
      <c r="R21">
        <v>106.414</v>
      </c>
      <c r="S21">
        <f t="shared" si="0"/>
        <v>1.0500000000000001E-2</v>
      </c>
      <c r="T21">
        <v>35</v>
      </c>
      <c r="U21">
        <f t="shared" si="1"/>
        <v>3.5000000000000003E-2</v>
      </c>
      <c r="V21">
        <f t="shared" si="2"/>
        <v>1.1545353001942492E-3</v>
      </c>
      <c r="W21">
        <f t="shared" si="3"/>
        <v>6227.2227499999999</v>
      </c>
      <c r="X21">
        <f t="shared" si="4"/>
        <v>0.11861194041098423</v>
      </c>
      <c r="Y21">
        <f t="shared" si="7"/>
        <v>0.10641399999999999</v>
      </c>
      <c r="Z21">
        <f t="shared" si="8"/>
        <v>0.89716094038493088</v>
      </c>
      <c r="AA21">
        <f t="shared" si="5"/>
        <v>11.545353001942491</v>
      </c>
      <c r="AB21">
        <f t="shared" si="6"/>
        <v>9.2170416947923535</v>
      </c>
    </row>
    <row r="22" spans="17:28" x14ac:dyDescent="0.55000000000000004">
      <c r="Q22">
        <v>12.25</v>
      </c>
      <c r="R22">
        <v>111.251</v>
      </c>
      <c r="S22">
        <f t="shared" si="0"/>
        <v>1.225E-2</v>
      </c>
      <c r="T22">
        <v>35</v>
      </c>
      <c r="U22">
        <f t="shared" si="1"/>
        <v>3.5000000000000003E-2</v>
      </c>
      <c r="V22">
        <f t="shared" si="2"/>
        <v>1.3469578502266239E-3</v>
      </c>
      <c r="W22">
        <f t="shared" si="3"/>
        <v>6227.2227499999999</v>
      </c>
      <c r="X22">
        <f t="shared" si="4"/>
        <v>0.13838059714614825</v>
      </c>
      <c r="Y22">
        <f t="shared" si="7"/>
        <v>0.111251</v>
      </c>
      <c r="Z22">
        <f t="shared" si="8"/>
        <v>0.80394941411117193</v>
      </c>
      <c r="AA22">
        <f t="shared" si="5"/>
        <v>13.46957850226624</v>
      </c>
      <c r="AB22">
        <f t="shared" si="6"/>
        <v>8.2594269732554864</v>
      </c>
    </row>
    <row r="23" spans="17:28" x14ac:dyDescent="0.55000000000000004">
      <c r="Q23">
        <v>14</v>
      </c>
      <c r="R23">
        <v>116.08799999999999</v>
      </c>
      <c r="S23">
        <f t="shared" si="0"/>
        <v>1.4E-2</v>
      </c>
      <c r="T23">
        <v>35</v>
      </c>
      <c r="U23">
        <f t="shared" si="1"/>
        <v>3.5000000000000003E-2</v>
      </c>
      <c r="V23">
        <f t="shared" si="2"/>
        <v>1.5393804002589988E-3</v>
      </c>
      <c r="W23">
        <f t="shared" si="3"/>
        <v>6227.2227499999999</v>
      </c>
      <c r="X23">
        <f t="shared" si="4"/>
        <v>0.15814925388131232</v>
      </c>
      <c r="Y23">
        <f t="shared" si="7"/>
        <v>0.116088</v>
      </c>
      <c r="Z23">
        <f t="shared" si="8"/>
        <v>0.7340407694058525</v>
      </c>
      <c r="AA23">
        <f t="shared" si="5"/>
        <v>15.393804002589988</v>
      </c>
      <c r="AB23">
        <f t="shared" si="6"/>
        <v>7.5412159321028343</v>
      </c>
    </row>
    <row r="24" spans="17:28" x14ac:dyDescent="0.55000000000000004">
      <c r="Q24">
        <v>15.75</v>
      </c>
      <c r="R24">
        <v>118.852</v>
      </c>
      <c r="S24">
        <f t="shared" si="0"/>
        <v>1.575E-2</v>
      </c>
      <c r="T24">
        <v>35</v>
      </c>
      <c r="U24">
        <f t="shared" si="1"/>
        <v>3.5000000000000003E-2</v>
      </c>
      <c r="V24">
        <f t="shared" si="2"/>
        <v>1.7318029502913738E-3</v>
      </c>
      <c r="W24">
        <f t="shared" si="3"/>
        <v>6227.2227499999999</v>
      </c>
      <c r="X24">
        <f t="shared" si="4"/>
        <v>0.17791791061647635</v>
      </c>
      <c r="Y24">
        <f t="shared" si="7"/>
        <v>0.118852</v>
      </c>
      <c r="Z24">
        <f t="shared" si="8"/>
        <v>0.66801593829527317</v>
      </c>
      <c r="AA24">
        <f t="shared" si="5"/>
        <v>17.318029502913738</v>
      </c>
      <c r="AB24">
        <f t="shared" si="6"/>
        <v>6.8629055043475526</v>
      </c>
    </row>
    <row r="25" spans="17:28" x14ac:dyDescent="0.55000000000000004">
      <c r="Q25">
        <v>17.5</v>
      </c>
      <c r="S25">
        <f t="shared" si="0"/>
        <v>1.7500000000000002E-2</v>
      </c>
      <c r="T25">
        <v>35</v>
      </c>
      <c r="U25">
        <f t="shared" si="1"/>
        <v>3.5000000000000003E-2</v>
      </c>
      <c r="V25">
        <f t="shared" si="2"/>
        <v>1.9242255003237487E-3</v>
      </c>
      <c r="W25">
        <f t="shared" si="3"/>
        <v>6227.2227499999999</v>
      </c>
      <c r="X25">
        <f t="shared" si="4"/>
        <v>0.19768656735164039</v>
      </c>
      <c r="Y25">
        <f t="shared" si="7"/>
        <v>0</v>
      </c>
      <c r="Z25">
        <f t="shared" si="8"/>
        <v>0</v>
      </c>
      <c r="AA25">
        <f t="shared" si="5"/>
        <v>19.242255003237489</v>
      </c>
      <c r="AB25">
        <f t="shared" si="6"/>
        <v>0</v>
      </c>
    </row>
  </sheetData>
  <mergeCells count="1">
    <mergeCell ref="Q13:AB1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12" ma:contentTypeDescription="Create a new document." ma:contentTypeScope="" ma:versionID="31c426a2d7fd262b7c1c688139cd72c5">
  <xsd:schema xmlns:xsd="http://www.w3.org/2001/XMLSchema" xmlns:xs="http://www.w3.org/2001/XMLSchema" xmlns:p="http://schemas.microsoft.com/office/2006/metadata/properties" xmlns:ns3="bf244c3e-e0b4-4871-bb4e-fd032a14544d" targetNamespace="http://schemas.microsoft.com/office/2006/metadata/properties" ma:root="true" ma:fieldsID="69d6fd8eeb165639690a270db5068a23"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Location" minOccurs="0"/>
                <xsd:element ref="ns3:MediaServiceOCR" minOccurs="0"/>
                <xsd:element ref="ns3:MediaServiceGenerationTime" minOccurs="0"/>
                <xsd:element ref="ns3:MediaServiceEventHashCode"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Location" ma:index="14" nillable="true" ma:displayName="Location" ma:indexed="true"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f244c3e-e0b4-4871-bb4e-fd032a14544d" xsi:nil="true"/>
  </documentManagement>
</p:properties>
</file>

<file path=customXml/itemProps1.xml><?xml version="1.0" encoding="utf-8"?>
<ds:datastoreItem xmlns:ds="http://schemas.openxmlformats.org/officeDocument/2006/customXml" ds:itemID="{C40C8960-788A-464E-8ED2-CA5D72FF95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4131CE-8866-43CB-9C77-4C882E389A55}">
  <ds:schemaRefs>
    <ds:schemaRef ds:uri="http://schemas.microsoft.com/sharepoint/v3/contenttype/forms"/>
  </ds:schemaRefs>
</ds:datastoreItem>
</file>

<file path=customXml/itemProps3.xml><?xml version="1.0" encoding="utf-8"?>
<ds:datastoreItem xmlns:ds="http://schemas.openxmlformats.org/officeDocument/2006/customXml" ds:itemID="{5D19DFE9-8D0F-4A43-AA83-E6FAB35D33E4}">
  <ds:schemaRefs>
    <ds:schemaRef ds:uri="http://purl.org/dc/dcmitype/"/>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http://purl.org/dc/elements/1.1/"/>
    <ds:schemaRef ds:uri="bf244c3e-e0b4-4871-bb4e-fd032a14544d"/>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Charts</vt:lpstr>
      </vt:variant>
      <vt:variant>
        <vt:i4>4</vt:i4>
      </vt:variant>
    </vt:vector>
  </HeadingPairs>
  <TitlesOfParts>
    <vt:vector size="10" baseType="lpstr">
      <vt:lpstr>cover page</vt:lpstr>
      <vt:lpstr>Calculations</vt:lpstr>
      <vt:lpstr>cam data</vt:lpstr>
      <vt:lpstr>flowbench</vt:lpstr>
      <vt:lpstr>Mass reduction</vt:lpstr>
      <vt:lpstr>power</vt:lpstr>
      <vt:lpstr>Piston</vt:lpstr>
      <vt:lpstr>Velocity</vt:lpstr>
      <vt:lpstr>Acceleration</vt:lpstr>
      <vt:lpstr>Volume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Wes Ives (2404013)</dc:creator>
  <cp:lastModifiedBy>Wes Ives (2404013)</cp:lastModifiedBy>
  <dcterms:created xsi:type="dcterms:W3CDTF">2025-12-04T13:37:35Z</dcterms:created>
  <dcterms:modified xsi:type="dcterms:W3CDTF">2025-12-07T20:37:35Z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ies>
</file>