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exj\OneDrive\Documents\UWTSD\Vehicle Motorsport Technology\"/>
    </mc:Choice>
  </mc:AlternateContent>
  <bookViews>
    <workbookView xWindow="0" yWindow="0" windowWidth="23040" windowHeight="9252"/>
  </bookViews>
  <sheets>
    <sheet name="Dynamometer calculations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I8" i="1" l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39" i="1"/>
  <c r="J39" i="1" s="1"/>
  <c r="I40" i="1"/>
  <c r="J40" i="1" s="1"/>
  <c r="I41" i="1"/>
  <c r="J41" i="1" s="1"/>
  <c r="I42" i="1"/>
  <c r="J42" i="1" s="1"/>
  <c r="I43" i="1"/>
  <c r="J43" i="1" s="1"/>
  <c r="I44" i="1"/>
  <c r="J44" i="1" s="1"/>
  <c r="I45" i="1"/>
  <c r="J45" i="1" s="1"/>
  <c r="I46" i="1"/>
  <c r="J46" i="1" s="1"/>
  <c r="I47" i="1"/>
  <c r="J47" i="1" s="1"/>
  <c r="I48" i="1"/>
  <c r="J48" i="1" s="1"/>
  <c r="I49" i="1"/>
  <c r="J49" i="1" s="1"/>
  <c r="I50" i="1"/>
  <c r="J50" i="1" s="1"/>
  <c r="I51" i="1"/>
  <c r="J51" i="1" s="1"/>
  <c r="I52" i="1"/>
  <c r="J52" i="1" s="1"/>
  <c r="I53" i="1"/>
  <c r="J53" i="1" s="1"/>
  <c r="I54" i="1"/>
  <c r="J54" i="1" s="1"/>
  <c r="I55" i="1"/>
  <c r="J55" i="1" s="1"/>
  <c r="I56" i="1"/>
  <c r="J56" i="1" s="1"/>
  <c r="I57" i="1"/>
  <c r="J57" i="1" s="1"/>
  <c r="I58" i="1"/>
  <c r="J58" i="1" s="1"/>
  <c r="I59" i="1"/>
  <c r="J59" i="1" s="1"/>
  <c r="I60" i="1"/>
  <c r="J60" i="1" s="1"/>
  <c r="I61" i="1"/>
  <c r="J61" i="1" s="1"/>
  <c r="I62" i="1"/>
  <c r="J62" i="1" s="1"/>
  <c r="I63" i="1"/>
  <c r="J63" i="1" s="1"/>
  <c r="I64" i="1"/>
  <c r="J64" i="1" s="1"/>
  <c r="I65" i="1"/>
  <c r="J65" i="1" s="1"/>
  <c r="I66" i="1"/>
  <c r="J66" i="1" s="1"/>
  <c r="I67" i="1"/>
  <c r="J67" i="1" s="1"/>
  <c r="I68" i="1"/>
  <c r="J68" i="1" s="1"/>
  <c r="I69" i="1"/>
  <c r="J69" i="1" s="1"/>
  <c r="I70" i="1"/>
  <c r="J70" i="1" s="1"/>
  <c r="I71" i="1"/>
  <c r="J71" i="1" s="1"/>
  <c r="I72" i="1"/>
  <c r="J72" i="1" s="1"/>
  <c r="I73" i="1"/>
  <c r="J73" i="1" s="1"/>
  <c r="I74" i="1"/>
  <c r="J74" i="1" s="1"/>
  <c r="I75" i="1"/>
  <c r="J75" i="1" s="1"/>
  <c r="I76" i="1"/>
  <c r="J76" i="1" s="1"/>
  <c r="I77" i="1"/>
  <c r="J77" i="1" s="1"/>
  <c r="I78" i="1"/>
  <c r="J78" i="1" s="1"/>
  <c r="I79" i="1"/>
  <c r="J79" i="1" s="1"/>
  <c r="I80" i="1"/>
  <c r="J80" i="1" s="1"/>
  <c r="I81" i="1"/>
  <c r="J81" i="1" s="1"/>
  <c r="I82" i="1"/>
  <c r="J82" i="1" s="1"/>
  <c r="I83" i="1"/>
  <c r="J83" i="1" s="1"/>
  <c r="I84" i="1"/>
  <c r="J84" i="1" s="1"/>
  <c r="I85" i="1"/>
  <c r="J85" i="1" s="1"/>
  <c r="I86" i="1"/>
  <c r="J86" i="1" s="1"/>
  <c r="I87" i="1"/>
  <c r="J87" i="1" s="1"/>
  <c r="I88" i="1"/>
  <c r="J88" i="1" s="1"/>
  <c r="I89" i="1"/>
  <c r="J89" i="1" s="1"/>
  <c r="I90" i="1"/>
  <c r="J90" i="1" s="1"/>
  <c r="I91" i="1"/>
  <c r="J91" i="1" s="1"/>
  <c r="I92" i="1"/>
  <c r="J92" i="1" s="1"/>
  <c r="I93" i="1"/>
  <c r="J93" i="1" s="1"/>
  <c r="I94" i="1"/>
  <c r="J94" i="1" s="1"/>
  <c r="I95" i="1"/>
  <c r="J95" i="1" s="1"/>
  <c r="I96" i="1"/>
  <c r="J96" i="1" s="1"/>
  <c r="I97" i="1"/>
  <c r="J97" i="1" s="1"/>
  <c r="I7" i="1"/>
  <c r="J7" i="1" l="1"/>
  <c r="G7" i="1"/>
  <c r="B8" i="1"/>
  <c r="K7" i="1" l="1"/>
  <c r="L7" i="1"/>
  <c r="B9" i="1"/>
  <c r="G8" i="1"/>
  <c r="H7" i="1"/>
  <c r="H8" i="1" l="1"/>
  <c r="L8" i="1"/>
  <c r="K8" i="1"/>
  <c r="B10" i="1"/>
  <c r="G9" i="1"/>
  <c r="H9" i="1" l="1"/>
  <c r="L9" i="1"/>
  <c r="K9" i="1"/>
  <c r="B11" i="1"/>
  <c r="G10" i="1"/>
  <c r="H10" i="1" l="1"/>
  <c r="L10" i="1"/>
  <c r="K10" i="1"/>
  <c r="B12" i="1"/>
  <c r="G11" i="1"/>
  <c r="H11" i="1" l="1"/>
  <c r="L11" i="1"/>
  <c r="K11" i="1"/>
  <c r="B13" i="1"/>
  <c r="G12" i="1"/>
  <c r="H12" i="1" l="1"/>
  <c r="L12" i="1"/>
  <c r="K12" i="1"/>
  <c r="B14" i="1"/>
  <c r="G13" i="1"/>
  <c r="H13" i="1" l="1"/>
  <c r="K13" i="1"/>
  <c r="L13" i="1"/>
  <c r="B15" i="1"/>
  <c r="G14" i="1"/>
  <c r="H14" i="1" l="1"/>
  <c r="K14" i="1"/>
  <c r="L14" i="1"/>
  <c r="B16" i="1"/>
  <c r="G15" i="1"/>
  <c r="H15" i="1" l="1"/>
  <c r="K15" i="1"/>
  <c r="L15" i="1"/>
  <c r="B17" i="1"/>
  <c r="G16" i="1"/>
  <c r="H16" i="1" l="1"/>
  <c r="K16" i="1"/>
  <c r="L16" i="1"/>
  <c r="B18" i="1"/>
  <c r="G17" i="1"/>
  <c r="H17" i="1" l="1"/>
  <c r="K17" i="1"/>
  <c r="L17" i="1"/>
  <c r="B19" i="1"/>
  <c r="G18" i="1"/>
  <c r="H18" i="1" l="1"/>
  <c r="K18" i="1"/>
  <c r="L18" i="1"/>
  <c r="B20" i="1"/>
  <c r="G19" i="1"/>
  <c r="H19" i="1" l="1"/>
  <c r="K19" i="1"/>
  <c r="L19" i="1"/>
  <c r="B21" i="1"/>
  <c r="G20" i="1"/>
  <c r="H20" i="1" l="1"/>
  <c r="L20" i="1"/>
  <c r="K20" i="1"/>
  <c r="B22" i="1"/>
  <c r="G21" i="1"/>
  <c r="H21" i="1" l="1"/>
  <c r="L21" i="1"/>
  <c r="K21" i="1"/>
  <c r="B23" i="1"/>
  <c r="G22" i="1"/>
  <c r="H22" i="1" l="1"/>
  <c r="L22" i="1"/>
  <c r="K22" i="1"/>
  <c r="B24" i="1"/>
  <c r="G23" i="1"/>
  <c r="H23" i="1" l="1"/>
  <c r="L23" i="1"/>
  <c r="K23" i="1"/>
  <c r="B25" i="1"/>
  <c r="G24" i="1"/>
  <c r="H24" i="1" l="1"/>
  <c r="L24" i="1"/>
  <c r="K24" i="1"/>
  <c r="B26" i="1"/>
  <c r="G25" i="1"/>
  <c r="H25" i="1" l="1"/>
  <c r="K25" i="1"/>
  <c r="L25" i="1"/>
  <c r="B27" i="1"/>
  <c r="G26" i="1"/>
  <c r="H26" i="1" l="1"/>
  <c r="K26" i="1"/>
  <c r="L26" i="1"/>
  <c r="B28" i="1"/>
  <c r="G27" i="1"/>
  <c r="H27" i="1" l="1"/>
  <c r="K27" i="1"/>
  <c r="L27" i="1"/>
  <c r="B29" i="1"/>
  <c r="G28" i="1"/>
  <c r="H28" i="1" l="1"/>
  <c r="K28" i="1"/>
  <c r="L28" i="1"/>
  <c r="B30" i="1"/>
  <c r="G29" i="1"/>
  <c r="H29" i="1" l="1"/>
  <c r="K29" i="1"/>
  <c r="L29" i="1"/>
  <c r="B31" i="1"/>
  <c r="G30" i="1"/>
  <c r="H30" i="1" l="1"/>
  <c r="K30" i="1"/>
  <c r="L30" i="1"/>
  <c r="B32" i="1"/>
  <c r="G31" i="1"/>
  <c r="H31" i="1" l="1"/>
  <c r="K31" i="1"/>
  <c r="L31" i="1"/>
  <c r="B33" i="1"/>
  <c r="G32" i="1"/>
  <c r="H32" i="1" l="1"/>
  <c r="L32" i="1"/>
  <c r="K32" i="1"/>
  <c r="B34" i="1"/>
  <c r="G33" i="1"/>
  <c r="H33" i="1" l="1"/>
  <c r="L33" i="1"/>
  <c r="K33" i="1"/>
  <c r="B35" i="1"/>
  <c r="G34" i="1"/>
  <c r="H34" i="1" l="1"/>
  <c r="L34" i="1"/>
  <c r="K34" i="1"/>
  <c r="B36" i="1"/>
  <c r="G35" i="1"/>
  <c r="H35" i="1" l="1"/>
  <c r="L35" i="1"/>
  <c r="K35" i="1"/>
  <c r="B37" i="1"/>
  <c r="G36" i="1"/>
  <c r="H36" i="1" l="1"/>
  <c r="L36" i="1"/>
  <c r="K36" i="1"/>
  <c r="B38" i="1"/>
  <c r="G37" i="1"/>
  <c r="H37" i="1" l="1"/>
  <c r="K37" i="1"/>
  <c r="L37" i="1"/>
  <c r="B39" i="1"/>
  <c r="G38" i="1"/>
  <c r="H38" i="1" l="1"/>
  <c r="K38" i="1"/>
  <c r="L38" i="1"/>
  <c r="B40" i="1"/>
  <c r="G39" i="1"/>
  <c r="H39" i="1" l="1"/>
  <c r="K39" i="1"/>
  <c r="L39" i="1"/>
  <c r="B41" i="1"/>
  <c r="G40" i="1"/>
  <c r="H40" i="1" l="1"/>
  <c r="K40" i="1"/>
  <c r="L40" i="1"/>
  <c r="B42" i="1"/>
  <c r="G41" i="1"/>
  <c r="H41" i="1" l="1"/>
  <c r="K41" i="1"/>
  <c r="L41" i="1"/>
  <c r="B43" i="1"/>
  <c r="G42" i="1"/>
  <c r="H42" i="1" l="1"/>
  <c r="K42" i="1"/>
  <c r="L42" i="1"/>
  <c r="B44" i="1"/>
  <c r="G43" i="1"/>
  <c r="H43" i="1" l="1"/>
  <c r="K43" i="1"/>
  <c r="L43" i="1"/>
  <c r="B45" i="1"/>
  <c r="G44" i="1"/>
  <c r="H44" i="1" l="1"/>
  <c r="L44" i="1"/>
  <c r="K44" i="1"/>
  <c r="B46" i="1"/>
  <c r="G45" i="1"/>
  <c r="H45" i="1" l="1"/>
  <c r="L45" i="1"/>
  <c r="K45" i="1"/>
  <c r="B47" i="1"/>
  <c r="G46" i="1"/>
  <c r="H46" i="1" l="1"/>
  <c r="L46" i="1"/>
  <c r="K46" i="1"/>
  <c r="B48" i="1"/>
  <c r="G47" i="1"/>
  <c r="H47" i="1" l="1"/>
  <c r="L47" i="1"/>
  <c r="K47" i="1"/>
  <c r="B49" i="1"/>
  <c r="G48" i="1"/>
  <c r="H48" i="1" l="1"/>
  <c r="L48" i="1"/>
  <c r="K48" i="1"/>
  <c r="B50" i="1"/>
  <c r="G49" i="1"/>
  <c r="H49" i="1" l="1"/>
  <c r="K49" i="1"/>
  <c r="L49" i="1"/>
  <c r="B51" i="1"/>
  <c r="G50" i="1"/>
  <c r="H50" i="1" l="1"/>
  <c r="K50" i="1"/>
  <c r="L50" i="1"/>
  <c r="B52" i="1"/>
  <c r="G51" i="1"/>
  <c r="H51" i="1" l="1"/>
  <c r="K51" i="1"/>
  <c r="L51" i="1"/>
  <c r="B53" i="1"/>
  <c r="G52" i="1"/>
  <c r="H52" i="1" l="1"/>
  <c r="K52" i="1"/>
  <c r="L52" i="1"/>
  <c r="B54" i="1"/>
  <c r="G53" i="1"/>
  <c r="H53" i="1" l="1"/>
  <c r="K53" i="1"/>
  <c r="L53" i="1"/>
  <c r="B55" i="1"/>
  <c r="G54" i="1"/>
  <c r="H54" i="1" l="1"/>
  <c r="K54" i="1"/>
  <c r="L54" i="1"/>
  <c r="B56" i="1"/>
  <c r="G55" i="1"/>
  <c r="H55" i="1" l="1"/>
  <c r="K55" i="1"/>
  <c r="L55" i="1"/>
  <c r="B57" i="1"/>
  <c r="G56" i="1"/>
  <c r="H56" i="1" l="1"/>
  <c r="L56" i="1"/>
  <c r="K56" i="1"/>
  <c r="B58" i="1"/>
  <c r="G57" i="1"/>
  <c r="H57" i="1" l="1"/>
  <c r="L57" i="1"/>
  <c r="K57" i="1"/>
  <c r="B59" i="1"/>
  <c r="G58" i="1"/>
  <c r="H58" i="1" l="1"/>
  <c r="L58" i="1"/>
  <c r="K58" i="1"/>
  <c r="B60" i="1"/>
  <c r="G59" i="1"/>
  <c r="H59" i="1" l="1"/>
  <c r="L59" i="1"/>
  <c r="K59" i="1"/>
  <c r="B61" i="1"/>
  <c r="G60" i="1"/>
  <c r="H60" i="1" l="1"/>
  <c r="L60" i="1"/>
  <c r="K60" i="1"/>
  <c r="B62" i="1"/>
  <c r="G61" i="1"/>
  <c r="H61" i="1" l="1"/>
  <c r="K61" i="1"/>
  <c r="L61" i="1"/>
  <c r="B63" i="1"/>
  <c r="G62" i="1"/>
  <c r="H62" i="1" l="1"/>
  <c r="K62" i="1"/>
  <c r="L62" i="1"/>
  <c r="B64" i="1"/>
  <c r="G63" i="1"/>
  <c r="H63" i="1" l="1"/>
  <c r="K63" i="1"/>
  <c r="L63" i="1"/>
  <c r="B65" i="1"/>
  <c r="G64" i="1"/>
  <c r="H64" i="1" l="1"/>
  <c r="K64" i="1"/>
  <c r="L64" i="1"/>
  <c r="B66" i="1"/>
  <c r="G65" i="1"/>
  <c r="H65" i="1" l="1"/>
  <c r="K65" i="1"/>
  <c r="L65" i="1"/>
  <c r="B67" i="1"/>
  <c r="G66" i="1"/>
  <c r="H66" i="1" l="1"/>
  <c r="K66" i="1"/>
  <c r="L66" i="1"/>
  <c r="B68" i="1"/>
  <c r="G67" i="1"/>
  <c r="H67" i="1" l="1"/>
  <c r="K67" i="1"/>
  <c r="L67" i="1"/>
  <c r="B69" i="1"/>
  <c r="G68" i="1"/>
  <c r="H68" i="1" l="1"/>
  <c r="L68" i="1"/>
  <c r="K68" i="1"/>
  <c r="B70" i="1"/>
  <c r="G69" i="1"/>
  <c r="H69" i="1" l="1"/>
  <c r="L69" i="1"/>
  <c r="K69" i="1"/>
  <c r="B71" i="1"/>
  <c r="G70" i="1"/>
  <c r="H70" i="1" l="1"/>
  <c r="L70" i="1"/>
  <c r="K70" i="1"/>
  <c r="B72" i="1"/>
  <c r="G71" i="1"/>
  <c r="H71" i="1" l="1"/>
  <c r="L71" i="1"/>
  <c r="K71" i="1"/>
  <c r="B73" i="1"/>
  <c r="G72" i="1"/>
  <c r="H72" i="1" l="1"/>
  <c r="L72" i="1"/>
  <c r="K72" i="1"/>
  <c r="B74" i="1"/>
  <c r="G73" i="1"/>
  <c r="H73" i="1" l="1"/>
  <c r="K73" i="1"/>
  <c r="L73" i="1"/>
  <c r="B75" i="1"/>
  <c r="G74" i="1"/>
  <c r="H74" i="1" l="1"/>
  <c r="K74" i="1"/>
  <c r="L74" i="1"/>
  <c r="B76" i="1"/>
  <c r="G75" i="1"/>
  <c r="H75" i="1" l="1"/>
  <c r="K75" i="1"/>
  <c r="L75" i="1"/>
  <c r="B77" i="1"/>
  <c r="G76" i="1"/>
  <c r="H76" i="1" l="1"/>
  <c r="L76" i="1"/>
  <c r="K76" i="1"/>
  <c r="B78" i="1"/>
  <c r="G77" i="1"/>
  <c r="H77" i="1" l="1"/>
  <c r="K77" i="1"/>
  <c r="L77" i="1"/>
  <c r="B79" i="1"/>
  <c r="G78" i="1"/>
  <c r="H78" i="1" l="1"/>
  <c r="K78" i="1"/>
  <c r="L78" i="1"/>
  <c r="B80" i="1"/>
  <c r="G79" i="1"/>
  <c r="H79" i="1" l="1"/>
  <c r="K79" i="1"/>
  <c r="L79" i="1"/>
  <c r="B81" i="1"/>
  <c r="G80" i="1"/>
  <c r="H80" i="1" l="1"/>
  <c r="L80" i="1"/>
  <c r="K80" i="1"/>
  <c r="B82" i="1"/>
  <c r="G81" i="1"/>
  <c r="H81" i="1" l="1"/>
  <c r="L81" i="1"/>
  <c r="K81" i="1"/>
  <c r="B83" i="1"/>
  <c r="G82" i="1"/>
  <c r="H82" i="1" l="1"/>
  <c r="L82" i="1"/>
  <c r="K82" i="1"/>
  <c r="B84" i="1"/>
  <c r="G83" i="1"/>
  <c r="H83" i="1" l="1"/>
  <c r="L83" i="1"/>
  <c r="K83" i="1"/>
  <c r="B85" i="1"/>
  <c r="G84" i="1"/>
  <c r="H84" i="1" l="1"/>
  <c r="L84" i="1"/>
  <c r="K84" i="1"/>
  <c r="B86" i="1"/>
  <c r="G85" i="1"/>
  <c r="H85" i="1" l="1"/>
  <c r="K85" i="1"/>
  <c r="L85" i="1"/>
  <c r="B87" i="1"/>
  <c r="G86" i="1"/>
  <c r="H86" i="1" l="1"/>
  <c r="K86" i="1"/>
  <c r="L86" i="1"/>
  <c r="B88" i="1"/>
  <c r="G87" i="1"/>
  <c r="H87" i="1" l="1"/>
  <c r="K87" i="1"/>
  <c r="L87" i="1"/>
  <c r="B89" i="1"/>
  <c r="G88" i="1"/>
  <c r="H88" i="1" l="1"/>
  <c r="K88" i="1"/>
  <c r="L88" i="1"/>
  <c r="B90" i="1"/>
  <c r="G89" i="1"/>
  <c r="H89" i="1" l="1"/>
  <c r="K89" i="1"/>
  <c r="L89" i="1"/>
  <c r="B91" i="1"/>
  <c r="G90" i="1"/>
  <c r="H90" i="1" l="1"/>
  <c r="K90" i="1"/>
  <c r="L90" i="1"/>
  <c r="B92" i="1"/>
  <c r="G91" i="1"/>
  <c r="H91" i="1" l="1"/>
  <c r="K91" i="1"/>
  <c r="L91" i="1"/>
  <c r="B93" i="1"/>
  <c r="G92" i="1"/>
  <c r="H92" i="1" l="1"/>
  <c r="L92" i="1"/>
  <c r="K92" i="1"/>
  <c r="B94" i="1"/>
  <c r="G93" i="1"/>
  <c r="H93" i="1" l="1"/>
  <c r="L93" i="1"/>
  <c r="K93" i="1"/>
  <c r="B95" i="1"/>
  <c r="G94" i="1"/>
  <c r="H94" i="1" l="1"/>
  <c r="L94" i="1"/>
  <c r="K94" i="1"/>
  <c r="B96" i="1"/>
  <c r="G95" i="1"/>
  <c r="H95" i="1" l="1"/>
  <c r="L95" i="1"/>
  <c r="K95" i="1"/>
  <c r="B97" i="1"/>
  <c r="G97" i="1" s="1"/>
  <c r="G96" i="1"/>
  <c r="H96" i="1" l="1"/>
  <c r="L96" i="1"/>
  <c r="K96" i="1"/>
  <c r="H97" i="1"/>
  <c r="K97" i="1"/>
  <c r="L97" i="1"/>
</calcChain>
</file>

<file path=xl/sharedStrings.xml><?xml version="1.0" encoding="utf-8"?>
<sst xmlns="http://schemas.openxmlformats.org/spreadsheetml/2006/main" count="28" uniqueCount="23">
  <si>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</si>
  <si>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</si>
  <si>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</si>
  <si>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</si>
  <si>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</si>
  <si>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</si>
  <si>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</si>
  <si>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</si>
  <si>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</si>
  <si>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</si>
  <si>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</si>
  <si>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</si>
  <si>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</si>
  <si>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Corrected Power</t>
  </si>
  <si>
    <t>Torque</t>
  </si>
  <si>
    <t>BMEP</t>
  </si>
  <si>
    <t>SFC</t>
  </si>
  <si>
    <t>Overall thermal efficiency</t>
  </si>
  <si>
    <t>Kw</t>
  </si>
  <si>
    <t>Measured Power</t>
  </si>
  <si>
    <t>kPa</t>
  </si>
  <si>
    <t>l/sec</t>
  </si>
  <si>
    <t>kg/kWh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</si>
</sst>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</a:t>
            </a:r>
            <a:r>
              <a:rPr lang="en-US" baseline="0"/>
              <a:t> showing SFC against Engine Speed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'Dynamometer calculations'!$K$5:$K$6</c:f>
              <c:strCache>
                <c:ptCount val="2"/>
                <c:pt idx="0">
                  <c:v>SFC</c:v>
                </c:pt>
                <c:pt idx="1">
                  <c:v>kg/kWh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'Dynamometer calculations'!$B$7:$B$97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'Dynamometer calculations'!$K$7:$K$97</c:f>
              <c:numCache>
                <c:formatCode>General</c:formatCode>
                <c:ptCount val="91"/>
                <c:pt idx="0">
                  <c:v>0.36259026726403698</c:v>
                </c:pt>
                <c:pt idx="1">
                  <c:v>0.35347202552110374</c:v>
                </c:pt>
                <c:pt idx="2">
                  <c:v>0.34037298876228228</c:v>
                </c:pt>
                <c:pt idx="3">
                  <c:v>0.31999359243958109</c:v>
                </c:pt>
                <c:pt idx="4">
                  <c:v>0.30865537349541744</c:v>
                </c:pt>
                <c:pt idx="5">
                  <c:v>0.30946121832120266</c:v>
                </c:pt>
                <c:pt idx="6">
                  <c:v>0.29236823626761432</c:v>
                </c:pt>
                <c:pt idx="7">
                  <c:v>0.27781911341973298</c:v>
                </c:pt>
                <c:pt idx="8">
                  <c:v>0.27494560709643073</c:v>
                </c:pt>
                <c:pt idx="9">
                  <c:v>0.26575630780182191</c:v>
                </c:pt>
                <c:pt idx="10">
                  <c:v>0.26611556253324253</c:v>
                </c:pt>
                <c:pt idx="11">
                  <c:v>0.26890330375764965</c:v>
                </c:pt>
                <c:pt idx="12">
                  <c:v>0.26650142877453997</c:v>
                </c:pt>
                <c:pt idx="13">
                  <c:v>0.26543125591411393</c:v>
                </c:pt>
                <c:pt idx="14">
                  <c:v>0.26127113944830166</c:v>
                </c:pt>
                <c:pt idx="15">
                  <c:v>0.26096576583284559</c:v>
                </c:pt>
                <c:pt idx="16">
                  <c:v>0.26747768279903716</c:v>
                </c:pt>
                <c:pt idx="17">
                  <c:v>0.27100346302788764</c:v>
                </c:pt>
                <c:pt idx="18">
                  <c:v>0.27095342620242696</c:v>
                </c:pt>
                <c:pt idx="19">
                  <c:v>0.26924452672655946</c:v>
                </c:pt>
                <c:pt idx="20">
                  <c:v>0.2706956858508735</c:v>
                </c:pt>
                <c:pt idx="21">
                  <c:v>0.26742521778731948</c:v>
                </c:pt>
                <c:pt idx="22">
                  <c:v>0.26523248299929059</c:v>
                </c:pt>
                <c:pt idx="23">
                  <c:v>0.26376579576546422</c:v>
                </c:pt>
                <c:pt idx="24">
                  <c:v>0.26347444104030193</c:v>
                </c:pt>
                <c:pt idx="25">
                  <c:v>0.26202124122047388</c:v>
                </c:pt>
                <c:pt idx="26">
                  <c:v>0.26209809928512207</c:v>
                </c:pt>
                <c:pt idx="27">
                  <c:v>0.26485444055868851</c:v>
                </c:pt>
                <c:pt idx="28">
                  <c:v>0.26627675830941788</c:v>
                </c:pt>
                <c:pt idx="29">
                  <c:v>0.26443990904827491</c:v>
                </c:pt>
                <c:pt idx="30">
                  <c:v>0.26596729252474671</c:v>
                </c:pt>
                <c:pt idx="31">
                  <c:v>0.26607237530528843</c:v>
                </c:pt>
                <c:pt idx="32">
                  <c:v>0.26986901109017625</c:v>
                </c:pt>
                <c:pt idx="33">
                  <c:v>0.27080814350291837</c:v>
                </c:pt>
                <c:pt idx="34">
                  <c:v>0.27278288115130367</c:v>
                </c:pt>
                <c:pt idx="35">
                  <c:v>0.27574598093264829</c:v>
                </c:pt>
                <c:pt idx="36">
                  <c:v>0.27385267502024346</c:v>
                </c:pt>
                <c:pt idx="37">
                  <c:v>0.27427107660453853</c:v>
                </c:pt>
                <c:pt idx="38">
                  <c:v>0.27857254397804404</c:v>
                </c:pt>
                <c:pt idx="39">
                  <c:v>0.28219887734068311</c:v>
                </c:pt>
                <c:pt idx="40">
                  <c:v>0.28709266653130933</c:v>
                </c:pt>
                <c:pt idx="41">
                  <c:v>0.29380496594028327</c:v>
                </c:pt>
                <c:pt idx="42">
                  <c:v>0.29467531673409858</c:v>
                </c:pt>
                <c:pt idx="43">
                  <c:v>0.29895542583246976</c:v>
                </c:pt>
                <c:pt idx="44">
                  <c:v>0.29749999545884054</c:v>
                </c:pt>
                <c:pt idx="45">
                  <c:v>0.29917212175418095</c:v>
                </c:pt>
                <c:pt idx="46">
                  <c:v>0.29593351963364056</c:v>
                </c:pt>
                <c:pt idx="47">
                  <c:v>0.29406998103739307</c:v>
                </c:pt>
                <c:pt idx="48">
                  <c:v>0.29515657702783121</c:v>
                </c:pt>
                <c:pt idx="49">
                  <c:v>0.29188975120663657</c:v>
                </c:pt>
                <c:pt idx="50">
                  <c:v>0.29502367038830629</c:v>
                </c:pt>
                <c:pt idx="51">
                  <c:v>0.29323011839286961</c:v>
                </c:pt>
                <c:pt idx="52">
                  <c:v>0.30080359213006491</c:v>
                </c:pt>
                <c:pt idx="53">
                  <c:v>0.29983033490414185</c:v>
                </c:pt>
                <c:pt idx="54">
                  <c:v>0.30407558910629878</c:v>
                </c:pt>
                <c:pt idx="55">
                  <c:v>0.30087532149952068</c:v>
                </c:pt>
                <c:pt idx="56">
                  <c:v>0.30225056604626255</c:v>
                </c:pt>
                <c:pt idx="57">
                  <c:v>0.30532398633705315</c:v>
                </c:pt>
                <c:pt idx="58">
                  <c:v>0.30505749972431451</c:v>
                </c:pt>
                <c:pt idx="59">
                  <c:v>0.3112624815207875</c:v>
                </c:pt>
                <c:pt idx="60">
                  <c:v>0.31225963507624394</c:v>
                </c:pt>
                <c:pt idx="61">
                  <c:v>0.31449666316106345</c:v>
                </c:pt>
                <c:pt idx="62">
                  <c:v>0.31610282348979973</c:v>
                </c:pt>
                <c:pt idx="63">
                  <c:v>0.3192865874603672</c:v>
                </c:pt>
                <c:pt idx="64">
                  <c:v>0.31903539766046196</c:v>
                </c:pt>
                <c:pt idx="65">
                  <c:v>0.32016477947699751</c:v>
                </c:pt>
                <c:pt idx="66">
                  <c:v>0.32362876754601999</c:v>
                </c:pt>
                <c:pt idx="67">
                  <c:v>0.3250500953086794</c:v>
                </c:pt>
                <c:pt idx="68">
                  <c:v>0.32507730128335455</c:v>
                </c:pt>
                <c:pt idx="69">
                  <c:v>0.3218302282085827</c:v>
                </c:pt>
                <c:pt idx="70">
                  <c:v>0.32486217579869925</c:v>
                </c:pt>
                <c:pt idx="71">
                  <c:v>0.3246646923940758</c:v>
                </c:pt>
                <c:pt idx="72">
                  <c:v>0.32599921081791527</c:v>
                </c:pt>
                <c:pt idx="73">
                  <c:v>0.32695969551958659</c:v>
                </c:pt>
                <c:pt idx="74">
                  <c:v>0.32683458085412886</c:v>
                </c:pt>
                <c:pt idx="75">
                  <c:v>0.33155571168345799</c:v>
                </c:pt>
                <c:pt idx="76">
                  <c:v>0.33262984127618811</c:v>
                </c:pt>
                <c:pt idx="77">
                  <c:v>0.33613067842990763</c:v>
                </c:pt>
                <c:pt idx="78">
                  <c:v>0.33993779508429828</c:v>
                </c:pt>
                <c:pt idx="79">
                  <c:v>0.34154886374644899</c:v>
                </c:pt>
                <c:pt idx="80">
                  <c:v>0.34250407446488257</c:v>
                </c:pt>
                <c:pt idx="81">
                  <c:v>0.34643652379044337</c:v>
                </c:pt>
                <c:pt idx="82">
                  <c:v>0.34897494931708029</c:v>
                </c:pt>
                <c:pt idx="83">
                  <c:v>0.35316881982771409</c:v>
                </c:pt>
                <c:pt idx="84">
                  <c:v>0.35667486480148042</c:v>
                </c:pt>
                <c:pt idx="85">
                  <c:v>0.35705623292584171</c:v>
                </c:pt>
                <c:pt idx="86">
                  <c:v>0.35992281029205803</c:v>
                </c:pt>
                <c:pt idx="87">
                  <c:v>0.35952261474745667</c:v>
                </c:pt>
                <c:pt idx="88">
                  <c:v>0.36870019078525013</c:v>
                </c:pt>
                <c:pt idx="89">
                  <c:v>0.37367628567617983</c:v>
                </c:pt>
                <c:pt idx="90">
                  <c:v>0.3768432632362777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81684976"/>
        <c:axId val="-781682800"/>
      </c:scatterChart>
      <c:valAx>
        <c:axId val="-781684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781682800"/>
        <c:crosses val="autoZero"/>
        <c:crossBetween val="midCat"/>
      </c:valAx>
      <c:valAx>
        <c:axId val="-781682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(kg/kWh)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7816849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showing</a:t>
            </a:r>
            <a:r>
              <a:rPr lang="en-GB" baseline="0"/>
              <a:t> Torque against Engine Speed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'Dynamometer calculations'!$I$5:$I$6</c:f>
              <c:strCache>
                <c:ptCount val="2"/>
                <c:pt idx="0">
                  <c:v>Torque</c:v>
                </c:pt>
                <c:pt idx="1">
                  <c:v>Newtons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'Dynamometer calculations'!$B$7:$B$97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'Dynamometer calculations'!$I$7:$I$97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81681712"/>
        <c:axId val="-781678992"/>
      </c:scatterChart>
      <c:valAx>
        <c:axId val="-781681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  <a:r>
                  <a:rPr lang="en-GB" baseline="0"/>
                  <a:t> (rpm)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781678992"/>
        <c:crosses val="autoZero"/>
        <c:crossBetween val="midCat"/>
      </c:valAx>
      <c:valAx>
        <c:axId val="-781678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7816817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</a:t>
            </a:r>
            <a:r>
              <a:rPr lang="en-GB" baseline="0"/>
              <a:t> showing Brake Power against Engine Speed</a:t>
            </a:r>
            <a:endParaRPr lang="en-GB"/>
          </a:p>
        </c:rich>
      </c:tx>
      <c:layout>
        <c:manualLayout>
          <c:xMode val="edge"/>
          <c:yMode val="edge"/>
          <c:x val="0.1521734470691164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'Dynamometer calculations'!$G$5:$G$6</c:f>
              <c:strCache>
                <c:ptCount val="2"/>
                <c:pt idx="0">
                  <c:v>Measured Power</c:v>
                </c:pt>
                <c:pt idx="1">
                  <c:v>Kw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'Dynamometer calculations'!$B$7:$B$97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'Dynamometer calculations'!$G$7:$G$97</c:f>
              <c:numCache>
                <c:formatCode>General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  <c:pt idx="90">
                  <c:v>41.651268660622797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81673008"/>
        <c:axId val="-781677360"/>
      </c:scatterChart>
      <c:valAx>
        <c:axId val="-781673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781677360"/>
        <c:crosses val="autoZero"/>
        <c:crossBetween val="midCat"/>
      </c:valAx>
      <c:valAx>
        <c:axId val="-781677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Power (kW)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781673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5</xdr:row>
      <xdr:rowOff>0</xdr:rowOff>
    </xdr:from>
    <xdr:to>
      <xdr:col>21</xdr:col>
      <xdr:colOff>0</xdr:colOff>
      <xdr:row>21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0</xdr:colOff>
      <xdr:row>22</xdr:row>
      <xdr:rowOff>0</xdr:rowOff>
    </xdr:from>
    <xdr:to>
      <xdr:col>21</xdr:col>
      <xdr:colOff>7620</xdr:colOff>
      <xdr:row>38</xdr:row>
      <xdr:rowOff>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0</xdr:colOff>
      <xdr:row>39</xdr:row>
      <xdr:rowOff>0</xdr:rowOff>
    </xdr:from>
    <xdr:to>
      <xdr:col>21</xdr:col>
      <xdr:colOff>0</xdr:colOff>
      <xdr:row>55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"/>
  <sheetViews>
    <sheetView tabSelected="1" zoomScaleNormal="100" workbookViewId="0">
      <selection activeCell="M5" sqref="M5"/>
    </sheetView>
  </sheetViews>
  <sheetFormatPr defaultRowHeight="14.4" x14ac:dyDescent="0.3"/>
  <cols>
    <col min="1" max="1" width="9.109375" style="1"/>
    <col min="2" max="2" width="13.44140625" style="1" customWidth="1"/>
    <col min="3" max="4" width="14.5546875" customWidth="1"/>
    <col min="5" max="6" width="10.5546875" style="1" customWidth="1"/>
    <col min="7" max="7" width="15.33203125" bestFit="1" customWidth="1"/>
    <col min="8" max="8" width="15.109375" bestFit="1" customWidth="1"/>
    <col min="9" max="10" width="9.109375" style="1"/>
    <col min="11" max="11" width="15.33203125" style="1" customWidth="1"/>
    <col min="12" max="12" width="22.77734375" bestFit="1" customWidth="1"/>
  </cols>
  <sheetData>
    <row r="1" spans="1:12" x14ac:dyDescent="0.3">
      <c r="A1"/>
      <c r="B1"/>
      <c r="I1" s="2" t="s">
        <v>0</v>
      </c>
      <c r="J1" s="2" t="s">
        <v>1</v>
      </c>
      <c r="K1" s="2" t="s">
        <v>2</v>
      </c>
    </row>
    <row r="2" spans="1:12" x14ac:dyDescent="0.3">
      <c r="C2" s="1"/>
      <c r="D2" s="1"/>
      <c r="I2" s="2" t="s">
        <v>3</v>
      </c>
      <c r="J2" s="2" t="s">
        <v>4</v>
      </c>
      <c r="K2" s="2" t="s">
        <v>5</v>
      </c>
    </row>
    <row r="3" spans="1:12" x14ac:dyDescent="0.3">
      <c r="C3" s="1"/>
      <c r="D3" s="1"/>
      <c r="I3" s="3">
        <v>1018.9</v>
      </c>
      <c r="J3" s="3">
        <v>46</v>
      </c>
      <c r="K3" s="3">
        <v>27</v>
      </c>
    </row>
    <row r="4" spans="1:12" x14ac:dyDescent="0.3">
      <c r="C4" s="1"/>
      <c r="D4" s="1"/>
      <c r="I4" s="5"/>
      <c r="J4" s="5"/>
      <c r="K4" s="5"/>
    </row>
    <row r="5" spans="1:12" x14ac:dyDescent="0.3">
      <c r="A5" s="2" t="s">
        <v>6</v>
      </c>
      <c r="B5" s="2" t="s">
        <v>7</v>
      </c>
      <c r="C5" s="2" t="s">
        <v>8</v>
      </c>
      <c r="D5" s="2" t="s">
        <v>8</v>
      </c>
      <c r="E5" s="2" t="s">
        <v>9</v>
      </c>
      <c r="F5" s="2"/>
      <c r="G5" s="2" t="s">
        <v>19</v>
      </c>
      <c r="H5" s="2" t="s">
        <v>13</v>
      </c>
      <c r="I5" s="2" t="s">
        <v>14</v>
      </c>
      <c r="J5" s="2" t="s">
        <v>15</v>
      </c>
      <c r="K5" s="2" t="s">
        <v>16</v>
      </c>
      <c r="L5" s="4" t="s">
        <v>17</v>
      </c>
    </row>
    <row r="6" spans="1:12" x14ac:dyDescent="0.3">
      <c r="A6" s="2" t="s">
        <v>10</v>
      </c>
      <c r="B6" s="2" t="s">
        <v>11</v>
      </c>
      <c r="C6" s="2" t="s">
        <v>12</v>
      </c>
      <c r="D6" s="2" t="s">
        <v>21</v>
      </c>
      <c r="E6" s="2" t="s">
        <v>9</v>
      </c>
      <c r="F6" s="2"/>
      <c r="G6" s="2" t="s">
        <v>18</v>
      </c>
      <c r="H6" s="2" t="s">
        <v>18</v>
      </c>
      <c r="I6" s="2" t="s">
        <v>10</v>
      </c>
      <c r="J6" s="2" t="s">
        <v>20</v>
      </c>
      <c r="K6" s="2" t="s">
        <v>22</v>
      </c>
      <c r="L6" s="2" t="s">
        <v>4</v>
      </c>
    </row>
    <row r="7" spans="1:12" x14ac:dyDescent="0.3">
      <c r="A7" s="1">
        <v>102.27500000000001</v>
      </c>
      <c r="B7" s="1">
        <v>1000</v>
      </c>
      <c r="C7" s="1">
        <v>7.0400000000000004E-2</v>
      </c>
      <c r="D7" s="1">
        <f>C7/60</f>
        <v>1.1733333333333333E-3</v>
      </c>
      <c r="E7" s="1">
        <v>1.2658</v>
      </c>
      <c r="G7">
        <f t="shared" ref="G7:G38" si="0">(2*PI()*B7*I7)/60/1000</f>
        <v>8.7371346834664845</v>
      </c>
      <c r="H7">
        <f>(1.01325/1.0189)*SQRT(300/293)*G7</f>
        <v>8.7918627117276724</v>
      </c>
      <c r="I7" s="1">
        <f t="shared" ref="I7:I38" si="1">A7*0.815776</f>
        <v>83.433490399999997</v>
      </c>
      <c r="J7" s="1">
        <f>(4*PI()*I7)/(1.6*100)*100</f>
        <v>655.28510125998639</v>
      </c>
      <c r="K7" s="1">
        <f t="shared" ref="K7:K38" si="2">(D7*0.75*3600)/(G7)</f>
        <v>0.36259026726403698</v>
      </c>
      <c r="L7">
        <f t="shared" ref="L7:L38" si="3">G7/(D7*0.75*45000)*100</f>
        <v>22.063471422895166</v>
      </c>
    </row>
    <row r="8" spans="1:12" x14ac:dyDescent="0.3">
      <c r="A8" s="1">
        <v>102.756</v>
      </c>
      <c r="B8" s="1">
        <f t="shared" ref="B8:B39" si="4">B7+50</f>
        <v>1050</v>
      </c>
      <c r="C8" s="1">
        <v>7.2400000000000006E-2</v>
      </c>
      <c r="D8" s="1">
        <f t="shared" ref="D8:D71" si="5">C8/60</f>
        <v>1.2066666666666669E-3</v>
      </c>
      <c r="E8" s="1">
        <v>1.26783</v>
      </c>
      <c r="G8">
        <f t="shared" si="0"/>
        <v>9.2171367598239673</v>
      </c>
      <c r="H8">
        <f t="shared" ref="H8:H71" si="6">(1.01325/1.0189)*SQRT(300/293)*G8</f>
        <v>9.2748714450902305</v>
      </c>
      <c r="I8" s="1">
        <f t="shared" si="1"/>
        <v>83.825878656</v>
      </c>
      <c r="J8" s="1">
        <f t="shared" ref="J8:J71" si="7">(4*PI()*I8)/(1.6*100)*100</f>
        <v>658.36691141599761</v>
      </c>
      <c r="K8" s="1">
        <f t="shared" si="2"/>
        <v>0.35347202552110374</v>
      </c>
      <c r="L8">
        <f t="shared" si="3"/>
        <v>22.632625561262039</v>
      </c>
    </row>
    <row r="9" spans="1:12" x14ac:dyDescent="0.3">
      <c r="A9" s="1">
        <v>103.68899999999999</v>
      </c>
      <c r="B9" s="1">
        <f t="shared" si="4"/>
        <v>1100</v>
      </c>
      <c r="C9" s="1">
        <v>7.3700000000000002E-2</v>
      </c>
      <c r="D9" s="1">
        <f t="shared" si="5"/>
        <v>1.2283333333333334E-3</v>
      </c>
      <c r="E9" s="1">
        <v>1.2734399999999999</v>
      </c>
      <c r="G9">
        <f t="shared" si="0"/>
        <v>9.7437226498494454</v>
      </c>
      <c r="H9">
        <f t="shared" si="6"/>
        <v>9.8047557857537413</v>
      </c>
      <c r="I9" s="1">
        <f t="shared" si="1"/>
        <v>84.586997663999995</v>
      </c>
      <c r="J9" s="1">
        <f t="shared" si="7"/>
        <v>664.34472612609841</v>
      </c>
      <c r="K9" s="1">
        <f t="shared" si="2"/>
        <v>0.34037298876228228</v>
      </c>
      <c r="L9">
        <f t="shared" si="3"/>
        <v>23.503627679419736</v>
      </c>
    </row>
    <row r="10" spans="1:12" x14ac:dyDescent="0.3">
      <c r="A10" s="1">
        <v>104.209</v>
      </c>
      <c r="B10" s="1">
        <f t="shared" si="4"/>
        <v>1150</v>
      </c>
      <c r="C10" s="1">
        <v>7.2800000000000004E-2</v>
      </c>
      <c r="D10" s="1">
        <f t="shared" si="5"/>
        <v>1.2133333333333334E-3</v>
      </c>
      <c r="E10" s="1">
        <v>1.2847599999999999</v>
      </c>
      <c r="G10">
        <f t="shared" si="0"/>
        <v>10.237704995979101</v>
      </c>
      <c r="H10">
        <f t="shared" si="6"/>
        <v>10.301832359084754</v>
      </c>
      <c r="I10" s="1">
        <f t="shared" si="1"/>
        <v>85.011201184000001</v>
      </c>
      <c r="J10" s="1">
        <f t="shared" si="7"/>
        <v>667.67641278124586</v>
      </c>
      <c r="K10" s="1">
        <f t="shared" si="2"/>
        <v>0.31999359243958109</v>
      </c>
      <c r="L10">
        <f t="shared" si="3"/>
        <v>25.000500600681562</v>
      </c>
    </row>
    <row r="11" spans="1:12" x14ac:dyDescent="0.3">
      <c r="A11" s="1">
        <v>105.81100000000001</v>
      </c>
      <c r="B11" s="1">
        <f t="shared" si="4"/>
        <v>1200</v>
      </c>
      <c r="C11" s="1">
        <v>7.4399999999999994E-2</v>
      </c>
      <c r="D11" s="1">
        <f t="shared" si="5"/>
        <v>1.24E-3</v>
      </c>
      <c r="E11" s="1">
        <v>1.2918099999999999</v>
      </c>
      <c r="G11">
        <f t="shared" si="0"/>
        <v>10.847049128239808</v>
      </c>
      <c r="H11">
        <f t="shared" si="6"/>
        <v>10.914993326509313</v>
      </c>
      <c r="I11" s="1">
        <f t="shared" si="1"/>
        <v>86.318074335999995</v>
      </c>
      <c r="J11" s="1">
        <f t="shared" si="7"/>
        <v>677.94057051498817</v>
      </c>
      <c r="K11" s="1">
        <f t="shared" si="2"/>
        <v>0.30865537349541744</v>
      </c>
      <c r="L11">
        <f t="shared" si="3"/>
        <v>25.918874858398581</v>
      </c>
    </row>
    <row r="12" spans="1:12" x14ac:dyDescent="0.3">
      <c r="A12" s="1">
        <v>107.51</v>
      </c>
      <c r="B12" s="1">
        <f t="shared" si="4"/>
        <v>1250</v>
      </c>
      <c r="C12" s="1">
        <v>7.8950000000000006E-2</v>
      </c>
      <c r="D12" s="1">
        <f t="shared" si="5"/>
        <v>1.3158333333333334E-3</v>
      </c>
      <c r="E12" s="1">
        <v>1.2972900000000001</v>
      </c>
      <c r="G12">
        <f t="shared" si="0"/>
        <v>11.480436932528498</v>
      </c>
      <c r="H12">
        <f t="shared" si="6"/>
        <v>11.552348571716477</v>
      </c>
      <c r="I12" s="1">
        <f t="shared" si="1"/>
        <v>87.704077760000004</v>
      </c>
      <c r="J12" s="1">
        <f t="shared" si="7"/>
        <v>688.82621595170997</v>
      </c>
      <c r="K12" s="1">
        <f t="shared" si="2"/>
        <v>0.30946121832120266</v>
      </c>
      <c r="L12">
        <f t="shared" si="3"/>
        <v>25.851381453867567</v>
      </c>
    </row>
    <row r="13" spans="1:12" x14ac:dyDescent="0.3">
      <c r="A13" s="1">
        <v>109.488</v>
      </c>
      <c r="B13" s="1">
        <f t="shared" si="4"/>
        <v>1300</v>
      </c>
      <c r="C13" s="1">
        <v>7.9000000000000001E-2</v>
      </c>
      <c r="D13" s="1">
        <f t="shared" si="5"/>
        <v>1.3166666666666667E-3</v>
      </c>
      <c r="E13" s="1">
        <v>1.29895</v>
      </c>
      <c r="G13">
        <f t="shared" si="0"/>
        <v>12.159323616625683</v>
      </c>
      <c r="H13">
        <f t="shared" si="6"/>
        <v>12.235487694511182</v>
      </c>
      <c r="I13" s="1">
        <f t="shared" si="1"/>
        <v>89.317682687999991</v>
      </c>
      <c r="J13" s="1">
        <f t="shared" si="7"/>
        <v>701.49943942071263</v>
      </c>
      <c r="K13" s="1">
        <f t="shared" si="2"/>
        <v>0.29236823626761432</v>
      </c>
      <c r="L13">
        <f t="shared" si="3"/>
        <v>27.362753567652724</v>
      </c>
    </row>
    <row r="14" spans="1:12" x14ac:dyDescent="0.3">
      <c r="A14" s="1">
        <v>111.797</v>
      </c>
      <c r="B14" s="1">
        <f t="shared" si="4"/>
        <v>1350</v>
      </c>
      <c r="C14" s="1">
        <v>7.9600000000000004E-2</v>
      </c>
      <c r="D14" s="1">
        <f t="shared" si="5"/>
        <v>1.3266666666666667E-3</v>
      </c>
      <c r="E14" s="1">
        <v>1.2946899999999999</v>
      </c>
      <c r="G14">
        <f t="shared" si="0"/>
        <v>12.893281372575199</v>
      </c>
      <c r="H14">
        <f t="shared" si="6"/>
        <v>12.97404284563261</v>
      </c>
      <c r="I14" s="1">
        <f t="shared" si="1"/>
        <v>91.201309471999991</v>
      </c>
      <c r="J14" s="1">
        <f t="shared" si="7"/>
        <v>716.29340958751106</v>
      </c>
      <c r="K14" s="1">
        <f t="shared" si="2"/>
        <v>0.27781911341973298</v>
      </c>
      <c r="L14">
        <f t="shared" si="3"/>
        <v>28.795714958291903</v>
      </c>
    </row>
    <row r="15" spans="1:12" x14ac:dyDescent="0.3">
      <c r="A15" s="1">
        <v>114.268</v>
      </c>
      <c r="B15" s="1">
        <f t="shared" si="4"/>
        <v>1400</v>
      </c>
      <c r="C15" s="1">
        <v>8.3500000000000005E-2</v>
      </c>
      <c r="D15" s="1">
        <f t="shared" si="5"/>
        <v>1.3916666666666667E-3</v>
      </c>
      <c r="E15" s="1">
        <v>1.2855000000000001</v>
      </c>
      <c r="G15">
        <f t="shared" si="0"/>
        <v>13.666339461398067</v>
      </c>
      <c r="H15">
        <f t="shared" si="6"/>
        <v>13.751943247921551</v>
      </c>
      <c r="I15" s="1">
        <f t="shared" si="1"/>
        <v>93.217091967999991</v>
      </c>
      <c r="J15" s="1">
        <f t="shared" si="7"/>
        <v>732.12532828918211</v>
      </c>
      <c r="K15" s="1">
        <f t="shared" si="2"/>
        <v>0.27494560709643073</v>
      </c>
      <c r="L15">
        <f t="shared" si="3"/>
        <v>29.096664189270673</v>
      </c>
    </row>
    <row r="16" spans="1:12" x14ac:dyDescent="0.3">
      <c r="A16" s="1">
        <v>115.783</v>
      </c>
      <c r="B16" s="1">
        <f t="shared" si="4"/>
        <v>1450</v>
      </c>
      <c r="C16" s="1">
        <v>8.4699999999999998E-2</v>
      </c>
      <c r="D16" s="1">
        <f t="shared" si="5"/>
        <v>1.4116666666666665E-3</v>
      </c>
      <c r="E16" s="1">
        <v>1.2781800000000001</v>
      </c>
      <c r="G16">
        <f t="shared" si="0"/>
        <v>14.342086671531749</v>
      </c>
      <c r="H16">
        <f t="shared" si="6"/>
        <v>14.431923231584936</v>
      </c>
      <c r="I16" s="1">
        <f t="shared" si="1"/>
        <v>94.452992607999988</v>
      </c>
      <c r="J16" s="1">
        <f t="shared" si="7"/>
        <v>741.83206921715953</v>
      </c>
      <c r="K16" s="1">
        <f t="shared" si="2"/>
        <v>0.26575630780182191</v>
      </c>
      <c r="L16">
        <f t="shared" si="3"/>
        <v>30.102766200250304</v>
      </c>
    </row>
    <row r="17" spans="1:12" x14ac:dyDescent="0.3">
      <c r="A17" s="1">
        <v>116.985</v>
      </c>
      <c r="B17" s="1">
        <f t="shared" si="4"/>
        <v>1500</v>
      </c>
      <c r="C17" s="1">
        <v>8.8650000000000007E-2</v>
      </c>
      <c r="D17" s="1">
        <f t="shared" si="5"/>
        <v>1.4775000000000001E-3</v>
      </c>
      <c r="E17" s="1">
        <v>1.2795000000000001</v>
      </c>
      <c r="G17">
        <f t="shared" si="0"/>
        <v>14.990667821246541</v>
      </c>
      <c r="H17">
        <f t="shared" si="6"/>
        <v>15.084566990928309</v>
      </c>
      <c r="I17" s="1">
        <f t="shared" si="1"/>
        <v>95.43355536</v>
      </c>
      <c r="J17" s="1">
        <f t="shared" si="7"/>
        <v>749.53339106232704</v>
      </c>
      <c r="K17" s="1">
        <f t="shared" si="2"/>
        <v>0.26611556253324253</v>
      </c>
      <c r="L17">
        <f t="shared" si="3"/>
        <v>30.062127610446147</v>
      </c>
    </row>
    <row r="18" spans="1:12" x14ac:dyDescent="0.3">
      <c r="A18" s="1">
        <v>117.788</v>
      </c>
      <c r="B18" s="1">
        <f t="shared" si="4"/>
        <v>1550</v>
      </c>
      <c r="C18" s="1">
        <v>9.3200000000000005E-2</v>
      </c>
      <c r="D18" s="1">
        <f t="shared" si="5"/>
        <v>1.5533333333333334E-3</v>
      </c>
      <c r="E18" s="1">
        <v>1.27766</v>
      </c>
      <c r="G18">
        <f t="shared" si="0"/>
        <v>15.596684538245251</v>
      </c>
      <c r="H18">
        <f t="shared" si="6"/>
        <v>15.694379700688515</v>
      </c>
      <c r="I18" s="1">
        <f t="shared" si="1"/>
        <v>96.088623487999996</v>
      </c>
      <c r="J18" s="1">
        <f t="shared" si="7"/>
        <v>754.67828410864092</v>
      </c>
      <c r="K18" s="1">
        <f t="shared" si="2"/>
        <v>0.26890330375764965</v>
      </c>
      <c r="L18">
        <f t="shared" si="3"/>
        <v>29.750471222213161</v>
      </c>
    </row>
    <row r="19" spans="1:12" x14ac:dyDescent="0.3">
      <c r="A19" s="1">
        <v>118.471</v>
      </c>
      <c r="B19" s="1">
        <f t="shared" si="4"/>
        <v>1600</v>
      </c>
      <c r="C19" s="1">
        <v>9.5899999999999999E-2</v>
      </c>
      <c r="D19" s="1">
        <f t="shared" si="5"/>
        <v>1.5983333333333333E-3</v>
      </c>
      <c r="E19" s="1">
        <v>1.2823500000000001</v>
      </c>
      <c r="G19">
        <f t="shared" si="0"/>
        <v>16.193158962952165</v>
      </c>
      <c r="H19">
        <f t="shared" si="6"/>
        <v>16.29459034674889</v>
      </c>
      <c r="I19" s="1">
        <f t="shared" si="1"/>
        <v>96.645798495999998</v>
      </c>
      <c r="J19" s="1">
        <f t="shared" si="7"/>
        <v>759.05432638838261</v>
      </c>
      <c r="K19" s="1">
        <f t="shared" si="2"/>
        <v>0.26650142877453997</v>
      </c>
      <c r="L19">
        <f t="shared" si="3"/>
        <v>30.018600788695942</v>
      </c>
    </row>
    <row r="20" spans="1:12" x14ac:dyDescent="0.3">
      <c r="A20" s="1">
        <v>118.77200000000001</v>
      </c>
      <c r="B20" s="1">
        <f t="shared" si="4"/>
        <v>1650</v>
      </c>
      <c r="C20" s="1">
        <v>9.8750000000000004E-2</v>
      </c>
      <c r="D20" s="1">
        <f t="shared" si="5"/>
        <v>1.6458333333333333E-3</v>
      </c>
      <c r="E20" s="1">
        <v>1.2902800000000001</v>
      </c>
      <c r="G20">
        <f t="shared" si="0"/>
        <v>16.741622928679778</v>
      </c>
      <c r="H20">
        <f t="shared" si="6"/>
        <v>16.846489803916665</v>
      </c>
      <c r="I20" s="1">
        <f t="shared" si="1"/>
        <v>96.891347072000002</v>
      </c>
      <c r="J20" s="1">
        <f t="shared" si="7"/>
        <v>760.98286039453524</v>
      </c>
      <c r="K20" s="1">
        <f t="shared" si="2"/>
        <v>0.26543125591411393</v>
      </c>
      <c r="L20">
        <f t="shared" si="3"/>
        <v>30.139630588903117</v>
      </c>
    </row>
    <row r="21" spans="1:12" x14ac:dyDescent="0.3">
      <c r="A21" s="1">
        <v>118.65600000000001</v>
      </c>
      <c r="B21" s="1">
        <f t="shared" si="4"/>
        <v>1700</v>
      </c>
      <c r="C21" s="1">
        <v>0.10005</v>
      </c>
      <c r="D21" s="1">
        <f t="shared" si="5"/>
        <v>1.6674999999999999E-3</v>
      </c>
      <c r="E21" s="1">
        <v>1.29942</v>
      </c>
      <c r="G21">
        <f t="shared" si="0"/>
        <v>17.232098461035232</v>
      </c>
      <c r="H21">
        <f t="shared" si="6"/>
        <v>17.340037597347248</v>
      </c>
      <c r="I21" s="1">
        <f t="shared" si="1"/>
        <v>96.796717055999991</v>
      </c>
      <c r="J21" s="1">
        <f t="shared" si="7"/>
        <v>760.23963798684849</v>
      </c>
      <c r="K21" s="1">
        <f t="shared" si="2"/>
        <v>0.26127113944830166</v>
      </c>
      <c r="L21">
        <f t="shared" si="3"/>
        <v>30.619531942535811</v>
      </c>
    </row>
    <row r="22" spans="1:12" x14ac:dyDescent="0.3">
      <c r="A22" s="1">
        <v>118.861</v>
      </c>
      <c r="B22" s="1">
        <f t="shared" si="4"/>
        <v>1750</v>
      </c>
      <c r="C22" s="1">
        <v>0.10305</v>
      </c>
      <c r="D22" s="1">
        <f t="shared" si="5"/>
        <v>1.7175000000000001E-3</v>
      </c>
      <c r="E22" s="1">
        <v>1.31053</v>
      </c>
      <c r="G22">
        <f t="shared" si="0"/>
        <v>17.769572132194007</v>
      </c>
      <c r="H22">
        <f t="shared" si="6"/>
        <v>17.880877918481154</v>
      </c>
      <c r="I22" s="1">
        <f t="shared" si="1"/>
        <v>96.963951135999991</v>
      </c>
      <c r="J22" s="1">
        <f t="shared" si="7"/>
        <v>761.55309137974314</v>
      </c>
      <c r="K22" s="1">
        <f t="shared" si="2"/>
        <v>0.26096576583284559</v>
      </c>
      <c r="L22">
        <f t="shared" si="3"/>
        <v>30.655361918713041</v>
      </c>
    </row>
    <row r="23" spans="1:12" x14ac:dyDescent="0.3">
      <c r="A23" s="1">
        <v>119.584</v>
      </c>
      <c r="B23" s="1">
        <f t="shared" si="4"/>
        <v>1800</v>
      </c>
      <c r="C23" s="1">
        <v>0.10929999999999999</v>
      </c>
      <c r="D23" s="1">
        <f t="shared" si="5"/>
        <v>1.8216666666666665E-3</v>
      </c>
      <c r="E23" s="1">
        <v>1.3149</v>
      </c>
      <c r="G23">
        <f t="shared" si="0"/>
        <v>18.38845001396021</v>
      </c>
      <c r="H23">
        <f t="shared" si="6"/>
        <v>18.503632353308582</v>
      </c>
      <c r="I23" s="1">
        <f t="shared" si="1"/>
        <v>97.553757183999991</v>
      </c>
      <c r="J23" s="1">
        <f t="shared" si="7"/>
        <v>766.18541724834211</v>
      </c>
      <c r="K23" s="1">
        <f t="shared" si="2"/>
        <v>0.26747768279903716</v>
      </c>
      <c r="L23">
        <f t="shared" si="3"/>
        <v>29.909037330828848</v>
      </c>
    </row>
    <row r="24" spans="1:12" x14ac:dyDescent="0.3">
      <c r="A24" s="1">
        <v>119.934</v>
      </c>
      <c r="B24" s="1">
        <f t="shared" si="4"/>
        <v>1850</v>
      </c>
      <c r="C24" s="1">
        <v>0.11415</v>
      </c>
      <c r="D24" s="1">
        <f t="shared" si="5"/>
        <v>1.9025000000000001E-3</v>
      </c>
      <c r="E24" s="1">
        <v>1.3184899999999999</v>
      </c>
      <c r="G24">
        <f t="shared" si="0"/>
        <v>18.954554833387512</v>
      </c>
      <c r="H24">
        <f t="shared" si="6"/>
        <v>19.073283163690451</v>
      </c>
      <c r="I24" s="1">
        <f t="shared" si="1"/>
        <v>97.839278783999987</v>
      </c>
      <c r="J24" s="1">
        <f t="shared" si="7"/>
        <v>768.42789865084512</v>
      </c>
      <c r="K24" s="1">
        <f t="shared" si="2"/>
        <v>0.27100346302788764</v>
      </c>
      <c r="L24">
        <f t="shared" si="3"/>
        <v>29.519917976755742</v>
      </c>
    </row>
    <row r="25" spans="1:12" x14ac:dyDescent="0.3">
      <c r="A25" s="1">
        <v>120.176</v>
      </c>
      <c r="B25" s="1">
        <f t="shared" si="4"/>
        <v>1900</v>
      </c>
      <c r="C25" s="1">
        <v>0.11745</v>
      </c>
      <c r="D25" s="1">
        <f t="shared" si="5"/>
        <v>1.9575E-3</v>
      </c>
      <c r="E25" s="1">
        <v>1.3189200000000001</v>
      </c>
      <c r="G25">
        <f t="shared" si="0"/>
        <v>19.506119830540307</v>
      </c>
      <c r="H25">
        <f t="shared" si="6"/>
        <v>19.628303076653253</v>
      </c>
      <c r="I25" s="1">
        <f t="shared" si="1"/>
        <v>98.036696575999997</v>
      </c>
      <c r="J25" s="1">
        <f t="shared" si="7"/>
        <v>769.97841436343299</v>
      </c>
      <c r="K25" s="1">
        <f t="shared" si="2"/>
        <v>0.27095342620242696</v>
      </c>
      <c r="L25">
        <f t="shared" si="3"/>
        <v>29.525369404346524</v>
      </c>
    </row>
    <row r="26" spans="1:12" x14ac:dyDescent="0.3">
      <c r="A26" s="1">
        <v>120.94799999999999</v>
      </c>
      <c r="B26" s="1">
        <f t="shared" si="4"/>
        <v>1950</v>
      </c>
      <c r="C26" s="1">
        <v>0.12055</v>
      </c>
      <c r="D26" s="1">
        <f t="shared" si="5"/>
        <v>2.0091666666666669E-3</v>
      </c>
      <c r="E26" s="1">
        <v>1.31484</v>
      </c>
      <c r="G26">
        <f t="shared" si="0"/>
        <v>20.148041878337946</v>
      </c>
      <c r="H26">
        <f t="shared" si="6"/>
        <v>20.274246022519435</v>
      </c>
      <c r="I26" s="1">
        <f t="shared" si="1"/>
        <v>98.666475647999988</v>
      </c>
      <c r="J26" s="1">
        <f t="shared" si="7"/>
        <v>774.92468762838246</v>
      </c>
      <c r="K26" s="1">
        <f t="shared" si="2"/>
        <v>0.26924452672655946</v>
      </c>
      <c r="L26">
        <f t="shared" si="3"/>
        <v>29.712767413558883</v>
      </c>
    </row>
    <row r="27" spans="1:12" x14ac:dyDescent="0.3">
      <c r="A27" s="1">
        <v>122.157</v>
      </c>
      <c r="B27" s="1">
        <f t="shared" si="4"/>
        <v>2000</v>
      </c>
      <c r="C27" s="1">
        <v>0.12554999999999999</v>
      </c>
      <c r="D27" s="1">
        <f t="shared" si="5"/>
        <v>2.0924999999999997E-3</v>
      </c>
      <c r="E27" s="1">
        <v>1.31653</v>
      </c>
      <c r="G27">
        <f t="shared" si="0"/>
        <v>20.871222909375998</v>
      </c>
      <c r="H27">
        <f t="shared" si="6"/>
        <v>21.001956945030891</v>
      </c>
      <c r="I27" s="1">
        <f t="shared" si="1"/>
        <v>99.652748831999986</v>
      </c>
      <c r="J27" s="1">
        <f t="shared" si="7"/>
        <v>782.67085910159983</v>
      </c>
      <c r="K27" s="1">
        <f t="shared" si="2"/>
        <v>0.2706956858508735</v>
      </c>
      <c r="L27">
        <f t="shared" si="3"/>
        <v>29.553481707156603</v>
      </c>
    </row>
    <row r="28" spans="1:12" x14ac:dyDescent="0.3">
      <c r="A28" s="1">
        <v>122.845</v>
      </c>
      <c r="B28" s="1">
        <f t="shared" si="4"/>
        <v>2050</v>
      </c>
      <c r="C28" s="1">
        <v>0.12784999999999999</v>
      </c>
      <c r="D28" s="1">
        <f t="shared" si="5"/>
        <v>2.1308333333333331E-3</v>
      </c>
      <c r="E28" s="1">
        <v>1.32098</v>
      </c>
      <c r="G28">
        <f t="shared" si="0"/>
        <v>21.513490940018599</v>
      </c>
      <c r="H28">
        <f t="shared" si="6"/>
        <v>21.648248040923793</v>
      </c>
      <c r="I28" s="1">
        <f t="shared" si="1"/>
        <v>100.21400272</v>
      </c>
      <c r="J28" s="1">
        <f t="shared" si="7"/>
        <v>787.07893682994882</v>
      </c>
      <c r="K28" s="1">
        <f t="shared" si="2"/>
        <v>0.26742521778731948</v>
      </c>
      <c r="L28">
        <f t="shared" si="3"/>
        <v>29.914905057167481</v>
      </c>
    </row>
    <row r="29" spans="1:12" x14ac:dyDescent="0.3">
      <c r="A29" s="1">
        <v>123.79600000000001</v>
      </c>
      <c r="B29" s="1">
        <f t="shared" si="4"/>
        <v>2100</v>
      </c>
      <c r="C29" s="1">
        <v>0.13089999999999999</v>
      </c>
      <c r="D29" s="1">
        <f t="shared" si="5"/>
        <v>2.1816666666666664E-3</v>
      </c>
      <c r="E29" s="1">
        <v>1.32287</v>
      </c>
      <c r="G29">
        <f t="shared" si="0"/>
        <v>22.208818216340998</v>
      </c>
      <c r="H29">
        <f t="shared" si="6"/>
        <v>22.347930737210287</v>
      </c>
      <c r="I29" s="1">
        <f t="shared" si="1"/>
        <v>100.989805696</v>
      </c>
      <c r="J29" s="1">
        <f t="shared" si="7"/>
        <v>793.17207915503559</v>
      </c>
      <c r="K29" s="1">
        <f t="shared" si="2"/>
        <v>0.26523248299929059</v>
      </c>
      <c r="L29">
        <f t="shared" si="3"/>
        <v>30.162218102152284</v>
      </c>
    </row>
    <row r="30" spans="1:12" x14ac:dyDescent="0.3">
      <c r="A30" s="1">
        <v>124.794</v>
      </c>
      <c r="B30" s="1">
        <f t="shared" si="4"/>
        <v>2150</v>
      </c>
      <c r="C30" s="1">
        <v>0.13435</v>
      </c>
      <c r="D30" s="1">
        <f t="shared" si="5"/>
        <v>2.2391666666666666E-3</v>
      </c>
      <c r="E30" s="1">
        <v>1.3216399999999999</v>
      </c>
      <c r="G30">
        <f t="shared" si="0"/>
        <v>22.920902167981524</v>
      </c>
      <c r="H30">
        <f t="shared" si="6"/>
        <v>23.064475069975927</v>
      </c>
      <c r="I30" s="1">
        <f t="shared" si="1"/>
        <v>101.80395014399998</v>
      </c>
      <c r="J30" s="1">
        <f t="shared" si="7"/>
        <v>799.56635469702974</v>
      </c>
      <c r="K30" s="1">
        <f t="shared" si="2"/>
        <v>0.26376579576546422</v>
      </c>
      <c r="L30">
        <f t="shared" si="3"/>
        <v>30.329937120101263</v>
      </c>
    </row>
    <row r="31" spans="1:12" x14ac:dyDescent="0.3">
      <c r="A31" s="1">
        <v>125.137</v>
      </c>
      <c r="B31" s="1">
        <f t="shared" si="4"/>
        <v>2200</v>
      </c>
      <c r="C31" s="1">
        <v>0.13769999999999999</v>
      </c>
      <c r="D31" s="1">
        <f t="shared" si="5"/>
        <v>2.2949999999999997E-3</v>
      </c>
      <c r="E31" s="1">
        <v>1.3165199999999999</v>
      </c>
      <c r="G31">
        <f t="shared" si="0"/>
        <v>23.518410269830163</v>
      </c>
      <c r="H31">
        <f t="shared" si="6"/>
        <v>23.665725867967975</v>
      </c>
      <c r="I31" s="1">
        <f t="shared" si="1"/>
        <v>102.08376131199999</v>
      </c>
      <c r="J31" s="1">
        <f t="shared" si="7"/>
        <v>801.76398647148267</v>
      </c>
      <c r="K31" s="1">
        <f t="shared" si="2"/>
        <v>0.26347444104030193</v>
      </c>
      <c r="L31">
        <f t="shared" si="3"/>
        <v>30.363476504259072</v>
      </c>
    </row>
    <row r="32" spans="1:12" x14ac:dyDescent="0.3">
      <c r="A32" s="1">
        <v>126.02800000000001</v>
      </c>
      <c r="B32" s="1">
        <f t="shared" si="4"/>
        <v>2250</v>
      </c>
      <c r="C32" s="1">
        <v>0.14105000000000001</v>
      </c>
      <c r="D32" s="1">
        <f t="shared" si="5"/>
        <v>2.3508333333333337E-3</v>
      </c>
      <c r="E32" s="1">
        <v>1.3046500000000001</v>
      </c>
      <c r="G32">
        <f t="shared" si="0"/>
        <v>24.2241811023985</v>
      </c>
      <c r="H32">
        <f t="shared" si="6"/>
        <v>24.375917537283151</v>
      </c>
      <c r="I32" s="1">
        <f t="shared" si="1"/>
        <v>102.810617728</v>
      </c>
      <c r="J32" s="1">
        <f t="shared" si="7"/>
        <v>807.47270341328328</v>
      </c>
      <c r="K32" s="1">
        <f t="shared" si="2"/>
        <v>0.26202124122047388</v>
      </c>
      <c r="L32">
        <f t="shared" si="3"/>
        <v>30.531875823260147</v>
      </c>
    </row>
    <row r="33" spans="1:12" x14ac:dyDescent="0.3">
      <c r="A33" s="1">
        <v>126.66</v>
      </c>
      <c r="B33" s="1">
        <f t="shared" si="4"/>
        <v>2300</v>
      </c>
      <c r="C33" s="1">
        <v>0.14495</v>
      </c>
      <c r="D33" s="1">
        <f t="shared" si="5"/>
        <v>2.4158333333333332E-3</v>
      </c>
      <c r="E33" s="1">
        <v>1.2964599999999999</v>
      </c>
      <c r="G33">
        <f t="shared" si="0"/>
        <v>24.886674179595097</v>
      </c>
      <c r="H33">
        <f t="shared" si="6"/>
        <v>25.042560366219327</v>
      </c>
      <c r="I33" s="1">
        <f t="shared" si="1"/>
        <v>103.32618815999999</v>
      </c>
      <c r="J33" s="1">
        <f t="shared" si="7"/>
        <v>811.52198411723157</v>
      </c>
      <c r="K33" s="1">
        <f t="shared" si="2"/>
        <v>0.26209809928512207</v>
      </c>
      <c r="L33">
        <f t="shared" si="3"/>
        <v>30.52292260729919</v>
      </c>
    </row>
    <row r="34" spans="1:12" x14ac:dyDescent="0.3">
      <c r="A34" s="1">
        <v>126.822</v>
      </c>
      <c r="B34" s="1">
        <f t="shared" si="4"/>
        <v>2350</v>
      </c>
      <c r="C34" s="1">
        <v>0.14985000000000001</v>
      </c>
      <c r="D34" s="1">
        <f t="shared" si="5"/>
        <v>2.4975000000000002E-3</v>
      </c>
      <c r="E34" s="1">
        <v>1.2822899999999999</v>
      </c>
      <c r="G34">
        <f t="shared" si="0"/>
        <v>25.460211223099272</v>
      </c>
      <c r="H34">
        <f t="shared" si="6"/>
        <v>25.619689954952904</v>
      </c>
      <c r="I34" s="1">
        <f t="shared" si="1"/>
        <v>103.458343872</v>
      </c>
      <c r="J34" s="1">
        <f t="shared" si="7"/>
        <v>812.55993265210441</v>
      </c>
      <c r="K34" s="1">
        <f t="shared" si="2"/>
        <v>0.26485444055868851</v>
      </c>
      <c r="L34">
        <f t="shared" si="3"/>
        <v>30.205270423726567</v>
      </c>
    </row>
    <row r="35" spans="1:12" x14ac:dyDescent="0.3">
      <c r="A35" s="1">
        <v>126.69</v>
      </c>
      <c r="B35" s="1">
        <f t="shared" si="4"/>
        <v>2400</v>
      </c>
      <c r="C35" s="1">
        <v>0.1537</v>
      </c>
      <c r="D35" s="1">
        <f t="shared" si="5"/>
        <v>2.5616666666666665E-3</v>
      </c>
      <c r="E35" s="1">
        <v>1.2730399999999999</v>
      </c>
      <c r="G35">
        <f t="shared" si="0"/>
        <v>25.97485429788399</v>
      </c>
      <c r="H35">
        <f t="shared" si="6"/>
        <v>26.137556672471955</v>
      </c>
      <c r="I35" s="1">
        <f t="shared" si="1"/>
        <v>103.35066144</v>
      </c>
      <c r="J35" s="1">
        <f t="shared" si="7"/>
        <v>811.7141968088747</v>
      </c>
      <c r="K35" s="1">
        <f t="shared" si="2"/>
        <v>0.26627675830941788</v>
      </c>
      <c r="L35">
        <f t="shared" si="3"/>
        <v>30.043928921141028</v>
      </c>
    </row>
    <row r="36" spans="1:12" x14ac:dyDescent="0.3">
      <c r="A36" s="1">
        <v>126.55200000000001</v>
      </c>
      <c r="B36" s="1">
        <f t="shared" si="4"/>
        <v>2450</v>
      </c>
      <c r="C36" s="1">
        <v>0.15565000000000001</v>
      </c>
      <c r="D36" s="1">
        <f t="shared" si="5"/>
        <v>2.5941666666666669E-3</v>
      </c>
      <c r="E36" s="1">
        <v>1.2698400000000001</v>
      </c>
      <c r="G36">
        <f t="shared" si="0"/>
        <v>26.487113935292339</v>
      </c>
      <c r="H36">
        <f t="shared" si="6"/>
        <v>26.653025023140291</v>
      </c>
      <c r="I36" s="1">
        <f t="shared" si="1"/>
        <v>103.238084352</v>
      </c>
      <c r="J36" s="1">
        <f t="shared" si="7"/>
        <v>810.83001842731653</v>
      </c>
      <c r="K36" s="1">
        <f t="shared" si="2"/>
        <v>0.26443990904827491</v>
      </c>
      <c r="L36">
        <f t="shared" si="3"/>
        <v>30.252619692663551</v>
      </c>
    </row>
    <row r="37" spans="1:12" x14ac:dyDescent="0.3">
      <c r="A37" s="1">
        <v>126.438</v>
      </c>
      <c r="B37" s="1">
        <f t="shared" si="4"/>
        <v>2500</v>
      </c>
      <c r="C37" s="1">
        <v>0.15959999999999999</v>
      </c>
      <c r="D37" s="1">
        <f t="shared" si="5"/>
        <v>2.66E-3</v>
      </c>
      <c r="E37" s="1">
        <v>1.2744599999999999</v>
      </c>
      <c r="G37">
        <f t="shared" si="0"/>
        <v>27.003320339969086</v>
      </c>
      <c r="H37">
        <f t="shared" si="6"/>
        <v>27.172464863002286</v>
      </c>
      <c r="I37" s="1">
        <f t="shared" si="1"/>
        <v>103.145085888</v>
      </c>
      <c r="J37" s="1">
        <f t="shared" si="7"/>
        <v>810.09961019907257</v>
      </c>
      <c r="K37" s="1">
        <f t="shared" si="2"/>
        <v>0.26596729252474671</v>
      </c>
      <c r="L37">
        <f t="shared" si="3"/>
        <v>30.078886482839412</v>
      </c>
    </row>
    <row r="38" spans="1:12" x14ac:dyDescent="0.3">
      <c r="A38" s="1">
        <v>126.239</v>
      </c>
      <c r="B38" s="1">
        <f t="shared" si="4"/>
        <v>2550</v>
      </c>
      <c r="C38" s="1">
        <v>0.16259999999999999</v>
      </c>
      <c r="D38" s="1">
        <f t="shared" si="5"/>
        <v>2.7099999999999997E-3</v>
      </c>
      <c r="E38" s="1">
        <v>1.2787599999999999</v>
      </c>
      <c r="G38">
        <f t="shared" si="0"/>
        <v>27.500036377713226</v>
      </c>
      <c r="H38">
        <f t="shared" si="6"/>
        <v>27.672292251359217</v>
      </c>
      <c r="I38" s="1">
        <f t="shared" si="1"/>
        <v>102.982746464</v>
      </c>
      <c r="J38" s="1">
        <f t="shared" si="7"/>
        <v>808.82459934450674</v>
      </c>
      <c r="K38" s="1">
        <f t="shared" si="2"/>
        <v>0.26607237530528843</v>
      </c>
      <c r="L38">
        <f t="shared" si="3"/>
        <v>30.067007109704232</v>
      </c>
    </row>
    <row r="39" spans="1:12" x14ac:dyDescent="0.3">
      <c r="A39" s="1">
        <v>126.161</v>
      </c>
      <c r="B39" s="1">
        <f t="shared" si="4"/>
        <v>2600</v>
      </c>
      <c r="C39" s="1">
        <v>0.16805</v>
      </c>
      <c r="D39" s="1">
        <f t="shared" si="5"/>
        <v>2.8008333333333336E-3</v>
      </c>
      <c r="E39" s="1">
        <v>1.27634</v>
      </c>
      <c r="G39">
        <f t="shared" ref="G39:G70" si="8">(2*PI()*B39*I39)/60/1000</f>
        <v>28.021928006669459</v>
      </c>
      <c r="H39">
        <f t="shared" si="6"/>
        <v>28.197452926845411</v>
      </c>
      <c r="I39" s="1">
        <f t="shared" ref="I39:I70" si="9">A39*0.815776</f>
        <v>102.919115936</v>
      </c>
      <c r="J39" s="1">
        <f t="shared" si="7"/>
        <v>808.32484634623449</v>
      </c>
      <c r="K39" s="1">
        <f t="shared" ref="K39:K70" si="10">(D39*0.75*3600)/(G39)</f>
        <v>0.26986901109017625</v>
      </c>
      <c r="L39">
        <f t="shared" ref="L39:L70" si="11">G39/(D39*0.75*45000)*100</f>
        <v>29.644011247096518</v>
      </c>
    </row>
    <row r="40" spans="1:12" x14ac:dyDescent="0.3">
      <c r="A40" s="1">
        <v>125.84699999999999</v>
      </c>
      <c r="B40" s="1">
        <f t="shared" ref="B40:B71" si="12">B39+50</f>
        <v>2650</v>
      </c>
      <c r="C40" s="1">
        <v>0.17144999999999999</v>
      </c>
      <c r="D40" s="1">
        <f t="shared" si="5"/>
        <v>2.8574999999999998E-3</v>
      </c>
      <c r="E40" s="1">
        <v>1.28027</v>
      </c>
      <c r="G40">
        <f t="shared" si="8"/>
        <v>28.489726712804178</v>
      </c>
      <c r="H40">
        <f t="shared" si="6"/>
        <v>28.668181850006352</v>
      </c>
      <c r="I40" s="1">
        <f t="shared" si="9"/>
        <v>102.66296227199999</v>
      </c>
      <c r="J40" s="1">
        <f t="shared" si="7"/>
        <v>806.31302017370319</v>
      </c>
      <c r="K40" s="1">
        <f t="shared" si="10"/>
        <v>0.27080814350291837</v>
      </c>
      <c r="L40">
        <f t="shared" si="11"/>
        <v>29.541209125100732</v>
      </c>
    </row>
    <row r="41" spans="1:12" x14ac:dyDescent="0.3">
      <c r="A41" s="1">
        <v>124.911</v>
      </c>
      <c r="B41" s="1">
        <f t="shared" si="12"/>
        <v>2700</v>
      </c>
      <c r="C41" s="1">
        <v>0.17465</v>
      </c>
      <c r="D41" s="1">
        <f t="shared" si="5"/>
        <v>2.9108333333333334E-3</v>
      </c>
      <c r="E41" s="1">
        <v>1.2837099999999999</v>
      </c>
      <c r="G41">
        <f t="shared" si="8"/>
        <v>28.811375430999771</v>
      </c>
      <c r="H41">
        <f t="shared" si="6"/>
        <v>28.991845324844405</v>
      </c>
      <c r="I41" s="1">
        <f t="shared" si="9"/>
        <v>101.89939593599999</v>
      </c>
      <c r="J41" s="1">
        <f t="shared" si="7"/>
        <v>800.31598419443787</v>
      </c>
      <c r="K41" s="1">
        <f t="shared" si="10"/>
        <v>0.27278288115130367</v>
      </c>
      <c r="L41">
        <f t="shared" si="11"/>
        <v>29.327353557654757</v>
      </c>
    </row>
    <row r="42" spans="1:12" x14ac:dyDescent="0.3">
      <c r="A42" s="1">
        <v>123.92700000000001</v>
      </c>
      <c r="B42" s="1">
        <f t="shared" si="12"/>
        <v>2750</v>
      </c>
      <c r="C42" s="1">
        <v>0.1784</v>
      </c>
      <c r="D42" s="1">
        <f t="shared" si="5"/>
        <v>2.9733333333333335E-3</v>
      </c>
      <c r="E42" s="1">
        <v>1.2811999999999999</v>
      </c>
      <c r="G42">
        <f t="shared" si="8"/>
        <v>29.113751623313274</v>
      </c>
      <c r="H42">
        <f t="shared" si="6"/>
        <v>29.296115553749765</v>
      </c>
      <c r="I42" s="1">
        <f t="shared" si="9"/>
        <v>101.096672352</v>
      </c>
      <c r="J42" s="1">
        <f t="shared" si="7"/>
        <v>794.01140790854379</v>
      </c>
      <c r="K42" s="1">
        <f t="shared" si="10"/>
        <v>0.27574598093264829</v>
      </c>
      <c r="L42">
        <f t="shared" si="11"/>
        <v>29.012208892190607</v>
      </c>
    </row>
    <row r="43" spans="1:12" x14ac:dyDescent="0.3">
      <c r="A43" s="1">
        <v>123.68899999999999</v>
      </c>
      <c r="B43" s="1">
        <f t="shared" si="12"/>
        <v>2800</v>
      </c>
      <c r="C43" s="1">
        <v>0.18004999999999999</v>
      </c>
      <c r="D43" s="1">
        <f t="shared" si="5"/>
        <v>3.0008333333333332E-3</v>
      </c>
      <c r="E43" s="1">
        <v>1.2744800000000001</v>
      </c>
      <c r="G43">
        <f t="shared" si="8"/>
        <v>29.586163434047425</v>
      </c>
      <c r="H43">
        <f t="shared" si="6"/>
        <v>29.771486477266929</v>
      </c>
      <c r="I43" s="1">
        <f t="shared" si="9"/>
        <v>100.90251766399999</v>
      </c>
      <c r="J43" s="1">
        <f t="shared" si="7"/>
        <v>792.48652055484172</v>
      </c>
      <c r="K43" s="1">
        <f t="shared" si="10"/>
        <v>0.27385267502024346</v>
      </c>
      <c r="L43">
        <f t="shared" si="11"/>
        <v>29.212787493891128</v>
      </c>
    </row>
    <row r="44" spans="1:12" x14ac:dyDescent="0.3">
      <c r="A44" s="1">
        <v>123.389</v>
      </c>
      <c r="B44" s="1">
        <f t="shared" si="12"/>
        <v>2850</v>
      </c>
      <c r="C44" s="1">
        <v>0.18310000000000001</v>
      </c>
      <c r="D44" s="1">
        <f t="shared" si="5"/>
        <v>3.0516666666666669E-3</v>
      </c>
      <c r="E44" s="1">
        <v>1.2603599999999999</v>
      </c>
      <c r="G44">
        <f t="shared" si="8"/>
        <v>30.041446958259602</v>
      </c>
      <c r="H44">
        <f t="shared" si="6"/>
        <v>30.229621825387362</v>
      </c>
      <c r="I44" s="1">
        <f t="shared" si="9"/>
        <v>100.65778486399999</v>
      </c>
      <c r="J44" s="1">
        <f t="shared" si="7"/>
        <v>790.56439363841071</v>
      </c>
      <c r="K44" s="1">
        <f t="shared" si="10"/>
        <v>0.27427107660453853</v>
      </c>
      <c r="L44">
        <f t="shared" si="11"/>
        <v>29.168223273994393</v>
      </c>
    </row>
    <row r="45" spans="1:12" x14ac:dyDescent="0.3">
      <c r="A45" s="1">
        <v>122.51900000000001</v>
      </c>
      <c r="B45" s="1">
        <f t="shared" si="12"/>
        <v>2900</v>
      </c>
      <c r="C45" s="1">
        <v>0.18790000000000001</v>
      </c>
      <c r="D45" s="1">
        <f t="shared" si="5"/>
        <v>3.1316666666666667E-3</v>
      </c>
      <c r="E45" s="1">
        <v>1.2531000000000001</v>
      </c>
      <c r="G45">
        <f t="shared" si="8"/>
        <v>30.35295538912273</v>
      </c>
      <c r="H45">
        <f t="shared" si="6"/>
        <v>30.543081495738662</v>
      </c>
      <c r="I45" s="1">
        <f t="shared" si="9"/>
        <v>99.948059743999991</v>
      </c>
      <c r="J45" s="1">
        <f t="shared" si="7"/>
        <v>784.99022558076024</v>
      </c>
      <c r="K45" s="1">
        <f t="shared" si="10"/>
        <v>0.27857254397804404</v>
      </c>
      <c r="L45">
        <f t="shared" si="11"/>
        <v>28.717833731060473</v>
      </c>
    </row>
    <row r="46" spans="1:12" x14ac:dyDescent="0.3">
      <c r="A46" s="1">
        <v>121.837</v>
      </c>
      <c r="B46" s="1">
        <f t="shared" si="12"/>
        <v>2950</v>
      </c>
      <c r="C46" s="1">
        <v>0.19255</v>
      </c>
      <c r="D46" s="1">
        <f t="shared" si="5"/>
        <v>3.2091666666666666E-3</v>
      </c>
      <c r="E46" s="1">
        <v>1.23943</v>
      </c>
      <c r="G46">
        <f t="shared" si="8"/>
        <v>30.704409888702447</v>
      </c>
      <c r="H46">
        <f t="shared" si="6"/>
        <v>30.896737450656126</v>
      </c>
      <c r="I46" s="1">
        <f t="shared" si="9"/>
        <v>99.391700512</v>
      </c>
      <c r="J46" s="1">
        <f t="shared" si="7"/>
        <v>780.62059039074018</v>
      </c>
      <c r="K46" s="1">
        <f t="shared" si="10"/>
        <v>0.28219887734068311</v>
      </c>
      <c r="L46">
        <f t="shared" si="11"/>
        <v>28.348801651475181</v>
      </c>
    </row>
    <row r="47" spans="1:12" x14ac:dyDescent="0.3">
      <c r="A47" s="1">
        <v>121.709</v>
      </c>
      <c r="B47" s="1">
        <f t="shared" si="12"/>
        <v>3000</v>
      </c>
      <c r="C47" s="1">
        <v>0.19900000000000001</v>
      </c>
      <c r="D47" s="1">
        <f t="shared" si="5"/>
        <v>3.316666666666667E-3</v>
      </c>
      <c r="E47" s="1">
        <v>1.2273499999999999</v>
      </c>
      <c r="G47">
        <f t="shared" si="8"/>
        <v>31.192019316255848</v>
      </c>
      <c r="H47">
        <f t="shared" si="6"/>
        <v>31.387401186457982</v>
      </c>
      <c r="I47" s="1">
        <f t="shared" si="9"/>
        <v>99.287281183999994</v>
      </c>
      <c r="J47" s="1">
        <f t="shared" si="7"/>
        <v>779.80048290639616</v>
      </c>
      <c r="K47" s="1">
        <f t="shared" si="10"/>
        <v>0.28709266653130933</v>
      </c>
      <c r="L47">
        <f t="shared" si="11"/>
        <v>27.865567228369265</v>
      </c>
    </row>
    <row r="48" spans="1:12" x14ac:dyDescent="0.3">
      <c r="A48" s="1">
        <v>121.123</v>
      </c>
      <c r="B48" s="1">
        <f t="shared" si="12"/>
        <v>3050</v>
      </c>
      <c r="C48" s="1">
        <v>0.20605000000000001</v>
      </c>
      <c r="D48" s="1">
        <f t="shared" si="5"/>
        <v>3.434166666666667E-3</v>
      </c>
      <c r="E48" s="1">
        <v>1.2193000000000001</v>
      </c>
      <c r="G48">
        <f t="shared" si="8"/>
        <v>31.559201085405117</v>
      </c>
      <c r="H48">
        <f t="shared" si="6"/>
        <v>31.756882924071398</v>
      </c>
      <c r="I48" s="1">
        <f t="shared" si="9"/>
        <v>98.809236447999993</v>
      </c>
      <c r="J48" s="1">
        <f t="shared" si="7"/>
        <v>776.04592832963397</v>
      </c>
      <c r="K48" s="1">
        <f t="shared" si="10"/>
        <v>0.29380496594028327</v>
      </c>
      <c r="L48">
        <f t="shared" si="11"/>
        <v>27.228947524413265</v>
      </c>
    </row>
    <row r="49" spans="1:12" x14ac:dyDescent="0.3">
      <c r="A49" s="1">
        <v>121.124</v>
      </c>
      <c r="B49" s="1">
        <f t="shared" si="12"/>
        <v>3100</v>
      </c>
      <c r="C49" s="1">
        <v>0.21004999999999999</v>
      </c>
      <c r="D49" s="1">
        <f t="shared" si="5"/>
        <v>3.5008333333333332E-3</v>
      </c>
      <c r="E49" s="1">
        <v>1.20692</v>
      </c>
      <c r="G49">
        <f t="shared" si="8"/>
        <v>32.076829864000025</v>
      </c>
      <c r="H49">
        <f t="shared" si="6"/>
        <v>32.277754047376561</v>
      </c>
      <c r="I49" s="1">
        <f t="shared" si="9"/>
        <v>98.810052223999989</v>
      </c>
      <c r="J49" s="1">
        <f t="shared" si="7"/>
        <v>776.05233541935547</v>
      </c>
      <c r="K49" s="1">
        <f t="shared" si="10"/>
        <v>0.29467531673409858</v>
      </c>
      <c r="L49">
        <f t="shared" si="11"/>
        <v>27.148524310296512</v>
      </c>
    </row>
    <row r="50" spans="1:12" x14ac:dyDescent="0.3">
      <c r="A50" s="1">
        <v>120.851</v>
      </c>
      <c r="B50" s="1">
        <f t="shared" si="12"/>
        <v>3150</v>
      </c>
      <c r="C50" s="1">
        <v>0.21604999999999999</v>
      </c>
      <c r="D50" s="1">
        <f t="shared" si="5"/>
        <v>3.6008333333333331E-3</v>
      </c>
      <c r="E50" s="1">
        <v>1.1927399999999999</v>
      </c>
      <c r="G50">
        <f t="shared" si="8"/>
        <v>32.520734396866928</v>
      </c>
      <c r="H50">
        <f t="shared" si="6"/>
        <v>32.724439127951626</v>
      </c>
      <c r="I50" s="1">
        <f t="shared" si="9"/>
        <v>98.587345375999988</v>
      </c>
      <c r="J50" s="1">
        <f t="shared" si="7"/>
        <v>774.30319992540308</v>
      </c>
      <c r="K50" s="1">
        <f t="shared" si="10"/>
        <v>0.29895542583246976</v>
      </c>
      <c r="L50">
        <f t="shared" si="11"/>
        <v>26.759842132730121</v>
      </c>
    </row>
    <row r="51" spans="1:12" x14ac:dyDescent="0.3">
      <c r="A51" s="1">
        <v>120.596</v>
      </c>
      <c r="B51" s="1">
        <f t="shared" si="12"/>
        <v>3200</v>
      </c>
      <c r="C51" s="1">
        <v>0.21795</v>
      </c>
      <c r="D51" s="1">
        <f t="shared" si="5"/>
        <v>3.6324999999999999E-3</v>
      </c>
      <c r="E51" s="1">
        <v>1.1848099999999999</v>
      </c>
      <c r="G51">
        <f t="shared" si="8"/>
        <v>32.967227393981297</v>
      </c>
      <c r="H51">
        <f t="shared" si="6"/>
        <v>33.173728886504357</v>
      </c>
      <c r="I51" s="1">
        <f t="shared" si="9"/>
        <v>98.379322496</v>
      </c>
      <c r="J51" s="1">
        <f t="shared" si="7"/>
        <v>772.66939204643666</v>
      </c>
      <c r="K51" s="1">
        <f t="shared" si="10"/>
        <v>0.29749999545884054</v>
      </c>
      <c r="L51">
        <f t="shared" si="11"/>
        <v>26.890756712992314</v>
      </c>
    </row>
    <row r="52" spans="1:12" x14ac:dyDescent="0.3">
      <c r="A52" s="1">
        <v>120.84</v>
      </c>
      <c r="B52" s="1">
        <f t="shared" si="12"/>
        <v>3250</v>
      </c>
      <c r="C52" s="1">
        <v>0.22305</v>
      </c>
      <c r="D52" s="1">
        <f t="shared" si="5"/>
        <v>3.7174999999999999E-3</v>
      </c>
      <c r="E52" s="1">
        <v>1.17378</v>
      </c>
      <c r="G52">
        <f t="shared" si="8"/>
        <v>33.550084617333589</v>
      </c>
      <c r="H52">
        <f t="shared" si="6"/>
        <v>33.76023703521691</v>
      </c>
      <c r="I52" s="1">
        <f t="shared" si="9"/>
        <v>98.578371840000003</v>
      </c>
      <c r="J52" s="1">
        <f t="shared" si="7"/>
        <v>774.23272193846742</v>
      </c>
      <c r="K52" s="1">
        <f t="shared" si="10"/>
        <v>0.29917212175418095</v>
      </c>
      <c r="L52">
        <f t="shared" si="11"/>
        <v>26.740459482295325</v>
      </c>
    </row>
    <row r="53" spans="1:12" x14ac:dyDescent="0.3">
      <c r="A53" s="1">
        <v>121.633</v>
      </c>
      <c r="B53" s="1">
        <f t="shared" si="12"/>
        <v>3300</v>
      </c>
      <c r="C53" s="1">
        <v>0.22550000000000001</v>
      </c>
      <c r="D53" s="1">
        <f t="shared" si="5"/>
        <v>3.7583333333333336E-3</v>
      </c>
      <c r="E53" s="1">
        <v>1.1611800000000001</v>
      </c>
      <c r="G53">
        <f t="shared" si="8"/>
        <v>34.289795939852951</v>
      </c>
      <c r="H53">
        <f t="shared" si="6"/>
        <v>34.504581792338186</v>
      </c>
      <c r="I53" s="1">
        <f t="shared" si="9"/>
        <v>99.225282207999996</v>
      </c>
      <c r="J53" s="1">
        <f t="shared" si="7"/>
        <v>779.31354408756704</v>
      </c>
      <c r="K53" s="1">
        <f t="shared" si="10"/>
        <v>0.29593351963364056</v>
      </c>
      <c r="L53">
        <f t="shared" si="11"/>
        <v>27.033098548295008</v>
      </c>
    </row>
    <row r="54" spans="1:12" x14ac:dyDescent="0.3">
      <c r="A54" s="1">
        <v>122.181</v>
      </c>
      <c r="B54" s="1">
        <f t="shared" si="12"/>
        <v>3350</v>
      </c>
      <c r="C54" s="1">
        <v>0.22850000000000001</v>
      </c>
      <c r="D54" s="1">
        <f t="shared" si="5"/>
        <v>3.8083333333333333E-3</v>
      </c>
      <c r="E54" s="1">
        <v>1.1510400000000001</v>
      </c>
      <c r="G54">
        <f t="shared" si="8"/>
        <v>34.966166773386185</v>
      </c>
      <c r="H54">
        <f t="shared" si="6"/>
        <v>35.185189305679359</v>
      </c>
      <c r="I54" s="1">
        <f t="shared" si="9"/>
        <v>99.672327455999991</v>
      </c>
      <c r="J54" s="1">
        <f t="shared" si="7"/>
        <v>782.82462925491438</v>
      </c>
      <c r="K54" s="1">
        <f t="shared" si="10"/>
        <v>0.29406998103739307</v>
      </c>
      <c r="L54">
        <f t="shared" si="11"/>
        <v>27.204408868182782</v>
      </c>
    </row>
    <row r="55" spans="1:12" x14ac:dyDescent="0.3">
      <c r="A55" s="1">
        <v>122.93300000000001</v>
      </c>
      <c r="B55" s="1">
        <f t="shared" si="12"/>
        <v>3400</v>
      </c>
      <c r="C55" s="1">
        <v>0.23419999999999999</v>
      </c>
      <c r="D55" s="1">
        <f t="shared" si="5"/>
        <v>3.9033333333333333E-3</v>
      </c>
      <c r="E55" s="1">
        <v>1.14117</v>
      </c>
      <c r="G55">
        <f t="shared" si="8"/>
        <v>35.706471819553066</v>
      </c>
      <c r="H55">
        <f t="shared" si="6"/>
        <v>35.930131505439071</v>
      </c>
      <c r="I55" s="1">
        <f t="shared" si="9"/>
        <v>100.285791008</v>
      </c>
      <c r="J55" s="1">
        <f t="shared" si="7"/>
        <v>787.64276072543544</v>
      </c>
      <c r="K55" s="1">
        <f t="shared" si="10"/>
        <v>0.29515657702783121</v>
      </c>
      <c r="L55">
        <f t="shared" si="11"/>
        <v>27.104257952028131</v>
      </c>
    </row>
    <row r="56" spans="1:12" x14ac:dyDescent="0.3">
      <c r="A56" s="1">
        <v>123.47499999999999</v>
      </c>
      <c r="B56" s="1">
        <f t="shared" si="12"/>
        <v>3450</v>
      </c>
      <c r="C56" s="1">
        <v>0.23605000000000001</v>
      </c>
      <c r="D56" s="1">
        <f t="shared" si="5"/>
        <v>3.9341666666666665E-3</v>
      </c>
      <c r="E56" s="1">
        <v>1.12669</v>
      </c>
      <c r="G56">
        <f t="shared" si="8"/>
        <v>36.391308554304892</v>
      </c>
      <c r="H56">
        <f t="shared" si="6"/>
        <v>36.619257949063616</v>
      </c>
      <c r="I56" s="1">
        <f t="shared" si="9"/>
        <v>100.72794159999999</v>
      </c>
      <c r="J56" s="1">
        <f t="shared" si="7"/>
        <v>791.11540335445432</v>
      </c>
      <c r="K56" s="1">
        <f t="shared" si="10"/>
        <v>0.29188975120663657</v>
      </c>
      <c r="L56">
        <f t="shared" si="11"/>
        <v>27.407608410123945</v>
      </c>
    </row>
    <row r="57" spans="1:12" x14ac:dyDescent="0.3">
      <c r="A57" s="1">
        <v>123.428</v>
      </c>
      <c r="B57" s="1">
        <f t="shared" si="12"/>
        <v>3500</v>
      </c>
      <c r="C57" s="1">
        <v>0.24195</v>
      </c>
      <c r="D57" s="1">
        <f t="shared" si="5"/>
        <v>4.0324999999999996E-3</v>
      </c>
      <c r="E57" s="1">
        <v>1.11975</v>
      </c>
      <c r="G57">
        <f t="shared" si="8"/>
        <v>36.904665939752171</v>
      </c>
      <c r="H57">
        <f t="shared" si="6"/>
        <v>37.135830923890786</v>
      </c>
      <c r="I57" s="1">
        <f t="shared" si="9"/>
        <v>100.689600128</v>
      </c>
      <c r="J57" s="1">
        <f t="shared" si="7"/>
        <v>790.8142701375466</v>
      </c>
      <c r="K57" s="1">
        <f t="shared" si="10"/>
        <v>0.29502367038830629</v>
      </c>
      <c r="L57">
        <f t="shared" si="11"/>
        <v>27.116468280224787</v>
      </c>
    </row>
    <row r="58" spans="1:12" x14ac:dyDescent="0.3">
      <c r="A58" s="1">
        <v>124.205</v>
      </c>
      <c r="B58" s="1">
        <f t="shared" si="12"/>
        <v>3550</v>
      </c>
      <c r="C58" s="1">
        <v>0.24545</v>
      </c>
      <c r="D58" s="1">
        <f t="shared" si="5"/>
        <v>4.0908333333333335E-3</v>
      </c>
      <c r="E58" s="1">
        <v>1.10622</v>
      </c>
      <c r="G58">
        <f t="shared" si="8"/>
        <v>37.667515398952226</v>
      </c>
      <c r="H58">
        <f t="shared" si="6"/>
        <v>37.903458751317345</v>
      </c>
      <c r="I58" s="1">
        <f t="shared" si="9"/>
        <v>101.32345807999999</v>
      </c>
      <c r="J58" s="1">
        <f t="shared" si="7"/>
        <v>795.79257885110337</v>
      </c>
      <c r="K58" s="1">
        <f t="shared" si="10"/>
        <v>0.29323011839286961</v>
      </c>
      <c r="L58">
        <f t="shared" si="11"/>
        <v>27.282327081018337</v>
      </c>
    </row>
    <row r="59" spans="1:12" x14ac:dyDescent="0.3">
      <c r="A59" s="1">
        <v>124.066</v>
      </c>
      <c r="B59" s="1">
        <f t="shared" si="12"/>
        <v>3600</v>
      </c>
      <c r="C59" s="1">
        <v>0.25505</v>
      </c>
      <c r="D59" s="1">
        <f t="shared" si="5"/>
        <v>4.250833333333333E-3</v>
      </c>
      <c r="E59" s="1">
        <v>1.09697</v>
      </c>
      <c r="G59">
        <f t="shared" si="8"/>
        <v>38.155295682231532</v>
      </c>
      <c r="H59">
        <f t="shared" si="6"/>
        <v>38.394294413058319</v>
      </c>
      <c r="I59" s="1">
        <f t="shared" si="9"/>
        <v>101.21006521599999</v>
      </c>
      <c r="J59" s="1">
        <f t="shared" si="7"/>
        <v>794.90199337982358</v>
      </c>
      <c r="K59" s="1">
        <f t="shared" si="10"/>
        <v>0.30080359213006491</v>
      </c>
      <c r="L59">
        <f t="shared" si="11"/>
        <v>26.595427080341743</v>
      </c>
    </row>
    <row r="60" spans="1:12" x14ac:dyDescent="0.3">
      <c r="A60" s="1">
        <v>123.967</v>
      </c>
      <c r="B60" s="1">
        <f t="shared" si="12"/>
        <v>3650</v>
      </c>
      <c r="C60" s="1">
        <v>0.25755</v>
      </c>
      <c r="D60" s="1">
        <f t="shared" si="5"/>
        <v>4.2925000000000003E-3</v>
      </c>
      <c r="E60" s="1">
        <v>1.0940099999999999</v>
      </c>
      <c r="G60">
        <f t="shared" si="8"/>
        <v>38.654360986206868</v>
      </c>
      <c r="H60">
        <f t="shared" si="6"/>
        <v>38.896485783078148</v>
      </c>
      <c r="I60" s="1">
        <f t="shared" si="9"/>
        <v>101.129303392</v>
      </c>
      <c r="J60" s="1">
        <f t="shared" si="7"/>
        <v>794.2676914974013</v>
      </c>
      <c r="K60" s="1">
        <f t="shared" si="10"/>
        <v>0.29983033490414185</v>
      </c>
      <c r="L60">
        <f t="shared" si="11"/>
        <v>26.681756542604884</v>
      </c>
    </row>
    <row r="61" spans="1:12" x14ac:dyDescent="0.3">
      <c r="A61" s="1">
        <v>123.815</v>
      </c>
      <c r="B61" s="1">
        <f t="shared" si="12"/>
        <v>3700</v>
      </c>
      <c r="C61" s="1">
        <v>0.26445000000000002</v>
      </c>
      <c r="D61" s="1">
        <f t="shared" si="5"/>
        <v>4.4075E-3</v>
      </c>
      <c r="E61" s="1">
        <v>1.09659</v>
      </c>
      <c r="G61">
        <f t="shared" si="8"/>
        <v>39.135828150413971</v>
      </c>
      <c r="H61">
        <f t="shared" si="6"/>
        <v>39.380968781368637</v>
      </c>
      <c r="I61" s="1">
        <f t="shared" si="9"/>
        <v>101.00530543999999</v>
      </c>
      <c r="J61" s="1">
        <f t="shared" si="7"/>
        <v>793.29381385974284</v>
      </c>
      <c r="K61" s="1">
        <f t="shared" si="10"/>
        <v>0.30407558910629878</v>
      </c>
      <c r="L61">
        <f t="shared" si="11"/>
        <v>26.309247721964812</v>
      </c>
    </row>
    <row r="62" spans="1:12" x14ac:dyDescent="0.3">
      <c r="A62" s="1">
        <v>123.767</v>
      </c>
      <c r="B62" s="1">
        <f t="shared" si="12"/>
        <v>3750</v>
      </c>
      <c r="C62" s="1">
        <v>0.2651</v>
      </c>
      <c r="D62" s="1">
        <f t="shared" si="5"/>
        <v>4.4183333333333331E-3</v>
      </c>
      <c r="E62" s="1">
        <v>1.0980799999999999</v>
      </c>
      <c r="G62">
        <f t="shared" si="8"/>
        <v>39.649313677655691</v>
      </c>
      <c r="H62">
        <f t="shared" si="6"/>
        <v>39.89767070065016</v>
      </c>
      <c r="I62" s="1">
        <f t="shared" si="9"/>
        <v>100.96614819199999</v>
      </c>
      <c r="J62" s="1">
        <f t="shared" si="7"/>
        <v>792.98627355311385</v>
      </c>
      <c r="K62" s="1">
        <f t="shared" si="10"/>
        <v>0.30087532149952068</v>
      </c>
      <c r="L62">
        <f t="shared" si="11"/>
        <v>26.589086669285848</v>
      </c>
    </row>
    <row r="63" spans="1:12" x14ac:dyDescent="0.3">
      <c r="A63" s="1">
        <v>123.509</v>
      </c>
      <c r="B63" s="1">
        <f t="shared" si="12"/>
        <v>3800</v>
      </c>
      <c r="C63" s="1">
        <v>0.26929999999999998</v>
      </c>
      <c r="D63" s="1">
        <f t="shared" si="5"/>
        <v>4.4883333333333329E-3</v>
      </c>
      <c r="E63" s="1">
        <v>1.09907</v>
      </c>
      <c r="G63">
        <f t="shared" si="8"/>
        <v>40.09421771651914</v>
      </c>
      <c r="H63">
        <f t="shared" si="6"/>
        <v>40.345361547969077</v>
      </c>
      <c r="I63" s="1">
        <f t="shared" si="9"/>
        <v>100.75567798399999</v>
      </c>
      <c r="J63" s="1">
        <f t="shared" si="7"/>
        <v>791.33324440498302</v>
      </c>
      <c r="K63" s="1">
        <f t="shared" si="10"/>
        <v>0.30225056604626255</v>
      </c>
      <c r="L63">
        <f t="shared" si="11"/>
        <v>26.468105931604828</v>
      </c>
    </row>
    <row r="64" spans="1:12" x14ac:dyDescent="0.3">
      <c r="A64" s="1">
        <v>122.672</v>
      </c>
      <c r="B64" s="1">
        <f t="shared" si="12"/>
        <v>3850</v>
      </c>
      <c r="C64" s="1">
        <v>0.27374999999999999</v>
      </c>
      <c r="D64" s="1">
        <f t="shared" si="5"/>
        <v>4.5624999999999997E-3</v>
      </c>
      <c r="E64" s="1">
        <v>1.1053299999999999</v>
      </c>
      <c r="G64">
        <f t="shared" si="8"/>
        <v>40.346486195817867</v>
      </c>
      <c r="H64">
        <f t="shared" si="6"/>
        <v>40.599210197079152</v>
      </c>
      <c r="I64" s="1">
        <f t="shared" si="9"/>
        <v>100.072873472</v>
      </c>
      <c r="J64" s="1">
        <f t="shared" si="7"/>
        <v>785.97051030814009</v>
      </c>
      <c r="K64" s="1">
        <f t="shared" si="10"/>
        <v>0.30532398633705315</v>
      </c>
      <c r="L64">
        <f t="shared" si="11"/>
        <v>26.201675459485983</v>
      </c>
    </row>
    <row r="65" spans="1:12" x14ac:dyDescent="0.3">
      <c r="A65" s="1">
        <v>122.157</v>
      </c>
      <c r="B65" s="1">
        <f t="shared" si="12"/>
        <v>3900</v>
      </c>
      <c r="C65" s="1">
        <v>0.27589999999999998</v>
      </c>
      <c r="D65" s="1">
        <f t="shared" si="5"/>
        <v>4.5983333333333327E-3</v>
      </c>
      <c r="E65" s="1">
        <v>1.11704</v>
      </c>
      <c r="G65">
        <f t="shared" si="8"/>
        <v>40.698884673283203</v>
      </c>
      <c r="H65">
        <f t="shared" si="6"/>
        <v>40.953816042810246</v>
      </c>
      <c r="I65" s="1">
        <f t="shared" si="9"/>
        <v>99.652748831999986</v>
      </c>
      <c r="J65" s="1">
        <f t="shared" si="7"/>
        <v>782.67085910159983</v>
      </c>
      <c r="K65" s="1">
        <f t="shared" si="10"/>
        <v>0.30505749972431451</v>
      </c>
      <c r="L65">
        <f t="shared" si="11"/>
        <v>26.224564245198795</v>
      </c>
    </row>
    <row r="66" spans="1:12" x14ac:dyDescent="0.3">
      <c r="A66" s="1">
        <v>121.184</v>
      </c>
      <c r="B66" s="1">
        <f t="shared" si="12"/>
        <v>3950</v>
      </c>
      <c r="C66" s="1">
        <v>0.28284999999999999</v>
      </c>
      <c r="D66" s="1">
        <f t="shared" si="5"/>
        <v>4.7141666666666669E-3</v>
      </c>
      <c r="E66" s="1">
        <v>1.12259</v>
      </c>
      <c r="G66">
        <f t="shared" si="8"/>
        <v>40.892336068939137</v>
      </c>
      <c r="H66">
        <f t="shared" si="6"/>
        <v>41.148479187378399</v>
      </c>
      <c r="I66" s="1">
        <f t="shared" si="9"/>
        <v>98.858998783999994</v>
      </c>
      <c r="J66" s="1">
        <f t="shared" si="7"/>
        <v>776.43676080264163</v>
      </c>
      <c r="K66" s="1">
        <f t="shared" si="10"/>
        <v>0.3112624815207875</v>
      </c>
      <c r="L66">
        <f t="shared" si="11"/>
        <v>25.701780570896478</v>
      </c>
    </row>
    <row r="67" spans="1:12" x14ac:dyDescent="0.3">
      <c r="A67" s="1">
        <v>120.004</v>
      </c>
      <c r="B67" s="1">
        <f t="shared" si="12"/>
        <v>4000</v>
      </c>
      <c r="C67" s="1">
        <v>0.28455000000000003</v>
      </c>
      <c r="D67" s="1">
        <f t="shared" si="5"/>
        <v>4.7425000000000002E-3</v>
      </c>
      <c r="E67" s="1">
        <v>1.1246100000000001</v>
      </c>
      <c r="G67">
        <f t="shared" si="8"/>
        <v>41.006741063005101</v>
      </c>
      <c r="H67">
        <f t="shared" si="6"/>
        <v>41.263600796212856</v>
      </c>
      <c r="I67" s="1">
        <f t="shared" si="9"/>
        <v>97.896383103999995</v>
      </c>
      <c r="J67" s="1">
        <f t="shared" si="7"/>
        <v>768.87639493134589</v>
      </c>
      <c r="K67" s="1">
        <f t="shared" si="10"/>
        <v>0.31225963507624394</v>
      </c>
      <c r="L67">
        <f t="shared" si="11"/>
        <v>25.619705851659795</v>
      </c>
    </row>
    <row r="68" spans="1:12" x14ac:dyDescent="0.3">
      <c r="A68" s="1">
        <v>118.73399999999999</v>
      </c>
      <c r="B68" s="1">
        <f t="shared" si="12"/>
        <v>4050</v>
      </c>
      <c r="C68" s="1">
        <v>0.28710000000000002</v>
      </c>
      <c r="D68" s="1">
        <f t="shared" si="5"/>
        <v>4.7850000000000002E-3</v>
      </c>
      <c r="E68" s="1">
        <v>1.1222000000000001</v>
      </c>
      <c r="G68">
        <f t="shared" si="8"/>
        <v>41.079927113196504</v>
      </c>
      <c r="H68">
        <f t="shared" si="6"/>
        <v>41.337245272234725</v>
      </c>
      <c r="I68" s="1">
        <f t="shared" si="9"/>
        <v>96.860347583999996</v>
      </c>
      <c r="J68" s="1">
        <f t="shared" si="7"/>
        <v>760.73939098512062</v>
      </c>
      <c r="K68" s="1">
        <f t="shared" si="10"/>
        <v>0.31449666316106345</v>
      </c>
      <c r="L68">
        <f t="shared" si="11"/>
        <v>25.437471798875499</v>
      </c>
    </row>
    <row r="69" spans="1:12" x14ac:dyDescent="0.3">
      <c r="A69" s="1">
        <v>117.44199999999999</v>
      </c>
      <c r="B69" s="1">
        <f t="shared" si="12"/>
        <v>4100</v>
      </c>
      <c r="C69" s="1">
        <v>0.28894999999999998</v>
      </c>
      <c r="D69" s="1">
        <f t="shared" si="5"/>
        <v>4.8158333333333334E-3</v>
      </c>
      <c r="E69" s="1">
        <v>1.1239399999999999</v>
      </c>
      <c r="G69">
        <f t="shared" si="8"/>
        <v>41.134558231554628</v>
      </c>
      <c r="H69">
        <f t="shared" si="6"/>
        <v>41.392218591268218</v>
      </c>
      <c r="I69" s="1">
        <f t="shared" si="9"/>
        <v>95.806364991999985</v>
      </c>
      <c r="J69" s="1">
        <f t="shared" si="7"/>
        <v>752.46143106502382</v>
      </c>
      <c r="K69" s="1">
        <f t="shared" si="10"/>
        <v>0.31610282348979973</v>
      </c>
      <c r="L69">
        <f t="shared" si="11"/>
        <v>25.308220634284055</v>
      </c>
    </row>
    <row r="70" spans="1:12" x14ac:dyDescent="0.3">
      <c r="A70" s="1">
        <v>116.5</v>
      </c>
      <c r="B70" s="1">
        <f t="shared" si="12"/>
        <v>4150</v>
      </c>
      <c r="C70" s="1">
        <v>0.29304999999999998</v>
      </c>
      <c r="D70" s="1">
        <f t="shared" si="5"/>
        <v>4.884166666666666E-3</v>
      </c>
      <c r="E70" s="1">
        <v>1.12233</v>
      </c>
      <c r="G70">
        <f t="shared" si="8"/>
        <v>41.302236040957787</v>
      </c>
      <c r="H70">
        <f t="shared" si="6"/>
        <v>41.560946707920174</v>
      </c>
      <c r="I70" s="1">
        <f t="shared" si="9"/>
        <v>95.037903999999997</v>
      </c>
      <c r="J70" s="1">
        <f t="shared" si="7"/>
        <v>746.42595254743003</v>
      </c>
      <c r="K70" s="1">
        <f t="shared" si="10"/>
        <v>0.3192865874603672</v>
      </c>
      <c r="L70">
        <f t="shared" si="11"/>
        <v>25.055859889488886</v>
      </c>
    </row>
    <row r="71" spans="1:12" x14ac:dyDescent="0.3">
      <c r="A71" s="1">
        <v>115.931</v>
      </c>
      <c r="B71" s="1">
        <f t="shared" si="12"/>
        <v>4200</v>
      </c>
      <c r="C71" s="1">
        <v>0.2949</v>
      </c>
      <c r="D71" s="1">
        <f t="shared" si="5"/>
        <v>4.9150000000000001E-3</v>
      </c>
      <c r="E71" s="1">
        <v>1.1217900000000001</v>
      </c>
      <c r="G71">
        <f t="shared" ref="G71:G97" si="13">(2*PI()*B71*I71)/60/1000</f>
        <v>41.595697835772199</v>
      </c>
      <c r="H71">
        <f t="shared" si="6"/>
        <v>41.856246700951971</v>
      </c>
      <c r="I71" s="1">
        <f t="shared" ref="I71:I97" si="14">A71*0.815776</f>
        <v>94.573727455999986</v>
      </c>
      <c r="J71" s="1">
        <f t="shared" si="7"/>
        <v>742.78031849593219</v>
      </c>
      <c r="K71" s="1">
        <f t="shared" ref="K71:K97" si="15">(D71*0.75*3600)/(G71)</f>
        <v>0.31903539766046196</v>
      </c>
      <c r="L71">
        <f t="shared" ref="L71:L97" si="16">G71/(D71*0.75*45000)*100</f>
        <v>25.075587407119365</v>
      </c>
    </row>
    <row r="72" spans="1:12" x14ac:dyDescent="0.3">
      <c r="A72" s="1">
        <v>115.03400000000001</v>
      </c>
      <c r="B72" s="1">
        <f t="shared" ref="B72:B97" si="17">B71+50</f>
        <v>4250</v>
      </c>
      <c r="C72" s="1">
        <v>0.29715000000000003</v>
      </c>
      <c r="D72" s="1">
        <f t="shared" ref="D72:D97" si="18">C72/60</f>
        <v>4.9525000000000003E-3</v>
      </c>
      <c r="E72" s="1">
        <v>1.12456</v>
      </c>
      <c r="G72">
        <f t="shared" si="13"/>
        <v>41.765212344228843</v>
      </c>
      <c r="H72">
        <f t="shared" ref="H72:H97" si="19">(1.01325/1.0189)*SQRT(300/293)*G72</f>
        <v>42.026823021449474</v>
      </c>
      <c r="I72" s="1">
        <f t="shared" si="14"/>
        <v>93.841976383999992</v>
      </c>
      <c r="J72" s="1">
        <f t="shared" ref="J72:J97" si="20">(4*PI()*I72)/(1.6*100)*100</f>
        <v>737.03315901580311</v>
      </c>
      <c r="K72" s="1">
        <f t="shared" si="15"/>
        <v>0.32016477947699751</v>
      </c>
      <c r="L72">
        <f t="shared" si="16"/>
        <v>24.987133228921472</v>
      </c>
    </row>
    <row r="73" spans="1:12" x14ac:dyDescent="0.3">
      <c r="A73" s="1">
        <v>114.39100000000001</v>
      </c>
      <c r="B73" s="1">
        <f t="shared" si="17"/>
        <v>4300</v>
      </c>
      <c r="C73" s="1">
        <v>0.30220000000000002</v>
      </c>
      <c r="D73" s="1">
        <f t="shared" si="18"/>
        <v>5.0366666666666667E-3</v>
      </c>
      <c r="E73" s="1">
        <v>1.1227799999999999</v>
      </c>
      <c r="G73">
        <f t="shared" si="13"/>
        <v>42.020368285295355</v>
      </c>
      <c r="H73">
        <f t="shared" si="19"/>
        <v>42.283577218930652</v>
      </c>
      <c r="I73" s="1">
        <f t="shared" si="14"/>
        <v>93.317432416000003</v>
      </c>
      <c r="J73" s="1">
        <f t="shared" si="20"/>
        <v>732.91340032491905</v>
      </c>
      <c r="K73" s="1">
        <f t="shared" si="15"/>
        <v>0.32362876754601999</v>
      </c>
      <c r="L73">
        <f t="shared" si="16"/>
        <v>24.719681320859095</v>
      </c>
    </row>
    <row r="74" spans="1:12" x14ac:dyDescent="0.3">
      <c r="A74" s="1">
        <v>114.01600000000001</v>
      </c>
      <c r="B74" s="1">
        <f t="shared" si="17"/>
        <v>4350</v>
      </c>
      <c r="C74" s="1">
        <v>0.30604999999999999</v>
      </c>
      <c r="D74" s="1">
        <f t="shared" si="18"/>
        <v>5.1008333333333331E-3</v>
      </c>
      <c r="E74" s="1">
        <v>1.1194299999999999</v>
      </c>
      <c r="G74">
        <f t="shared" si="13"/>
        <v>42.369623017404038</v>
      </c>
      <c r="H74">
        <f t="shared" si="19"/>
        <v>42.635019627381944</v>
      </c>
      <c r="I74" s="1">
        <f t="shared" si="14"/>
        <v>93.011516415999992</v>
      </c>
      <c r="J74" s="1">
        <f t="shared" si="20"/>
        <v>730.51074167938009</v>
      </c>
      <c r="K74" s="1">
        <f t="shared" si="15"/>
        <v>0.3250500953086794</v>
      </c>
      <c r="L74">
        <f t="shared" si="16"/>
        <v>24.611590999236313</v>
      </c>
    </row>
    <row r="75" spans="1:12" x14ac:dyDescent="0.3">
      <c r="A75" s="1">
        <v>113.871</v>
      </c>
      <c r="B75" s="1">
        <f t="shared" si="17"/>
        <v>4400</v>
      </c>
      <c r="C75" s="1">
        <v>0.30919999999999997</v>
      </c>
      <c r="D75" s="1">
        <f t="shared" si="18"/>
        <v>5.1533333333333327E-3</v>
      </c>
      <c r="E75" s="1">
        <v>1.1198600000000001</v>
      </c>
      <c r="G75">
        <f t="shared" si="13"/>
        <v>42.802127201959941</v>
      </c>
      <c r="H75">
        <f t="shared" si="19"/>
        <v>43.070232949669268</v>
      </c>
      <c r="I75" s="1">
        <f t="shared" si="14"/>
        <v>92.893228895999997</v>
      </c>
      <c r="J75" s="1">
        <f t="shared" si="20"/>
        <v>729.58171366977172</v>
      </c>
      <c r="K75" s="1">
        <f t="shared" si="15"/>
        <v>0.32507730128335455</v>
      </c>
      <c r="L75">
        <f t="shared" si="16"/>
        <v>24.609531235854504</v>
      </c>
    </row>
    <row r="76" spans="1:12" x14ac:dyDescent="0.3">
      <c r="A76" s="1">
        <v>113.985</v>
      </c>
      <c r="B76" s="1">
        <f t="shared" si="17"/>
        <v>4450</v>
      </c>
      <c r="C76" s="1">
        <v>0.30990000000000001</v>
      </c>
      <c r="D76" s="1">
        <f t="shared" si="18"/>
        <v>5.1650000000000003E-3</v>
      </c>
      <c r="E76" s="1">
        <v>1.11873</v>
      </c>
      <c r="G76">
        <f t="shared" si="13"/>
        <v>43.331852565948921</v>
      </c>
      <c r="H76">
        <f t="shared" si="19"/>
        <v>43.603276429464096</v>
      </c>
      <c r="I76" s="1">
        <f t="shared" si="14"/>
        <v>92.986227359999987</v>
      </c>
      <c r="J76" s="1">
        <f t="shared" si="20"/>
        <v>730.31212189801545</v>
      </c>
      <c r="K76" s="1">
        <f t="shared" si="15"/>
        <v>0.3218302282085827</v>
      </c>
      <c r="L76">
        <f t="shared" si="16"/>
        <v>24.857826576859296</v>
      </c>
    </row>
    <row r="77" spans="1:12" x14ac:dyDescent="0.3">
      <c r="A77" s="1">
        <v>113.306</v>
      </c>
      <c r="B77" s="1">
        <f t="shared" si="17"/>
        <v>4500</v>
      </c>
      <c r="C77" s="1">
        <v>0.31445000000000001</v>
      </c>
      <c r="D77" s="1">
        <f t="shared" si="18"/>
        <v>5.2408333333333335E-3</v>
      </c>
      <c r="E77" s="1">
        <v>1.1156299999999999</v>
      </c>
      <c r="G77">
        <f t="shared" si="13"/>
        <v>43.557702478629579</v>
      </c>
      <c r="H77">
        <f t="shared" si="19"/>
        <v>43.830541030237796</v>
      </c>
      <c r="I77" s="1">
        <f t="shared" si="14"/>
        <v>92.432315455999998</v>
      </c>
      <c r="J77" s="1">
        <f t="shared" si="20"/>
        <v>725.96170797715968</v>
      </c>
      <c r="K77" s="1">
        <f t="shared" si="15"/>
        <v>0.32486217579869925</v>
      </c>
      <c r="L77">
        <f t="shared" si="16"/>
        <v>24.625827800147462</v>
      </c>
    </row>
    <row r="78" spans="1:12" x14ac:dyDescent="0.3">
      <c r="A78" s="1">
        <v>113.074</v>
      </c>
      <c r="B78" s="1">
        <f t="shared" si="17"/>
        <v>4550</v>
      </c>
      <c r="C78" s="1">
        <v>0.31709999999999999</v>
      </c>
      <c r="D78" s="1">
        <f t="shared" si="18"/>
        <v>5.2849999999999998E-3</v>
      </c>
      <c r="E78" s="1">
        <v>1.1095299999999999</v>
      </c>
      <c r="G78">
        <f t="shared" si="13"/>
        <v>43.9514992984817</v>
      </c>
      <c r="H78">
        <f t="shared" si="19"/>
        <v>44.226804531017564</v>
      </c>
      <c r="I78" s="1">
        <f t="shared" si="14"/>
        <v>92.243055423999991</v>
      </c>
      <c r="J78" s="1">
        <f t="shared" si="20"/>
        <v>724.47526316178619</v>
      </c>
      <c r="K78" s="1">
        <f t="shared" si="15"/>
        <v>0.3246646923940758</v>
      </c>
      <c r="L78">
        <f t="shared" si="16"/>
        <v>24.640806923007364</v>
      </c>
    </row>
    <row r="79" spans="1:12" x14ac:dyDescent="0.3">
      <c r="A79" s="1">
        <v>112.19499999999999</v>
      </c>
      <c r="B79" s="1">
        <f t="shared" si="17"/>
        <v>4600</v>
      </c>
      <c r="C79" s="1">
        <v>0.31940000000000002</v>
      </c>
      <c r="D79" s="1">
        <f t="shared" si="18"/>
        <v>5.3233333333333336E-3</v>
      </c>
      <c r="E79" s="1">
        <v>1.1056900000000001</v>
      </c>
      <c r="G79">
        <f t="shared" si="13"/>
        <v>44.089063786194089</v>
      </c>
      <c r="H79">
        <f t="shared" si="19"/>
        <v>44.365230700899687</v>
      </c>
      <c r="I79" s="1">
        <f t="shared" si="14"/>
        <v>91.525988319999982</v>
      </c>
      <c r="J79" s="1">
        <f t="shared" si="20"/>
        <v>718.84343129664285</v>
      </c>
      <c r="K79" s="1">
        <f t="shared" si="15"/>
        <v>0.32599921081791527</v>
      </c>
      <c r="L79">
        <f t="shared" si="16"/>
        <v>24.539936706988986</v>
      </c>
    </row>
    <row r="80" spans="1:12" x14ac:dyDescent="0.3">
      <c r="A80" s="1">
        <v>111.06100000000001</v>
      </c>
      <c r="B80" s="1">
        <f t="shared" si="17"/>
        <v>4650</v>
      </c>
      <c r="C80" s="1">
        <v>0.32055</v>
      </c>
      <c r="D80" s="1">
        <f t="shared" si="18"/>
        <v>5.3425E-3</v>
      </c>
      <c r="E80" s="1">
        <v>1.09782</v>
      </c>
      <c r="G80">
        <f t="shared" si="13"/>
        <v>44.117823076257061</v>
      </c>
      <c r="H80">
        <f t="shared" si="19"/>
        <v>44.394170134602</v>
      </c>
      <c r="I80" s="1">
        <f t="shared" si="14"/>
        <v>90.600898336</v>
      </c>
      <c r="J80" s="1">
        <f t="shared" si="20"/>
        <v>711.5777915525332</v>
      </c>
      <c r="K80" s="1">
        <f t="shared" si="15"/>
        <v>0.32695969551958659</v>
      </c>
      <c r="L80">
        <f t="shared" si="16"/>
        <v>24.467847595976117</v>
      </c>
    </row>
    <row r="81" spans="1:12" x14ac:dyDescent="0.3">
      <c r="A81" s="1">
        <v>109.973</v>
      </c>
      <c r="B81" s="1">
        <f t="shared" si="17"/>
        <v>4700</v>
      </c>
      <c r="C81" s="1">
        <v>0.32069999999999999</v>
      </c>
      <c r="D81" s="1">
        <f t="shared" si="18"/>
        <v>5.3449999999999999E-3</v>
      </c>
      <c r="E81" s="1">
        <v>1.09558</v>
      </c>
      <c r="G81">
        <f t="shared" si="13"/>
        <v>44.15536435063153</v>
      </c>
      <c r="H81">
        <f t="shared" si="19"/>
        <v>44.431946561575046</v>
      </c>
      <c r="I81" s="1">
        <f t="shared" si="14"/>
        <v>89.713334047999993</v>
      </c>
      <c r="J81" s="1">
        <f t="shared" si="20"/>
        <v>704.60687793560965</v>
      </c>
      <c r="K81" s="1">
        <f t="shared" si="15"/>
        <v>0.32683458085412886</v>
      </c>
      <c r="L81">
        <f t="shared" si="16"/>
        <v>24.477214066801942</v>
      </c>
    </row>
    <row r="82" spans="1:12" x14ac:dyDescent="0.3">
      <c r="A82" s="1">
        <v>108.654</v>
      </c>
      <c r="B82" s="1">
        <f t="shared" si="17"/>
        <v>4750</v>
      </c>
      <c r="C82" s="1">
        <v>0.32485000000000003</v>
      </c>
      <c r="D82" s="1">
        <f t="shared" si="18"/>
        <v>5.414166666666667E-3</v>
      </c>
      <c r="E82" s="1">
        <v>1.0882700000000001</v>
      </c>
      <c r="G82">
        <f t="shared" si="13"/>
        <v>44.08987535089215</v>
      </c>
      <c r="H82">
        <f t="shared" si="19"/>
        <v>44.366047349110517</v>
      </c>
      <c r="I82" s="1">
        <f t="shared" si="14"/>
        <v>88.637325503999989</v>
      </c>
      <c r="J82" s="1">
        <f t="shared" si="20"/>
        <v>696.15592659303388</v>
      </c>
      <c r="K82" s="1">
        <f t="shared" si="15"/>
        <v>0.33155571168345799</v>
      </c>
      <c r="L82">
        <f t="shared" si="16"/>
        <v>24.128674965001775</v>
      </c>
    </row>
    <row r="83" spans="1:12" x14ac:dyDescent="0.3">
      <c r="A83" s="1">
        <v>107.07599999999999</v>
      </c>
      <c r="B83" s="1">
        <f t="shared" si="17"/>
        <v>4800</v>
      </c>
      <c r="C83" s="1">
        <v>0.32455000000000001</v>
      </c>
      <c r="D83" s="1">
        <f t="shared" si="18"/>
        <v>5.4091666666666672E-3</v>
      </c>
      <c r="E83" s="1">
        <v>1.08396</v>
      </c>
      <c r="G83">
        <f t="shared" si="13"/>
        <v>43.906914496806785</v>
      </c>
      <c r="H83">
        <f t="shared" si="19"/>
        <v>44.181940457204306</v>
      </c>
      <c r="I83" s="1">
        <f t="shared" si="14"/>
        <v>87.350030975999985</v>
      </c>
      <c r="J83" s="1">
        <f t="shared" si="20"/>
        <v>686.04553901260601</v>
      </c>
      <c r="K83" s="1">
        <f t="shared" si="15"/>
        <v>0.33262984127618811</v>
      </c>
      <c r="L83">
        <f t="shared" si="16"/>
        <v>24.050758552830708</v>
      </c>
    </row>
    <row r="84" spans="1:12" x14ac:dyDescent="0.3">
      <c r="A84" s="1">
        <v>105.24</v>
      </c>
      <c r="B84" s="1">
        <f t="shared" si="17"/>
        <v>4850</v>
      </c>
      <c r="C84" s="1">
        <v>0.32569999999999999</v>
      </c>
      <c r="D84" s="1">
        <f t="shared" si="18"/>
        <v>5.4283333333333328E-3</v>
      </c>
      <c r="E84" s="1">
        <v>1.0822099999999999</v>
      </c>
      <c r="G84">
        <f t="shared" si="13"/>
        <v>43.603577241035069</v>
      </c>
      <c r="H84">
        <f t="shared" si="19"/>
        <v>43.876703144891401</v>
      </c>
      <c r="I84" s="1">
        <f t="shared" si="14"/>
        <v>85.852266239999992</v>
      </c>
      <c r="J84" s="1">
        <f t="shared" si="20"/>
        <v>674.28212228404743</v>
      </c>
      <c r="K84" s="1">
        <f t="shared" si="15"/>
        <v>0.33613067842990763</v>
      </c>
      <c r="L84">
        <f t="shared" si="16"/>
        <v>23.800267316772803</v>
      </c>
    </row>
    <row r="85" spans="1:12" x14ac:dyDescent="0.3">
      <c r="A85" s="1">
        <v>103.63200000000001</v>
      </c>
      <c r="B85" s="1">
        <f t="shared" si="17"/>
        <v>4900</v>
      </c>
      <c r="C85" s="1">
        <v>0.32769999999999999</v>
      </c>
      <c r="D85" s="1">
        <f t="shared" si="18"/>
        <v>5.4616666666666668E-3</v>
      </c>
      <c r="E85" s="1">
        <v>1.0846</v>
      </c>
      <c r="G85">
        <f t="shared" si="13"/>
        <v>43.379995438115792</v>
      </c>
      <c r="H85">
        <f t="shared" si="19"/>
        <v>43.651720860959507</v>
      </c>
      <c r="I85" s="1">
        <f t="shared" si="14"/>
        <v>84.540498431999993</v>
      </c>
      <c r="J85" s="1">
        <f t="shared" si="20"/>
        <v>663.97952201197654</v>
      </c>
      <c r="K85" s="1">
        <f t="shared" si="15"/>
        <v>0.33993779508429828</v>
      </c>
      <c r="L85">
        <f t="shared" si="16"/>
        <v>23.53371739090132</v>
      </c>
    </row>
    <row r="86" spans="1:12" x14ac:dyDescent="0.3">
      <c r="A86" s="1">
        <v>102.33499999999999</v>
      </c>
      <c r="B86" s="1">
        <f t="shared" si="17"/>
        <v>4950</v>
      </c>
      <c r="C86" s="1">
        <v>0.32845000000000002</v>
      </c>
      <c r="D86" s="1">
        <f t="shared" si="18"/>
        <v>5.4741666666666671E-3</v>
      </c>
      <c r="E86" s="1">
        <v>1.08823</v>
      </c>
      <c r="G86">
        <f t="shared" si="13"/>
        <v>43.274188758455985</v>
      </c>
      <c r="H86">
        <f t="shared" si="19"/>
        <v>43.545251425011237</v>
      </c>
      <c r="I86" s="1">
        <f t="shared" si="14"/>
        <v>83.482436959999987</v>
      </c>
      <c r="J86" s="1">
        <f t="shared" si="20"/>
        <v>655.66952664327243</v>
      </c>
      <c r="K86" s="1">
        <f t="shared" si="15"/>
        <v>0.34154886374644899</v>
      </c>
      <c r="L86">
        <f t="shared" si="16"/>
        <v>23.422710039928141</v>
      </c>
    </row>
    <row r="87" spans="1:12" x14ac:dyDescent="0.3">
      <c r="A87" s="1">
        <v>101.10599999999999</v>
      </c>
      <c r="B87" s="1">
        <f t="shared" si="17"/>
        <v>5000</v>
      </c>
      <c r="C87" s="1">
        <v>0.32869999999999999</v>
      </c>
      <c r="D87" s="1">
        <f t="shared" si="18"/>
        <v>5.4783333333333333E-3</v>
      </c>
      <c r="E87" s="1">
        <v>1.08687</v>
      </c>
      <c r="G87">
        <f t="shared" si="13"/>
        <v>43.186347558375083</v>
      </c>
      <c r="H87">
        <f t="shared" si="19"/>
        <v>43.456860001561381</v>
      </c>
      <c r="I87" s="1">
        <f t="shared" si="14"/>
        <v>82.479848255999997</v>
      </c>
      <c r="J87" s="1">
        <f t="shared" si="20"/>
        <v>647.7952133756263</v>
      </c>
      <c r="K87" s="1">
        <f t="shared" si="15"/>
        <v>0.34250407446488257</v>
      </c>
      <c r="L87">
        <f t="shared" si="16"/>
        <v>23.357386368319691</v>
      </c>
    </row>
    <row r="88" spans="1:12" x14ac:dyDescent="0.3">
      <c r="A88" s="1">
        <v>99.314899999999994</v>
      </c>
      <c r="B88" s="1">
        <f t="shared" si="17"/>
        <v>5050</v>
      </c>
      <c r="C88" s="1">
        <v>0.32984999999999998</v>
      </c>
      <c r="D88" s="1">
        <f t="shared" si="18"/>
        <v>5.4974999999999998E-3</v>
      </c>
      <c r="E88" s="1">
        <v>1.0891</v>
      </c>
      <c r="G88">
        <f t="shared" si="13"/>
        <v>42.845511315021049</v>
      </c>
      <c r="H88">
        <f t="shared" si="19"/>
        <v>43.113888813945358</v>
      </c>
      <c r="I88" s="1">
        <f t="shared" si="14"/>
        <v>81.018711862399996</v>
      </c>
      <c r="J88" s="1">
        <f t="shared" si="20"/>
        <v>636.31947497556018</v>
      </c>
      <c r="K88" s="1">
        <f t="shared" si="15"/>
        <v>0.34643652379044337</v>
      </c>
      <c r="L88">
        <f t="shared" si="16"/>
        <v>23.092253416210625</v>
      </c>
    </row>
    <row r="89" spans="1:12" x14ac:dyDescent="0.3">
      <c r="A89" s="1">
        <v>97.581500000000005</v>
      </c>
      <c r="B89" s="1">
        <f t="shared" si="17"/>
        <v>5100</v>
      </c>
      <c r="C89" s="1">
        <v>0.32969999999999999</v>
      </c>
      <c r="D89" s="1">
        <f t="shared" si="18"/>
        <v>5.4949999999999999E-3</v>
      </c>
      <c r="E89" s="1">
        <v>1.09185</v>
      </c>
      <c r="G89">
        <f t="shared" si="13"/>
        <v>42.514512944364625</v>
      </c>
      <c r="H89">
        <f t="shared" si="19"/>
        <v>42.780817121903837</v>
      </c>
      <c r="I89" s="1">
        <f t="shared" si="14"/>
        <v>79.604645743999995</v>
      </c>
      <c r="J89" s="1">
        <f t="shared" si="20"/>
        <v>625.21342565242094</v>
      </c>
      <c r="K89" s="1">
        <f t="shared" si="15"/>
        <v>0.34897494931708029</v>
      </c>
      <c r="L89">
        <f t="shared" si="16"/>
        <v>22.924281572804709</v>
      </c>
    </row>
    <row r="90" spans="1:12" x14ac:dyDescent="0.3">
      <c r="A90" s="1">
        <v>95.848600000000005</v>
      </c>
      <c r="B90" s="1">
        <f t="shared" si="17"/>
        <v>5150</v>
      </c>
      <c r="C90" s="1">
        <v>0.33095000000000002</v>
      </c>
      <c r="D90" s="1">
        <f t="shared" si="18"/>
        <v>5.5158333333333335E-3</v>
      </c>
      <c r="E90" s="1">
        <v>1.0940700000000001</v>
      </c>
      <c r="G90">
        <f t="shared" si="13"/>
        <v>42.16892648469112</v>
      </c>
      <c r="H90">
        <f t="shared" si="19"/>
        <v>42.433065963365443</v>
      </c>
      <c r="I90" s="1">
        <f t="shared" si="14"/>
        <v>78.190987513599993</v>
      </c>
      <c r="J90" s="1">
        <f t="shared" si="20"/>
        <v>614.11057987414245</v>
      </c>
      <c r="K90" s="1">
        <f t="shared" si="15"/>
        <v>0.35316881982771409</v>
      </c>
      <c r="L90">
        <f t="shared" si="16"/>
        <v>22.652056327913179</v>
      </c>
    </row>
    <row r="91" spans="1:12" x14ac:dyDescent="0.3">
      <c r="A91" s="1">
        <v>94.803299999999993</v>
      </c>
      <c r="B91" s="1">
        <f t="shared" si="17"/>
        <v>5200</v>
      </c>
      <c r="C91" s="1">
        <v>0.33379999999999999</v>
      </c>
      <c r="D91" s="1">
        <f t="shared" si="18"/>
        <v>5.5633333333333333E-3</v>
      </c>
      <c r="E91" s="1">
        <v>1.0934600000000001</v>
      </c>
      <c r="G91">
        <f t="shared" si="13"/>
        <v>42.113985263190472</v>
      </c>
      <c r="H91">
        <f t="shared" si="19"/>
        <v>42.377780598752445</v>
      </c>
      <c r="I91" s="1">
        <f t="shared" si="14"/>
        <v>77.338256860799987</v>
      </c>
      <c r="J91" s="1">
        <f t="shared" si="20"/>
        <v>607.4132489883242</v>
      </c>
      <c r="K91" s="1">
        <f t="shared" si="15"/>
        <v>0.35667486480148042</v>
      </c>
      <c r="L91">
        <f t="shared" si="16"/>
        <v>22.429390992978085</v>
      </c>
    </row>
    <row r="92" spans="1:12" x14ac:dyDescent="0.3">
      <c r="A92" s="1">
        <v>93.0976</v>
      </c>
      <c r="B92" s="1">
        <f t="shared" si="17"/>
        <v>5250</v>
      </c>
      <c r="C92" s="1">
        <v>0.33129999999999998</v>
      </c>
      <c r="D92" s="1">
        <f t="shared" si="18"/>
        <v>5.521666666666666E-3</v>
      </c>
      <c r="E92" s="1">
        <v>1.0880399999999999</v>
      </c>
      <c r="G92">
        <f t="shared" si="13"/>
        <v>41.753927323532807</v>
      </c>
      <c r="H92">
        <f t="shared" si="19"/>
        <v>42.01546731317061</v>
      </c>
      <c r="I92" s="1">
        <f t="shared" si="14"/>
        <v>75.94678773759999</v>
      </c>
      <c r="J92" s="1">
        <f t="shared" si="20"/>
        <v>596.48467605046881</v>
      </c>
      <c r="K92" s="1">
        <f t="shared" si="15"/>
        <v>0.35705623292584171</v>
      </c>
      <c r="L92">
        <f t="shared" si="16"/>
        <v>22.405434388990344</v>
      </c>
    </row>
    <row r="93" spans="1:12" x14ac:dyDescent="0.3">
      <c r="A93" s="1">
        <v>91.788600000000002</v>
      </c>
      <c r="B93" s="1">
        <f t="shared" si="17"/>
        <v>5300</v>
      </c>
      <c r="C93" s="1">
        <v>0.33239999999999997</v>
      </c>
      <c r="D93" s="1">
        <f t="shared" si="18"/>
        <v>5.5399999999999998E-3</v>
      </c>
      <c r="E93" s="1">
        <v>1.0833900000000001</v>
      </c>
      <c r="G93">
        <f t="shared" si="13"/>
        <v>41.558910889427615</v>
      </c>
      <c r="H93">
        <f t="shared" si="19"/>
        <v>41.819229327000151</v>
      </c>
      <c r="I93" s="1">
        <f t="shared" si="14"/>
        <v>74.878936953600004</v>
      </c>
      <c r="J93" s="1">
        <f t="shared" si="20"/>
        <v>588.09779560510765</v>
      </c>
      <c r="K93" s="1">
        <f t="shared" si="15"/>
        <v>0.35992281029205803</v>
      </c>
      <c r="L93">
        <f t="shared" si="16"/>
        <v>22.226988040875849</v>
      </c>
    </row>
    <row r="94" spans="1:12" x14ac:dyDescent="0.3">
      <c r="A94" s="1">
        <v>90.593800000000002</v>
      </c>
      <c r="B94" s="1">
        <f t="shared" si="17"/>
        <v>5350</v>
      </c>
      <c r="C94" s="1">
        <v>0.33079999999999998</v>
      </c>
      <c r="D94" s="1">
        <f t="shared" si="18"/>
        <v>5.5133333333333328E-3</v>
      </c>
      <c r="E94" s="1">
        <v>1.0800700000000001</v>
      </c>
      <c r="G94">
        <f t="shared" si="13"/>
        <v>41.404905809489989</v>
      </c>
      <c r="H94">
        <f t="shared" si="19"/>
        <v>41.664259583626226</v>
      </c>
      <c r="I94" s="1">
        <f t="shared" si="14"/>
        <v>73.904247788799992</v>
      </c>
      <c r="J94" s="1">
        <f t="shared" si="20"/>
        <v>580.44260480593448</v>
      </c>
      <c r="K94" s="1">
        <f t="shared" si="15"/>
        <v>0.35952261474745667</v>
      </c>
      <c r="L94">
        <f t="shared" si="16"/>
        <v>22.251729576509469</v>
      </c>
    </row>
    <row r="95" spans="1:12" x14ac:dyDescent="0.3">
      <c r="A95" s="1">
        <v>89.6374</v>
      </c>
      <c r="B95" s="1">
        <f t="shared" si="17"/>
        <v>5400</v>
      </c>
      <c r="C95" s="1">
        <v>0.33879999999999999</v>
      </c>
      <c r="D95" s="1">
        <f t="shared" si="18"/>
        <v>5.6466666666666662E-3</v>
      </c>
      <c r="E95" s="1">
        <v>1.0789500000000001</v>
      </c>
      <c r="G95">
        <f t="shared" si="13"/>
        <v>41.350670222137339</v>
      </c>
      <c r="H95">
        <f t="shared" si="19"/>
        <v>41.609684273141802</v>
      </c>
      <c r="I95" s="1">
        <f t="shared" si="14"/>
        <v>73.124039622399991</v>
      </c>
      <c r="J95" s="1">
        <f t="shared" si="20"/>
        <v>574.31486419635189</v>
      </c>
      <c r="K95" s="1">
        <f t="shared" si="15"/>
        <v>0.36870019078525013</v>
      </c>
      <c r="L95">
        <f t="shared" si="16"/>
        <v>21.697846108953087</v>
      </c>
    </row>
    <row r="96" spans="1:12" x14ac:dyDescent="0.3">
      <c r="A96" s="1">
        <v>88.925600000000003</v>
      </c>
      <c r="B96" s="1">
        <f t="shared" si="17"/>
        <v>5450</v>
      </c>
      <c r="C96" s="1">
        <v>0.34379999999999999</v>
      </c>
      <c r="D96" s="1">
        <f t="shared" si="18"/>
        <v>5.7299999999999999E-3</v>
      </c>
      <c r="E96" s="1">
        <v>1.0792299999999999</v>
      </c>
      <c r="G96">
        <f t="shared" si="13"/>
        <v>41.402145635238007</v>
      </c>
      <c r="H96">
        <f t="shared" si="19"/>
        <v>41.661482120079761</v>
      </c>
      <c r="I96" s="1">
        <f t="shared" si="14"/>
        <v>72.543370265600004</v>
      </c>
      <c r="J96" s="1">
        <f t="shared" si="20"/>
        <v>569.75429773263306</v>
      </c>
      <c r="K96" s="1">
        <f t="shared" si="15"/>
        <v>0.37367628567617983</v>
      </c>
      <c r="L96">
        <f t="shared" si="16"/>
        <v>21.408904730263334</v>
      </c>
    </row>
    <row r="97" spans="1:12" x14ac:dyDescent="0.3">
      <c r="A97" s="1">
        <v>88.647400000000005</v>
      </c>
      <c r="B97" s="1">
        <f t="shared" si="17"/>
        <v>5500</v>
      </c>
      <c r="C97" s="1">
        <v>0.3488</v>
      </c>
      <c r="D97" s="1">
        <f t="shared" si="18"/>
        <v>5.8133333333333335E-3</v>
      </c>
      <c r="E97" s="1">
        <v>1.0836600000000001</v>
      </c>
      <c r="G97">
        <f t="shared" si="13"/>
        <v>41.651268660622797</v>
      </c>
      <c r="H97">
        <f t="shared" si="19"/>
        <v>41.912165612650611</v>
      </c>
      <c r="I97" s="1">
        <f t="shared" si="14"/>
        <v>72.316421382399994</v>
      </c>
      <c r="J97" s="1">
        <f t="shared" si="20"/>
        <v>567.97184537212911</v>
      </c>
      <c r="K97" s="1">
        <f t="shared" si="15"/>
        <v>0.3768432632362777</v>
      </c>
      <c r="L97">
        <f t="shared" si="16"/>
        <v>21.228985046188988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3" ma:contentTypeDescription="Create a new document." ma:contentTypeScope="" ma:versionID="089278806b2c0394533cc0e02ba6be2c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6b26a30807ec8a512bb42a746f57198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DDE2F5A-F21D-49BA-B69C-930625DB87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FECA33-B880-4D7D-979B-E662AA0F3A0D}">
  <ds:schemaRefs>
    <ds:schemaRef ds:uri="http://schemas.microsoft.com/office/2006/metadata/properties"/>
    <ds:schemaRef ds:uri="http://schemas.microsoft.com/office/infopath/2007/PartnerControls"/>
    <ds:schemaRef ds:uri="4bebffc6-b3af-4121-a6f6-77b124c923cd"/>
    <ds:schemaRef ds:uri="cece20dc-0d29-4254-a319-5ff0cdb992ff"/>
  </ds:schemaRefs>
</ds:datastoreItem>
</file>

<file path=customXml/itemProps3.xml><?xml version="1.0" encoding="utf-8"?>
<ds:datastoreItem xmlns:ds="http://schemas.openxmlformats.org/officeDocument/2006/customXml" ds:itemID="{68FB7E7D-0C45-4E3A-BD74-968DA48D355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Dynamometer calculations</vt:lpstr>
    </vt:vector>
  </TitlesOfParts>
  <Manager/>
  <Company>University of Wales Trinity Saint David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Alex Jones</cp:lastModifiedBy>
  <cp:revision/>
  <dcterms:created xsi:type="dcterms:W3CDTF">2019-10-18T15:00:30Z</dcterms:created>
  <dcterms:modified xsi:type="dcterms:W3CDTF">2023-03-26T16:37:42Z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