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6"/>
  <workbookPr/>
  <mc:AlternateContent xmlns:mc="http://schemas.openxmlformats.org/markup-compatibility/2006">
    <mc:Choice Requires="x15">
      <x15ac:absPath xmlns:x15ac="http://schemas.microsoft.com/office/spreadsheetml/2010/11/ac" url="/Users/kishudholiya/Desktop/Meet/"/>
    </mc:Choice>
  </mc:AlternateContent>
  <xr:revisionPtr revIDLastSave="0" documentId="13_ncr:1_{85EDEE57-CAD6-F041-B5D4-BBE64FE0925F}" xr6:coauthVersionLast="47" xr6:coauthVersionMax="47" xr10:uidLastSave="{00000000-0000-0000-0000-000000000000}"/>
  <bookViews>
    <workbookView xWindow="0" yWindow="660" windowWidth="29400" windowHeight="18460" activeTab="4" xr2:uid="{00000000-000D-0000-FFFF-FFFF00000000}"/>
  </bookViews>
  <sheets>
    <sheet name="IS_5yr" sheetId="1" r:id="rId1"/>
    <sheet name="BS_5yr" sheetId="6" r:id="rId2"/>
    <sheet name="CFS_5yr" sheetId="4" r:id="rId3"/>
    <sheet name="Ratios_5yr" sheetId="5" r:id="rId4"/>
    <sheet name="Ratio_5yr" sheetId="7" r:id="rId5"/>
    <sheet name="Benchmark" sheetId="8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4" i="1" l="1"/>
  <c r="G33" i="1"/>
  <c r="G30" i="1"/>
  <c r="G28" i="1"/>
  <c r="G27" i="1"/>
  <c r="G26" i="1"/>
  <c r="G25" i="1"/>
  <c r="G24" i="1"/>
  <c r="F21" i="1"/>
  <c r="E21" i="1"/>
  <c r="D21" i="1"/>
  <c r="C21" i="1"/>
  <c r="B21" i="1"/>
  <c r="G21" i="1" s="1"/>
  <c r="G20" i="1"/>
  <c r="G19" i="1"/>
  <c r="G18" i="1"/>
  <c r="G17" i="1"/>
  <c r="G16" i="1"/>
  <c r="G13" i="1"/>
  <c r="G12" i="1"/>
  <c r="G10" i="1"/>
  <c r="F9" i="1"/>
  <c r="F11" i="1" s="1"/>
  <c r="F14" i="1" s="1"/>
  <c r="F22" i="1" s="1"/>
  <c r="F29" i="1" s="1"/>
  <c r="F31" i="1" s="1"/>
  <c r="E9" i="1"/>
  <c r="E11" i="1" s="1"/>
  <c r="E14" i="1" s="1"/>
  <c r="E22" i="1" s="1"/>
  <c r="E29" i="1" s="1"/>
  <c r="E31" i="1" s="1"/>
  <c r="D9" i="1"/>
  <c r="D11" i="1" s="1"/>
  <c r="D14" i="1" s="1"/>
  <c r="D22" i="1" s="1"/>
  <c r="D29" i="1" s="1"/>
  <c r="D31" i="1" s="1"/>
  <c r="C9" i="1"/>
  <c r="C11" i="1" s="1"/>
  <c r="C14" i="1" s="1"/>
  <c r="C22" i="1" s="1"/>
  <c r="C29" i="1" s="1"/>
  <c r="C31" i="1" s="1"/>
  <c r="B9" i="1"/>
  <c r="G8" i="1"/>
  <c r="G7" i="1"/>
  <c r="G6" i="1"/>
  <c r="G9" i="1" l="1"/>
  <c r="B11" i="1"/>
  <c r="G11" i="1" l="1"/>
  <c r="B14" i="1"/>
  <c r="G14" i="1" l="1"/>
  <c r="B22" i="1"/>
  <c r="G22" i="1" l="1"/>
  <c r="B29" i="1"/>
  <c r="G29" i="1" l="1"/>
  <c r="B31" i="1"/>
  <c r="G31" i="1" s="1"/>
</calcChain>
</file>

<file path=xl/sharedStrings.xml><?xml version="1.0" encoding="utf-8"?>
<sst xmlns="http://schemas.openxmlformats.org/spreadsheetml/2006/main" count="152" uniqueCount="143">
  <si>
    <t>Marriott International, Inc. — 5-Year Combined Consolidated Income Statement</t>
  </si>
  <si>
    <t>Fiscal year ended December 31; $ in millions, except per-share amounts</t>
  </si>
  <si>
    <t>Line item</t>
  </si>
  <si>
    <t>2025</t>
  </si>
  <si>
    <t>2024</t>
  </si>
  <si>
    <t>2023</t>
  </si>
  <si>
    <t>2022</t>
  </si>
  <si>
    <t>2021</t>
  </si>
  <si>
    <t>5-year CAGR / change</t>
  </si>
  <si>
    <t>REVENUES</t>
  </si>
  <si>
    <t>Franchise fees</t>
  </si>
  <si>
    <t>Base management fees</t>
  </si>
  <si>
    <t>Incentive management fees</t>
  </si>
  <si>
    <t>Gross fee revenues</t>
  </si>
  <si>
    <t>Contract investment amortization</t>
  </si>
  <si>
    <t>Net fee revenues</t>
  </si>
  <si>
    <t>Owned, leased, and other revenue</t>
  </si>
  <si>
    <t>Cost reimbursement revenue</t>
  </si>
  <si>
    <t>Total revenues</t>
  </si>
  <si>
    <t>OPERATING COSTS AND EXPENSES</t>
  </si>
  <si>
    <t>Owned, leased, and other direct/expense</t>
  </si>
  <si>
    <t>Depreciation, amortization, and other</t>
  </si>
  <si>
    <t>General, administrative, and other</t>
  </si>
  <si>
    <t>Restructuring and merger-related charges and other</t>
  </si>
  <si>
    <t>Reimbursed expenses</t>
  </si>
  <si>
    <t>Total operating costs and expenses</t>
  </si>
  <si>
    <t>Operating income</t>
  </si>
  <si>
    <t>OTHER INCOME (EXPENSE)</t>
  </si>
  <si>
    <t>Gains and other income, net</t>
  </si>
  <si>
    <t>Loss on extinguishment of debt</t>
  </si>
  <si>
    <t>Interest expense</t>
  </si>
  <si>
    <t>Interest income</t>
  </si>
  <si>
    <t>Equity in earnings (losses)</t>
  </si>
  <si>
    <t>Income before income taxes</t>
  </si>
  <si>
    <t>Provision for income taxes</t>
  </si>
  <si>
    <t>Net income</t>
  </si>
  <si>
    <t>EARNINGS PER SHARE</t>
  </si>
  <si>
    <t>EPS - basic</t>
  </si>
  <si>
    <t>EPS - diluted</t>
  </si>
  <si>
    <t>Particulars</t>
  </si>
  <si>
    <t>Net Cash from Operating Activities</t>
  </si>
  <si>
    <t>Capital &amp; Technology Expenditures</t>
  </si>
  <si>
    <t>Asset Acquisition(s)</t>
  </si>
  <si>
    <t>Dispositions</t>
  </si>
  <si>
    <t>Loan Advances</t>
  </si>
  <si>
    <t>Loan Collections</t>
  </si>
  <si>
    <t>Other Investing Activities</t>
  </si>
  <si>
    <t>Net Cash Used in Investing Activities</t>
  </si>
  <si>
    <t>Commercial Paper/Credit Facility (Net)</t>
  </si>
  <si>
    <t>Issuance of Long-term Debt</t>
  </si>
  <si>
    <t>Repayment of Long-term Debt</t>
  </si>
  <si>
    <t>Issuance of Class A Common Stock</t>
  </si>
  <si>
    <t>Dividends Paid</t>
  </si>
  <si>
    <t>Purchase of Treasury Stock</t>
  </si>
  <si>
    <t>Stock-based Compensation Withholding Taxes</t>
  </si>
  <si>
    <t>Other Financing Activities</t>
  </si>
  <si>
    <t>Net Cash Used in Financing Activities</t>
  </si>
  <si>
    <t>Increase/(Decrease) in Cash</t>
  </si>
  <si>
    <t>Opening Cash Balance</t>
  </si>
  <si>
    <t>Closing Cash Balance</t>
  </si>
  <si>
    <t>Ratio</t>
  </si>
  <si>
    <t>Long-term Debt / Total Assets</t>
  </si>
  <si>
    <t>–2.7%</t>
  </si>
  <si>
    <t>–11.4%</t>
  </si>
  <si>
    <t>–13.7%</t>
  </si>
  <si>
    <r>
      <t>Current Ratio</t>
    </r>
    <r>
      <rPr>
        <sz val="14"/>
        <color theme="1"/>
        <rFont val="Calibri"/>
        <family val="2"/>
        <scheme val="minor"/>
      </rPr>
      <t xml:space="preserve"> (Current Assets ÷ Current Liabilities)</t>
    </r>
  </si>
  <si>
    <r>
      <t>Cash Ratio</t>
    </r>
    <r>
      <rPr>
        <sz val="14"/>
        <color theme="1"/>
        <rFont val="Calibri"/>
        <family val="2"/>
        <scheme val="minor"/>
      </rPr>
      <t xml:space="preserve"> (Cash ÷ Current Liabilities)</t>
    </r>
  </si>
  <si>
    <r>
      <t>Total Debt / Total Assets</t>
    </r>
    <r>
      <rPr>
        <sz val="14"/>
        <color theme="1"/>
        <rFont val="Calibri"/>
        <family val="2"/>
        <scheme val="minor"/>
      </rPr>
      <t xml:space="preserve"> (Current + Long-term Debt)</t>
    </r>
  </si>
  <si>
    <r>
      <t>Equity Ratio</t>
    </r>
    <r>
      <rPr>
        <sz val="14"/>
        <color theme="1"/>
        <rFont val="Calibri"/>
        <family val="2"/>
        <scheme val="minor"/>
      </rPr>
      <t xml:space="preserve"> (Equity ÷ Total Assets)</t>
    </r>
  </si>
  <si>
    <t>Balance Sheet Item</t>
  </si>
  <si>
    <t>Cash &amp; Equivalents</t>
  </si>
  <si>
    <t>Accounts &amp; Notes Receivable</t>
  </si>
  <si>
    <t>Prepaid Expenses &amp; Other</t>
  </si>
  <si>
    <t>Total Current Assets</t>
  </si>
  <si>
    <t>Property &amp; Equipment (Net)</t>
  </si>
  <si>
    <t>Brands</t>
  </si>
  <si>
    <t>Contract Acquisition Costs &amp; Other</t>
  </si>
  <si>
    <t>Goodwill</t>
  </si>
  <si>
    <t>Total Intangible Assets</t>
  </si>
  <si>
    <t>Equity Method Investments</t>
  </si>
  <si>
    <t>Notes Receivable</t>
  </si>
  <si>
    <t>Deferred Tax Assets</t>
  </si>
  <si>
    <t>Operating Lease Assets</t>
  </si>
  <si>
    <t>Other Noncurrent Assets</t>
  </si>
  <si>
    <t>Total Assets</t>
  </si>
  <si>
    <t>Current Portion of Long-Term Debt</t>
  </si>
  <si>
    <t>Accounts Payable</t>
  </si>
  <si>
    <t>Accrued Payroll &amp; Benefits</t>
  </si>
  <si>
    <t>Guest Loyalty Program (Current)</t>
  </si>
  <si>
    <t>Accrued Expenses &amp; Other</t>
  </si>
  <si>
    <t>Total Current Liabilities</t>
  </si>
  <si>
    <t>Long-Term Debt</t>
  </si>
  <si>
    <t>Guest Loyalty Program (Noncurrent)</t>
  </si>
  <si>
    <t>Deferred Tax Liabilities</t>
  </si>
  <si>
    <t>Deferred Revenue</t>
  </si>
  <si>
    <t>Operating Lease Liabilities</t>
  </si>
  <si>
    <t>Other Noncurrent Liabilities</t>
  </si>
  <si>
    <t>Class A Common Stock</t>
  </si>
  <si>
    <t>Additional Paid-in Capital</t>
  </si>
  <si>
    <t>Retained Earnings</t>
  </si>
  <si>
    <t>Treasury Stock</t>
  </si>
  <si>
    <t>Accumulated OCI</t>
  </si>
  <si>
    <t>Total Equity (Deficit)</t>
  </si>
  <si>
    <t>ROE</t>
  </si>
  <si>
    <t>−452.05%</t>
  </si>
  <si>
    <t>−78.81%</t>
  </si>
  <si>
    <t>−29.14%</t>
  </si>
  <si>
    <t>ROA</t>
  </si>
  <si>
    <t>P/E Ratio</t>
  </si>
  <si>
    <t>47.53×</t>
  </si>
  <si>
    <t>19.88×</t>
  </si>
  <si>
    <t>21.64×</t>
  </si>
  <si>
    <t>33.03×</t>
  </si>
  <si>
    <t>32.50×</t>
  </si>
  <si>
    <t>Operating Cash Flow Ratio</t>
  </si>
  <si>
    <t>0.18×</t>
  </si>
  <si>
    <t>0.32×</t>
  </si>
  <si>
    <t>0.41×</t>
  </si>
  <si>
    <t>0.38×</t>
  </si>
  <si>
    <t>Free Cash Flow Margin</t>
  </si>
  <si>
    <t>Ratio (2025)</t>
  </si>
  <si>
    <t>Marriott</t>
  </si>
  <si>
    <t>Hilton</t>
  </si>
  <si>
    <t>Hyatt</t>
  </si>
  <si>
    <t>Analysis</t>
  </si>
  <si>
    <t>≈9.5%</t>
  </si>
  <si>
    <t>Marriott outperformed Hyatt but lagged Hilton in asset efficiency.</t>
  </si>
  <si>
    <t>N/M</t>
  </si>
  <si>
    <t>Negative equity makes ROE less meaningful for Marriott and Hilton.</t>
  </si>
  <si>
    <t>≈33×</t>
  </si>
  <si>
    <t>≈46×</t>
  </si>
  <si>
    <t>Marriott's valuation is broadly in line with Hilton and below Hyatt.</t>
  </si>
  <si>
    <t>High</t>
  </si>
  <si>
    <t>Moderate</t>
  </si>
  <si>
    <t>Marriott demonstrates strong cash generation from its asset-light model.</t>
  </si>
  <si>
    <t>Strengths</t>
  </si>
  <si>
    <t>Weaknesses</t>
  </si>
  <si>
    <t>0.91×</t>
  </si>
  <si>
    <t>0.22×</t>
  </si>
  <si>
    <r>
      <t>Note:</t>
    </r>
    <r>
      <rPr>
        <sz val="14"/>
        <rFont val="Carlito"/>
      </rPr>
      <t xml:space="preserve"> N/M = Not Meaningful because Hilton has negative shareholders' equity (stockholders' deficit), making the ROE ratio unsuitable for comparison.</t>
    </r>
  </si>
  <si>
    <t>Hilton has the strongest operating liquidity; Marriott outperforms Hyatt.</t>
  </si>
  <si>
    <t>• ROA below Hilton • Negative ROE due to negative equity • Lower operating cash flow ratio than Hilton</t>
  </si>
  <si>
    <t>• Strong free cash flow generation  • Competitive P/E valuation • ROA higher than Hyatt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</si>
</sst>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;\(#,##0\);\-"/>
    <numFmt numFmtId="165" formatCode="\$0.00;\(\$0.00\);\-"/>
    <numFmt numFmtId="166" formatCode="0.0%;\(0.0%\);\-"/>
  </numFmts>
  <fonts count="12">
    <font>
      <sz val="11"/>
      <name val="Carlito"/>
    </font>
    <font>
      <b/>
      <sz val="14"/>
      <color rgb="FF1F4E78"/>
      <name val="Carlito"/>
    </font>
    <font>
      <sz val="16"/>
      <name val="Carlito"/>
    </font>
    <font>
      <sz val="14"/>
      <name val="Carlito"/>
    </font>
    <font>
      <b/>
      <sz val="14"/>
      <name val="Carlito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4"/>
      <color rgb="FF666666"/>
      <name val="Carlito"/>
    </font>
    <font>
      <b/>
      <sz val="14"/>
      <color rgb="FFFFFFFF"/>
      <name val="Carlito"/>
    </font>
    <font>
      <b/>
      <sz val="14"/>
      <name val="Aptos Narrow"/>
    </font>
    <font>
      <sz val="14"/>
      <name val="Aptos Narrow"/>
    </font>
    <font>
      <sz val="14"/>
      <color rgb="FF000000"/>
      <name val="Carlito"/>
    </font>
  </fonts>
  <fills count="5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EAF2F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3" fontId="3" fillId="0" borderId="0" xfId="0" applyNumberFormat="1" applyFont="1"/>
    <xf numFmtId="0" fontId="4" fillId="0" borderId="0" xfId="0" applyFont="1"/>
    <xf numFmtId="0" fontId="3" fillId="0" borderId="0" xfId="0" applyFont="1"/>
    <xf numFmtId="0" fontId="5" fillId="0" borderId="0" xfId="0" applyFont="1"/>
    <xf numFmtId="10" fontId="5" fillId="0" borderId="0" xfId="0" applyNumberFormat="1" applyFont="1"/>
    <xf numFmtId="0" fontId="8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164" fontId="4" fillId="3" borderId="0" xfId="0" applyNumberFormat="1" applyFont="1" applyFill="1" applyAlignment="1">
      <alignment horizontal="left"/>
    </xf>
    <xf numFmtId="166" fontId="4" fillId="3" borderId="0" xfId="0" applyNumberFormat="1" applyFont="1" applyFill="1" applyAlignment="1">
      <alignment horizontal="left"/>
    </xf>
    <xf numFmtId="164" fontId="3" fillId="0" borderId="0" xfId="0" applyNumberFormat="1" applyFont="1"/>
    <xf numFmtId="166" fontId="3" fillId="0" borderId="0" xfId="0" applyNumberFormat="1" applyFont="1"/>
    <xf numFmtId="0" fontId="4" fillId="4" borderId="0" xfId="0" applyFont="1" applyFill="1"/>
    <xf numFmtId="164" fontId="4" fillId="4" borderId="0" xfId="0" applyNumberFormat="1" applyFont="1" applyFill="1"/>
    <xf numFmtId="166" fontId="4" fillId="4" borderId="0" xfId="0" applyNumberFormat="1" applyFont="1" applyFill="1"/>
    <xf numFmtId="165" fontId="3" fillId="0" borderId="0" xfId="0" applyNumberFormat="1" applyFont="1"/>
    <xf numFmtId="0" fontId="9" fillId="0" borderId="0" xfId="0" applyFont="1"/>
    <xf numFmtId="0" fontId="10" fillId="0" borderId="0" xfId="0" applyFont="1"/>
    <xf numFmtId="3" fontId="10" fillId="0" borderId="0" xfId="0" applyNumberFormat="1" applyFont="1"/>
    <xf numFmtId="3" fontId="9" fillId="0" borderId="0" xfId="0" applyNumberFormat="1" applyFont="1"/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10" fontId="6" fillId="0" borderId="0" xfId="0" applyNumberFormat="1" applyFont="1" applyAlignment="1">
      <alignment horizontal="right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1" fillId="0" borderId="0" xfId="0" applyFont="1"/>
    <xf numFmtId="0" fontId="11" fillId="0" borderId="0" xfId="0" applyFont="1" applyAlignment="1">
      <alignment horizontal="left"/>
    </xf>
    <xf numFmtId="0" fontId="11" fillId="0" borderId="1" xfId="0" applyFont="1" applyBorder="1" applyAlignment="1">
      <alignment horizontal="left"/>
    </xf>
    <xf numFmtId="0" fontId="11" fillId="0" borderId="1" xfId="0" applyNumberFormat="1" applyFont="1" applyBorder="1" applyAlignment="1">
      <alignment horizontal="left"/>
    </xf>
    <xf numFmtId="0" fontId="3" fillId="0" borderId="1" xfId="0" applyFont="1" applyBorder="1"/>
    <xf numFmtId="0" fontId="11" fillId="0" borderId="1" xfId="0" applyFont="1" applyBorder="1"/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4"/>
        <name val="Carlito"/>
        <scheme val="none"/>
      </font>
    </dxf>
    <dxf>
      <font>
        <strike val="0"/>
        <outline val="0"/>
        <shadow val="0"/>
        <u val="none"/>
        <vertAlign val="baseline"/>
        <sz val="14"/>
        <name val="Carlito"/>
        <scheme val="none"/>
      </font>
    </dxf>
    <dxf>
      <font>
        <strike val="0"/>
        <outline val="0"/>
        <shadow val="0"/>
        <u val="none"/>
        <vertAlign val="baseline"/>
        <sz val="14"/>
        <name val="Carlito"/>
        <scheme val="none"/>
      </font>
    </dxf>
    <dxf>
      <font>
        <strike val="0"/>
        <outline val="0"/>
        <shadow val="0"/>
        <u val="none"/>
        <vertAlign val="baseline"/>
        <sz val="14"/>
        <name val="Carlito"/>
        <scheme val="none"/>
      </font>
    </dxf>
    <dxf>
      <font>
        <strike val="0"/>
        <outline val="0"/>
        <shadow val="0"/>
        <u val="none"/>
        <vertAlign val="baseline"/>
        <sz val="14"/>
        <name val="Carlito"/>
        <scheme val="none"/>
      </font>
    </dxf>
    <dxf>
      <font>
        <strike val="0"/>
        <outline val="0"/>
        <shadow val="0"/>
        <u val="none"/>
        <vertAlign val="baseline"/>
        <sz val="14"/>
        <name val="Carlito"/>
        <scheme val="none"/>
      </font>
    </dxf>
    <dxf>
      <font>
        <strike val="0"/>
        <outline val="0"/>
        <shadow val="0"/>
        <u val="none"/>
        <vertAlign val="baseline"/>
        <sz val="14"/>
        <name val="Carlito"/>
        <scheme val="none"/>
      </font>
    </dxf>
    <dxf>
      <font>
        <strike val="0"/>
        <outline val="0"/>
        <shadow val="0"/>
        <u val="none"/>
        <vertAlign val="baseline"/>
        <sz val="14"/>
        <name val="Carlito"/>
        <scheme val="none"/>
      </font>
    </dxf>
    <dxf>
      <font>
        <strike val="0"/>
        <outline val="0"/>
        <shadow val="0"/>
        <u val="none"/>
        <vertAlign val="baseline"/>
        <sz val="14"/>
        <name val="Carlito"/>
        <scheme val="none"/>
      </font>
    </dxf>
    <dxf>
      <font>
        <strike val="0"/>
        <outline val="0"/>
        <shadow val="0"/>
        <u val="none"/>
        <vertAlign val="baseline"/>
        <sz val="14"/>
        <name val="Carlito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CombinedIncomeStatement" displayName="CombinedIncomeStatement" ref="A4:G34" headerRowDxfId="9" dataDxfId="8" totalsRowDxfId="7">
  <tableColumns count="7">
    <tableColumn id="1" xr3:uid="{00000000-0010-0000-0000-000001000000}" name="Line item" dataDxfId="6"/>
    <tableColumn id="2" xr3:uid="{00000000-0010-0000-0000-000002000000}" name="2025" dataDxfId="5"/>
    <tableColumn id="3" xr3:uid="{00000000-0010-0000-0000-000003000000}" name="2024" dataDxfId="4"/>
    <tableColumn id="4" xr3:uid="{00000000-0010-0000-0000-000004000000}" name="2023" dataDxfId="3"/>
    <tableColumn id="5" xr3:uid="{00000000-0010-0000-0000-000005000000}" name="2022" dataDxfId="2"/>
    <tableColumn id="6" xr3:uid="{00000000-0010-0000-0000-000006000000}" name="2021" dataDxfId="1"/>
    <tableColumn id="7" xr3:uid="{00000000-0010-0000-0000-000007000000}" name="5-year CAGR / chang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4"/>
  <sheetViews>
    <sheetView workbookViewId="0">
      <selection activeCell="H20" sqref="H20"/>
    </sheetView>
  </sheetViews>
  <sheetFormatPr baseColWidth="10" defaultColWidth="8.83203125" defaultRowHeight="18"/>
  <cols>
    <col min="1" max="1" width="42" style="4" customWidth="1"/>
    <col min="2" max="6" width="14" style="4" customWidth="1"/>
    <col min="7" max="7" width="31.83203125" style="4" customWidth="1"/>
    <col min="8" max="16384" width="8.83203125" style="4"/>
  </cols>
  <sheetData>
    <row r="1" spans="1:7">
      <c r="A1" s="21" t="s">
        <v>0</v>
      </c>
      <c r="B1" s="21"/>
      <c r="C1" s="21"/>
      <c r="D1" s="21"/>
      <c r="E1" s="21"/>
      <c r="F1" s="21"/>
      <c r="G1" s="21"/>
    </row>
    <row r="2" spans="1:7">
      <c r="A2" s="22" t="s">
        <v>1</v>
      </c>
      <c r="B2" s="22"/>
      <c r="C2" s="22"/>
      <c r="D2" s="22"/>
      <c r="E2" s="22"/>
      <c r="F2" s="22"/>
      <c r="G2" s="22"/>
    </row>
    <row r="4" spans="1:7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</row>
    <row r="5" spans="1:7">
      <c r="A5" s="8" t="s">
        <v>9</v>
      </c>
      <c r="B5" s="9"/>
      <c r="C5" s="9"/>
      <c r="D5" s="9"/>
      <c r="E5" s="9"/>
      <c r="F5" s="9"/>
      <c r="G5" s="10"/>
    </row>
    <row r="6" spans="1:7">
      <c r="A6" s="4" t="s">
        <v>10</v>
      </c>
      <c r="B6" s="11">
        <v>3325</v>
      </c>
      <c r="C6" s="11">
        <v>3113</v>
      </c>
      <c r="D6" s="11">
        <v>2831</v>
      </c>
      <c r="E6" s="11">
        <v>2505</v>
      </c>
      <c r="F6" s="11">
        <v>1790</v>
      </c>
      <c r="G6" s="12">
        <f t="shared" ref="G6:G14" si="0">IF(AND(B6&gt;0,F6&gt;0),(B6/F6)^(1/4)-1,"n/m")</f>
        <v>0.16744022903591449</v>
      </c>
    </row>
    <row r="7" spans="1:7">
      <c r="A7" s="4" t="s">
        <v>11</v>
      </c>
      <c r="B7" s="11">
        <v>1322</v>
      </c>
      <c r="C7" s="11">
        <v>1288</v>
      </c>
      <c r="D7" s="11">
        <v>1238</v>
      </c>
      <c r="E7" s="11">
        <v>1044</v>
      </c>
      <c r="F7" s="11">
        <v>669</v>
      </c>
      <c r="G7" s="12">
        <f t="shared" si="0"/>
        <v>0.18563588214741289</v>
      </c>
    </row>
    <row r="8" spans="1:7">
      <c r="A8" s="4" t="s">
        <v>12</v>
      </c>
      <c r="B8" s="11">
        <v>791</v>
      </c>
      <c r="C8" s="11">
        <v>769</v>
      </c>
      <c r="D8" s="11">
        <v>755</v>
      </c>
      <c r="E8" s="11">
        <v>529</v>
      </c>
      <c r="F8" s="11">
        <v>235</v>
      </c>
      <c r="G8" s="12">
        <f t="shared" si="0"/>
        <v>0.35449421746608833</v>
      </c>
    </row>
    <row r="9" spans="1:7">
      <c r="A9" s="13" t="s">
        <v>13</v>
      </c>
      <c r="B9" s="14">
        <f>SUM(B6:B8)</f>
        <v>5438</v>
      </c>
      <c r="C9" s="14">
        <f>SUM(C6:C8)</f>
        <v>5170</v>
      </c>
      <c r="D9" s="14">
        <f>SUM(D6:D8)</f>
        <v>4824</v>
      </c>
      <c r="E9" s="14">
        <f>SUM(E6:E8)</f>
        <v>4078</v>
      </c>
      <c r="F9" s="14">
        <f>SUM(F6:F8)</f>
        <v>2694</v>
      </c>
      <c r="G9" s="15">
        <f t="shared" si="0"/>
        <v>0.19195649090162381</v>
      </c>
    </row>
    <row r="10" spans="1:7">
      <c r="A10" s="4" t="s">
        <v>14</v>
      </c>
      <c r="B10" s="11">
        <v>-135</v>
      </c>
      <c r="C10" s="11">
        <v>-103</v>
      </c>
      <c r="D10" s="11">
        <v>-88</v>
      </c>
      <c r="E10" s="11">
        <v>-89</v>
      </c>
      <c r="F10" s="11">
        <v>-75</v>
      </c>
      <c r="G10" s="12" t="str">
        <f t="shared" si="0"/>
        <v>n/m</v>
      </c>
    </row>
    <row r="11" spans="1:7">
      <c r="A11" s="13" t="s">
        <v>15</v>
      </c>
      <c r="B11" s="14">
        <f>SUM(B9:B10)</f>
        <v>5303</v>
      </c>
      <c r="C11" s="14">
        <f>SUM(C9:C10)</f>
        <v>5067</v>
      </c>
      <c r="D11" s="14">
        <f>SUM(D9:D10)</f>
        <v>4736</v>
      </c>
      <c r="E11" s="14">
        <f>SUM(E9:E10)</f>
        <v>3989</v>
      </c>
      <c r="F11" s="14">
        <f>SUM(F9:F10)</f>
        <v>2619</v>
      </c>
      <c r="G11" s="15">
        <f t="shared" si="0"/>
        <v>0.19287938191754694</v>
      </c>
    </row>
    <row r="12" spans="1:7">
      <c r="A12" s="4" t="s">
        <v>16</v>
      </c>
      <c r="B12" s="11">
        <v>1679</v>
      </c>
      <c r="C12" s="11">
        <v>1551</v>
      </c>
      <c r="D12" s="11">
        <v>1564</v>
      </c>
      <c r="E12" s="11">
        <v>1367</v>
      </c>
      <c r="F12" s="11">
        <v>796</v>
      </c>
      <c r="G12" s="12">
        <f t="shared" si="0"/>
        <v>0.20513141345837904</v>
      </c>
    </row>
    <row r="13" spans="1:7">
      <c r="A13" s="4" t="s">
        <v>17</v>
      </c>
      <c r="B13" s="11">
        <v>19204</v>
      </c>
      <c r="C13" s="11">
        <v>18482</v>
      </c>
      <c r="D13" s="11">
        <v>17413</v>
      </c>
      <c r="E13" s="11">
        <v>15417</v>
      </c>
      <c r="F13" s="11">
        <v>10442</v>
      </c>
      <c r="G13" s="12">
        <f t="shared" si="0"/>
        <v>0.16453354224944294</v>
      </c>
    </row>
    <row r="14" spans="1:7">
      <c r="A14" s="13" t="s">
        <v>18</v>
      </c>
      <c r="B14" s="14">
        <f>SUM(B11:B13)</f>
        <v>26186</v>
      </c>
      <c r="C14" s="14">
        <f>SUM(C11:C13)</f>
        <v>25100</v>
      </c>
      <c r="D14" s="14">
        <f>SUM(D11:D13)</f>
        <v>23713</v>
      </c>
      <c r="E14" s="14">
        <f>SUM(E11:E13)</f>
        <v>20773</v>
      </c>
      <c r="F14" s="14">
        <f>SUM(F11:F13)</f>
        <v>13857</v>
      </c>
      <c r="G14" s="15">
        <f t="shared" si="0"/>
        <v>0.17246526852471789</v>
      </c>
    </row>
    <row r="15" spans="1:7">
      <c r="A15" s="8" t="s">
        <v>19</v>
      </c>
      <c r="B15" s="9"/>
      <c r="C15" s="9"/>
      <c r="D15" s="9"/>
      <c r="E15" s="9"/>
      <c r="F15" s="9"/>
      <c r="G15" s="10"/>
    </row>
    <row r="16" spans="1:7">
      <c r="A16" s="4" t="s">
        <v>20</v>
      </c>
      <c r="B16" s="11">
        <v>1461</v>
      </c>
      <c r="C16" s="11">
        <v>1200</v>
      </c>
      <c r="D16" s="11">
        <v>1165</v>
      </c>
      <c r="E16" s="11">
        <v>1074</v>
      </c>
      <c r="F16" s="11">
        <v>734</v>
      </c>
      <c r="G16" s="12">
        <f t="shared" ref="G16:G22" si="1">IF(AND(B16&gt;0,F16&gt;0),(B16/F16)^(1/4)-1,"n/m")</f>
        <v>0.18778692142526099</v>
      </c>
    </row>
    <row r="17" spans="1:7">
      <c r="A17" s="4" t="s">
        <v>21</v>
      </c>
      <c r="B17" s="11">
        <v>213</v>
      </c>
      <c r="C17" s="11">
        <v>183</v>
      </c>
      <c r="D17" s="11">
        <v>189</v>
      </c>
      <c r="E17" s="11">
        <v>193</v>
      </c>
      <c r="F17" s="11">
        <v>220</v>
      </c>
      <c r="G17" s="12">
        <f t="shared" si="1"/>
        <v>-8.0512587513921208E-3</v>
      </c>
    </row>
    <row r="18" spans="1:7">
      <c r="A18" s="4" t="s">
        <v>22</v>
      </c>
      <c r="B18" s="11">
        <v>870</v>
      </c>
      <c r="C18" s="11">
        <v>1074</v>
      </c>
      <c r="D18" s="11">
        <v>1011</v>
      </c>
      <c r="E18" s="11">
        <v>891</v>
      </c>
      <c r="F18" s="11">
        <v>823</v>
      </c>
      <c r="G18" s="12">
        <f t="shared" si="1"/>
        <v>1.3981086616323912E-2</v>
      </c>
    </row>
    <row r="19" spans="1:7">
      <c r="A19" s="4" t="s">
        <v>23</v>
      </c>
      <c r="B19" s="11">
        <v>-2</v>
      </c>
      <c r="C19" s="11">
        <v>77</v>
      </c>
      <c r="D19" s="11">
        <v>60</v>
      </c>
      <c r="E19" s="11">
        <v>12</v>
      </c>
      <c r="F19" s="11">
        <v>8</v>
      </c>
      <c r="G19" s="12" t="str">
        <f t="shared" si="1"/>
        <v>n/m</v>
      </c>
    </row>
    <row r="20" spans="1:7">
      <c r="A20" s="4" t="s">
        <v>24</v>
      </c>
      <c r="B20" s="11">
        <v>19503</v>
      </c>
      <c r="C20" s="11">
        <v>18799</v>
      </c>
      <c r="D20" s="11">
        <v>17424</v>
      </c>
      <c r="E20" s="11">
        <v>15141</v>
      </c>
      <c r="F20" s="11">
        <v>10322</v>
      </c>
      <c r="G20" s="12">
        <f t="shared" si="1"/>
        <v>0.1724231670713996</v>
      </c>
    </row>
    <row r="21" spans="1:7">
      <c r="A21" s="13" t="s">
        <v>25</v>
      </c>
      <c r="B21" s="14">
        <f>SUM(B16:B20)</f>
        <v>22045</v>
      </c>
      <c r="C21" s="14">
        <f>SUM(C16:C20)</f>
        <v>21333</v>
      </c>
      <c r="D21" s="14">
        <f>SUM(D16:D20)</f>
        <v>19849</v>
      </c>
      <c r="E21" s="14">
        <f>SUM(E16:E20)</f>
        <v>17311</v>
      </c>
      <c r="F21" s="14">
        <f>SUM(F16:F20)</f>
        <v>12107</v>
      </c>
      <c r="G21" s="15">
        <f t="shared" si="1"/>
        <v>0.16163152646401602</v>
      </c>
    </row>
    <row r="22" spans="1:7">
      <c r="A22" s="13" t="s">
        <v>26</v>
      </c>
      <c r="B22" s="14">
        <f>B14-B21</f>
        <v>4141</v>
      </c>
      <c r="C22" s="14">
        <f>C14-C21</f>
        <v>3767</v>
      </c>
      <c r="D22" s="14">
        <f>D14-D21</f>
        <v>3864</v>
      </c>
      <c r="E22" s="14">
        <f>E14-E21</f>
        <v>3462</v>
      </c>
      <c r="F22" s="14">
        <f>F14-F21</f>
        <v>1750</v>
      </c>
      <c r="G22" s="15">
        <f t="shared" si="1"/>
        <v>0.24027158916753577</v>
      </c>
    </row>
    <row r="23" spans="1:7">
      <c r="A23" s="8" t="s">
        <v>27</v>
      </c>
      <c r="B23" s="9"/>
      <c r="C23" s="9"/>
      <c r="D23" s="9"/>
      <c r="E23" s="9"/>
      <c r="F23" s="9"/>
      <c r="G23" s="10"/>
    </row>
    <row r="24" spans="1:7">
      <c r="A24" s="4" t="s">
        <v>28</v>
      </c>
      <c r="B24" s="11">
        <v>9</v>
      </c>
      <c r="C24" s="11">
        <v>31</v>
      </c>
      <c r="D24" s="11">
        <v>40</v>
      </c>
      <c r="E24" s="11">
        <v>11</v>
      </c>
      <c r="F24" s="11">
        <v>10</v>
      </c>
      <c r="G24" s="12">
        <f t="shared" ref="G24:G31" si="2">IF(AND(B24&gt;0,F24&gt;0),(B24/F24)^(1/4)-1,"n/m")</f>
        <v>-2.5996253574703254E-2</v>
      </c>
    </row>
    <row r="25" spans="1:7">
      <c r="A25" s="4" t="s">
        <v>29</v>
      </c>
      <c r="B25" s="11">
        <v>0</v>
      </c>
      <c r="C25" s="11">
        <v>0</v>
      </c>
      <c r="D25" s="11">
        <v>0</v>
      </c>
      <c r="E25" s="11">
        <v>0</v>
      </c>
      <c r="F25" s="11">
        <v>-164</v>
      </c>
      <c r="G25" s="12" t="str">
        <f t="shared" si="2"/>
        <v>n/m</v>
      </c>
    </row>
    <row r="26" spans="1:7">
      <c r="A26" s="4" t="s">
        <v>30</v>
      </c>
      <c r="B26" s="11">
        <v>-809</v>
      </c>
      <c r="C26" s="11">
        <v>-695</v>
      </c>
      <c r="D26" s="11">
        <v>-565</v>
      </c>
      <c r="E26" s="11">
        <v>-403</v>
      </c>
      <c r="F26" s="11">
        <v>-420</v>
      </c>
      <c r="G26" s="12" t="str">
        <f t="shared" si="2"/>
        <v>n/m</v>
      </c>
    </row>
    <row r="27" spans="1:7">
      <c r="A27" s="4" t="s">
        <v>31</v>
      </c>
      <c r="B27" s="11">
        <v>42</v>
      </c>
      <c r="C27" s="11">
        <v>40</v>
      </c>
      <c r="D27" s="11">
        <v>30</v>
      </c>
      <c r="E27" s="11">
        <v>26</v>
      </c>
      <c r="F27" s="11">
        <v>28</v>
      </c>
      <c r="G27" s="12">
        <f t="shared" si="2"/>
        <v>0.1066819197003217</v>
      </c>
    </row>
    <row r="28" spans="1:7">
      <c r="A28" s="4" t="s">
        <v>32</v>
      </c>
      <c r="B28" s="11">
        <v>11</v>
      </c>
      <c r="C28" s="11">
        <v>8</v>
      </c>
      <c r="D28" s="11">
        <v>9</v>
      </c>
      <c r="E28" s="11">
        <v>18</v>
      </c>
      <c r="F28" s="11">
        <v>-24</v>
      </c>
      <c r="G28" s="12" t="str">
        <f t="shared" si="2"/>
        <v>n/m</v>
      </c>
    </row>
    <row r="29" spans="1:7">
      <c r="A29" s="13" t="s">
        <v>33</v>
      </c>
      <c r="B29" s="14">
        <f>SUM(B22:B28)</f>
        <v>3394</v>
      </c>
      <c r="C29" s="14">
        <f>SUM(C22:C28)</f>
        <v>3151</v>
      </c>
      <c r="D29" s="14">
        <f>SUM(D22:D28)</f>
        <v>3378</v>
      </c>
      <c r="E29" s="14">
        <f>SUM(E22:E28)</f>
        <v>3114</v>
      </c>
      <c r="F29" s="14">
        <f>SUM(F22:F28)</f>
        <v>1180</v>
      </c>
      <c r="G29" s="15">
        <f t="shared" si="2"/>
        <v>0.30228925618925295</v>
      </c>
    </row>
    <row r="30" spans="1:7">
      <c r="A30" s="4" t="s">
        <v>34</v>
      </c>
      <c r="B30" s="11">
        <v>-793</v>
      </c>
      <c r="C30" s="11">
        <v>-776</v>
      </c>
      <c r="D30" s="11">
        <v>-295</v>
      </c>
      <c r="E30" s="11">
        <v>-756</v>
      </c>
      <c r="F30" s="11">
        <v>-81</v>
      </c>
      <c r="G30" s="12" t="str">
        <f t="shared" si="2"/>
        <v>n/m</v>
      </c>
    </row>
    <row r="31" spans="1:7">
      <c r="A31" s="13" t="s">
        <v>35</v>
      </c>
      <c r="B31" s="14">
        <f>SUM(B29:B30)</f>
        <v>2601</v>
      </c>
      <c r="C31" s="14">
        <f>SUM(C29:C30)</f>
        <v>2375</v>
      </c>
      <c r="D31" s="14">
        <f>SUM(D29:D30)</f>
        <v>3083</v>
      </c>
      <c r="E31" s="14">
        <f>SUM(E29:E30)</f>
        <v>2358</v>
      </c>
      <c r="F31" s="14">
        <f>SUM(F29:F30)</f>
        <v>1099</v>
      </c>
      <c r="G31" s="15">
        <f t="shared" si="2"/>
        <v>0.2403254784076807</v>
      </c>
    </row>
    <row r="32" spans="1:7">
      <c r="A32" s="8" t="s">
        <v>36</v>
      </c>
      <c r="B32" s="9"/>
      <c r="C32" s="9"/>
      <c r="D32" s="9"/>
      <c r="E32" s="9"/>
      <c r="F32" s="9"/>
      <c r="G32" s="10"/>
    </row>
    <row r="33" spans="1:7">
      <c r="A33" s="4" t="s">
        <v>37</v>
      </c>
      <c r="B33" s="16">
        <v>9.5299999999999994</v>
      </c>
      <c r="C33" s="16">
        <v>8.36</v>
      </c>
      <c r="D33" s="16">
        <v>10.23</v>
      </c>
      <c r="E33" s="16">
        <v>7.27</v>
      </c>
      <c r="F33" s="16">
        <v>3.36</v>
      </c>
      <c r="G33" s="12">
        <f>IF(AND(B33&gt;0,F33&gt;0),(B33/F33)^(1/4)-1,"n/m")</f>
        <v>0.29774213591519549</v>
      </c>
    </row>
    <row r="34" spans="1:7">
      <c r="A34" s="4" t="s">
        <v>38</v>
      </c>
      <c r="B34" s="16">
        <v>9.51</v>
      </c>
      <c r="C34" s="16">
        <v>8.33</v>
      </c>
      <c r="D34" s="16">
        <v>10.18</v>
      </c>
      <c r="E34" s="16">
        <v>7.24</v>
      </c>
      <c r="F34" s="16">
        <v>3.34</v>
      </c>
      <c r="G34" s="12">
        <f>IF(AND(B34&gt;0,F34&gt;0),(B34/F34)^(1/4)-1,"n/m")</f>
        <v>0.29899809008652345</v>
      </c>
    </row>
  </sheetData>
  <mergeCells count="2">
    <mergeCell ref="A1:G1"/>
    <mergeCell ref="A2:G2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F5701-906D-9C4F-8EC1-130D61540319}">
  <dimension ref="A1:F34"/>
  <sheetViews>
    <sheetView topLeftCell="A10" workbookViewId="0">
      <selection activeCell="J4" sqref="J4"/>
    </sheetView>
  </sheetViews>
  <sheetFormatPr baseColWidth="10" defaultRowHeight="18"/>
  <cols>
    <col min="1" max="1" width="39.6640625" style="4" customWidth="1"/>
    <col min="2" max="16384" width="10.83203125" style="4"/>
  </cols>
  <sheetData>
    <row r="1" spans="1:6" ht="19">
      <c r="A1" s="17" t="s">
        <v>69</v>
      </c>
      <c r="B1" s="17">
        <v>2021</v>
      </c>
      <c r="C1" s="17">
        <v>2022</v>
      </c>
      <c r="D1" s="17">
        <v>2023</v>
      </c>
      <c r="E1" s="17">
        <v>2024</v>
      </c>
      <c r="F1" s="17">
        <v>2025</v>
      </c>
    </row>
    <row r="2" spans="1:6" ht="19">
      <c r="A2" s="18" t="s">
        <v>70</v>
      </c>
      <c r="B2" s="19">
        <v>1393</v>
      </c>
      <c r="C2" s="18">
        <v>507</v>
      </c>
      <c r="D2" s="18">
        <v>338</v>
      </c>
      <c r="E2" s="18">
        <v>396</v>
      </c>
      <c r="F2" s="18">
        <v>358</v>
      </c>
    </row>
    <row r="3" spans="1:6" ht="19">
      <c r="A3" s="18" t="s">
        <v>71</v>
      </c>
      <c r="B3" s="19">
        <v>1982</v>
      </c>
      <c r="C3" s="19">
        <v>2571</v>
      </c>
      <c r="D3" s="19">
        <v>2712</v>
      </c>
      <c r="E3" s="19">
        <v>2795</v>
      </c>
      <c r="F3" s="19">
        <v>2909</v>
      </c>
    </row>
    <row r="4" spans="1:6" ht="19">
      <c r="A4" s="18" t="s">
        <v>72</v>
      </c>
      <c r="B4" s="18">
        <v>251</v>
      </c>
      <c r="C4" s="18">
        <v>235</v>
      </c>
      <c r="D4" s="18">
        <v>261</v>
      </c>
      <c r="E4" s="18">
        <v>294</v>
      </c>
      <c r="F4" s="18">
        <v>317</v>
      </c>
    </row>
    <row r="5" spans="1:6" ht="19">
      <c r="A5" s="17" t="s">
        <v>73</v>
      </c>
      <c r="B5" s="20">
        <v>3626</v>
      </c>
      <c r="C5" s="20">
        <v>3313</v>
      </c>
      <c r="D5" s="20">
        <v>3311</v>
      </c>
      <c r="E5" s="20">
        <v>3485</v>
      </c>
      <c r="F5" s="20">
        <v>3584</v>
      </c>
    </row>
    <row r="6" spans="1:6" ht="19">
      <c r="A6" s="18" t="s">
        <v>74</v>
      </c>
      <c r="B6" s="19">
        <v>1503</v>
      </c>
      <c r="C6" s="19">
        <v>1585</v>
      </c>
      <c r="D6" s="19">
        <v>1581</v>
      </c>
      <c r="E6" s="19">
        <v>1833</v>
      </c>
      <c r="F6" s="19">
        <v>1954</v>
      </c>
    </row>
    <row r="7" spans="1:6" ht="19">
      <c r="A7" s="18" t="s">
        <v>75</v>
      </c>
      <c r="B7" s="19">
        <v>5979</v>
      </c>
      <c r="C7" s="19">
        <v>5812</v>
      </c>
      <c r="D7" s="19">
        <v>5907</v>
      </c>
      <c r="E7" s="19">
        <v>5770</v>
      </c>
      <c r="F7" s="19">
        <v>6207</v>
      </c>
    </row>
    <row r="8" spans="1:6" ht="19">
      <c r="A8" s="18" t="s">
        <v>76</v>
      </c>
      <c r="B8" s="19">
        <v>2947</v>
      </c>
      <c r="C8" s="19">
        <v>2935</v>
      </c>
      <c r="D8" s="19">
        <v>3283</v>
      </c>
      <c r="E8" s="19">
        <v>3718</v>
      </c>
      <c r="F8" s="19">
        <v>4129</v>
      </c>
    </row>
    <row r="9" spans="1:6" ht="19">
      <c r="A9" s="18" t="s">
        <v>77</v>
      </c>
      <c r="B9" s="19">
        <v>9073</v>
      </c>
      <c r="C9" s="19">
        <v>8872</v>
      </c>
      <c r="D9" s="19">
        <v>8886</v>
      </c>
      <c r="E9" s="19">
        <v>8731</v>
      </c>
      <c r="F9" s="19">
        <v>8907</v>
      </c>
    </row>
    <row r="10" spans="1:6" ht="19">
      <c r="A10" s="17" t="s">
        <v>78</v>
      </c>
      <c r="B10" s="20">
        <v>17999</v>
      </c>
      <c r="C10" s="20">
        <v>17619</v>
      </c>
      <c r="D10" s="20">
        <v>18076</v>
      </c>
      <c r="E10" s="20">
        <v>18219</v>
      </c>
      <c r="F10" s="20">
        <v>19243</v>
      </c>
    </row>
    <row r="11" spans="1:6" ht="19">
      <c r="A11" s="18" t="s">
        <v>79</v>
      </c>
      <c r="B11" s="18">
        <v>387</v>
      </c>
      <c r="C11" s="18">
        <v>335</v>
      </c>
      <c r="D11" s="18">
        <v>308</v>
      </c>
      <c r="E11" s="18">
        <v>298</v>
      </c>
      <c r="F11" s="18">
        <v>298</v>
      </c>
    </row>
    <row r="12" spans="1:6" ht="19">
      <c r="A12" s="18" t="s">
        <v>80</v>
      </c>
      <c r="B12" s="18">
        <v>144</v>
      </c>
      <c r="C12" s="18">
        <v>152</v>
      </c>
      <c r="D12" s="18">
        <v>138</v>
      </c>
      <c r="E12" s="18">
        <v>136</v>
      </c>
      <c r="F12" s="18">
        <v>151</v>
      </c>
    </row>
    <row r="13" spans="1:6" ht="19">
      <c r="A13" s="18" t="s">
        <v>81</v>
      </c>
      <c r="B13" s="18">
        <v>228</v>
      </c>
      <c r="C13" s="18">
        <v>240</v>
      </c>
      <c r="D13" s="18">
        <v>673</v>
      </c>
      <c r="E13" s="18">
        <v>650</v>
      </c>
      <c r="F13" s="18">
        <v>570</v>
      </c>
    </row>
    <row r="14" spans="1:6" ht="19">
      <c r="A14" s="18" t="s">
        <v>82</v>
      </c>
      <c r="B14" s="19">
        <v>1062</v>
      </c>
      <c r="C14" s="18">
        <v>987</v>
      </c>
      <c r="D14" s="18">
        <v>929</v>
      </c>
      <c r="E14" s="18">
        <v>845</v>
      </c>
      <c r="F14" s="18">
        <v>941</v>
      </c>
    </row>
    <row r="15" spans="1:6" ht="19">
      <c r="A15" s="18" t="s">
        <v>83</v>
      </c>
      <c r="B15" s="18">
        <v>604</v>
      </c>
      <c r="C15" s="18">
        <v>584</v>
      </c>
      <c r="D15" s="18">
        <v>658</v>
      </c>
      <c r="E15" s="18">
        <v>716</v>
      </c>
      <c r="F15" s="18">
        <v>799</v>
      </c>
    </row>
    <row r="16" spans="1:6" ht="19">
      <c r="A16" s="17" t="s">
        <v>84</v>
      </c>
      <c r="B16" s="20">
        <v>25553</v>
      </c>
      <c r="C16" s="20">
        <v>24815</v>
      </c>
      <c r="D16" s="20">
        <v>25674</v>
      </c>
      <c r="E16" s="20">
        <v>26182</v>
      </c>
      <c r="F16" s="20">
        <v>27540</v>
      </c>
    </row>
    <row r="17" spans="1:6" ht="19">
      <c r="A17" s="18" t="s">
        <v>85</v>
      </c>
      <c r="B17" s="18">
        <v>805</v>
      </c>
      <c r="C17" s="18">
        <v>684</v>
      </c>
      <c r="D17" s="18">
        <v>553</v>
      </c>
      <c r="E17" s="19">
        <v>1309</v>
      </c>
      <c r="F17" s="19">
        <v>1209</v>
      </c>
    </row>
    <row r="18" spans="1:6" ht="19">
      <c r="A18" s="18" t="s">
        <v>86</v>
      </c>
      <c r="B18" s="18">
        <v>726</v>
      </c>
      <c r="C18" s="18">
        <v>746</v>
      </c>
      <c r="D18" s="18">
        <v>738</v>
      </c>
      <c r="E18" s="18">
        <v>763</v>
      </c>
      <c r="F18" s="18">
        <v>814</v>
      </c>
    </row>
    <row r="19" spans="1:6" ht="19">
      <c r="A19" s="18" t="s">
        <v>87</v>
      </c>
      <c r="B19" s="19">
        <v>1187</v>
      </c>
      <c r="C19" s="19">
        <v>1299</v>
      </c>
      <c r="D19" s="19">
        <v>1390</v>
      </c>
      <c r="E19" s="19">
        <v>1449</v>
      </c>
      <c r="F19" s="19">
        <v>1438</v>
      </c>
    </row>
    <row r="20" spans="1:6" ht="19">
      <c r="A20" s="18" t="s">
        <v>88</v>
      </c>
      <c r="B20" s="19">
        <v>2522</v>
      </c>
      <c r="C20" s="19">
        <v>3314</v>
      </c>
      <c r="D20" s="19">
        <v>3328</v>
      </c>
      <c r="E20" s="19">
        <v>3487</v>
      </c>
      <c r="F20" s="19">
        <v>3497</v>
      </c>
    </row>
    <row r="21" spans="1:6" ht="19">
      <c r="A21" s="18" t="s">
        <v>89</v>
      </c>
      <c r="B21" s="19">
        <v>1167</v>
      </c>
      <c r="C21" s="19">
        <v>1296</v>
      </c>
      <c r="D21" s="19">
        <v>1753</v>
      </c>
      <c r="E21" s="19">
        <v>1641</v>
      </c>
      <c r="F21" s="19">
        <v>1440</v>
      </c>
    </row>
    <row r="22" spans="1:6" ht="19">
      <c r="A22" s="17" t="s">
        <v>90</v>
      </c>
      <c r="B22" s="20">
        <v>6407</v>
      </c>
      <c r="C22" s="20">
        <v>7339</v>
      </c>
      <c r="D22" s="20">
        <v>7762</v>
      </c>
      <c r="E22" s="20">
        <v>8649</v>
      </c>
      <c r="F22" s="20">
        <v>8398</v>
      </c>
    </row>
    <row r="23" spans="1:6" ht="19">
      <c r="A23" s="18" t="s">
        <v>91</v>
      </c>
      <c r="B23" s="19">
        <v>9333</v>
      </c>
      <c r="C23" s="19">
        <v>9380</v>
      </c>
      <c r="D23" s="19">
        <v>11320</v>
      </c>
      <c r="E23" s="19">
        <v>13138</v>
      </c>
      <c r="F23" s="19">
        <v>14995</v>
      </c>
    </row>
    <row r="24" spans="1:6" ht="19">
      <c r="A24" s="18" t="s">
        <v>92</v>
      </c>
      <c r="B24" s="19">
        <v>3949</v>
      </c>
      <c r="C24" s="19">
        <v>3280</v>
      </c>
      <c r="D24" s="19">
        <v>3678</v>
      </c>
      <c r="E24" s="19">
        <v>4032</v>
      </c>
      <c r="F24" s="19">
        <v>4495</v>
      </c>
    </row>
    <row r="25" spans="1:6" ht="19">
      <c r="A25" s="18" t="s">
        <v>93</v>
      </c>
      <c r="B25" s="18">
        <v>169</v>
      </c>
      <c r="C25" s="18">
        <v>313</v>
      </c>
      <c r="D25" s="18">
        <v>209</v>
      </c>
      <c r="E25" s="18">
        <v>81</v>
      </c>
      <c r="F25" s="18">
        <v>79</v>
      </c>
    </row>
    <row r="26" spans="1:6" ht="19">
      <c r="A26" s="18" t="s">
        <v>94</v>
      </c>
      <c r="B26" s="19">
        <v>1181</v>
      </c>
      <c r="C26" s="19">
        <v>1059</v>
      </c>
      <c r="D26" s="19">
        <v>1018</v>
      </c>
      <c r="E26" s="19">
        <v>1103</v>
      </c>
      <c r="F26" s="19">
        <v>1200</v>
      </c>
    </row>
    <row r="27" spans="1:6" ht="19">
      <c r="A27" s="18" t="s">
        <v>95</v>
      </c>
      <c r="B27" s="19">
        <v>1098</v>
      </c>
      <c r="C27" s="19">
        <v>1034</v>
      </c>
      <c r="D27" s="18">
        <v>887</v>
      </c>
      <c r="E27" s="18">
        <v>794</v>
      </c>
      <c r="F27" s="18">
        <v>879</v>
      </c>
    </row>
    <row r="28" spans="1:6" ht="19">
      <c r="A28" s="18" t="s">
        <v>96</v>
      </c>
      <c r="B28" s="19">
        <v>2002</v>
      </c>
      <c r="C28" s="19">
        <v>1842</v>
      </c>
      <c r="D28" s="19">
        <v>1482</v>
      </c>
      <c r="E28" s="19">
        <v>1377</v>
      </c>
      <c r="F28" s="19">
        <v>1265</v>
      </c>
    </row>
    <row r="29" spans="1:6" ht="19">
      <c r="A29" s="18" t="s">
        <v>97</v>
      </c>
      <c r="B29" s="18">
        <v>5</v>
      </c>
      <c r="C29" s="18">
        <v>5</v>
      </c>
      <c r="D29" s="18">
        <v>5</v>
      </c>
      <c r="E29" s="18">
        <v>5</v>
      </c>
      <c r="F29" s="18">
        <v>5</v>
      </c>
    </row>
    <row r="30" spans="1:6" ht="19">
      <c r="A30" s="18" t="s">
        <v>98</v>
      </c>
      <c r="B30" s="19">
        <v>5892</v>
      </c>
      <c r="C30" s="19">
        <v>5965</v>
      </c>
      <c r="D30" s="19">
        <v>6051</v>
      </c>
      <c r="E30" s="19">
        <v>6179</v>
      </c>
      <c r="F30" s="19">
        <v>6352</v>
      </c>
    </row>
    <row r="31" spans="1:6" ht="19">
      <c r="A31" s="18" t="s">
        <v>99</v>
      </c>
      <c r="B31" s="19">
        <v>10305</v>
      </c>
      <c r="C31" s="19">
        <v>12342</v>
      </c>
      <c r="D31" s="19">
        <v>14838</v>
      </c>
      <c r="E31" s="19">
        <v>16531</v>
      </c>
      <c r="F31" s="19">
        <v>18414</v>
      </c>
    </row>
    <row r="32" spans="1:6" ht="19">
      <c r="A32" s="18" t="s">
        <v>100</v>
      </c>
      <c r="B32" s="19">
        <v>-14446</v>
      </c>
      <c r="C32" s="19">
        <v>-17015</v>
      </c>
      <c r="D32" s="19">
        <v>-20929</v>
      </c>
      <c r="E32" s="19">
        <v>-24644</v>
      </c>
      <c r="F32" s="19">
        <v>-27900</v>
      </c>
    </row>
    <row r="33" spans="1:6" ht="19">
      <c r="A33" s="18" t="s">
        <v>101</v>
      </c>
      <c r="B33" s="18">
        <v>-342</v>
      </c>
      <c r="C33" s="18">
        <v>-729</v>
      </c>
      <c r="D33" s="18">
        <v>-647</v>
      </c>
      <c r="E33" s="19">
        <v>-1063</v>
      </c>
      <c r="F33" s="18">
        <v>-642</v>
      </c>
    </row>
    <row r="34" spans="1:6" ht="19">
      <c r="A34" s="17" t="s">
        <v>102</v>
      </c>
      <c r="B34" s="20">
        <v>1414</v>
      </c>
      <c r="C34" s="17">
        <v>568</v>
      </c>
      <c r="D34" s="17">
        <v>-682</v>
      </c>
      <c r="E34" s="20">
        <v>-2992</v>
      </c>
      <c r="F34" s="20">
        <v>-3771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55C95-FF62-7443-9197-0052B2CC005F}">
  <dimension ref="A1:F22"/>
  <sheetViews>
    <sheetView workbookViewId="0">
      <selection activeCell="A30" sqref="A30"/>
    </sheetView>
  </sheetViews>
  <sheetFormatPr baseColWidth="10" defaultRowHeight="14"/>
  <cols>
    <col min="1" max="1" width="48.83203125" customWidth="1"/>
  </cols>
  <sheetData>
    <row r="1" spans="1:6" ht="18">
      <c r="A1" s="3" t="s">
        <v>39</v>
      </c>
      <c r="B1" s="3">
        <v>2021</v>
      </c>
      <c r="C1" s="3">
        <v>2022</v>
      </c>
      <c r="D1" s="3">
        <v>2023</v>
      </c>
      <c r="E1" s="3">
        <v>2024</v>
      </c>
      <c r="F1" s="3">
        <v>2025</v>
      </c>
    </row>
    <row r="2" spans="1:6" ht="18">
      <c r="A2" s="3" t="s">
        <v>40</v>
      </c>
      <c r="B2" s="2">
        <v>1177</v>
      </c>
      <c r="C2" s="2">
        <v>2363</v>
      </c>
      <c r="D2" s="2">
        <v>3170</v>
      </c>
      <c r="E2" s="2">
        <v>2749</v>
      </c>
      <c r="F2" s="2">
        <v>3212</v>
      </c>
    </row>
    <row r="3" spans="1:6" ht="18">
      <c r="A3" s="3" t="s">
        <v>41</v>
      </c>
      <c r="B3" s="4">
        <v>-183</v>
      </c>
      <c r="C3" s="4">
        <v>-332</v>
      </c>
      <c r="D3" s="4">
        <v>-452</v>
      </c>
      <c r="E3" s="4">
        <v>-750</v>
      </c>
      <c r="F3" s="4">
        <v>-604</v>
      </c>
    </row>
    <row r="4" spans="1:6" ht="18">
      <c r="A4" s="3" t="s">
        <v>42</v>
      </c>
      <c r="B4" s="4">
        <v>0</v>
      </c>
      <c r="C4" s="4">
        <v>0</v>
      </c>
      <c r="D4" s="4">
        <v>-101</v>
      </c>
      <c r="E4" s="4">
        <v>-26</v>
      </c>
      <c r="F4" s="4">
        <v>-350</v>
      </c>
    </row>
    <row r="5" spans="1:6" ht="18">
      <c r="A5" s="3" t="s">
        <v>43</v>
      </c>
      <c r="B5" s="4">
        <v>12</v>
      </c>
      <c r="C5" s="4">
        <v>1</v>
      </c>
      <c r="D5" s="4">
        <v>71</v>
      </c>
      <c r="E5" s="4">
        <v>16</v>
      </c>
      <c r="F5" s="4">
        <v>9</v>
      </c>
    </row>
    <row r="6" spans="1:6" ht="18">
      <c r="A6" s="3" t="s">
        <v>44</v>
      </c>
      <c r="B6" s="4">
        <v>-13</v>
      </c>
      <c r="C6" s="4">
        <v>-11</v>
      </c>
      <c r="D6" s="4">
        <v>-77</v>
      </c>
      <c r="E6" s="4">
        <v>-10</v>
      </c>
      <c r="F6" s="4">
        <v>-35</v>
      </c>
    </row>
    <row r="7" spans="1:6" ht="18">
      <c r="A7" s="3" t="s">
        <v>45</v>
      </c>
      <c r="B7" s="4">
        <v>40</v>
      </c>
      <c r="C7" s="4">
        <v>14</v>
      </c>
      <c r="D7" s="4">
        <v>61</v>
      </c>
      <c r="E7" s="4">
        <v>36</v>
      </c>
      <c r="F7" s="4">
        <v>22</v>
      </c>
    </row>
    <row r="8" spans="1:6" ht="18">
      <c r="A8" s="3" t="s">
        <v>46</v>
      </c>
      <c r="B8" s="4">
        <v>-43</v>
      </c>
      <c r="C8" s="4">
        <v>31</v>
      </c>
      <c r="D8" s="4">
        <v>33</v>
      </c>
      <c r="E8" s="4">
        <v>0</v>
      </c>
      <c r="F8" s="4">
        <v>10</v>
      </c>
    </row>
    <row r="9" spans="1:6" ht="18">
      <c r="A9" s="3" t="s">
        <v>47</v>
      </c>
      <c r="B9" s="4">
        <v>-187</v>
      </c>
      <c r="C9" s="4">
        <v>-297</v>
      </c>
      <c r="D9" s="4">
        <v>-465</v>
      </c>
      <c r="E9" s="4">
        <v>-734</v>
      </c>
      <c r="F9" s="4">
        <v>-948</v>
      </c>
    </row>
    <row r="10" spans="1:6" ht="18">
      <c r="A10" s="3" t="s">
        <v>48</v>
      </c>
      <c r="B10" s="4">
        <v>150</v>
      </c>
      <c r="C10" s="4">
        <v>-182</v>
      </c>
      <c r="D10" s="4">
        <v>546</v>
      </c>
      <c r="E10" s="4">
        <v>163</v>
      </c>
      <c r="F10" s="4">
        <v>-403</v>
      </c>
    </row>
    <row r="11" spans="1:6" ht="18">
      <c r="A11" s="3" t="s">
        <v>49</v>
      </c>
      <c r="B11" s="2">
        <v>1793</v>
      </c>
      <c r="C11" s="4">
        <v>983</v>
      </c>
      <c r="D11" s="2">
        <v>1918</v>
      </c>
      <c r="E11" s="2">
        <v>2948</v>
      </c>
      <c r="F11" s="2">
        <v>3436</v>
      </c>
    </row>
    <row r="12" spans="1:6" ht="18">
      <c r="A12" s="3" t="s">
        <v>50</v>
      </c>
      <c r="B12" s="2">
        <v>-2174</v>
      </c>
      <c r="C12" s="4">
        <v>-804</v>
      </c>
      <c r="D12" s="4">
        <v>-684</v>
      </c>
      <c r="E12" s="4">
        <v>-558</v>
      </c>
      <c r="F12" s="2">
        <v>-1309</v>
      </c>
    </row>
    <row r="13" spans="1:6" ht="18">
      <c r="A13" s="3" t="s">
        <v>51</v>
      </c>
      <c r="B13" s="4">
        <v>0</v>
      </c>
      <c r="C13" s="4">
        <v>0</v>
      </c>
      <c r="D13" s="4">
        <v>29</v>
      </c>
      <c r="E13" s="4">
        <v>73</v>
      </c>
      <c r="F13" s="4">
        <v>92</v>
      </c>
    </row>
    <row r="14" spans="1:6" ht="18">
      <c r="A14" s="3" t="s">
        <v>52</v>
      </c>
      <c r="B14" s="4">
        <v>0</v>
      </c>
      <c r="C14" s="4">
        <v>-321</v>
      </c>
      <c r="D14" s="4">
        <v>-587</v>
      </c>
      <c r="E14" s="4">
        <v>-682</v>
      </c>
      <c r="F14" s="4">
        <v>-718</v>
      </c>
    </row>
    <row r="15" spans="1:6" ht="18">
      <c r="A15" s="3" t="s">
        <v>53</v>
      </c>
      <c r="B15" s="4">
        <v>0</v>
      </c>
      <c r="C15" s="2">
        <v>-2566</v>
      </c>
      <c r="D15" s="2">
        <v>-3953</v>
      </c>
      <c r="E15" s="2">
        <v>-3762</v>
      </c>
      <c r="F15" s="2">
        <v>-3300</v>
      </c>
    </row>
    <row r="16" spans="1:6" ht="18">
      <c r="A16" s="3" t="s">
        <v>54</v>
      </c>
      <c r="B16" s="4">
        <v>-90</v>
      </c>
      <c r="C16" s="4">
        <v>-89</v>
      </c>
      <c r="D16" s="4">
        <v>-108</v>
      </c>
      <c r="E16" s="4">
        <v>-138</v>
      </c>
      <c r="F16" s="4">
        <v>-116</v>
      </c>
    </row>
    <row r="17" spans="1:6" ht="18">
      <c r="A17" s="3" t="s">
        <v>55</v>
      </c>
      <c r="B17" s="4">
        <v>-142</v>
      </c>
      <c r="C17" s="4">
        <v>17</v>
      </c>
      <c r="D17" s="4">
        <v>-25</v>
      </c>
      <c r="E17" s="4">
        <v>0</v>
      </c>
      <c r="F17" s="4">
        <v>0</v>
      </c>
    </row>
    <row r="18" spans="1:6" ht="18">
      <c r="A18" s="3" t="s">
        <v>56</v>
      </c>
      <c r="B18" s="4">
        <v>-463</v>
      </c>
      <c r="C18" s="2">
        <v>-2962</v>
      </c>
      <c r="D18" s="2">
        <v>-2864</v>
      </c>
      <c r="E18" s="2">
        <v>-1956</v>
      </c>
      <c r="F18" s="2">
        <v>-2318</v>
      </c>
    </row>
    <row r="19" spans="1:6" ht="18">
      <c r="A19" s="3" t="s">
        <v>57</v>
      </c>
      <c r="B19" s="4">
        <v>527</v>
      </c>
      <c r="C19" s="4">
        <v>-896</v>
      </c>
      <c r="D19" s="4">
        <v>-159</v>
      </c>
      <c r="E19" s="4">
        <v>59</v>
      </c>
      <c r="F19" s="4">
        <v>-54</v>
      </c>
    </row>
    <row r="20" spans="1:6" ht="18">
      <c r="A20" s="3" t="s">
        <v>58</v>
      </c>
      <c r="B20" s="4">
        <v>894</v>
      </c>
      <c r="C20" s="2">
        <v>1421</v>
      </c>
      <c r="D20" s="4">
        <v>525</v>
      </c>
      <c r="E20" s="4">
        <v>366</v>
      </c>
      <c r="F20" s="4">
        <v>425</v>
      </c>
    </row>
    <row r="21" spans="1:6" ht="18">
      <c r="A21" s="3" t="s">
        <v>59</v>
      </c>
      <c r="B21" s="2">
        <v>1421</v>
      </c>
      <c r="C21" s="4">
        <v>525</v>
      </c>
      <c r="D21" s="4">
        <v>366</v>
      </c>
      <c r="E21" s="4">
        <v>425</v>
      </c>
      <c r="F21" s="4">
        <v>371</v>
      </c>
    </row>
    <row r="22" spans="1:6" ht="20">
      <c r="A22" s="1"/>
      <c r="B22" s="1"/>
      <c r="C22" s="1"/>
      <c r="D22" s="1"/>
      <c r="E22" s="1"/>
      <c r="F22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7D9ED-8D55-1248-8D0F-49874D31F21A}">
  <dimension ref="A1:F6"/>
  <sheetViews>
    <sheetView workbookViewId="0">
      <selection activeCell="A27" sqref="A27"/>
    </sheetView>
  </sheetViews>
  <sheetFormatPr baseColWidth="10" defaultRowHeight="14"/>
  <cols>
    <col min="1" max="1" width="64.33203125" customWidth="1"/>
  </cols>
  <sheetData>
    <row r="1" spans="1:6" ht="19">
      <c r="A1" s="5" t="s">
        <v>60</v>
      </c>
      <c r="B1" s="5">
        <v>2021</v>
      </c>
      <c r="C1" s="5">
        <v>2022</v>
      </c>
      <c r="D1" s="5">
        <v>2023</v>
      </c>
      <c r="E1" s="5">
        <v>2024</v>
      </c>
      <c r="F1" s="5">
        <v>2025</v>
      </c>
    </row>
    <row r="2" spans="1:6" ht="19">
      <c r="A2" s="5" t="s">
        <v>65</v>
      </c>
      <c r="B2" s="5">
        <v>0.56999999999999995</v>
      </c>
      <c r="C2" s="5">
        <v>0.45</v>
      </c>
      <c r="D2" s="5">
        <v>0.43</v>
      </c>
      <c r="E2" s="5">
        <v>0.4</v>
      </c>
      <c r="F2" s="5">
        <v>0.43</v>
      </c>
    </row>
    <row r="3" spans="1:6" ht="19">
      <c r="A3" s="5" t="s">
        <v>66</v>
      </c>
      <c r="B3" s="5">
        <v>0.22</v>
      </c>
      <c r="C3" s="5">
        <v>7.0000000000000007E-2</v>
      </c>
      <c r="D3" s="5">
        <v>0.04</v>
      </c>
      <c r="E3" s="5">
        <v>0.05</v>
      </c>
      <c r="F3" s="5">
        <v>0.04</v>
      </c>
    </row>
    <row r="4" spans="1:6" ht="19">
      <c r="A4" s="5" t="s">
        <v>61</v>
      </c>
      <c r="B4" s="6">
        <v>0.36499999999999999</v>
      </c>
      <c r="C4" s="6">
        <v>0.378</v>
      </c>
      <c r="D4" s="6">
        <v>0.441</v>
      </c>
      <c r="E4" s="6">
        <v>0.502</v>
      </c>
      <c r="F4" s="6">
        <v>0.54400000000000004</v>
      </c>
    </row>
    <row r="5" spans="1:6" ht="19">
      <c r="A5" s="5" t="s">
        <v>67</v>
      </c>
      <c r="B5" s="6">
        <v>0.39700000000000002</v>
      </c>
      <c r="C5" s="6">
        <v>0.40600000000000003</v>
      </c>
      <c r="D5" s="6">
        <v>0.46200000000000002</v>
      </c>
      <c r="E5" s="6">
        <v>0.55200000000000005</v>
      </c>
      <c r="F5" s="6">
        <v>0.58799999999999997</v>
      </c>
    </row>
    <row r="6" spans="1:6" ht="19">
      <c r="A6" s="5" t="s">
        <v>68</v>
      </c>
      <c r="B6" s="6">
        <v>5.5E-2</v>
      </c>
      <c r="C6" s="6">
        <v>2.3E-2</v>
      </c>
      <c r="D6" s="5" t="s">
        <v>62</v>
      </c>
      <c r="E6" s="5" t="s">
        <v>63</v>
      </c>
      <c r="F6" s="5" t="s">
        <v>64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49C41-F466-0A47-946A-9DC7D885EEE5}">
  <dimension ref="A1:F7"/>
  <sheetViews>
    <sheetView tabSelected="1" workbookViewId="0">
      <selection activeCell="C35" sqref="C35"/>
    </sheetView>
  </sheetViews>
  <sheetFormatPr baseColWidth="10" defaultRowHeight="14"/>
  <cols>
    <col min="1" max="1" width="36" customWidth="1"/>
    <col min="2" max="6" width="21" customWidth="1"/>
  </cols>
  <sheetData>
    <row r="1" spans="1:6" ht="19">
      <c r="A1" s="5" t="s">
        <v>60</v>
      </c>
      <c r="B1" s="23">
        <v>2021</v>
      </c>
      <c r="C1" s="23">
        <v>2022</v>
      </c>
      <c r="D1" s="23">
        <v>2023</v>
      </c>
      <c r="E1" s="23">
        <v>2024</v>
      </c>
      <c r="F1" s="23">
        <v>2025</v>
      </c>
    </row>
    <row r="2" spans="1:6" ht="19">
      <c r="A2" s="5" t="s">
        <v>103</v>
      </c>
      <c r="B2" s="24">
        <v>1.8394999999999999</v>
      </c>
      <c r="C2" s="24">
        <v>4.1813000000000002</v>
      </c>
      <c r="D2" s="25" t="s">
        <v>104</v>
      </c>
      <c r="E2" s="25" t="s">
        <v>105</v>
      </c>
      <c r="F2" s="25" t="s">
        <v>106</v>
      </c>
    </row>
    <row r="3" spans="1:6" ht="19">
      <c r="A3" s="5" t="s">
        <v>107</v>
      </c>
      <c r="B3" s="24">
        <v>0.1018</v>
      </c>
      <c r="C3" s="24">
        <v>9.5699999999999993E-2</v>
      </c>
      <c r="D3" s="24">
        <v>0.1201</v>
      </c>
      <c r="E3" s="24">
        <v>9.01E-2</v>
      </c>
      <c r="F3" s="24">
        <v>3.9899999999999998E-2</v>
      </c>
    </row>
    <row r="4" spans="1:6" ht="19">
      <c r="A4" s="5" t="s">
        <v>108</v>
      </c>
      <c r="B4" s="23" t="s">
        <v>109</v>
      </c>
      <c r="C4" s="23" t="s">
        <v>110</v>
      </c>
      <c r="D4" s="23" t="s">
        <v>111</v>
      </c>
      <c r="E4" s="23" t="s">
        <v>112</v>
      </c>
      <c r="F4" s="23" t="s">
        <v>113</v>
      </c>
    </row>
    <row r="5" spans="1:6" ht="19">
      <c r="A5" s="5" t="s">
        <v>114</v>
      </c>
      <c r="B5" s="25" t="s">
        <v>115</v>
      </c>
      <c r="C5" s="25" t="s">
        <v>116</v>
      </c>
      <c r="D5" s="25" t="s">
        <v>117</v>
      </c>
      <c r="E5" s="25" t="s">
        <v>116</v>
      </c>
      <c r="F5" s="25" t="s">
        <v>118</v>
      </c>
    </row>
    <row r="6" spans="1:6" ht="19">
      <c r="A6" s="5" t="s">
        <v>119</v>
      </c>
      <c r="B6" s="24">
        <v>3.7999999999999999E-2</v>
      </c>
      <c r="C6" s="24">
        <v>8.09E-2</v>
      </c>
      <c r="D6" s="24">
        <v>0.11459999999999999</v>
      </c>
      <c r="E6" s="24">
        <v>9.6199999999999994E-2</v>
      </c>
      <c r="F6" s="24">
        <v>0.18820000000000001</v>
      </c>
    </row>
    <row r="7" spans="1:6">
      <c r="B7" s="26"/>
      <c r="C7" s="26"/>
      <c r="D7" s="26"/>
      <c r="E7" s="26"/>
      <c r="F7" s="2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AF9AB-0E4B-FE4B-BDED-E3C66547DC88}">
  <dimension ref="A1:K11"/>
  <sheetViews>
    <sheetView workbookViewId="0">
      <selection activeCell="E29" sqref="E29"/>
    </sheetView>
  </sheetViews>
  <sheetFormatPr baseColWidth="10" defaultRowHeight="18"/>
  <cols>
    <col min="1" max="1" width="31.33203125" style="4" customWidth="1"/>
    <col min="2" max="4" width="26.33203125" style="4" customWidth="1"/>
    <col min="5" max="5" width="70" style="4" customWidth="1"/>
    <col min="6" max="10" width="26.33203125" style="4" customWidth="1"/>
    <col min="11" max="16384" width="10.83203125" style="4"/>
  </cols>
  <sheetData>
    <row r="1" spans="1:11">
      <c r="A1" s="29" t="s">
        <v>120</v>
      </c>
      <c r="B1" s="29" t="s">
        <v>121</v>
      </c>
      <c r="C1" s="29" t="s">
        <v>122</v>
      </c>
      <c r="D1" s="29" t="s">
        <v>123</v>
      </c>
      <c r="E1" s="29" t="s">
        <v>124</v>
      </c>
    </row>
    <row r="2" spans="1:11">
      <c r="A2" s="29" t="s">
        <v>107</v>
      </c>
      <c r="B2" s="30">
        <v>3.9899999999999998E-2</v>
      </c>
      <c r="C2" s="29" t="s">
        <v>125</v>
      </c>
      <c r="D2" s="30">
        <v>2.3800000000000002E-2</v>
      </c>
      <c r="E2" s="29" t="s">
        <v>126</v>
      </c>
    </row>
    <row r="3" spans="1:11">
      <c r="A3" s="29" t="s">
        <v>103</v>
      </c>
      <c r="B3" s="30">
        <v>-0.29139999999999999</v>
      </c>
      <c r="C3" s="29" t="s">
        <v>127</v>
      </c>
      <c r="D3" s="30">
        <v>-1.3100000000000001E-2</v>
      </c>
      <c r="E3" s="29" t="s">
        <v>128</v>
      </c>
    </row>
    <row r="4" spans="1:11">
      <c r="A4" s="29" t="s">
        <v>108</v>
      </c>
      <c r="B4" s="29" t="s">
        <v>113</v>
      </c>
      <c r="C4" s="29" t="s">
        <v>129</v>
      </c>
      <c r="D4" s="29" t="s">
        <v>130</v>
      </c>
      <c r="E4" s="29" t="s">
        <v>131</v>
      </c>
    </row>
    <row r="5" spans="1:11">
      <c r="A5" s="29" t="s">
        <v>114</v>
      </c>
      <c r="B5" s="29" t="s">
        <v>118</v>
      </c>
      <c r="C5" s="31" t="s">
        <v>137</v>
      </c>
      <c r="D5" s="31" t="s">
        <v>138</v>
      </c>
      <c r="E5" s="32" t="s">
        <v>140</v>
      </c>
      <c r="F5" s="27"/>
      <c r="G5" s="27"/>
      <c r="H5" s="27"/>
      <c r="I5" s="27"/>
      <c r="J5" s="27"/>
      <c r="K5" s="27"/>
    </row>
    <row r="6" spans="1:11">
      <c r="A6" s="29" t="s">
        <v>119</v>
      </c>
      <c r="B6" s="30">
        <v>0.18820000000000001</v>
      </c>
      <c r="C6" s="29" t="s">
        <v>132</v>
      </c>
      <c r="D6" s="29" t="s">
        <v>133</v>
      </c>
      <c r="E6" s="29" t="s">
        <v>134</v>
      </c>
    </row>
    <row r="7" spans="1:11">
      <c r="A7" s="28"/>
      <c r="B7" s="28"/>
      <c r="C7" s="28"/>
      <c r="D7" s="28"/>
      <c r="E7" s="28"/>
    </row>
    <row r="8" spans="1:11">
      <c r="A8" s="3" t="s">
        <v>139</v>
      </c>
      <c r="E8" s="28"/>
    </row>
    <row r="9" spans="1:11">
      <c r="E9" s="28"/>
    </row>
    <row r="10" spans="1:11">
      <c r="A10" s="27" t="s">
        <v>135</v>
      </c>
      <c r="B10" s="27" t="s">
        <v>142</v>
      </c>
      <c r="C10" s="27"/>
      <c r="D10" s="27"/>
    </row>
    <row r="11" spans="1:11">
      <c r="A11" s="27" t="s">
        <v>136</v>
      </c>
      <c r="B11" s="27" t="s">
        <v>141</v>
      </c>
      <c r="C11" s="27"/>
      <c r="D11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IS_5yr</vt:lpstr>
      <vt:lpstr>BS_5yr</vt:lpstr>
      <vt:lpstr>CFS_5yr</vt:lpstr>
      <vt:lpstr>Ratios_5yr</vt:lpstr>
      <vt:lpstr>Ratio_5yr</vt:lpstr>
      <vt:lpstr>Benchmark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kishu dholiya</cp:lastModifiedBy>
  <dcterms:created xsi:type="dcterms:W3CDTF">2026-07-11T12:35:49Z</dcterms:created>
  <dcterms:modified xsi:type="dcterms:W3CDTF">2026-08-03T12:27:43Z</dcterms:modified>
</cp:coreProperties>
</file>