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User\Documents\uwtsd work\motorsport and vehicle technology (Tim)\"/>
    </mc:Choice>
  </mc:AlternateContent>
  <xr:revisionPtr revIDLastSave="0" documentId="13_ncr:1_{F9C9C458-8729-48AD-8617-54C7F0E0661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1" i="1" l="1"/>
  <c r="J7" i="1"/>
  <c r="M7" i="1"/>
  <c r="D8" i="1"/>
  <c r="D9" i="1"/>
  <c r="D10" i="1"/>
  <c r="D11" i="1"/>
  <c r="L11" i="1" s="1"/>
  <c r="D12" i="1"/>
  <c r="D13" i="1"/>
  <c r="D14" i="1"/>
  <c r="D15" i="1"/>
  <c r="L15" i="1" s="1"/>
  <c r="D16" i="1"/>
  <c r="D17" i="1"/>
  <c r="D18" i="1"/>
  <c r="D19" i="1"/>
  <c r="J19" i="1" s="1"/>
  <c r="D20" i="1"/>
  <c r="D21" i="1"/>
  <c r="D22" i="1"/>
  <c r="D23" i="1"/>
  <c r="L23" i="1" s="1"/>
  <c r="D24" i="1"/>
  <c r="D25" i="1"/>
  <c r="D26" i="1"/>
  <c r="D27" i="1"/>
  <c r="J27" i="1" s="1"/>
  <c r="D28" i="1"/>
  <c r="D29" i="1"/>
  <c r="D30" i="1"/>
  <c r="D31" i="1"/>
  <c r="L31" i="1" s="1"/>
  <c r="D32" i="1"/>
  <c r="D33" i="1"/>
  <c r="D34" i="1"/>
  <c r="D35" i="1"/>
  <c r="J35" i="1" s="1"/>
  <c r="D36" i="1"/>
  <c r="D37" i="1"/>
  <c r="D38" i="1"/>
  <c r="D39" i="1"/>
  <c r="L39" i="1" s="1"/>
  <c r="D40" i="1"/>
  <c r="D41" i="1"/>
  <c r="D42" i="1"/>
  <c r="D43" i="1"/>
  <c r="J43" i="1" s="1"/>
  <c r="D44" i="1"/>
  <c r="D45" i="1"/>
  <c r="D46" i="1"/>
  <c r="D47" i="1"/>
  <c r="J47" i="1" s="1"/>
  <c r="D48" i="1"/>
  <c r="D49" i="1"/>
  <c r="D50" i="1"/>
  <c r="L51" i="1"/>
  <c r="D52" i="1"/>
  <c r="D53" i="1"/>
  <c r="D54" i="1"/>
  <c r="D55" i="1"/>
  <c r="L55" i="1" s="1"/>
  <c r="D56" i="1"/>
  <c r="D57" i="1"/>
  <c r="D58" i="1"/>
  <c r="D59" i="1"/>
  <c r="J59" i="1" s="1"/>
  <c r="D60" i="1"/>
  <c r="D61" i="1"/>
  <c r="D62" i="1"/>
  <c r="D63" i="1"/>
  <c r="L63" i="1" s="1"/>
  <c r="D64" i="1"/>
  <c r="D65" i="1"/>
  <c r="D66" i="1"/>
  <c r="D67" i="1"/>
  <c r="J67" i="1" s="1"/>
  <c r="D68" i="1"/>
  <c r="D69" i="1"/>
  <c r="D70" i="1"/>
  <c r="D71" i="1"/>
  <c r="L71" i="1" s="1"/>
  <c r="D72" i="1"/>
  <c r="D73" i="1"/>
  <c r="D74" i="1"/>
  <c r="D75" i="1"/>
  <c r="J75" i="1" s="1"/>
  <c r="D76" i="1"/>
  <c r="D77" i="1"/>
  <c r="D78" i="1"/>
  <c r="D79" i="1"/>
  <c r="J79" i="1" s="1"/>
  <c r="D80" i="1"/>
  <c r="D81" i="1"/>
  <c r="D82" i="1"/>
  <c r="D83" i="1"/>
  <c r="L83" i="1" s="1"/>
  <c r="D84" i="1"/>
  <c r="D85" i="1"/>
  <c r="D86" i="1"/>
  <c r="D87" i="1"/>
  <c r="J87" i="1" s="1"/>
  <c r="D88" i="1"/>
  <c r="D89" i="1"/>
  <c r="D90" i="1"/>
  <c r="D91" i="1"/>
  <c r="L91" i="1" s="1"/>
  <c r="D92" i="1"/>
  <c r="D93" i="1"/>
  <c r="D94" i="1"/>
  <c r="D95" i="1"/>
  <c r="L95" i="1" s="1"/>
  <c r="D96" i="1"/>
  <c r="D97" i="1"/>
  <c r="D7" i="1"/>
  <c r="J8" i="1"/>
  <c r="J9" i="1"/>
  <c r="J10" i="1"/>
  <c r="J12" i="1"/>
  <c r="J13" i="1"/>
  <c r="J14" i="1"/>
  <c r="J16" i="1"/>
  <c r="J17" i="1"/>
  <c r="J18" i="1"/>
  <c r="J20" i="1"/>
  <c r="J21" i="1"/>
  <c r="J22" i="1"/>
  <c r="J24" i="1"/>
  <c r="J25" i="1"/>
  <c r="J26" i="1"/>
  <c r="J28" i="1"/>
  <c r="J29" i="1"/>
  <c r="J30" i="1"/>
  <c r="J32" i="1"/>
  <c r="J33" i="1"/>
  <c r="J34" i="1"/>
  <c r="J36" i="1"/>
  <c r="J37" i="1"/>
  <c r="J38" i="1"/>
  <c r="J40" i="1"/>
  <c r="J41" i="1"/>
  <c r="J42" i="1"/>
  <c r="J44" i="1"/>
  <c r="J45" i="1"/>
  <c r="J46" i="1"/>
  <c r="J48" i="1"/>
  <c r="J49" i="1"/>
  <c r="J50" i="1"/>
  <c r="J52" i="1"/>
  <c r="J53" i="1"/>
  <c r="J54" i="1"/>
  <c r="J56" i="1"/>
  <c r="J57" i="1"/>
  <c r="J58" i="1"/>
  <c r="J60" i="1"/>
  <c r="J61" i="1"/>
  <c r="J62" i="1"/>
  <c r="J64" i="1"/>
  <c r="J65" i="1"/>
  <c r="J66" i="1"/>
  <c r="J68" i="1"/>
  <c r="J69" i="1"/>
  <c r="J70" i="1"/>
  <c r="J72" i="1"/>
  <c r="J73" i="1"/>
  <c r="J74" i="1"/>
  <c r="J76" i="1"/>
  <c r="J77" i="1"/>
  <c r="J78" i="1"/>
  <c r="J80" i="1"/>
  <c r="J81" i="1"/>
  <c r="J82" i="1"/>
  <c r="J84" i="1"/>
  <c r="J85" i="1"/>
  <c r="J86" i="1"/>
  <c r="J88" i="1"/>
  <c r="J89" i="1"/>
  <c r="J90" i="1"/>
  <c r="J92" i="1"/>
  <c r="J93" i="1"/>
  <c r="J94" i="1"/>
  <c r="J96" i="1"/>
  <c r="J97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8" i="1"/>
  <c r="G9" i="1"/>
  <c r="G10" i="1"/>
  <c r="G11" i="1"/>
  <c r="G12" i="1"/>
  <c r="G13" i="1"/>
  <c r="G7" i="1"/>
  <c r="L47" i="1"/>
  <c r="L79" i="1"/>
  <c r="L10" i="1"/>
  <c r="L14" i="1"/>
  <c r="L16" i="1"/>
  <c r="L18" i="1"/>
  <c r="L22" i="1"/>
  <c r="L26" i="1"/>
  <c r="L28" i="1"/>
  <c r="L30" i="1"/>
  <c r="L32" i="1"/>
  <c r="L34" i="1"/>
  <c r="L38" i="1"/>
  <c r="L42" i="1"/>
  <c r="L44" i="1"/>
  <c r="L46" i="1"/>
  <c r="L48" i="1"/>
  <c r="L50" i="1"/>
  <c r="L54" i="1"/>
  <c r="L58" i="1"/>
  <c r="L60" i="1"/>
  <c r="L62" i="1"/>
  <c r="L64" i="1"/>
  <c r="L66" i="1"/>
  <c r="L70" i="1"/>
  <c r="L74" i="1"/>
  <c r="L78" i="1"/>
  <c r="L82" i="1"/>
  <c r="L86" i="1"/>
  <c r="L90" i="1"/>
  <c r="L94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8" i="1"/>
  <c r="H9" i="1"/>
  <c r="H10" i="1"/>
  <c r="H7" i="1"/>
  <c r="F7" i="1" s="1"/>
  <c r="B8" i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L87" i="1" l="1"/>
  <c r="L75" i="1"/>
  <c r="L59" i="1"/>
  <c r="L43" i="1"/>
  <c r="L27" i="1"/>
  <c r="L67" i="1"/>
  <c r="L35" i="1"/>
  <c r="J95" i="1"/>
  <c r="J91" i="1"/>
  <c r="J83" i="1"/>
  <c r="J71" i="1"/>
  <c r="J63" i="1"/>
  <c r="J55" i="1"/>
  <c r="J51" i="1"/>
  <c r="J39" i="1"/>
  <c r="J31" i="1"/>
  <c r="J23" i="1"/>
  <c r="J15" i="1"/>
  <c r="J11" i="1"/>
  <c r="L7" i="1"/>
  <c r="L97" i="1"/>
  <c r="L93" i="1"/>
  <c r="L85" i="1"/>
  <c r="L81" i="1"/>
  <c r="L77" i="1"/>
  <c r="L69" i="1"/>
  <c r="L65" i="1"/>
  <c r="L61" i="1"/>
  <c r="L53" i="1"/>
  <c r="L49" i="1"/>
  <c r="L45" i="1"/>
  <c r="L37" i="1"/>
  <c r="L33" i="1"/>
  <c r="L29" i="1"/>
  <c r="L25" i="1"/>
  <c r="L21" i="1"/>
  <c r="L17" i="1"/>
  <c r="L13" i="1"/>
  <c r="L9" i="1"/>
  <c r="L89" i="1"/>
  <c r="L73" i="1"/>
  <c r="L57" i="1"/>
  <c r="L41" i="1"/>
  <c r="I7" i="1"/>
  <c r="K7" i="1"/>
  <c r="L96" i="1"/>
  <c r="L92" i="1"/>
  <c r="L88" i="1"/>
  <c r="L80" i="1"/>
  <c r="L76" i="1"/>
  <c r="L72" i="1"/>
  <c r="L56" i="1"/>
  <c r="L40" i="1"/>
  <c r="L24" i="1"/>
  <c r="L20" i="1"/>
  <c r="L12" i="1"/>
  <c r="L8" i="1"/>
  <c r="L84" i="1"/>
  <c r="L68" i="1"/>
  <c r="L52" i="1"/>
  <c r="L36" i="1"/>
  <c r="L19" i="1"/>
  <c r="F97" i="1"/>
  <c r="F10" i="1"/>
  <c r="F8" i="1"/>
  <c r="F94" i="1"/>
  <c r="F90" i="1"/>
  <c r="F86" i="1"/>
  <c r="F82" i="1"/>
  <c r="F78" i="1"/>
  <c r="F74" i="1"/>
  <c r="F70" i="1"/>
  <c r="F66" i="1"/>
  <c r="F62" i="1"/>
  <c r="F58" i="1"/>
  <c r="F54" i="1"/>
  <c r="F50" i="1"/>
  <c r="F46" i="1"/>
  <c r="F42" i="1"/>
  <c r="F38" i="1"/>
  <c r="F34" i="1"/>
  <c r="F30" i="1"/>
  <c r="F26" i="1"/>
  <c r="F22" i="1"/>
  <c r="F18" i="1"/>
  <c r="F14" i="1"/>
  <c r="F93" i="1"/>
  <c r="F89" i="1"/>
  <c r="F85" i="1"/>
  <c r="F81" i="1"/>
  <c r="F77" i="1"/>
  <c r="F73" i="1"/>
  <c r="F69" i="1"/>
  <c r="F65" i="1"/>
  <c r="F61" i="1"/>
  <c r="F57" i="1"/>
  <c r="F53" i="1"/>
  <c r="F49" i="1"/>
  <c r="F45" i="1"/>
  <c r="F41" i="1"/>
  <c r="F37" i="1"/>
  <c r="F33" i="1"/>
  <c r="F29" i="1"/>
  <c r="F25" i="1"/>
  <c r="F21" i="1"/>
  <c r="F17" i="1"/>
  <c r="F13" i="1"/>
  <c r="F9" i="1"/>
  <c r="F96" i="1"/>
  <c r="F92" i="1"/>
  <c r="F88" i="1"/>
  <c r="F84" i="1"/>
  <c r="F80" i="1"/>
  <c r="F76" i="1"/>
  <c r="F72" i="1"/>
  <c r="F68" i="1"/>
  <c r="F64" i="1"/>
  <c r="F60" i="1"/>
  <c r="F56" i="1"/>
  <c r="F52" i="1"/>
  <c r="F48" i="1"/>
  <c r="F44" i="1"/>
  <c r="F40" i="1"/>
  <c r="F36" i="1"/>
  <c r="F32" i="1"/>
  <c r="F28" i="1"/>
  <c r="F24" i="1"/>
  <c r="F20" i="1"/>
  <c r="F16" i="1"/>
  <c r="F12" i="1"/>
  <c r="F95" i="1"/>
  <c r="F91" i="1"/>
  <c r="F87" i="1"/>
  <c r="F83" i="1"/>
  <c r="F79" i="1"/>
  <c r="F75" i="1"/>
  <c r="F71" i="1"/>
  <c r="F67" i="1"/>
  <c r="F63" i="1"/>
  <c r="F59" i="1"/>
  <c r="F55" i="1"/>
  <c r="F51" i="1"/>
  <c r="F47" i="1"/>
  <c r="F43" i="1"/>
  <c r="F39" i="1"/>
  <c r="F35" i="1"/>
  <c r="F31" i="1"/>
  <c r="F27" i="1"/>
  <c r="F23" i="1"/>
  <c r="F19" i="1"/>
  <c r="F15" i="1"/>
  <c r="F11" i="1"/>
  <c r="I23" i="1" l="1"/>
  <c r="K23" i="1"/>
  <c r="M23" i="1" s="1"/>
  <c r="I55" i="1"/>
  <c r="K55" i="1"/>
  <c r="M55" i="1" s="1"/>
  <c r="I87" i="1"/>
  <c r="K87" i="1"/>
  <c r="M87" i="1" s="1"/>
  <c r="I48" i="1"/>
  <c r="K48" i="1"/>
  <c r="M48" i="1" s="1"/>
  <c r="I80" i="1"/>
  <c r="K80" i="1"/>
  <c r="M80" i="1" s="1"/>
  <c r="I37" i="1"/>
  <c r="K37" i="1"/>
  <c r="M37" i="1" s="1"/>
  <c r="I69" i="1"/>
  <c r="K69" i="1"/>
  <c r="M69" i="1" s="1"/>
  <c r="I18" i="1"/>
  <c r="K18" i="1"/>
  <c r="M18" i="1" s="1"/>
  <c r="I66" i="1"/>
  <c r="K66" i="1"/>
  <c r="M66" i="1" s="1"/>
  <c r="I8" i="1"/>
  <c r="K8" i="1"/>
  <c r="M8" i="1" s="1"/>
  <c r="I11" i="1"/>
  <c r="K11" i="1"/>
  <c r="M11" i="1" s="1"/>
  <c r="I59" i="1"/>
  <c r="K59" i="1"/>
  <c r="M59" i="1" s="1"/>
  <c r="I91" i="1"/>
  <c r="K91" i="1"/>
  <c r="M91" i="1" s="1"/>
  <c r="I36" i="1"/>
  <c r="K36" i="1"/>
  <c r="M36" i="1" s="1"/>
  <c r="I84" i="1"/>
  <c r="K84" i="1"/>
  <c r="M84" i="1" s="1"/>
  <c r="I25" i="1"/>
  <c r="K25" i="1"/>
  <c r="M25" i="1" s="1"/>
  <c r="I57" i="1"/>
  <c r="K57" i="1"/>
  <c r="M57" i="1" s="1"/>
  <c r="I89" i="1"/>
  <c r="K89" i="1"/>
  <c r="M89" i="1" s="1"/>
  <c r="I38" i="1"/>
  <c r="K38" i="1"/>
  <c r="M38" i="1" s="1"/>
  <c r="I86" i="1"/>
  <c r="K86" i="1"/>
  <c r="M86" i="1" s="1"/>
  <c r="I97" i="1"/>
  <c r="K97" i="1"/>
  <c r="M97" i="1" s="1"/>
  <c r="I15" i="1"/>
  <c r="K15" i="1"/>
  <c r="M15" i="1" s="1"/>
  <c r="I47" i="1"/>
  <c r="K47" i="1"/>
  <c r="M47" i="1" s="1"/>
  <c r="I79" i="1"/>
  <c r="K79" i="1"/>
  <c r="M79" i="1" s="1"/>
  <c r="I95" i="1"/>
  <c r="K95" i="1"/>
  <c r="M95" i="1" s="1"/>
  <c r="I24" i="1"/>
  <c r="K24" i="1"/>
  <c r="M24" i="1" s="1"/>
  <c r="I40" i="1"/>
  <c r="K40" i="1"/>
  <c r="M40" i="1" s="1"/>
  <c r="I56" i="1"/>
  <c r="K56" i="1"/>
  <c r="M56" i="1" s="1"/>
  <c r="I72" i="1"/>
  <c r="K72" i="1"/>
  <c r="M72" i="1" s="1"/>
  <c r="I88" i="1"/>
  <c r="K88" i="1"/>
  <c r="M88" i="1" s="1"/>
  <c r="I13" i="1"/>
  <c r="K13" i="1"/>
  <c r="M13" i="1" s="1"/>
  <c r="I29" i="1"/>
  <c r="K29" i="1"/>
  <c r="M29" i="1" s="1"/>
  <c r="I45" i="1"/>
  <c r="K45" i="1"/>
  <c r="M45" i="1" s="1"/>
  <c r="I61" i="1"/>
  <c r="K61" i="1"/>
  <c r="M61" i="1" s="1"/>
  <c r="I77" i="1"/>
  <c r="K77" i="1"/>
  <c r="M77" i="1" s="1"/>
  <c r="I93" i="1"/>
  <c r="K93" i="1"/>
  <c r="M93" i="1" s="1"/>
  <c r="I26" i="1"/>
  <c r="K26" i="1"/>
  <c r="M26" i="1" s="1"/>
  <c r="I42" i="1"/>
  <c r="K42" i="1"/>
  <c r="M42" i="1" s="1"/>
  <c r="I58" i="1"/>
  <c r="K58" i="1"/>
  <c r="M58" i="1" s="1"/>
  <c r="I74" i="1"/>
  <c r="K74" i="1"/>
  <c r="M74" i="1" s="1"/>
  <c r="I90" i="1"/>
  <c r="K90" i="1"/>
  <c r="M90" i="1" s="1"/>
  <c r="I39" i="1"/>
  <c r="K39" i="1"/>
  <c r="M39" i="1" s="1"/>
  <c r="I71" i="1"/>
  <c r="K71" i="1"/>
  <c r="M71" i="1" s="1"/>
  <c r="I16" i="1"/>
  <c r="K16" i="1"/>
  <c r="M16" i="1" s="1"/>
  <c r="I32" i="1"/>
  <c r="K32" i="1"/>
  <c r="M32" i="1" s="1"/>
  <c r="I64" i="1"/>
  <c r="K64" i="1"/>
  <c r="M64" i="1" s="1"/>
  <c r="I96" i="1"/>
  <c r="K96" i="1"/>
  <c r="M96" i="1" s="1"/>
  <c r="I21" i="1"/>
  <c r="K21" i="1"/>
  <c r="M21" i="1" s="1"/>
  <c r="I53" i="1"/>
  <c r="K53" i="1"/>
  <c r="M53" i="1" s="1"/>
  <c r="I85" i="1"/>
  <c r="K85" i="1"/>
  <c r="M85" i="1" s="1"/>
  <c r="I34" i="1"/>
  <c r="K34" i="1"/>
  <c r="M34" i="1" s="1"/>
  <c r="I50" i="1"/>
  <c r="K50" i="1"/>
  <c r="M50" i="1" s="1"/>
  <c r="I82" i="1"/>
  <c r="K82" i="1"/>
  <c r="M82" i="1" s="1"/>
  <c r="I27" i="1"/>
  <c r="K27" i="1"/>
  <c r="M27" i="1" s="1"/>
  <c r="I43" i="1"/>
  <c r="K43" i="1"/>
  <c r="M43" i="1" s="1"/>
  <c r="I75" i="1"/>
  <c r="K75" i="1"/>
  <c r="M75" i="1" s="1"/>
  <c r="I20" i="1"/>
  <c r="K20" i="1"/>
  <c r="M20" i="1" s="1"/>
  <c r="I52" i="1"/>
  <c r="K52" i="1"/>
  <c r="M52" i="1" s="1"/>
  <c r="I68" i="1"/>
  <c r="K68" i="1"/>
  <c r="M68" i="1" s="1"/>
  <c r="I9" i="1"/>
  <c r="K9" i="1"/>
  <c r="M9" i="1" s="1"/>
  <c r="I41" i="1"/>
  <c r="K41" i="1"/>
  <c r="M41" i="1" s="1"/>
  <c r="I73" i="1"/>
  <c r="K73" i="1"/>
  <c r="M73" i="1" s="1"/>
  <c r="I22" i="1"/>
  <c r="K22" i="1"/>
  <c r="M22" i="1" s="1"/>
  <c r="I54" i="1"/>
  <c r="K54" i="1"/>
  <c r="M54" i="1" s="1"/>
  <c r="I70" i="1"/>
  <c r="K70" i="1"/>
  <c r="M70" i="1" s="1"/>
  <c r="I10" i="1"/>
  <c r="K10" i="1"/>
  <c r="M10" i="1" s="1"/>
  <c r="I31" i="1"/>
  <c r="K31" i="1"/>
  <c r="M31" i="1" s="1"/>
  <c r="I63" i="1"/>
  <c r="K63" i="1"/>
  <c r="M63" i="1" s="1"/>
  <c r="I19" i="1"/>
  <c r="K19" i="1"/>
  <c r="M19" i="1" s="1"/>
  <c r="I35" i="1"/>
  <c r="K35" i="1"/>
  <c r="M35" i="1" s="1"/>
  <c r="I51" i="1"/>
  <c r="K51" i="1"/>
  <c r="M51" i="1" s="1"/>
  <c r="I67" i="1"/>
  <c r="K67" i="1"/>
  <c r="M67" i="1" s="1"/>
  <c r="I83" i="1"/>
  <c r="K83" i="1"/>
  <c r="M83" i="1" s="1"/>
  <c r="I12" i="1"/>
  <c r="K12" i="1"/>
  <c r="M12" i="1" s="1"/>
  <c r="I28" i="1"/>
  <c r="K28" i="1"/>
  <c r="M28" i="1" s="1"/>
  <c r="I44" i="1"/>
  <c r="K44" i="1"/>
  <c r="M44" i="1" s="1"/>
  <c r="I60" i="1"/>
  <c r="K60" i="1"/>
  <c r="M60" i="1" s="1"/>
  <c r="I76" i="1"/>
  <c r="K76" i="1"/>
  <c r="M76" i="1" s="1"/>
  <c r="I92" i="1"/>
  <c r="K92" i="1"/>
  <c r="M92" i="1" s="1"/>
  <c r="I17" i="1"/>
  <c r="K17" i="1"/>
  <c r="M17" i="1" s="1"/>
  <c r="I33" i="1"/>
  <c r="K33" i="1"/>
  <c r="M33" i="1" s="1"/>
  <c r="I49" i="1"/>
  <c r="K49" i="1"/>
  <c r="M49" i="1" s="1"/>
  <c r="I65" i="1"/>
  <c r="K65" i="1"/>
  <c r="M65" i="1" s="1"/>
  <c r="I81" i="1"/>
  <c r="K81" i="1"/>
  <c r="M81" i="1" s="1"/>
  <c r="I14" i="1"/>
  <c r="K14" i="1"/>
  <c r="M14" i="1" s="1"/>
  <c r="I30" i="1"/>
  <c r="K30" i="1"/>
  <c r="M30" i="1" s="1"/>
  <c r="I46" i="1"/>
  <c r="K46" i="1"/>
  <c r="M46" i="1" s="1"/>
  <c r="I62" i="1"/>
  <c r="K62" i="1"/>
  <c r="M62" i="1" s="1"/>
  <c r="I78" i="1"/>
  <c r="K78" i="1"/>
  <c r="M78" i="1" s="1"/>
  <c r="I94" i="1"/>
  <c r="K94" i="1"/>
  <c r="M94" i="1" s="1"/>
</calcChain>
</file>

<file path=xl/sharedStrings.xml><?xml version="1.0" encoding="utf-8"?>
<sst xmlns="http://schemas.openxmlformats.org/spreadsheetml/2006/main" count="39" uniqueCount="35">
  <si>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</si>
  <si>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</si>
  <si>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</si>
  <si>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</si>
  <si>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</si>
  <si>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</si>
  <si>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</si>
  <si>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</si>
  <si>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</si>
  <si>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</si>
  <si>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</si>
  <si>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</si>
  <si>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</si>
  <si>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 xml:space="preserve">Power </t>
  </si>
  <si>
    <t xml:space="preserve">Torque </t>
  </si>
  <si>
    <t>BMEP</t>
  </si>
  <si>
    <t>SFC</t>
  </si>
  <si>
    <t>OTE</t>
  </si>
  <si>
    <t>Nm</t>
  </si>
  <si>
    <t xml:space="preserve">Radius which load </t>
  </si>
  <si>
    <t xml:space="preserve"> acts about (m)</t>
  </si>
  <si>
    <t>KW</t>
  </si>
  <si>
    <t xml:space="preserve">Dissplcement </t>
  </si>
  <si>
    <r>
      <t>cm</t>
    </r>
    <r>
      <rPr>
        <vertAlign val="superscript"/>
        <sz val="11"/>
        <color theme="1"/>
        <rFont val="Calibri"/>
        <family val="2"/>
        <scheme val="minor"/>
      </rPr>
      <t>3</t>
    </r>
  </si>
  <si>
    <t>KPa</t>
  </si>
  <si>
    <t xml:space="preserve">Fuel flow rate </t>
  </si>
  <si>
    <t>Kg/hr</t>
  </si>
  <si>
    <t>Merchanical energy/ hour</t>
  </si>
  <si>
    <t>Energy/hour from fuel</t>
  </si>
  <si>
    <t>MJ</t>
  </si>
  <si>
    <t>g/Kwh</t>
  </si>
  <si>
    <t>Corrected Power</t>
  </si>
  <si>
    <t>4.1)</t>
  </si>
  <si>
    <t>4.2)</t>
  </si>
  <si>
    <t>4.3)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</si>
</sst>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4" fontId="0" fillId="3" borderId="2" xfId="0" applyNumberFormat="1" applyFill="1" applyBorder="1" applyAlignment="1">
      <alignment horizontal="center"/>
    </xf>
    <xf numFmtId="2" fontId="0" fillId="3" borderId="9" xfId="0" applyNumberFormat="1" applyFill="1" applyBorder="1" applyAlignment="1">
      <alignment horizontal="center"/>
    </xf>
    <xf numFmtId="164" fontId="0" fillId="0" borderId="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Torque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Torque Agaisnt Engine Speed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BsC'!$H$7:$H$97</c:f>
              <c:numCache>
                <c:formatCode>0.000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1AD-47BD-8A48-BB60B66AA3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6769656"/>
        <c:axId val="326770016"/>
      </c:scatterChart>
      <c:valAx>
        <c:axId val="326769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6770016"/>
        <c:crosses val="autoZero"/>
        <c:crossBetween val="midCat"/>
      </c:valAx>
      <c:valAx>
        <c:axId val="326770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(N/m)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67696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Brake Power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Break power againt engine speed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7.3738869546107269E-2"/>
                  <c:y val="0.55401471185616225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BsC'!$K$7:$K$97</c:f>
              <c:numCache>
                <c:formatCode>0.000</c:formatCode>
                <c:ptCount val="91"/>
                <c:pt idx="0">
                  <c:v>31.453684860479346</c:v>
                </c:pt>
                <c:pt idx="1">
                  <c:v>33.181692335366279</c:v>
                </c:pt>
                <c:pt idx="2">
                  <c:v>35.077401539458009</c:v>
                </c:pt>
                <c:pt idx="3">
                  <c:v>36.855737985524762</c:v>
                </c:pt>
                <c:pt idx="4">
                  <c:v>39.049376861663312</c:v>
                </c:pt>
                <c:pt idx="5">
                  <c:v>41.329572957102606</c:v>
                </c:pt>
                <c:pt idx="6">
                  <c:v>43.773565019852462</c:v>
                </c:pt>
                <c:pt idx="7">
                  <c:v>46.415812941270723</c:v>
                </c:pt>
                <c:pt idx="8">
                  <c:v>49.198822061033042</c:v>
                </c:pt>
                <c:pt idx="9">
                  <c:v>51.631512017514297</c:v>
                </c:pt>
                <c:pt idx="10">
                  <c:v>53.966404156487556</c:v>
                </c:pt>
                <c:pt idx="11">
                  <c:v>56.148064337682904</c:v>
                </c:pt>
                <c:pt idx="12">
                  <c:v>58.295372266627794</c:v>
                </c:pt>
                <c:pt idx="13">
                  <c:v>60.269842543247201</c:v>
                </c:pt>
                <c:pt idx="14">
                  <c:v>62.035554459726839</c:v>
                </c:pt>
                <c:pt idx="15">
                  <c:v>63.970459675898425</c:v>
                </c:pt>
                <c:pt idx="16">
                  <c:v>66.198420050256757</c:v>
                </c:pt>
                <c:pt idx="17">
                  <c:v>68.236397400195045</c:v>
                </c:pt>
                <c:pt idx="18">
                  <c:v>70.222031389945101</c:v>
                </c:pt>
                <c:pt idx="19">
                  <c:v>72.532950762016597</c:v>
                </c:pt>
                <c:pt idx="20">
                  <c:v>75.136402473753606</c:v>
                </c:pt>
                <c:pt idx="21">
                  <c:v>77.448567384066962</c:v>
                </c:pt>
                <c:pt idx="22">
                  <c:v>79.951745578827584</c:v>
                </c:pt>
                <c:pt idx="23">
                  <c:v>82.515247804733491</c:v>
                </c:pt>
                <c:pt idx="24">
                  <c:v>84.666276971388598</c:v>
                </c:pt>
                <c:pt idx="25">
                  <c:v>87.207051968634602</c:v>
                </c:pt>
                <c:pt idx="26">
                  <c:v>89.592027046542356</c:v>
                </c:pt>
                <c:pt idx="27">
                  <c:v>91.656760403157378</c:v>
                </c:pt>
                <c:pt idx="28">
                  <c:v>93.509475472382363</c:v>
                </c:pt>
                <c:pt idx="29">
                  <c:v>95.353610167052423</c:v>
                </c:pt>
                <c:pt idx="30">
                  <c:v>97.211953223888713</c:v>
                </c:pt>
                <c:pt idx="31">
                  <c:v>99.000130959767617</c:v>
                </c:pt>
                <c:pt idx="32">
                  <c:v>100.87894082401004</c:v>
                </c:pt>
                <c:pt idx="33">
                  <c:v>102.56301616609504</c:v>
                </c:pt>
                <c:pt idx="34">
                  <c:v>103.72095155159919</c:v>
                </c:pt>
                <c:pt idx="35">
                  <c:v>104.80950584392778</c:v>
                </c:pt>
                <c:pt idx="36">
                  <c:v>106.51018836257073</c:v>
                </c:pt>
                <c:pt idx="37">
                  <c:v>108.14920904973457</c:v>
                </c:pt>
                <c:pt idx="38">
                  <c:v>109.27063940084183</c:v>
                </c:pt>
                <c:pt idx="39">
                  <c:v>110.53587559932882</c:v>
                </c:pt>
                <c:pt idx="40">
                  <c:v>112.29126953852106</c:v>
                </c:pt>
                <c:pt idx="41">
                  <c:v>113.61312390745843</c:v>
                </c:pt>
                <c:pt idx="42">
                  <c:v>115.47658751040009</c:v>
                </c:pt>
                <c:pt idx="43">
                  <c:v>117.07464382872095</c:v>
                </c:pt>
                <c:pt idx="44">
                  <c:v>118.68201861833268</c:v>
                </c:pt>
                <c:pt idx="45">
                  <c:v>120.78030462240092</c:v>
                </c:pt>
                <c:pt idx="46">
                  <c:v>123.44326538347063</c:v>
                </c:pt>
                <c:pt idx="47">
                  <c:v>125.87820038419027</c:v>
                </c:pt>
                <c:pt idx="48">
                  <c:v>128.54329855039103</c:v>
                </c:pt>
                <c:pt idx="49">
                  <c:v>131.00871079549762</c:v>
                </c:pt>
                <c:pt idx="50">
                  <c:v>132.85679738310782</c:v>
                </c:pt>
                <c:pt idx="51">
                  <c:v>135.60305543622803</c:v>
                </c:pt>
                <c:pt idx="52">
                  <c:v>137.35906445603354</c:v>
                </c:pt>
                <c:pt idx="53">
                  <c:v>139.15569955034474</c:v>
                </c:pt>
                <c:pt idx="54">
                  <c:v>140.88898134149031</c:v>
                </c:pt>
                <c:pt idx="55">
                  <c:v>142.73752923956047</c:v>
                </c:pt>
                <c:pt idx="56">
                  <c:v>144.3391837794689</c:v>
                </c:pt>
                <c:pt idx="57">
                  <c:v>145.24735030494432</c:v>
                </c:pt>
                <c:pt idx="58">
                  <c:v>146.51598482381954</c:v>
                </c:pt>
                <c:pt idx="59">
                  <c:v>147.2124098481809</c:v>
                </c:pt>
                <c:pt idx="60">
                  <c:v>147.62426782681837</c:v>
                </c:pt>
                <c:pt idx="61">
                  <c:v>147.88773760750743</c:v>
                </c:pt>
                <c:pt idx="62">
                  <c:v>148.08440963359666</c:v>
                </c:pt>
                <c:pt idx="63">
                  <c:v>148.68804974744805</c:v>
                </c:pt>
                <c:pt idx="64">
                  <c:v>149.74451220877992</c:v>
                </c:pt>
                <c:pt idx="65">
                  <c:v>150.35476443922383</c:v>
                </c:pt>
                <c:pt idx="66">
                  <c:v>151.27332582706327</c:v>
                </c:pt>
                <c:pt idx="67">
                  <c:v>152.53064286265453</c:v>
                </c:pt>
                <c:pt idx="68">
                  <c:v>154.0876579270558</c:v>
                </c:pt>
                <c:pt idx="69">
                  <c:v>155.99466923741616</c:v>
                </c:pt>
                <c:pt idx="70">
                  <c:v>156.80772892306649</c:v>
                </c:pt>
                <c:pt idx="71">
                  <c:v>158.22539747453411</c:v>
                </c:pt>
                <c:pt idx="72">
                  <c:v>158.72062963029873</c:v>
                </c:pt>
                <c:pt idx="73">
                  <c:v>158.82416307452542</c:v>
                </c:pt>
                <c:pt idx="74">
                  <c:v>158.95931166227351</c:v>
                </c:pt>
                <c:pt idx="75">
                  <c:v>158.72355126321173</c:v>
                </c:pt>
                <c:pt idx="76">
                  <c:v>158.06489218850442</c:v>
                </c:pt>
                <c:pt idx="77">
                  <c:v>156.97287806772624</c:v>
                </c:pt>
                <c:pt idx="78">
                  <c:v>156.16798357721689</c:v>
                </c:pt>
                <c:pt idx="79">
                  <c:v>155.78707953044159</c:v>
                </c:pt>
                <c:pt idx="80">
                  <c:v>155.4708512101503</c:v>
                </c:pt>
                <c:pt idx="81">
                  <c:v>154.2438407340758</c:v>
                </c:pt>
                <c:pt idx="82">
                  <c:v>153.05224659971265</c:v>
                </c:pt>
                <c:pt idx="83">
                  <c:v>151.80813534488803</c:v>
                </c:pt>
                <c:pt idx="84">
                  <c:v>151.61034694748571</c:v>
                </c:pt>
                <c:pt idx="85">
                  <c:v>150.3141383647181</c:v>
                </c:pt>
                <c:pt idx="86">
                  <c:v>149.61207920193942</c:v>
                </c:pt>
                <c:pt idx="87">
                  <c:v>149.05766091416396</c:v>
                </c:pt>
                <c:pt idx="88">
                  <c:v>148.86241279969445</c:v>
                </c:pt>
                <c:pt idx="89">
                  <c:v>149.04772428685683</c:v>
                </c:pt>
                <c:pt idx="90">
                  <c:v>149.9445671782421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F1A-46DB-BB2A-D686A75861DE}"/>
            </c:ext>
          </c:extLst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BsC'!$H$7:$H$97</c:f>
              <c:numCache>
                <c:formatCode>0.000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47F-45DA-B770-593ACD7045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0339048"/>
        <c:axId val="740335808"/>
      </c:scatterChart>
      <c:valAx>
        <c:axId val="7403390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0335808"/>
        <c:crosses val="autoZero"/>
        <c:crossBetween val="midCat"/>
      </c:valAx>
      <c:valAx>
        <c:axId val="740335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 (MJ)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03390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Engine efficiency against 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Engine efficiency agaisnt rpm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BsC'!$M$7:$M$97</c:f>
              <c:numCache>
                <c:formatCode>0.00</c:formatCode>
                <c:ptCount val="91"/>
                <c:pt idx="0">
                  <c:v>22.881616326664112</c:v>
                </c:pt>
                <c:pt idx="1">
                  <c:v>23.471875510054893</c:v>
                </c:pt>
                <c:pt idx="2">
                  <c:v>24.375175625680178</c:v>
                </c:pt>
                <c:pt idx="3">
                  <c:v>25.927554724036561</c:v>
                </c:pt>
                <c:pt idx="4">
                  <c:v>26.879983605538854</c:v>
                </c:pt>
                <c:pt idx="5">
                  <c:v>26.809987449564211</c:v>
                </c:pt>
                <c:pt idx="6">
                  <c:v>28.377403391126578</c:v>
                </c:pt>
                <c:pt idx="7">
                  <c:v>29.863501028396115</c:v>
                </c:pt>
                <c:pt idx="8">
                  <c:v>30.175609884934207</c:v>
                </c:pt>
                <c:pt idx="9">
                  <c:v>31.219019589575332</c:v>
                </c:pt>
                <c:pt idx="10">
                  <c:v>31.176874063056324</c:v>
                </c:pt>
                <c:pt idx="11">
                  <c:v>30.853661012642995</c:v>
                </c:pt>
                <c:pt idx="12">
                  <c:v>31.131733204842416</c:v>
                </c:pt>
                <c:pt idx="13">
                  <c:v>31.257250962195855</c:v>
                </c:pt>
                <c:pt idx="14">
                  <c:v>31.754947740640034</c:v>
                </c:pt>
                <c:pt idx="15">
                  <c:v>31.792106343299004</c:v>
                </c:pt>
                <c:pt idx="16">
                  <c:v>31.018106978112929</c:v>
                </c:pt>
                <c:pt idx="17">
                  <c:v>30.614558524901682</c:v>
                </c:pt>
                <c:pt idx="18">
                  <c:v>30.62021209918171</c:v>
                </c:pt>
                <c:pt idx="19">
                  <c:v>30.814559093133358</c:v>
                </c:pt>
                <c:pt idx="20">
                  <c:v>30.649366846167343</c:v>
                </c:pt>
                <c:pt idx="21">
                  <c:v>31.024192288090546</c:v>
                </c:pt>
                <c:pt idx="22">
                  <c:v>31.280676052565106</c:v>
                </c:pt>
                <c:pt idx="23">
                  <c:v>31.454614330265652</c:v>
                </c:pt>
                <c:pt idx="24">
                  <c:v>31.489397402494955</c:v>
                </c:pt>
                <c:pt idx="25">
                  <c:v>31.664041207778265</c:v>
                </c:pt>
                <c:pt idx="26">
                  <c:v>31.654755993834289</c:v>
                </c:pt>
                <c:pt idx="27">
                  <c:v>31.325324815461624</c:v>
                </c:pt>
                <c:pt idx="28">
                  <c:v>31.158000540465686</c:v>
                </c:pt>
                <c:pt idx="29">
                  <c:v>31.374429862641094</c:v>
                </c:pt>
                <c:pt idx="30">
                  <c:v>31.194254378276003</c:v>
                </c:pt>
                <c:pt idx="31">
                  <c:v>31.181934501087554</c:v>
                </c:pt>
                <c:pt idx="32">
                  <c:v>30.743253350218787</c:v>
                </c:pt>
                <c:pt idx="33">
                  <c:v>30.636639179312141</c:v>
                </c:pt>
                <c:pt idx="34">
                  <c:v>30.414853543233956</c:v>
                </c:pt>
                <c:pt idx="35">
                  <c:v>30.088022865307952</c:v>
                </c:pt>
                <c:pt idx="36">
                  <c:v>30.296039206865501</c:v>
                </c:pt>
                <c:pt idx="37">
                  <c:v>30.249822482306186</c:v>
                </c:pt>
                <c:pt idx="38">
                  <c:v>29.782731854479533</c:v>
                </c:pt>
                <c:pt idx="39">
                  <c:v>29.40001554046653</c:v>
                </c:pt>
                <c:pt idx="40">
                  <c:v>28.898862097592058</c:v>
                </c:pt>
                <c:pt idx="41">
                  <c:v>28.238635629476093</c:v>
                </c:pt>
                <c:pt idx="42">
                  <c:v>28.155230208184719</c:v>
                </c:pt>
                <c:pt idx="43">
                  <c:v>27.752135142606893</c:v>
                </c:pt>
                <c:pt idx="44">
                  <c:v>27.887904221720039</c:v>
                </c:pt>
                <c:pt idx="45">
                  <c:v>27.732033755923798</c:v>
                </c:pt>
                <c:pt idx="46">
                  <c:v>28.035524294744889</c:v>
                </c:pt>
                <c:pt idx="47">
                  <c:v>28.213187044968436</c:v>
                </c:pt>
                <c:pt idx="48">
                  <c:v>28.109322390386627</c:v>
                </c:pt>
                <c:pt idx="49">
                  <c:v>28.42392151495881</c:v>
                </c:pt>
                <c:pt idx="50">
                  <c:v>28.12198549492096</c:v>
                </c:pt>
                <c:pt idx="51">
                  <c:v>28.29399457596795</c:v>
                </c:pt>
                <c:pt idx="52">
                  <c:v>27.581623346209543</c:v>
                </c:pt>
                <c:pt idx="53">
                  <c:v>27.67115402772971</c:v>
                </c:pt>
                <c:pt idx="54">
                  <c:v>27.284832050158254</c:v>
                </c:pt>
                <c:pt idx="55">
                  <c:v>27.575047823692998</c:v>
                </c:pt>
                <c:pt idx="56">
                  <c:v>27.449580948173992</c:v>
                </c:pt>
                <c:pt idx="57">
                  <c:v>27.173270855174319</c:v>
                </c:pt>
                <c:pt idx="58">
                  <c:v>27.197008389618727</c:v>
                </c:pt>
                <c:pt idx="59">
                  <c:v>26.654839153058045</c:v>
                </c:pt>
                <c:pt idx="60">
                  <c:v>26.569720986487777</c:v>
                </c:pt>
                <c:pt idx="61">
                  <c:v>26.380729435813816</c:v>
                </c:pt>
                <c:pt idx="62">
                  <c:v>26.246685454190562</c:v>
                </c:pt>
                <c:pt idx="63">
                  <c:v>25.98496681401673</c:v>
                </c:pt>
                <c:pt idx="64">
                  <c:v>26.00542585606167</c:v>
                </c:pt>
                <c:pt idx="65">
                  <c:v>25.913691671117661</c:v>
                </c:pt>
                <c:pt idx="66">
                  <c:v>25.636322265876778</c:v>
                </c:pt>
                <c:pt idx="67">
                  <c:v>25.524223801378952</c:v>
                </c:pt>
                <c:pt idx="68">
                  <c:v>25.522087659041109</c:v>
                </c:pt>
                <c:pt idx="69">
                  <c:v>25.779590144469331</c:v>
                </c:pt>
                <c:pt idx="70">
                  <c:v>25.538988523118526</c:v>
                </c:pt>
                <c:pt idx="71">
                  <c:v>25.554523093160597</c:v>
                </c:pt>
                <c:pt idx="72">
                  <c:v>25.449912466052975</c:v>
                </c:pt>
                <c:pt idx="73">
                  <c:v>25.375150188263127</c:v>
                </c:pt>
                <c:pt idx="74">
                  <c:v>25.384863981150186</c:v>
                </c:pt>
                <c:pt idx="75">
                  <c:v>25.023400553688084</c:v>
                </c:pt>
                <c:pt idx="76">
                  <c:v>24.942594890124262</c:v>
                </c:pt>
                <c:pt idx="77">
                  <c:v>24.682815082730894</c:v>
                </c:pt>
                <c:pt idx="78">
                  <c:v>24.406381106463545</c:v>
                </c:pt>
                <c:pt idx="79">
                  <c:v>24.291257445017784</c:v>
                </c:pt>
                <c:pt idx="80">
                  <c:v>24.223511478748726</c:v>
                </c:pt>
                <c:pt idx="81">
                  <c:v>23.948547019646437</c:v>
                </c:pt>
                <c:pt idx="82">
                  <c:v>23.774346541361382</c:v>
                </c:pt>
                <c:pt idx="83">
                  <c:v>23.492026797172059</c:v>
                </c:pt>
                <c:pt idx="84">
                  <c:v>23.261104714895112</c:v>
                </c:pt>
                <c:pt idx="85">
                  <c:v>23.236259765955275</c:v>
                </c:pt>
                <c:pt idx="86">
                  <c:v>23.051196373427977</c:v>
                </c:pt>
                <c:pt idx="87">
                  <c:v>23.076855360395612</c:v>
                </c:pt>
                <c:pt idx="88">
                  <c:v>22.502433106010212</c:v>
                </c:pt>
                <c:pt idx="89">
                  <c:v>22.202777370004153</c:v>
                </c:pt>
                <c:pt idx="90">
                  <c:v>22.01618600812391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16A-4922-96FC-85D192B788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4517416"/>
        <c:axId val="544515256"/>
      </c:scatterChart>
      <c:valAx>
        <c:axId val="5445174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4515256"/>
        <c:crosses val="autoZero"/>
        <c:crossBetween val="midCat"/>
      </c:valAx>
      <c:valAx>
        <c:axId val="544515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45174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SFC</a:t>
            </a:r>
            <a:r>
              <a:rPr lang="en-GB" baseline="0"/>
              <a:t> Against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9478947208426794E-2"/>
          <c:y val="0.11839432824742027"/>
          <c:w val="0.90924314955388308"/>
          <c:h val="0.79658623660587502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BsC'!$J$7:$J$97</c:f>
              <c:numCache>
                <c:formatCode>0.000</c:formatCode>
                <c:ptCount val="91"/>
                <c:pt idx="0">
                  <c:v>0.36033319717039375</c:v>
                </c:pt>
                <c:pt idx="1">
                  <c:v>0.35127171511629557</c:v>
                </c:pt>
                <c:pt idx="2">
                  <c:v>0.33825421789891563</c:v>
                </c:pt>
                <c:pt idx="3">
                  <c:v>0.31800168026526204</c:v>
                </c:pt>
                <c:pt idx="4">
                  <c:v>0.30673404003543375</c:v>
                </c:pt>
                <c:pt idx="5">
                  <c:v>0.30753486859790302</c:v>
                </c:pt>
                <c:pt idx="6">
                  <c:v>0.29054828779687847</c:v>
                </c:pt>
                <c:pt idx="7">
                  <c:v>0.276089731059104</c:v>
                </c:pt>
                <c:pt idx="8">
                  <c:v>0.273234111882181</c:v>
                </c:pt>
                <c:pt idx="9">
                  <c:v>0.26410201459902133</c:v>
                </c:pt>
                <c:pt idx="10">
                  <c:v>0.26445903302355922</c:v>
                </c:pt>
                <c:pt idx="11">
                  <c:v>0.26722942097647923</c:v>
                </c:pt>
                <c:pt idx="12">
                  <c:v>0.26484249730531162</c:v>
                </c:pt>
                <c:pt idx="13">
                  <c:v>0.26377898611061795</c:v>
                </c:pt>
                <c:pt idx="14">
                  <c:v>0.2596447657465733</c:v>
                </c:pt>
                <c:pt idx="15">
                  <c:v>0.25934129303612513</c:v>
                </c:pt>
                <c:pt idx="16">
                  <c:v>0.26581267429476013</c:v>
                </c:pt>
                <c:pt idx="17">
                  <c:v>0.26931650706988719</c:v>
                </c:pt>
                <c:pt idx="18">
                  <c:v>0.26926678171616897</c:v>
                </c:pt>
                <c:pt idx="19">
                  <c:v>0.26756851988352653</c:v>
                </c:pt>
                <c:pt idx="20">
                  <c:v>0.26901064575969152</c:v>
                </c:pt>
                <c:pt idx="21">
                  <c:v>0.26576053586988052</c:v>
                </c:pt>
                <c:pt idx="22">
                  <c:v>0.26358145052741094</c:v>
                </c:pt>
                <c:pt idx="23">
                  <c:v>0.26212389320188895</c:v>
                </c:pt>
                <c:pt idx="24">
                  <c:v>0.26183435211624262</c:v>
                </c:pt>
                <c:pt idx="25">
                  <c:v>0.26039019824758736</c:v>
                </c:pt>
                <c:pt idx="26">
                  <c:v>0.26046657788229738</c:v>
                </c:pt>
                <c:pt idx="27">
                  <c:v>0.26320576134436663</c:v>
                </c:pt>
                <c:pt idx="28">
                  <c:v>0.26461922538017674</c:v>
                </c:pt>
                <c:pt idx="29">
                  <c:v>0.26279381023050385</c:v>
                </c:pt>
                <c:pt idx="30">
                  <c:v>0.26431168597365368</c:v>
                </c:pt>
                <c:pt idx="31">
                  <c:v>0.26441611462962927</c:v>
                </c:pt>
                <c:pt idx="32">
                  <c:v>0.26818911692553454</c:v>
                </c:pt>
                <c:pt idx="33">
                  <c:v>0.26912240337969984</c:v>
                </c:pt>
                <c:pt idx="34">
                  <c:v>0.27108484858206172</c:v>
                </c:pt>
                <c:pt idx="35">
                  <c:v>0.274029503511173</c:v>
                </c:pt>
                <c:pt idx="36">
                  <c:v>0.2721479831444345</c:v>
                </c:pt>
                <c:pt idx="37">
                  <c:v>0.27256378024154854</c:v>
                </c:pt>
                <c:pt idx="38">
                  <c:v>0.27683847162506192</c:v>
                </c:pt>
                <c:pt idx="39">
                  <c:v>0.28044223160578385</c:v>
                </c:pt>
                <c:pt idx="40">
                  <c:v>0.28530555769184274</c:v>
                </c:pt>
                <c:pt idx="41">
                  <c:v>0.29197607404257325</c:v>
                </c:pt>
                <c:pt idx="42">
                  <c:v>0.29284100703308535</c:v>
                </c:pt>
                <c:pt idx="43">
                  <c:v>0.29709447309352738</c:v>
                </c:pt>
                <c:pt idx="44">
                  <c:v>0.29564810255593432</c:v>
                </c:pt>
                <c:pt idx="45">
                  <c:v>0.29730982011558943</c:v>
                </c:pt>
                <c:pt idx="46">
                  <c:v>0.29409137780807054</c:v>
                </c:pt>
                <c:pt idx="47">
                  <c:v>0.29223943946040581</c:v>
                </c:pt>
                <c:pt idx="48">
                  <c:v>0.29331927155358772</c:v>
                </c:pt>
                <c:pt idx="49">
                  <c:v>0.29007278123372299</c:v>
                </c:pt>
                <c:pt idx="50">
                  <c:v>0.29318719223798295</c:v>
                </c:pt>
                <c:pt idx="51">
                  <c:v>0.29140480483502362</c:v>
                </c:pt>
                <c:pt idx="52">
                  <c:v>0.29893113483279599</c:v>
                </c:pt>
                <c:pt idx="53">
                  <c:v>0.29796393598729942</c:v>
                </c:pt>
                <c:pt idx="54">
                  <c:v>0.30218276411803446</c:v>
                </c:pt>
                <c:pt idx="55">
                  <c:v>0.29900241769767277</c:v>
                </c:pt>
                <c:pt idx="56">
                  <c:v>0.30036910155313812</c:v>
                </c:pt>
                <c:pt idx="57">
                  <c:v>0.30342339026305137</c:v>
                </c:pt>
                <c:pt idx="58">
                  <c:v>0.3031585624895542</c:v>
                </c:pt>
                <c:pt idx="59">
                  <c:v>0.3093249192039198</c:v>
                </c:pt>
                <c:pt idx="60">
                  <c:v>0.31031586562787827</c:v>
                </c:pt>
                <c:pt idx="61">
                  <c:v>0.31253896854800173</c:v>
                </c:pt>
                <c:pt idx="62">
                  <c:v>0.31413513076931227</c:v>
                </c:pt>
                <c:pt idx="63">
                  <c:v>0.31729907628612647</c:v>
                </c:pt>
                <c:pt idx="64">
                  <c:v>0.3170494501050945</c:v>
                </c:pt>
                <c:pt idx="65">
                  <c:v>0.31817180168901615</c:v>
                </c:pt>
                <c:pt idx="66">
                  <c:v>0.32161422695125313</c:v>
                </c:pt>
                <c:pt idx="67">
                  <c:v>0.32302670716152082</c:v>
                </c:pt>
                <c:pt idx="68">
                  <c:v>0.32305374378307938</c:v>
                </c:pt>
                <c:pt idx="69">
                  <c:v>0.31982688325175007</c:v>
                </c:pt>
                <c:pt idx="70">
                  <c:v>0.32283995742233779</c:v>
                </c:pt>
                <c:pt idx="71">
                  <c:v>0.32264370332232301</c:v>
                </c:pt>
                <c:pt idx="72">
                  <c:v>0.32396991456889973</c:v>
                </c:pt>
                <c:pt idx="73">
                  <c:v>0.32492442039719455</c:v>
                </c:pt>
                <c:pt idx="74">
                  <c:v>0.32480008455178566</c:v>
                </c:pt>
                <c:pt idx="75">
                  <c:v>0.3294918270489805</c:v>
                </c:pt>
                <c:pt idx="76">
                  <c:v>0.33055927034591231</c:v>
                </c:pt>
                <c:pt idx="77">
                  <c:v>0.33403831531281458</c:v>
                </c:pt>
                <c:pt idx="78">
                  <c:v>0.33782173323638026</c:v>
                </c:pt>
                <c:pt idx="79">
                  <c:v>0.33942277323746523</c:v>
                </c:pt>
                <c:pt idx="80">
                  <c:v>0.34037203791227783</c:v>
                </c:pt>
                <c:pt idx="81">
                  <c:v>0.34428000832991168</c:v>
                </c:pt>
                <c:pt idx="82">
                  <c:v>0.34680263253793003</c:v>
                </c:pt>
                <c:pt idx="83">
                  <c:v>0.3509703968329238</c:v>
                </c:pt>
                <c:pt idx="84">
                  <c:v>0.35445461720197308</c:v>
                </c:pt>
                <c:pt idx="85">
                  <c:v>0.35483361136689356</c:v>
                </c:pt>
                <c:pt idx="86">
                  <c:v>0.3576823447184504</c:v>
                </c:pt>
                <c:pt idx="87">
                  <c:v>0.35728464033116042</c:v>
                </c:pt>
                <c:pt idx="88">
                  <c:v>0.36640508733302207</c:v>
                </c:pt>
                <c:pt idx="89">
                  <c:v>0.37135020677873043</c:v>
                </c:pt>
                <c:pt idx="90">
                  <c:v>0.37449747037796538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481-4997-A4A2-06C9DA157D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56694704"/>
        <c:axId val="656696864"/>
      </c:scatterChart>
      <c:valAx>
        <c:axId val="6566947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6696864"/>
        <c:crosses val="autoZero"/>
        <c:crossBetween val="midCat"/>
      </c:valAx>
      <c:valAx>
        <c:axId val="656696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66947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672352</xdr:colOff>
      <xdr:row>120</xdr:row>
      <xdr:rowOff>143995</xdr:rowOff>
    </xdr:from>
    <xdr:to>
      <xdr:col>8</xdr:col>
      <xdr:colOff>700367</xdr:colOff>
      <xdr:row>140</xdr:row>
      <xdr:rowOff>176493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8D9BAB6-BEE3-38FF-E9DD-274AEEA4C02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666051</xdr:colOff>
      <xdr:row>141</xdr:row>
      <xdr:rowOff>167806</xdr:rowOff>
    </xdr:from>
    <xdr:to>
      <xdr:col>8</xdr:col>
      <xdr:colOff>723480</xdr:colOff>
      <xdr:row>162</xdr:row>
      <xdr:rowOff>32216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6673C812-B88D-EBFF-AE01-4D9D54A234F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898568</xdr:colOff>
      <xdr:row>100</xdr:row>
      <xdr:rowOff>13008</xdr:rowOff>
    </xdr:from>
    <xdr:to>
      <xdr:col>18</xdr:col>
      <xdr:colOff>71435</xdr:colOff>
      <xdr:row>119</xdr:row>
      <xdr:rowOff>153079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86AE6526-88E4-D6FD-5B92-67B3813F232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671232</xdr:colOff>
      <xdr:row>100</xdr:row>
      <xdr:rowOff>1379</xdr:rowOff>
    </xdr:from>
    <xdr:to>
      <xdr:col>8</xdr:col>
      <xdr:colOff>709613</xdr:colOff>
      <xdr:row>119</xdr:row>
      <xdr:rowOff>145936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43B0581C-F3D6-7633-7342-BBA04BB01D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3"/>
  <sheetViews>
    <sheetView tabSelected="1" zoomScale="70" zoomScaleNormal="70" workbookViewId="0">
      <selection activeCell="N97" sqref="N97"/>
    </sheetView>
  </sheetViews>
  <sheetFormatPr defaultRowHeight="15" x14ac:dyDescent="0.25"/>
  <cols>
    <col min="1" max="1" width="13.140625" style="1" customWidth="1"/>
    <col min="2" max="2" width="14.7109375" style="1" customWidth="1"/>
    <col min="3" max="3" width="19.7109375" customWidth="1"/>
    <col min="4" max="4" width="18.140625" style="1" customWidth="1"/>
    <col min="5" max="5" width="17.5703125" customWidth="1"/>
    <col min="6" max="6" width="14.140625" customWidth="1"/>
    <col min="7" max="7" width="18.85546875" style="1" customWidth="1"/>
    <col min="8" max="8" width="12.7109375" style="1" customWidth="1"/>
    <col min="9" max="9" width="15.28515625" style="1" customWidth="1"/>
    <col min="10" max="10" width="20.85546875" customWidth="1"/>
    <col min="11" max="11" width="25.28515625" customWidth="1"/>
    <col min="12" max="12" width="21.85546875" customWidth="1"/>
    <col min="13" max="13" width="9.140625" customWidth="1"/>
    <col min="14" max="14" width="21.140625" customWidth="1"/>
  </cols>
  <sheetData>
    <row r="1" spans="1:15" x14ac:dyDescent="0.25">
      <c r="A1"/>
      <c r="B1"/>
      <c r="G1" s="7" t="s">
        <v>0</v>
      </c>
      <c r="H1" s="7" t="s">
        <v>1</v>
      </c>
      <c r="I1" s="7" t="s">
        <v>2</v>
      </c>
      <c r="J1" s="7" t="s">
        <v>19</v>
      </c>
      <c r="K1" s="4" t="s">
        <v>22</v>
      </c>
    </row>
    <row r="2" spans="1:15" ht="17.25" x14ac:dyDescent="0.25">
      <c r="C2" s="1"/>
      <c r="G2" s="8" t="s">
        <v>3</v>
      </c>
      <c r="H2" s="8" t="s">
        <v>4</v>
      </c>
      <c r="I2" s="8" t="s">
        <v>5</v>
      </c>
      <c r="J2" s="8" t="s">
        <v>20</v>
      </c>
      <c r="K2" s="9" t="s">
        <v>23</v>
      </c>
    </row>
    <row r="3" spans="1:15" ht="17.25" x14ac:dyDescent="0.25">
      <c r="C3" s="1"/>
      <c r="G3" s="2">
        <v>1018.9</v>
      </c>
      <c r="H3" s="2">
        <v>46</v>
      </c>
      <c r="I3" s="2">
        <v>27</v>
      </c>
      <c r="J3" s="2">
        <v>0.81577599999999995</v>
      </c>
      <c r="K3" s="11">
        <v>1590</v>
      </c>
    </row>
    <row r="5" spans="1:15" x14ac:dyDescent="0.25">
      <c r="A5" s="7" t="s">
        <v>6</v>
      </c>
      <c r="B5" s="7" t="s">
        <v>7</v>
      </c>
      <c r="C5" s="7" t="s">
        <v>8</v>
      </c>
      <c r="D5" s="7" t="s">
        <v>25</v>
      </c>
      <c r="E5" s="7" t="s">
        <v>9</v>
      </c>
      <c r="F5" s="7" t="s">
        <v>13</v>
      </c>
      <c r="G5" s="7" t="s">
        <v>31</v>
      </c>
      <c r="H5" s="7" t="s">
        <v>14</v>
      </c>
      <c r="I5" s="7" t="s">
        <v>15</v>
      </c>
      <c r="J5" s="5" t="s">
        <v>16</v>
      </c>
      <c r="K5" s="5" t="s">
        <v>27</v>
      </c>
      <c r="L5" s="7" t="s">
        <v>28</v>
      </c>
      <c r="M5" s="6" t="s">
        <v>17</v>
      </c>
    </row>
    <row r="6" spans="1:15" x14ac:dyDescent="0.25">
      <c r="A6" s="9" t="s">
        <v>10</v>
      </c>
      <c r="B6" s="9" t="s">
        <v>11</v>
      </c>
      <c r="C6" s="9" t="s">
        <v>12</v>
      </c>
      <c r="D6" s="9" t="s">
        <v>26</v>
      </c>
      <c r="E6" s="9" t="s">
        <v>9</v>
      </c>
      <c r="F6" s="9" t="s">
        <v>21</v>
      </c>
      <c r="G6" s="9" t="s">
        <v>21</v>
      </c>
      <c r="H6" s="9" t="s">
        <v>18</v>
      </c>
      <c r="I6" s="9" t="s">
        <v>24</v>
      </c>
      <c r="J6" s="12" t="s">
        <v>30</v>
      </c>
      <c r="K6" s="12" t="s">
        <v>29</v>
      </c>
      <c r="L6" s="9" t="s">
        <v>29</v>
      </c>
      <c r="M6" s="13" t="s">
        <v>4</v>
      </c>
      <c r="O6" s="1"/>
    </row>
    <row r="7" spans="1:15" x14ac:dyDescent="0.25">
      <c r="A7" s="3">
        <v>102.27500000000001</v>
      </c>
      <c r="B7" s="3">
        <v>1000</v>
      </c>
      <c r="C7" s="17">
        <v>7.0400000000000004E-2</v>
      </c>
      <c r="D7" s="14">
        <f>C7*60*0.75</f>
        <v>3.1680000000000001</v>
      </c>
      <c r="E7" s="3">
        <v>1.2658</v>
      </c>
      <c r="F7" s="14">
        <f t="shared" ref="F7:F38" si="0">(2*PI()*B7*H7/60)*10^-3</f>
        <v>8.7371346834664845</v>
      </c>
      <c r="G7" s="14">
        <f>F7*((1.01325/($G$3*0.001)*SQRT(($I$3+273)/293)))</f>
        <v>8.7918627117276724</v>
      </c>
      <c r="H7" s="14">
        <f t="shared" ref="H7:H38" si="1">A7*$J$3</f>
        <v>83.433490399999997</v>
      </c>
      <c r="I7" s="14">
        <f t="shared" ref="I7:I38" si="2">(F7*10^3)/($K$3*(10^-6)*B7/120)*10^-3</f>
        <v>659.40639120501771</v>
      </c>
      <c r="J7" s="14">
        <f>D7/G7</f>
        <v>0.36033319717039375</v>
      </c>
      <c r="K7" s="15">
        <f t="shared" ref="K7:K38" si="3">(F7*3600)*10^-3</f>
        <v>31.453684860479346</v>
      </c>
      <c r="L7" s="15">
        <f t="shared" ref="L7:L38" si="4">D7*(43391*10^3)*10^-6</f>
        <v>137.46268799999999</v>
      </c>
      <c r="M7" s="16">
        <f>K7/L7*100</f>
        <v>22.881616326664112</v>
      </c>
    </row>
    <row r="8" spans="1:15" x14ac:dyDescent="0.25">
      <c r="A8" s="2">
        <v>102.756</v>
      </c>
      <c r="B8" s="2">
        <f t="shared" ref="B8:B39" si="5">B7+50</f>
        <v>1050</v>
      </c>
      <c r="C8" s="10">
        <v>7.2400000000000006E-2</v>
      </c>
      <c r="D8" s="14">
        <f t="shared" ref="D8:D71" si="6">C8*60*0.75</f>
        <v>3.258</v>
      </c>
      <c r="E8" s="2">
        <v>1.26783</v>
      </c>
      <c r="F8" s="14">
        <f t="shared" si="0"/>
        <v>9.2171367598239673</v>
      </c>
      <c r="G8" s="14">
        <f t="shared" ref="G8:G71" si="7">F8*((1.01325/($G$3*0.001)*SQRT(($I$3+273)/293)))</f>
        <v>9.2748714450902305</v>
      </c>
      <c r="H8" s="14">
        <f t="shared" si="1"/>
        <v>83.825878656</v>
      </c>
      <c r="I8" s="14">
        <f t="shared" si="2"/>
        <v>662.50758381484059</v>
      </c>
      <c r="J8" s="14">
        <f t="shared" ref="J8:J71" si="8">D8/G8</f>
        <v>0.35127171511629557</v>
      </c>
      <c r="K8" s="15">
        <f t="shared" si="3"/>
        <v>33.181692335366279</v>
      </c>
      <c r="L8" s="15">
        <f t="shared" si="4"/>
        <v>141.36787799999999</v>
      </c>
      <c r="M8" s="16">
        <f t="shared" ref="M8:M71" si="9">K8/L8*100</f>
        <v>23.471875510054893</v>
      </c>
    </row>
    <row r="9" spans="1:15" x14ac:dyDescent="0.25">
      <c r="A9" s="2">
        <v>103.68899999999999</v>
      </c>
      <c r="B9" s="2">
        <f t="shared" si="5"/>
        <v>1100</v>
      </c>
      <c r="C9" s="10">
        <v>7.3700000000000002E-2</v>
      </c>
      <c r="D9" s="14">
        <f t="shared" si="6"/>
        <v>3.3164999999999996</v>
      </c>
      <c r="E9" s="2">
        <v>1.2734399999999999</v>
      </c>
      <c r="F9" s="14">
        <f t="shared" si="0"/>
        <v>9.7437226498494454</v>
      </c>
      <c r="G9" s="14">
        <f t="shared" si="7"/>
        <v>9.8047557857537413</v>
      </c>
      <c r="H9" s="14">
        <f t="shared" si="1"/>
        <v>84.586997663999995</v>
      </c>
      <c r="I9" s="14">
        <f t="shared" si="2"/>
        <v>668.52299484387288</v>
      </c>
      <c r="J9" s="14">
        <f t="shared" si="8"/>
        <v>0.33825421789891563</v>
      </c>
      <c r="K9" s="15">
        <f t="shared" si="3"/>
        <v>35.077401539458009</v>
      </c>
      <c r="L9" s="15">
        <f t="shared" si="4"/>
        <v>143.90625149999997</v>
      </c>
      <c r="M9" s="16">
        <f t="shared" si="9"/>
        <v>24.375175625680178</v>
      </c>
    </row>
    <row r="10" spans="1:15" x14ac:dyDescent="0.25">
      <c r="A10" s="2">
        <v>104.209</v>
      </c>
      <c r="B10" s="2">
        <f t="shared" si="5"/>
        <v>1150</v>
      </c>
      <c r="C10" s="10">
        <v>7.2800000000000004E-2</v>
      </c>
      <c r="D10" s="14">
        <f t="shared" si="6"/>
        <v>3.2760000000000002</v>
      </c>
      <c r="E10" s="2">
        <v>1.2847599999999999</v>
      </c>
      <c r="F10" s="14">
        <f t="shared" si="0"/>
        <v>10.237704995979101</v>
      </c>
      <c r="G10" s="14">
        <f t="shared" si="7"/>
        <v>10.301832359084754</v>
      </c>
      <c r="H10" s="14">
        <f t="shared" si="1"/>
        <v>85.011201184000001</v>
      </c>
      <c r="I10" s="14">
        <f t="shared" si="2"/>
        <v>671.87563550314042</v>
      </c>
      <c r="J10" s="14">
        <f t="shared" si="8"/>
        <v>0.31800168026526204</v>
      </c>
      <c r="K10" s="15">
        <f t="shared" si="3"/>
        <v>36.855737985524762</v>
      </c>
      <c r="L10" s="15">
        <f t="shared" si="4"/>
        <v>142.14891599999999</v>
      </c>
      <c r="M10" s="16">
        <f t="shared" si="9"/>
        <v>25.927554724036561</v>
      </c>
    </row>
    <row r="11" spans="1:15" x14ac:dyDescent="0.25">
      <c r="A11" s="2">
        <v>105.81100000000001</v>
      </c>
      <c r="B11" s="2">
        <f t="shared" si="5"/>
        <v>1200</v>
      </c>
      <c r="C11" s="10">
        <v>7.4399999999999994E-2</v>
      </c>
      <c r="D11" s="14">
        <f t="shared" si="6"/>
        <v>3.3479999999999999</v>
      </c>
      <c r="E11" s="2">
        <v>1.2918099999999999</v>
      </c>
      <c r="F11" s="14">
        <f t="shared" si="0"/>
        <v>10.847049128239808</v>
      </c>
      <c r="G11" s="14">
        <f t="shared" si="7"/>
        <v>10.914993326509313</v>
      </c>
      <c r="H11" s="14">
        <f t="shared" si="1"/>
        <v>86.318074335999995</v>
      </c>
      <c r="I11" s="14">
        <f t="shared" si="2"/>
        <v>682.20434768803841</v>
      </c>
      <c r="J11" s="14">
        <f t="shared" si="8"/>
        <v>0.30673404003543375</v>
      </c>
      <c r="K11" s="15">
        <f t="shared" si="3"/>
        <v>39.049376861663312</v>
      </c>
      <c r="L11" s="15">
        <f t="shared" si="4"/>
        <v>145.27306799999999</v>
      </c>
      <c r="M11" s="16">
        <f t="shared" si="9"/>
        <v>26.879983605538854</v>
      </c>
    </row>
    <row r="12" spans="1:15" x14ac:dyDescent="0.25">
      <c r="A12" s="2">
        <v>107.51</v>
      </c>
      <c r="B12" s="2">
        <f t="shared" si="5"/>
        <v>1250</v>
      </c>
      <c r="C12" s="10">
        <v>7.8950000000000006E-2</v>
      </c>
      <c r="D12" s="14">
        <f t="shared" si="6"/>
        <v>3.5527500000000001</v>
      </c>
      <c r="E12" s="2">
        <v>1.2972900000000001</v>
      </c>
      <c r="F12" s="14">
        <f t="shared" si="0"/>
        <v>11.4804369325285</v>
      </c>
      <c r="G12" s="14">
        <f t="shared" si="7"/>
        <v>11.552348571716479</v>
      </c>
      <c r="H12" s="14">
        <f t="shared" si="1"/>
        <v>87.704077760000004</v>
      </c>
      <c r="I12" s="14">
        <f t="shared" si="2"/>
        <v>693.15845630360764</v>
      </c>
      <c r="J12" s="14">
        <f t="shared" si="8"/>
        <v>0.30753486859790302</v>
      </c>
      <c r="K12" s="15">
        <f t="shared" si="3"/>
        <v>41.329572957102606</v>
      </c>
      <c r="L12" s="15">
        <f t="shared" si="4"/>
        <v>154.15737525</v>
      </c>
      <c r="M12" s="16">
        <f t="shared" si="9"/>
        <v>26.809987449564211</v>
      </c>
    </row>
    <row r="13" spans="1:15" x14ac:dyDescent="0.25">
      <c r="A13" s="2">
        <v>109.488</v>
      </c>
      <c r="B13" s="2">
        <f t="shared" si="5"/>
        <v>1300</v>
      </c>
      <c r="C13" s="10">
        <v>7.9000000000000001E-2</v>
      </c>
      <c r="D13" s="14">
        <f t="shared" si="6"/>
        <v>3.5550000000000002</v>
      </c>
      <c r="E13" s="2">
        <v>1.29895</v>
      </c>
      <c r="F13" s="14">
        <f t="shared" si="0"/>
        <v>12.159323616625683</v>
      </c>
      <c r="G13" s="14">
        <f t="shared" si="7"/>
        <v>12.235487694511182</v>
      </c>
      <c r="H13" s="14">
        <f t="shared" si="1"/>
        <v>89.317682687999991</v>
      </c>
      <c r="I13" s="14">
        <f t="shared" si="2"/>
        <v>705.91138558059129</v>
      </c>
      <c r="J13" s="14">
        <f t="shared" si="8"/>
        <v>0.29054828779687847</v>
      </c>
      <c r="K13" s="15">
        <f t="shared" si="3"/>
        <v>43.773565019852462</v>
      </c>
      <c r="L13" s="15">
        <f t="shared" si="4"/>
        <v>154.25500499999998</v>
      </c>
      <c r="M13" s="16">
        <f t="shared" si="9"/>
        <v>28.377403391126578</v>
      </c>
    </row>
    <row r="14" spans="1:15" x14ac:dyDescent="0.25">
      <c r="A14" s="2">
        <v>111.797</v>
      </c>
      <c r="B14" s="2">
        <f t="shared" si="5"/>
        <v>1350</v>
      </c>
      <c r="C14" s="10">
        <v>7.9600000000000004E-2</v>
      </c>
      <c r="D14" s="14">
        <f t="shared" si="6"/>
        <v>3.5819999999999999</v>
      </c>
      <c r="E14" s="2">
        <v>1.2946899999999999</v>
      </c>
      <c r="F14" s="14">
        <f t="shared" si="0"/>
        <v>12.893281372575199</v>
      </c>
      <c r="G14" s="14">
        <f t="shared" si="7"/>
        <v>12.97404284563261</v>
      </c>
      <c r="H14" s="14">
        <f t="shared" si="1"/>
        <v>91.201309471999991</v>
      </c>
      <c r="I14" s="14">
        <f t="shared" si="2"/>
        <v>720.79839958491687</v>
      </c>
      <c r="J14" s="14">
        <f t="shared" si="8"/>
        <v>0.276089731059104</v>
      </c>
      <c r="K14" s="15">
        <f t="shared" si="3"/>
        <v>46.415812941270723</v>
      </c>
      <c r="L14" s="15">
        <f t="shared" si="4"/>
        <v>155.42656199999999</v>
      </c>
      <c r="M14" s="16">
        <f t="shared" si="9"/>
        <v>29.863501028396115</v>
      </c>
    </row>
    <row r="15" spans="1:15" x14ac:dyDescent="0.25">
      <c r="A15" s="2">
        <v>114.268</v>
      </c>
      <c r="B15" s="2">
        <f t="shared" si="5"/>
        <v>1400</v>
      </c>
      <c r="C15" s="10">
        <v>8.3500000000000005E-2</v>
      </c>
      <c r="D15" s="14">
        <f t="shared" si="6"/>
        <v>3.7575000000000003</v>
      </c>
      <c r="E15" s="2">
        <v>1.2855000000000001</v>
      </c>
      <c r="F15" s="14">
        <f t="shared" si="0"/>
        <v>13.666339461398067</v>
      </c>
      <c r="G15" s="14">
        <f t="shared" si="7"/>
        <v>13.751943247921551</v>
      </c>
      <c r="H15" s="14">
        <f t="shared" si="1"/>
        <v>93.217091967999991</v>
      </c>
      <c r="I15" s="14">
        <f t="shared" si="2"/>
        <v>736.72989010232163</v>
      </c>
      <c r="J15" s="14">
        <f t="shared" si="8"/>
        <v>0.273234111882181</v>
      </c>
      <c r="K15" s="15">
        <f t="shared" si="3"/>
        <v>49.198822061033042</v>
      </c>
      <c r="L15" s="15">
        <f t="shared" si="4"/>
        <v>163.04168249999998</v>
      </c>
      <c r="M15" s="16">
        <f t="shared" si="9"/>
        <v>30.175609884934207</v>
      </c>
    </row>
    <row r="16" spans="1:15" x14ac:dyDescent="0.25">
      <c r="A16" s="2">
        <v>115.783</v>
      </c>
      <c r="B16" s="2">
        <f t="shared" si="5"/>
        <v>1450</v>
      </c>
      <c r="C16" s="10">
        <v>8.4699999999999998E-2</v>
      </c>
      <c r="D16" s="14">
        <f t="shared" si="6"/>
        <v>3.8114999999999997</v>
      </c>
      <c r="E16" s="2">
        <v>1.2781800000000001</v>
      </c>
      <c r="F16" s="14">
        <f t="shared" si="0"/>
        <v>14.342086671531749</v>
      </c>
      <c r="G16" s="14">
        <f t="shared" si="7"/>
        <v>14.431923231584936</v>
      </c>
      <c r="H16" s="14">
        <f t="shared" si="1"/>
        <v>94.452992607999988</v>
      </c>
      <c r="I16" s="14">
        <f t="shared" si="2"/>
        <v>746.49767971538051</v>
      </c>
      <c r="J16" s="14">
        <f t="shared" si="8"/>
        <v>0.26410201459902133</v>
      </c>
      <c r="K16" s="15">
        <f t="shared" si="3"/>
        <v>51.631512017514297</v>
      </c>
      <c r="L16" s="15">
        <f t="shared" si="4"/>
        <v>165.38479649999999</v>
      </c>
      <c r="M16" s="16">
        <f t="shared" si="9"/>
        <v>31.219019589575332</v>
      </c>
    </row>
    <row r="17" spans="1:13" x14ac:dyDescent="0.25">
      <c r="A17" s="2">
        <v>116.985</v>
      </c>
      <c r="B17" s="2">
        <f t="shared" si="5"/>
        <v>1500</v>
      </c>
      <c r="C17" s="10">
        <v>8.8650000000000007E-2</v>
      </c>
      <c r="D17" s="14">
        <f t="shared" si="6"/>
        <v>3.9892500000000006</v>
      </c>
      <c r="E17" s="2">
        <v>1.2795000000000001</v>
      </c>
      <c r="F17" s="14">
        <f t="shared" si="0"/>
        <v>14.990667821246541</v>
      </c>
      <c r="G17" s="14">
        <f t="shared" si="7"/>
        <v>15.084566990928309</v>
      </c>
      <c r="H17" s="14">
        <f t="shared" si="1"/>
        <v>95.43355536</v>
      </c>
      <c r="I17" s="14">
        <f t="shared" si="2"/>
        <v>754.24743754699591</v>
      </c>
      <c r="J17" s="14">
        <f t="shared" si="8"/>
        <v>0.26445903302355922</v>
      </c>
      <c r="K17" s="15">
        <f t="shared" si="3"/>
        <v>53.966404156487556</v>
      </c>
      <c r="L17" s="15">
        <f t="shared" si="4"/>
        <v>173.09754675000002</v>
      </c>
      <c r="M17" s="16">
        <f t="shared" si="9"/>
        <v>31.176874063056324</v>
      </c>
    </row>
    <row r="18" spans="1:13" x14ac:dyDescent="0.25">
      <c r="A18" s="2">
        <v>117.788</v>
      </c>
      <c r="B18" s="2">
        <f t="shared" si="5"/>
        <v>1550</v>
      </c>
      <c r="C18" s="10">
        <v>9.3200000000000005E-2</v>
      </c>
      <c r="D18" s="14">
        <f t="shared" si="6"/>
        <v>4.1940000000000008</v>
      </c>
      <c r="E18" s="2">
        <v>1.27766</v>
      </c>
      <c r="F18" s="14">
        <f t="shared" si="0"/>
        <v>15.596684538245251</v>
      </c>
      <c r="G18" s="14">
        <f t="shared" si="7"/>
        <v>15.694379700688515</v>
      </c>
      <c r="H18" s="14">
        <f t="shared" si="1"/>
        <v>96.088623487999996</v>
      </c>
      <c r="I18" s="14">
        <f t="shared" si="2"/>
        <v>759.42468841121138</v>
      </c>
      <c r="J18" s="14">
        <f t="shared" si="8"/>
        <v>0.26722942097647923</v>
      </c>
      <c r="K18" s="15">
        <f t="shared" si="3"/>
        <v>56.148064337682904</v>
      </c>
      <c r="L18" s="15">
        <f t="shared" si="4"/>
        <v>181.98185400000003</v>
      </c>
      <c r="M18" s="16">
        <f t="shared" si="9"/>
        <v>30.853661012642995</v>
      </c>
    </row>
    <row r="19" spans="1:13" x14ac:dyDescent="0.25">
      <c r="A19" s="2">
        <v>118.471</v>
      </c>
      <c r="B19" s="2">
        <f t="shared" si="5"/>
        <v>1600</v>
      </c>
      <c r="C19" s="10">
        <v>9.5899999999999999E-2</v>
      </c>
      <c r="D19" s="14">
        <f t="shared" si="6"/>
        <v>4.3155000000000001</v>
      </c>
      <c r="E19" s="2">
        <v>1.2823500000000001</v>
      </c>
      <c r="F19" s="14">
        <f t="shared" si="0"/>
        <v>16.193158962952165</v>
      </c>
      <c r="G19" s="14">
        <f t="shared" si="7"/>
        <v>16.29459034674889</v>
      </c>
      <c r="H19" s="14">
        <f t="shared" si="1"/>
        <v>96.645798495999998</v>
      </c>
      <c r="I19" s="14">
        <f t="shared" si="2"/>
        <v>763.82825296944179</v>
      </c>
      <c r="J19" s="14">
        <f t="shared" si="8"/>
        <v>0.26484249730531162</v>
      </c>
      <c r="K19" s="15">
        <f t="shared" si="3"/>
        <v>58.295372266627794</v>
      </c>
      <c r="L19" s="15">
        <f t="shared" si="4"/>
        <v>187.2538605</v>
      </c>
      <c r="M19" s="16">
        <f t="shared" si="9"/>
        <v>31.131733204842416</v>
      </c>
    </row>
    <row r="20" spans="1:13" x14ac:dyDescent="0.25">
      <c r="A20" s="2">
        <v>118.77200000000001</v>
      </c>
      <c r="B20" s="2">
        <f t="shared" si="5"/>
        <v>1650</v>
      </c>
      <c r="C20" s="10">
        <v>9.8750000000000004E-2</v>
      </c>
      <c r="D20" s="14">
        <f t="shared" si="6"/>
        <v>4.4437500000000005</v>
      </c>
      <c r="E20" s="2">
        <v>1.2902800000000001</v>
      </c>
      <c r="F20" s="14">
        <f t="shared" si="0"/>
        <v>16.741622928679778</v>
      </c>
      <c r="G20" s="14">
        <f t="shared" si="7"/>
        <v>16.846489803916665</v>
      </c>
      <c r="H20" s="14">
        <f t="shared" si="1"/>
        <v>96.891347072000002</v>
      </c>
      <c r="I20" s="14">
        <f t="shared" si="2"/>
        <v>765.76891612028714</v>
      </c>
      <c r="J20" s="14">
        <f t="shared" si="8"/>
        <v>0.26377898611061795</v>
      </c>
      <c r="K20" s="15">
        <f t="shared" si="3"/>
        <v>60.269842543247201</v>
      </c>
      <c r="L20" s="15">
        <f t="shared" si="4"/>
        <v>192.81875625000001</v>
      </c>
      <c r="M20" s="16">
        <f t="shared" si="9"/>
        <v>31.257250962195855</v>
      </c>
    </row>
    <row r="21" spans="1:13" x14ac:dyDescent="0.25">
      <c r="A21" s="2">
        <v>118.65600000000001</v>
      </c>
      <c r="B21" s="2">
        <f t="shared" si="5"/>
        <v>1700</v>
      </c>
      <c r="C21" s="10">
        <v>0.10005</v>
      </c>
      <c r="D21" s="14">
        <f t="shared" si="6"/>
        <v>4.5022500000000001</v>
      </c>
      <c r="E21" s="2">
        <v>1.29942</v>
      </c>
      <c r="F21" s="14">
        <f t="shared" si="0"/>
        <v>17.232098461035232</v>
      </c>
      <c r="G21" s="14">
        <f t="shared" si="7"/>
        <v>17.340037597347248</v>
      </c>
      <c r="H21" s="14">
        <f t="shared" si="1"/>
        <v>96.796717055999991</v>
      </c>
      <c r="I21" s="14">
        <f t="shared" si="2"/>
        <v>765.02101935783492</v>
      </c>
      <c r="J21" s="14">
        <f t="shared" si="8"/>
        <v>0.2596447657465733</v>
      </c>
      <c r="K21" s="15">
        <f t="shared" si="3"/>
        <v>62.035554459726839</v>
      </c>
      <c r="L21" s="15">
        <f t="shared" si="4"/>
        <v>195.35712974999998</v>
      </c>
      <c r="M21" s="16">
        <f t="shared" si="9"/>
        <v>31.754947740640034</v>
      </c>
    </row>
    <row r="22" spans="1:13" x14ac:dyDescent="0.25">
      <c r="A22" s="2">
        <v>118.861</v>
      </c>
      <c r="B22" s="2">
        <f t="shared" si="5"/>
        <v>1750</v>
      </c>
      <c r="C22" s="10">
        <v>0.10305</v>
      </c>
      <c r="D22" s="14">
        <f t="shared" si="6"/>
        <v>4.6372499999999999</v>
      </c>
      <c r="E22" s="2">
        <v>1.31053</v>
      </c>
      <c r="F22" s="14">
        <f t="shared" si="0"/>
        <v>17.769572132194007</v>
      </c>
      <c r="G22" s="14">
        <f t="shared" si="7"/>
        <v>17.880877918481154</v>
      </c>
      <c r="H22" s="14">
        <f t="shared" si="1"/>
        <v>96.963951135999991</v>
      </c>
      <c r="I22" s="14">
        <f t="shared" si="2"/>
        <v>766.34273346389261</v>
      </c>
      <c r="J22" s="14">
        <f t="shared" si="8"/>
        <v>0.25934129303612513</v>
      </c>
      <c r="K22" s="15">
        <f t="shared" si="3"/>
        <v>63.970459675898425</v>
      </c>
      <c r="L22" s="15">
        <f t="shared" si="4"/>
        <v>201.21491474999999</v>
      </c>
      <c r="M22" s="16">
        <f t="shared" si="9"/>
        <v>31.792106343299004</v>
      </c>
    </row>
    <row r="23" spans="1:13" x14ac:dyDescent="0.25">
      <c r="A23" s="2">
        <v>119.584</v>
      </c>
      <c r="B23" s="2">
        <f t="shared" si="5"/>
        <v>1800</v>
      </c>
      <c r="C23" s="10">
        <v>0.10929999999999999</v>
      </c>
      <c r="D23" s="14">
        <f t="shared" si="6"/>
        <v>4.9184999999999999</v>
      </c>
      <c r="E23" s="2">
        <v>1.3149</v>
      </c>
      <c r="F23" s="14">
        <f t="shared" si="0"/>
        <v>18.38845001396021</v>
      </c>
      <c r="G23" s="14">
        <f t="shared" si="7"/>
        <v>18.503632353308582</v>
      </c>
      <c r="H23" s="14">
        <f t="shared" si="1"/>
        <v>97.553757183999991</v>
      </c>
      <c r="I23" s="14">
        <f t="shared" si="2"/>
        <v>771.00419345745127</v>
      </c>
      <c r="J23" s="14">
        <f t="shared" si="8"/>
        <v>0.26581267429476013</v>
      </c>
      <c r="K23" s="15">
        <f t="shared" si="3"/>
        <v>66.198420050256757</v>
      </c>
      <c r="L23" s="15">
        <f t="shared" si="4"/>
        <v>213.4186335</v>
      </c>
      <c r="M23" s="16">
        <f t="shared" si="9"/>
        <v>31.018106978112929</v>
      </c>
    </row>
    <row r="24" spans="1:13" x14ac:dyDescent="0.25">
      <c r="A24" s="2">
        <v>119.934</v>
      </c>
      <c r="B24" s="2">
        <f t="shared" si="5"/>
        <v>1850</v>
      </c>
      <c r="C24" s="10">
        <v>0.11415</v>
      </c>
      <c r="D24" s="14">
        <f t="shared" si="6"/>
        <v>5.1367500000000001</v>
      </c>
      <c r="E24" s="2">
        <v>1.3184899999999999</v>
      </c>
      <c r="F24" s="14">
        <f t="shared" si="0"/>
        <v>18.954554833387512</v>
      </c>
      <c r="G24" s="14">
        <f t="shared" si="7"/>
        <v>19.073283163690451</v>
      </c>
      <c r="H24" s="14">
        <f t="shared" si="1"/>
        <v>97.839278783999987</v>
      </c>
      <c r="I24" s="14">
        <f t="shared" si="2"/>
        <v>773.26077851657385</v>
      </c>
      <c r="J24" s="14">
        <f t="shared" si="8"/>
        <v>0.26931650706988719</v>
      </c>
      <c r="K24" s="15">
        <f t="shared" si="3"/>
        <v>68.236397400195045</v>
      </c>
      <c r="L24" s="15">
        <f t="shared" si="4"/>
        <v>222.88871924999998</v>
      </c>
      <c r="M24" s="16">
        <f t="shared" si="9"/>
        <v>30.614558524901682</v>
      </c>
    </row>
    <row r="25" spans="1:13" x14ac:dyDescent="0.25">
      <c r="A25" s="2">
        <v>120.176</v>
      </c>
      <c r="B25" s="2">
        <f t="shared" si="5"/>
        <v>1900</v>
      </c>
      <c r="C25" s="10">
        <v>0.11745</v>
      </c>
      <c r="D25" s="14">
        <f t="shared" si="6"/>
        <v>5.2852499999999996</v>
      </c>
      <c r="E25" s="2">
        <v>1.3189200000000001</v>
      </c>
      <c r="F25" s="14">
        <f t="shared" si="0"/>
        <v>19.506119830540307</v>
      </c>
      <c r="G25" s="14">
        <f t="shared" si="7"/>
        <v>19.628303076653253</v>
      </c>
      <c r="H25" s="14">
        <f t="shared" si="1"/>
        <v>98.036696575999997</v>
      </c>
      <c r="I25" s="14">
        <f t="shared" si="2"/>
        <v>774.8210459003102</v>
      </c>
      <c r="J25" s="14">
        <f t="shared" si="8"/>
        <v>0.26926678171616897</v>
      </c>
      <c r="K25" s="15">
        <f t="shared" si="3"/>
        <v>70.222031389945101</v>
      </c>
      <c r="L25" s="15">
        <f t="shared" si="4"/>
        <v>229.33228274999996</v>
      </c>
      <c r="M25" s="16">
        <f t="shared" si="9"/>
        <v>30.62021209918171</v>
      </c>
    </row>
    <row r="26" spans="1:13" x14ac:dyDescent="0.25">
      <c r="A26" s="2">
        <v>120.94799999999999</v>
      </c>
      <c r="B26" s="2">
        <f t="shared" si="5"/>
        <v>1950</v>
      </c>
      <c r="C26" s="10">
        <v>0.12055</v>
      </c>
      <c r="D26" s="14">
        <f t="shared" si="6"/>
        <v>5.4247500000000004</v>
      </c>
      <c r="E26" s="2">
        <v>1.31484</v>
      </c>
      <c r="F26" s="14">
        <f t="shared" si="0"/>
        <v>20.148041878337946</v>
      </c>
      <c r="G26" s="14">
        <f t="shared" si="7"/>
        <v>20.274246022519435</v>
      </c>
      <c r="H26" s="14">
        <f t="shared" si="1"/>
        <v>98.666475647999988</v>
      </c>
      <c r="I26" s="14">
        <f t="shared" si="2"/>
        <v>779.79842780214597</v>
      </c>
      <c r="J26" s="14">
        <f t="shared" si="8"/>
        <v>0.26756851988352653</v>
      </c>
      <c r="K26" s="15">
        <f t="shared" si="3"/>
        <v>72.532950762016597</v>
      </c>
      <c r="L26" s="15">
        <f t="shared" si="4"/>
        <v>235.38532725000002</v>
      </c>
      <c r="M26" s="16">
        <f t="shared" si="9"/>
        <v>30.814559093133358</v>
      </c>
    </row>
    <row r="27" spans="1:13" x14ac:dyDescent="0.25">
      <c r="A27" s="2">
        <v>122.157</v>
      </c>
      <c r="B27" s="2">
        <f t="shared" si="5"/>
        <v>2000</v>
      </c>
      <c r="C27" s="10">
        <v>0.12554999999999999</v>
      </c>
      <c r="D27" s="14">
        <f t="shared" si="6"/>
        <v>5.6497499999999992</v>
      </c>
      <c r="E27" s="2">
        <v>1.31653</v>
      </c>
      <c r="F27" s="14">
        <f t="shared" si="0"/>
        <v>20.871222909376002</v>
      </c>
      <c r="G27" s="14">
        <f t="shared" si="7"/>
        <v>21.001956945030894</v>
      </c>
      <c r="H27" s="14">
        <f t="shared" si="1"/>
        <v>99.652748831999986</v>
      </c>
      <c r="I27" s="14">
        <f t="shared" si="2"/>
        <v>787.59331733494355</v>
      </c>
      <c r="J27" s="14">
        <f t="shared" si="8"/>
        <v>0.26901064575969152</v>
      </c>
      <c r="K27" s="15">
        <f t="shared" si="3"/>
        <v>75.136402473753606</v>
      </c>
      <c r="L27" s="15">
        <f t="shared" si="4"/>
        <v>245.14830224999997</v>
      </c>
      <c r="M27" s="16">
        <f t="shared" si="9"/>
        <v>30.649366846167343</v>
      </c>
    </row>
    <row r="28" spans="1:13" x14ac:dyDescent="0.25">
      <c r="A28" s="2">
        <v>122.845</v>
      </c>
      <c r="B28" s="2">
        <f t="shared" si="5"/>
        <v>2050</v>
      </c>
      <c r="C28" s="10">
        <v>0.12784999999999999</v>
      </c>
      <c r="D28" s="14">
        <f t="shared" si="6"/>
        <v>5.7532499999999995</v>
      </c>
      <c r="E28" s="2">
        <v>1.32098</v>
      </c>
      <c r="F28" s="14">
        <f t="shared" si="0"/>
        <v>21.513490940018603</v>
      </c>
      <c r="G28" s="14">
        <f t="shared" si="7"/>
        <v>21.648248040923797</v>
      </c>
      <c r="H28" s="14">
        <f t="shared" si="1"/>
        <v>100.21400272</v>
      </c>
      <c r="I28" s="14">
        <f t="shared" si="2"/>
        <v>792.02911882259025</v>
      </c>
      <c r="J28" s="14">
        <f t="shared" si="8"/>
        <v>0.26576053586988052</v>
      </c>
      <c r="K28" s="15">
        <f t="shared" si="3"/>
        <v>77.448567384066962</v>
      </c>
      <c r="L28" s="15">
        <f t="shared" si="4"/>
        <v>249.63927074999995</v>
      </c>
      <c r="M28" s="16">
        <f t="shared" si="9"/>
        <v>31.024192288090546</v>
      </c>
    </row>
    <row r="29" spans="1:13" x14ac:dyDescent="0.25">
      <c r="A29" s="2">
        <v>123.79600000000001</v>
      </c>
      <c r="B29" s="2">
        <f t="shared" si="5"/>
        <v>2100</v>
      </c>
      <c r="C29" s="10">
        <v>0.13089999999999999</v>
      </c>
      <c r="D29" s="14">
        <f t="shared" si="6"/>
        <v>5.8904999999999994</v>
      </c>
      <c r="E29" s="2">
        <v>1.32287</v>
      </c>
      <c r="F29" s="14">
        <f t="shared" si="0"/>
        <v>22.208818216340998</v>
      </c>
      <c r="G29" s="14">
        <f t="shared" si="7"/>
        <v>22.347930737210287</v>
      </c>
      <c r="H29" s="14">
        <f t="shared" si="1"/>
        <v>100.989805696</v>
      </c>
      <c r="I29" s="14">
        <f t="shared" si="2"/>
        <v>798.16058279752031</v>
      </c>
      <c r="J29" s="14">
        <f t="shared" si="8"/>
        <v>0.26358145052741094</v>
      </c>
      <c r="K29" s="15">
        <f t="shared" si="3"/>
        <v>79.951745578827584</v>
      </c>
      <c r="L29" s="15">
        <f t="shared" si="4"/>
        <v>255.59468549999997</v>
      </c>
      <c r="M29" s="16">
        <f t="shared" si="9"/>
        <v>31.280676052565106</v>
      </c>
    </row>
    <row r="30" spans="1:13" x14ac:dyDescent="0.25">
      <c r="A30" s="2">
        <v>124.794</v>
      </c>
      <c r="B30" s="2">
        <f t="shared" si="5"/>
        <v>2150</v>
      </c>
      <c r="C30" s="10">
        <v>0.13435</v>
      </c>
      <c r="D30" s="14">
        <f t="shared" si="6"/>
        <v>6.04575</v>
      </c>
      <c r="E30" s="2">
        <v>1.3216399999999999</v>
      </c>
      <c r="F30" s="14">
        <f t="shared" si="0"/>
        <v>22.920902167981524</v>
      </c>
      <c r="G30" s="14">
        <f t="shared" si="7"/>
        <v>23.064475069975927</v>
      </c>
      <c r="H30" s="14">
        <f t="shared" si="1"/>
        <v>101.80395014399998</v>
      </c>
      <c r="I30" s="14">
        <f t="shared" si="2"/>
        <v>804.59507390896101</v>
      </c>
      <c r="J30" s="14">
        <f t="shared" si="8"/>
        <v>0.26212389320188895</v>
      </c>
      <c r="K30" s="15">
        <f t="shared" si="3"/>
        <v>82.515247804733491</v>
      </c>
      <c r="L30" s="15">
        <f t="shared" si="4"/>
        <v>262.33113824999998</v>
      </c>
      <c r="M30" s="16">
        <f t="shared" si="9"/>
        <v>31.454614330265652</v>
      </c>
    </row>
    <row r="31" spans="1:13" x14ac:dyDescent="0.25">
      <c r="A31" s="2">
        <v>125.137</v>
      </c>
      <c r="B31" s="2">
        <f t="shared" si="5"/>
        <v>2200</v>
      </c>
      <c r="C31" s="10">
        <v>0.13769999999999999</v>
      </c>
      <c r="D31" s="14">
        <f t="shared" si="6"/>
        <v>6.1964999999999986</v>
      </c>
      <c r="E31" s="2">
        <v>1.3165199999999999</v>
      </c>
      <c r="F31" s="14">
        <f t="shared" si="0"/>
        <v>23.518410269830163</v>
      </c>
      <c r="G31" s="14">
        <f t="shared" si="7"/>
        <v>23.665725867967975</v>
      </c>
      <c r="H31" s="14">
        <f t="shared" si="1"/>
        <v>102.08376131199999</v>
      </c>
      <c r="I31" s="14">
        <f t="shared" si="2"/>
        <v>806.80652726690096</v>
      </c>
      <c r="J31" s="14">
        <f t="shared" si="8"/>
        <v>0.26183435211624262</v>
      </c>
      <c r="K31" s="15">
        <f t="shared" si="3"/>
        <v>84.666276971388598</v>
      </c>
      <c r="L31" s="15">
        <f t="shared" si="4"/>
        <v>268.87233149999992</v>
      </c>
      <c r="M31" s="16">
        <f t="shared" si="9"/>
        <v>31.489397402494955</v>
      </c>
    </row>
    <row r="32" spans="1:13" x14ac:dyDescent="0.25">
      <c r="A32" s="2">
        <v>126.02800000000001</v>
      </c>
      <c r="B32" s="2">
        <f t="shared" si="5"/>
        <v>2250</v>
      </c>
      <c r="C32" s="10">
        <v>0.14105000000000001</v>
      </c>
      <c r="D32" s="14">
        <f t="shared" si="6"/>
        <v>6.3472500000000007</v>
      </c>
      <c r="E32" s="2">
        <v>1.3046500000000001</v>
      </c>
      <c r="F32" s="14">
        <f t="shared" si="0"/>
        <v>24.2241811023985</v>
      </c>
      <c r="G32" s="14">
        <f t="shared" si="7"/>
        <v>24.375917537283151</v>
      </c>
      <c r="H32" s="14">
        <f t="shared" si="1"/>
        <v>102.810617728</v>
      </c>
      <c r="I32" s="14">
        <f t="shared" si="2"/>
        <v>812.55114808883854</v>
      </c>
      <c r="J32" s="14">
        <f t="shared" si="8"/>
        <v>0.26039019824758736</v>
      </c>
      <c r="K32" s="15">
        <f t="shared" si="3"/>
        <v>87.207051968634602</v>
      </c>
      <c r="L32" s="15">
        <f t="shared" si="4"/>
        <v>275.41352475000002</v>
      </c>
      <c r="M32" s="16">
        <f t="shared" si="9"/>
        <v>31.664041207778265</v>
      </c>
    </row>
    <row r="33" spans="1:13" x14ac:dyDescent="0.25">
      <c r="A33" s="2">
        <v>126.66</v>
      </c>
      <c r="B33" s="2">
        <f t="shared" si="5"/>
        <v>2300</v>
      </c>
      <c r="C33" s="10">
        <v>0.14495</v>
      </c>
      <c r="D33" s="14">
        <f t="shared" si="6"/>
        <v>6.5227499999999994</v>
      </c>
      <c r="E33" s="2">
        <v>1.2964599999999999</v>
      </c>
      <c r="F33" s="14">
        <f t="shared" si="0"/>
        <v>24.886674179595097</v>
      </c>
      <c r="G33" s="14">
        <f t="shared" si="7"/>
        <v>25.042560366219327</v>
      </c>
      <c r="H33" s="14">
        <f t="shared" si="1"/>
        <v>103.32618815999999</v>
      </c>
      <c r="I33" s="14">
        <f t="shared" si="2"/>
        <v>816.6258959670256</v>
      </c>
      <c r="J33" s="14">
        <f t="shared" si="8"/>
        <v>0.26046657788229738</v>
      </c>
      <c r="K33" s="15">
        <f t="shared" si="3"/>
        <v>89.592027046542356</v>
      </c>
      <c r="L33" s="15">
        <f t="shared" si="4"/>
        <v>283.02864525000001</v>
      </c>
      <c r="M33" s="16">
        <f t="shared" si="9"/>
        <v>31.654755993834289</v>
      </c>
    </row>
    <row r="34" spans="1:13" x14ac:dyDescent="0.25">
      <c r="A34" s="2">
        <v>126.822</v>
      </c>
      <c r="B34" s="2">
        <f t="shared" si="5"/>
        <v>2350</v>
      </c>
      <c r="C34" s="10">
        <v>0.14985000000000001</v>
      </c>
      <c r="D34" s="14">
        <f t="shared" si="6"/>
        <v>6.7432500000000015</v>
      </c>
      <c r="E34" s="2">
        <v>1.2822899999999999</v>
      </c>
      <c r="F34" s="14">
        <f t="shared" si="0"/>
        <v>25.460211223099272</v>
      </c>
      <c r="G34" s="14">
        <f t="shared" si="7"/>
        <v>25.619689954952904</v>
      </c>
      <c r="H34" s="14">
        <f t="shared" si="1"/>
        <v>103.458343872</v>
      </c>
      <c r="I34" s="14">
        <f t="shared" si="2"/>
        <v>817.67037248010513</v>
      </c>
      <c r="J34" s="14">
        <f t="shared" si="8"/>
        <v>0.26320576134436663</v>
      </c>
      <c r="K34" s="15">
        <f t="shared" si="3"/>
        <v>91.656760403157378</v>
      </c>
      <c r="L34" s="15">
        <f t="shared" si="4"/>
        <v>292.59636075000003</v>
      </c>
      <c r="M34" s="16">
        <f t="shared" si="9"/>
        <v>31.325324815461624</v>
      </c>
    </row>
    <row r="35" spans="1:13" x14ac:dyDescent="0.25">
      <c r="A35" s="2">
        <v>126.69</v>
      </c>
      <c r="B35" s="2">
        <f t="shared" si="5"/>
        <v>2400</v>
      </c>
      <c r="C35" s="10">
        <v>0.1537</v>
      </c>
      <c r="D35" s="14">
        <f t="shared" si="6"/>
        <v>6.9164999999999992</v>
      </c>
      <c r="E35" s="2">
        <v>1.2730399999999999</v>
      </c>
      <c r="F35" s="14">
        <f t="shared" si="0"/>
        <v>25.97485429788399</v>
      </c>
      <c r="G35" s="14">
        <f t="shared" si="7"/>
        <v>26.137556672471955</v>
      </c>
      <c r="H35" s="14">
        <f t="shared" si="1"/>
        <v>103.35066144</v>
      </c>
      <c r="I35" s="14">
        <f t="shared" si="2"/>
        <v>816.81931754352183</v>
      </c>
      <c r="J35" s="14">
        <f t="shared" si="8"/>
        <v>0.26461922538017674</v>
      </c>
      <c r="K35" s="15">
        <f t="shared" si="3"/>
        <v>93.509475472382363</v>
      </c>
      <c r="L35" s="15">
        <f t="shared" si="4"/>
        <v>300.11385149999995</v>
      </c>
      <c r="M35" s="16">
        <f t="shared" si="9"/>
        <v>31.158000540465686</v>
      </c>
    </row>
    <row r="36" spans="1:13" x14ac:dyDescent="0.25">
      <c r="A36" s="2">
        <v>126.55200000000001</v>
      </c>
      <c r="B36" s="2">
        <f t="shared" si="5"/>
        <v>2450</v>
      </c>
      <c r="C36" s="10">
        <v>0.15565000000000001</v>
      </c>
      <c r="D36" s="14">
        <f t="shared" si="6"/>
        <v>7.0042500000000008</v>
      </c>
      <c r="E36" s="2">
        <v>1.2698400000000001</v>
      </c>
      <c r="F36" s="14">
        <f t="shared" si="0"/>
        <v>26.487113935292339</v>
      </c>
      <c r="G36" s="14">
        <f t="shared" si="7"/>
        <v>26.653025023140291</v>
      </c>
      <c r="H36" s="14">
        <f t="shared" si="1"/>
        <v>103.238084352</v>
      </c>
      <c r="I36" s="14">
        <f t="shared" si="2"/>
        <v>815.92957829163925</v>
      </c>
      <c r="J36" s="14">
        <f t="shared" si="8"/>
        <v>0.26279381023050385</v>
      </c>
      <c r="K36" s="15">
        <f t="shared" si="3"/>
        <v>95.353610167052423</v>
      </c>
      <c r="L36" s="15">
        <f t="shared" si="4"/>
        <v>303.92141175000006</v>
      </c>
      <c r="M36" s="16">
        <f t="shared" si="9"/>
        <v>31.374429862641094</v>
      </c>
    </row>
    <row r="37" spans="1:13" x14ac:dyDescent="0.25">
      <c r="A37" s="2">
        <v>126.438</v>
      </c>
      <c r="B37" s="2">
        <f t="shared" si="5"/>
        <v>2500</v>
      </c>
      <c r="C37" s="10">
        <v>0.15959999999999999</v>
      </c>
      <c r="D37" s="14">
        <f t="shared" si="6"/>
        <v>7.1819999999999986</v>
      </c>
      <c r="E37" s="2">
        <v>1.2744599999999999</v>
      </c>
      <c r="F37" s="14">
        <f t="shared" si="0"/>
        <v>27.003320339969086</v>
      </c>
      <c r="G37" s="14">
        <f t="shared" si="7"/>
        <v>27.172464863002286</v>
      </c>
      <c r="H37" s="14">
        <f t="shared" si="1"/>
        <v>103.145085888</v>
      </c>
      <c r="I37" s="14">
        <f t="shared" si="2"/>
        <v>815.1945763009536</v>
      </c>
      <c r="J37" s="14">
        <f t="shared" si="8"/>
        <v>0.26431168597365368</v>
      </c>
      <c r="K37" s="15">
        <f t="shared" si="3"/>
        <v>97.211953223888713</v>
      </c>
      <c r="L37" s="15">
        <f t="shared" si="4"/>
        <v>311.63416199999995</v>
      </c>
      <c r="M37" s="16">
        <f t="shared" si="9"/>
        <v>31.194254378276003</v>
      </c>
    </row>
    <row r="38" spans="1:13" x14ac:dyDescent="0.25">
      <c r="A38" s="2">
        <v>126.239</v>
      </c>
      <c r="B38" s="2">
        <f t="shared" si="5"/>
        <v>2550</v>
      </c>
      <c r="C38" s="10">
        <v>0.16259999999999999</v>
      </c>
      <c r="D38" s="14">
        <f t="shared" si="6"/>
        <v>7.3170000000000002</v>
      </c>
      <c r="E38" s="2">
        <v>1.2787599999999999</v>
      </c>
      <c r="F38" s="14">
        <f t="shared" si="0"/>
        <v>27.500036377713226</v>
      </c>
      <c r="G38" s="14">
        <f t="shared" si="7"/>
        <v>27.672292251359217</v>
      </c>
      <c r="H38" s="14">
        <f t="shared" si="1"/>
        <v>102.982746464</v>
      </c>
      <c r="I38" s="14">
        <f t="shared" si="2"/>
        <v>813.91154651019542</v>
      </c>
      <c r="J38" s="14">
        <f t="shared" si="8"/>
        <v>0.26441611462962927</v>
      </c>
      <c r="K38" s="15">
        <f t="shared" si="3"/>
        <v>99.000130959767617</v>
      </c>
      <c r="L38" s="15">
        <f t="shared" si="4"/>
        <v>317.49194699999998</v>
      </c>
      <c r="M38" s="16">
        <f t="shared" si="9"/>
        <v>31.181934501087554</v>
      </c>
    </row>
    <row r="39" spans="1:13" x14ac:dyDescent="0.25">
      <c r="A39" s="2">
        <v>126.161</v>
      </c>
      <c r="B39" s="2">
        <f t="shared" si="5"/>
        <v>2600</v>
      </c>
      <c r="C39" s="10">
        <v>0.16805</v>
      </c>
      <c r="D39" s="14">
        <f t="shared" si="6"/>
        <v>7.5622500000000006</v>
      </c>
      <c r="E39" s="2">
        <v>1.27634</v>
      </c>
      <c r="F39" s="14">
        <f t="shared" ref="F39:F70" si="10">(2*PI()*B39*H39/60)*10^-3</f>
        <v>28.021928006669459</v>
      </c>
      <c r="G39" s="14">
        <f t="shared" si="7"/>
        <v>28.197452926845411</v>
      </c>
      <c r="H39" s="14">
        <f t="shared" ref="H39:H70" si="11">A39*$J$3</f>
        <v>102.919115936</v>
      </c>
      <c r="I39" s="14">
        <f t="shared" ref="I39:I70" si="12">(F39*10^3)/($K$3*(10^-6)*B39/120)*10^-3</f>
        <v>813.40865041130519</v>
      </c>
      <c r="J39" s="14">
        <f t="shared" si="8"/>
        <v>0.26818911692553454</v>
      </c>
      <c r="K39" s="15">
        <f t="shared" ref="K39:K70" si="13">(F39*3600)*10^-3</f>
        <v>100.87894082401004</v>
      </c>
      <c r="L39" s="15">
        <f t="shared" ref="L39:L70" si="14">D39*(43391*10^3)*10^-6</f>
        <v>328.13358975</v>
      </c>
      <c r="M39" s="16">
        <f t="shared" si="9"/>
        <v>30.743253350218787</v>
      </c>
    </row>
    <row r="40" spans="1:13" x14ac:dyDescent="0.25">
      <c r="A40" s="2">
        <v>125.84699999999999</v>
      </c>
      <c r="B40" s="2">
        <f t="shared" ref="B40:B71" si="15">B39+50</f>
        <v>2650</v>
      </c>
      <c r="C40" s="10">
        <v>0.17144999999999999</v>
      </c>
      <c r="D40" s="14">
        <f t="shared" si="6"/>
        <v>7.7152499999999993</v>
      </c>
      <c r="E40" s="2">
        <v>1.28027</v>
      </c>
      <c r="F40" s="14">
        <f t="shared" si="10"/>
        <v>28.489726712804178</v>
      </c>
      <c r="G40" s="14">
        <f t="shared" si="7"/>
        <v>28.668181850006352</v>
      </c>
      <c r="H40" s="14">
        <f t="shared" si="11"/>
        <v>102.66296227199999</v>
      </c>
      <c r="I40" s="14">
        <f t="shared" si="12"/>
        <v>811.38417124397813</v>
      </c>
      <c r="J40" s="14">
        <f t="shared" si="8"/>
        <v>0.26912240337969984</v>
      </c>
      <c r="K40" s="15">
        <f t="shared" si="13"/>
        <v>102.56301616609504</v>
      </c>
      <c r="L40" s="15">
        <f t="shared" si="14"/>
        <v>334.77241274999994</v>
      </c>
      <c r="M40" s="16">
        <f t="shared" si="9"/>
        <v>30.636639179312141</v>
      </c>
    </row>
    <row r="41" spans="1:13" x14ac:dyDescent="0.25">
      <c r="A41" s="2">
        <v>124.911</v>
      </c>
      <c r="B41" s="2">
        <f t="shared" si="15"/>
        <v>2700</v>
      </c>
      <c r="C41" s="10">
        <v>0.17465</v>
      </c>
      <c r="D41" s="14">
        <f t="shared" si="6"/>
        <v>7.8592499999999994</v>
      </c>
      <c r="E41" s="2">
        <v>1.2837099999999999</v>
      </c>
      <c r="F41" s="14">
        <f t="shared" si="10"/>
        <v>28.811375430999771</v>
      </c>
      <c r="G41" s="14">
        <f t="shared" si="7"/>
        <v>28.991845324844405</v>
      </c>
      <c r="H41" s="14">
        <f t="shared" si="11"/>
        <v>101.89939593599999</v>
      </c>
      <c r="I41" s="14">
        <f t="shared" si="12"/>
        <v>805.34941805729636</v>
      </c>
      <c r="J41" s="14">
        <f t="shared" si="8"/>
        <v>0.27108484858206172</v>
      </c>
      <c r="K41" s="15">
        <f t="shared" si="13"/>
        <v>103.72095155159919</v>
      </c>
      <c r="L41" s="15">
        <f t="shared" si="14"/>
        <v>341.02071674999996</v>
      </c>
      <c r="M41" s="16">
        <f t="shared" si="9"/>
        <v>30.414853543233956</v>
      </c>
    </row>
    <row r="42" spans="1:13" x14ac:dyDescent="0.25">
      <c r="A42" s="2">
        <v>123.92700000000001</v>
      </c>
      <c r="B42" s="2">
        <f t="shared" si="15"/>
        <v>2750</v>
      </c>
      <c r="C42" s="10">
        <v>0.1784</v>
      </c>
      <c r="D42" s="14">
        <f t="shared" si="6"/>
        <v>8.0280000000000005</v>
      </c>
      <c r="E42" s="2">
        <v>1.2811999999999999</v>
      </c>
      <c r="F42" s="14">
        <f t="shared" si="10"/>
        <v>29.113751623313274</v>
      </c>
      <c r="G42" s="14">
        <f t="shared" si="7"/>
        <v>29.296115553749765</v>
      </c>
      <c r="H42" s="14">
        <f t="shared" si="11"/>
        <v>101.096672352</v>
      </c>
      <c r="I42" s="14">
        <f t="shared" si="12"/>
        <v>799.00519034822025</v>
      </c>
      <c r="J42" s="14">
        <f t="shared" si="8"/>
        <v>0.274029503511173</v>
      </c>
      <c r="K42" s="15">
        <f t="shared" si="13"/>
        <v>104.80950584392778</v>
      </c>
      <c r="L42" s="15">
        <f t="shared" si="14"/>
        <v>348.34294799999998</v>
      </c>
      <c r="M42" s="16">
        <f t="shared" si="9"/>
        <v>30.088022865307952</v>
      </c>
    </row>
    <row r="43" spans="1:13" x14ac:dyDescent="0.25">
      <c r="A43" s="2">
        <v>123.68899999999999</v>
      </c>
      <c r="B43" s="2">
        <f t="shared" si="15"/>
        <v>2800</v>
      </c>
      <c r="C43" s="10">
        <v>0.18004999999999999</v>
      </c>
      <c r="D43" s="14">
        <f t="shared" si="6"/>
        <v>8.1022499999999997</v>
      </c>
      <c r="E43" s="2">
        <v>1.2744800000000001</v>
      </c>
      <c r="F43" s="14">
        <f t="shared" si="10"/>
        <v>29.586163434047425</v>
      </c>
      <c r="G43" s="14">
        <f t="shared" si="7"/>
        <v>29.771486477266929</v>
      </c>
      <c r="H43" s="14">
        <f t="shared" si="11"/>
        <v>100.90251766399999</v>
      </c>
      <c r="I43" s="14">
        <f t="shared" si="12"/>
        <v>797.47071250801673</v>
      </c>
      <c r="J43" s="14">
        <f t="shared" si="8"/>
        <v>0.2721479831444345</v>
      </c>
      <c r="K43" s="15">
        <f t="shared" si="13"/>
        <v>106.51018836257073</v>
      </c>
      <c r="L43" s="15">
        <f t="shared" si="14"/>
        <v>351.56472974999997</v>
      </c>
      <c r="M43" s="16">
        <f t="shared" si="9"/>
        <v>30.296039206865501</v>
      </c>
    </row>
    <row r="44" spans="1:13" x14ac:dyDescent="0.25">
      <c r="A44" s="2">
        <v>123.389</v>
      </c>
      <c r="B44" s="2">
        <f t="shared" si="15"/>
        <v>2850</v>
      </c>
      <c r="C44" s="10">
        <v>0.18310000000000001</v>
      </c>
      <c r="D44" s="14">
        <f t="shared" si="6"/>
        <v>8.2394999999999996</v>
      </c>
      <c r="E44" s="2">
        <v>1.2603599999999999</v>
      </c>
      <c r="F44" s="14">
        <f t="shared" si="10"/>
        <v>30.041446958259602</v>
      </c>
      <c r="G44" s="14">
        <f t="shared" si="7"/>
        <v>30.229621825387362</v>
      </c>
      <c r="H44" s="14">
        <f t="shared" si="11"/>
        <v>100.65778486399999</v>
      </c>
      <c r="I44" s="14">
        <f t="shared" si="12"/>
        <v>795.53649674305473</v>
      </c>
      <c r="J44" s="14">
        <f t="shared" si="8"/>
        <v>0.27256378024154854</v>
      </c>
      <c r="K44" s="15">
        <f t="shared" si="13"/>
        <v>108.14920904973457</v>
      </c>
      <c r="L44" s="15">
        <f t="shared" si="14"/>
        <v>357.52014449999996</v>
      </c>
      <c r="M44" s="16">
        <f t="shared" si="9"/>
        <v>30.249822482306186</v>
      </c>
    </row>
    <row r="45" spans="1:13" x14ac:dyDescent="0.25">
      <c r="A45" s="2">
        <v>122.51900000000001</v>
      </c>
      <c r="B45" s="2">
        <f t="shared" si="15"/>
        <v>2900</v>
      </c>
      <c r="C45" s="10">
        <v>0.18790000000000001</v>
      </c>
      <c r="D45" s="14">
        <f t="shared" si="6"/>
        <v>8.4555000000000007</v>
      </c>
      <c r="E45" s="2">
        <v>1.2531000000000001</v>
      </c>
      <c r="F45" s="14">
        <f t="shared" si="10"/>
        <v>30.35295538912273</v>
      </c>
      <c r="G45" s="14">
        <f t="shared" si="7"/>
        <v>30.543081495738662</v>
      </c>
      <c r="H45" s="14">
        <f t="shared" si="11"/>
        <v>99.948059743999991</v>
      </c>
      <c r="I45" s="14">
        <f t="shared" si="12"/>
        <v>789.92727102466438</v>
      </c>
      <c r="J45" s="14">
        <f t="shared" si="8"/>
        <v>0.27683847162506192</v>
      </c>
      <c r="K45" s="15">
        <f t="shared" si="13"/>
        <v>109.27063940084183</v>
      </c>
      <c r="L45" s="15">
        <f t="shared" si="14"/>
        <v>366.89260049999996</v>
      </c>
      <c r="M45" s="16">
        <f t="shared" si="9"/>
        <v>29.782731854479533</v>
      </c>
    </row>
    <row r="46" spans="1:13" x14ac:dyDescent="0.25">
      <c r="A46" s="2">
        <v>121.837</v>
      </c>
      <c r="B46" s="2">
        <f t="shared" si="15"/>
        <v>2950</v>
      </c>
      <c r="C46" s="10">
        <v>0.19255</v>
      </c>
      <c r="D46" s="14">
        <f t="shared" si="6"/>
        <v>8.6647500000000015</v>
      </c>
      <c r="E46" s="2">
        <v>1.23943</v>
      </c>
      <c r="F46" s="14">
        <f t="shared" si="10"/>
        <v>30.70440988870245</v>
      </c>
      <c r="G46" s="14">
        <f t="shared" si="7"/>
        <v>30.896737450656129</v>
      </c>
      <c r="H46" s="14">
        <f t="shared" si="11"/>
        <v>99.391700512</v>
      </c>
      <c r="I46" s="14">
        <f t="shared" si="12"/>
        <v>785.53015385231754</v>
      </c>
      <c r="J46" s="14">
        <f t="shared" si="8"/>
        <v>0.28044223160578385</v>
      </c>
      <c r="K46" s="15">
        <f t="shared" si="13"/>
        <v>110.53587559932882</v>
      </c>
      <c r="L46" s="15">
        <f t="shared" si="14"/>
        <v>375.97216725000004</v>
      </c>
      <c r="M46" s="16">
        <f t="shared" si="9"/>
        <v>29.40001554046653</v>
      </c>
    </row>
    <row r="47" spans="1:13" x14ac:dyDescent="0.25">
      <c r="A47" s="2">
        <v>121.709</v>
      </c>
      <c r="B47" s="2">
        <f t="shared" si="15"/>
        <v>3000</v>
      </c>
      <c r="C47" s="10">
        <v>0.19900000000000001</v>
      </c>
      <c r="D47" s="14">
        <f t="shared" si="6"/>
        <v>8.9550000000000018</v>
      </c>
      <c r="E47" s="2">
        <v>1.2273499999999999</v>
      </c>
      <c r="F47" s="14">
        <f t="shared" si="10"/>
        <v>31.192019316255852</v>
      </c>
      <c r="G47" s="14">
        <f t="shared" si="7"/>
        <v>31.387401186457986</v>
      </c>
      <c r="H47" s="14">
        <f t="shared" si="11"/>
        <v>99.287281183999994</v>
      </c>
      <c r="I47" s="14">
        <f t="shared" si="12"/>
        <v>784.70488845926684</v>
      </c>
      <c r="J47" s="14">
        <f t="shared" si="8"/>
        <v>0.28530555769184274</v>
      </c>
      <c r="K47" s="15">
        <f t="shared" si="13"/>
        <v>112.29126953852106</v>
      </c>
      <c r="L47" s="15">
        <f t="shared" si="14"/>
        <v>388.56640500000003</v>
      </c>
      <c r="M47" s="16">
        <f t="shared" si="9"/>
        <v>28.898862097592058</v>
      </c>
    </row>
    <row r="48" spans="1:13" x14ac:dyDescent="0.25">
      <c r="A48" s="2">
        <v>121.123</v>
      </c>
      <c r="B48" s="2">
        <f t="shared" si="15"/>
        <v>3050</v>
      </c>
      <c r="C48" s="10">
        <v>0.20605000000000001</v>
      </c>
      <c r="D48" s="14">
        <f t="shared" si="6"/>
        <v>9.2722500000000014</v>
      </c>
      <c r="E48" s="2">
        <v>1.2193000000000001</v>
      </c>
      <c r="F48" s="14">
        <f t="shared" si="10"/>
        <v>31.559201085405121</v>
      </c>
      <c r="G48" s="14">
        <f t="shared" si="7"/>
        <v>31.756882924071402</v>
      </c>
      <c r="H48" s="14">
        <f t="shared" si="11"/>
        <v>98.809236447999993</v>
      </c>
      <c r="I48" s="14">
        <f t="shared" si="12"/>
        <v>780.92672033170743</v>
      </c>
      <c r="J48" s="14">
        <f t="shared" si="8"/>
        <v>0.29197607404257325</v>
      </c>
      <c r="K48" s="15">
        <f t="shared" si="13"/>
        <v>113.61312390745843</v>
      </c>
      <c r="L48" s="15">
        <f t="shared" si="14"/>
        <v>402.33219975000003</v>
      </c>
      <c r="M48" s="16">
        <f t="shared" si="9"/>
        <v>28.238635629476093</v>
      </c>
    </row>
    <row r="49" spans="1:13" x14ac:dyDescent="0.25">
      <c r="A49" s="2">
        <v>121.124</v>
      </c>
      <c r="B49" s="2">
        <f t="shared" si="15"/>
        <v>3100</v>
      </c>
      <c r="C49" s="10">
        <v>0.21004999999999999</v>
      </c>
      <c r="D49" s="14">
        <f t="shared" si="6"/>
        <v>9.4522499999999994</v>
      </c>
      <c r="E49" s="2">
        <v>1.20692</v>
      </c>
      <c r="F49" s="14">
        <f t="shared" si="10"/>
        <v>32.076829864000025</v>
      </c>
      <c r="G49" s="14">
        <f t="shared" si="7"/>
        <v>32.277754047376561</v>
      </c>
      <c r="H49" s="14">
        <f t="shared" si="11"/>
        <v>98.810052223999989</v>
      </c>
      <c r="I49" s="14">
        <f t="shared" si="12"/>
        <v>780.93316771759044</v>
      </c>
      <c r="J49" s="14">
        <f t="shared" si="8"/>
        <v>0.29284100703308535</v>
      </c>
      <c r="K49" s="15">
        <f t="shared" si="13"/>
        <v>115.47658751040009</v>
      </c>
      <c r="L49" s="15">
        <f t="shared" si="14"/>
        <v>410.14257974999998</v>
      </c>
      <c r="M49" s="16">
        <f t="shared" si="9"/>
        <v>28.155230208184719</v>
      </c>
    </row>
    <row r="50" spans="1:13" x14ac:dyDescent="0.25">
      <c r="A50" s="2">
        <v>120.851</v>
      </c>
      <c r="B50" s="2">
        <f t="shared" si="15"/>
        <v>3150</v>
      </c>
      <c r="C50" s="10">
        <v>0.21604999999999999</v>
      </c>
      <c r="D50" s="14">
        <f t="shared" si="6"/>
        <v>9.7222499999999989</v>
      </c>
      <c r="E50" s="2">
        <v>1.1927399999999999</v>
      </c>
      <c r="F50" s="14">
        <f t="shared" si="10"/>
        <v>32.520734396866928</v>
      </c>
      <c r="G50" s="14">
        <f t="shared" si="7"/>
        <v>32.724439127951626</v>
      </c>
      <c r="H50" s="14">
        <f t="shared" si="11"/>
        <v>98.587345375999988</v>
      </c>
      <c r="I50" s="14">
        <f t="shared" si="12"/>
        <v>779.17303137147474</v>
      </c>
      <c r="J50" s="14">
        <f t="shared" si="8"/>
        <v>0.29709447309352738</v>
      </c>
      <c r="K50" s="15">
        <f t="shared" si="13"/>
        <v>117.07464382872095</v>
      </c>
      <c r="L50" s="15">
        <f t="shared" si="14"/>
        <v>421.85814974999994</v>
      </c>
      <c r="M50" s="16">
        <f t="shared" si="9"/>
        <v>27.752135142606893</v>
      </c>
    </row>
    <row r="51" spans="1:13" x14ac:dyDescent="0.25">
      <c r="A51" s="2">
        <v>120.596</v>
      </c>
      <c r="B51" s="2">
        <f t="shared" si="15"/>
        <v>3200</v>
      </c>
      <c r="C51" s="10">
        <v>0.21795</v>
      </c>
      <c r="D51" s="14">
        <f>C51*60*0.75</f>
        <v>9.8077500000000004</v>
      </c>
      <c r="E51" s="2">
        <v>1.1848099999999999</v>
      </c>
      <c r="F51" s="14">
        <f t="shared" si="10"/>
        <v>32.967227393981297</v>
      </c>
      <c r="G51" s="14">
        <f t="shared" si="7"/>
        <v>33.173728886504357</v>
      </c>
      <c r="H51" s="14">
        <f t="shared" si="11"/>
        <v>98.379322496</v>
      </c>
      <c r="I51" s="14">
        <f t="shared" si="12"/>
        <v>777.52894797125703</v>
      </c>
      <c r="J51" s="14">
        <f t="shared" si="8"/>
        <v>0.29564810255593432</v>
      </c>
      <c r="K51" s="15">
        <f t="shared" si="13"/>
        <v>118.68201861833268</v>
      </c>
      <c r="L51" s="15">
        <f t="shared" si="14"/>
        <v>425.56808024999998</v>
      </c>
      <c r="M51" s="16">
        <f t="shared" si="9"/>
        <v>27.887904221720039</v>
      </c>
    </row>
    <row r="52" spans="1:13" x14ac:dyDescent="0.25">
      <c r="A52" s="10">
        <v>120.84</v>
      </c>
      <c r="B52" s="2">
        <f t="shared" si="15"/>
        <v>3250</v>
      </c>
      <c r="C52" s="10">
        <v>0.22305</v>
      </c>
      <c r="D52" s="14">
        <f t="shared" si="6"/>
        <v>10.03725</v>
      </c>
      <c r="E52" s="2">
        <v>1.17378</v>
      </c>
      <c r="F52" s="14">
        <f t="shared" si="10"/>
        <v>33.550084617333589</v>
      </c>
      <c r="G52" s="14">
        <f t="shared" si="7"/>
        <v>33.76023703521691</v>
      </c>
      <c r="H52" s="14">
        <f t="shared" si="11"/>
        <v>98.578371840000003</v>
      </c>
      <c r="I52" s="14">
        <f t="shared" si="12"/>
        <v>779.10211012675973</v>
      </c>
      <c r="J52" s="14">
        <f t="shared" si="8"/>
        <v>0.29730982011558943</v>
      </c>
      <c r="K52" s="15">
        <f t="shared" si="13"/>
        <v>120.78030462240092</v>
      </c>
      <c r="L52" s="15">
        <f t="shared" si="14"/>
        <v>435.52631474999998</v>
      </c>
      <c r="M52" s="16">
        <f t="shared" si="9"/>
        <v>27.732033755923798</v>
      </c>
    </row>
    <row r="53" spans="1:13" x14ac:dyDescent="0.25">
      <c r="A53" s="2">
        <v>121.633</v>
      </c>
      <c r="B53" s="2">
        <f t="shared" si="15"/>
        <v>3300</v>
      </c>
      <c r="C53" s="10">
        <v>0.22550000000000001</v>
      </c>
      <c r="D53" s="14">
        <f t="shared" si="6"/>
        <v>10.147500000000001</v>
      </c>
      <c r="E53" s="2">
        <v>1.1611800000000001</v>
      </c>
      <c r="F53" s="14">
        <f t="shared" si="10"/>
        <v>34.289795939852951</v>
      </c>
      <c r="G53" s="14">
        <f t="shared" si="7"/>
        <v>34.504581792338186</v>
      </c>
      <c r="H53" s="14">
        <f t="shared" si="11"/>
        <v>99.225282207999996</v>
      </c>
      <c r="I53" s="14">
        <f t="shared" si="12"/>
        <v>784.21488713214296</v>
      </c>
      <c r="J53" s="14">
        <f t="shared" si="8"/>
        <v>0.29409137780807054</v>
      </c>
      <c r="K53" s="15">
        <f t="shared" si="13"/>
        <v>123.44326538347063</v>
      </c>
      <c r="L53" s="15">
        <f t="shared" si="14"/>
        <v>440.31017250000002</v>
      </c>
      <c r="M53" s="16">
        <f t="shared" si="9"/>
        <v>28.035524294744889</v>
      </c>
    </row>
    <row r="54" spans="1:13" x14ac:dyDescent="0.25">
      <c r="A54" s="2">
        <v>122.181</v>
      </c>
      <c r="B54" s="2">
        <f t="shared" si="15"/>
        <v>3350</v>
      </c>
      <c r="C54" s="10">
        <v>0.22850000000000001</v>
      </c>
      <c r="D54" s="14">
        <f t="shared" si="6"/>
        <v>10.282500000000001</v>
      </c>
      <c r="E54" s="2">
        <v>1.1510400000000001</v>
      </c>
      <c r="F54" s="14">
        <f t="shared" si="10"/>
        <v>34.966166773386185</v>
      </c>
      <c r="G54" s="14">
        <f t="shared" si="7"/>
        <v>35.185189305679359</v>
      </c>
      <c r="H54" s="14">
        <f t="shared" si="11"/>
        <v>99.672327455999991</v>
      </c>
      <c r="I54" s="14">
        <f t="shared" si="12"/>
        <v>787.74805459614049</v>
      </c>
      <c r="J54" s="14">
        <f t="shared" si="8"/>
        <v>0.29223943946040581</v>
      </c>
      <c r="K54" s="15">
        <f t="shared" si="13"/>
        <v>125.87820038419027</v>
      </c>
      <c r="L54" s="15">
        <f t="shared" si="14"/>
        <v>446.1679575</v>
      </c>
      <c r="M54" s="16">
        <f t="shared" si="9"/>
        <v>28.213187044968436</v>
      </c>
    </row>
    <row r="55" spans="1:13" x14ac:dyDescent="0.25">
      <c r="A55" s="2">
        <v>122.93300000000001</v>
      </c>
      <c r="B55" s="2">
        <f t="shared" si="15"/>
        <v>3400</v>
      </c>
      <c r="C55" s="10">
        <v>0.23419999999999999</v>
      </c>
      <c r="D55" s="14">
        <f t="shared" si="6"/>
        <v>10.539</v>
      </c>
      <c r="E55" s="2">
        <v>1.14117</v>
      </c>
      <c r="F55" s="14">
        <f t="shared" si="10"/>
        <v>35.706471819553066</v>
      </c>
      <c r="G55" s="14">
        <f t="shared" si="7"/>
        <v>35.930131505439071</v>
      </c>
      <c r="H55" s="14">
        <f t="shared" si="11"/>
        <v>100.285791008</v>
      </c>
      <c r="I55" s="14">
        <f t="shared" si="12"/>
        <v>792.59648878031226</v>
      </c>
      <c r="J55" s="14">
        <f t="shared" si="8"/>
        <v>0.29331927155358772</v>
      </c>
      <c r="K55" s="15">
        <f t="shared" si="13"/>
        <v>128.54329855039103</v>
      </c>
      <c r="L55" s="15">
        <f t="shared" si="14"/>
        <v>457.29774899999995</v>
      </c>
      <c r="M55" s="16">
        <f t="shared" si="9"/>
        <v>28.109322390386627</v>
      </c>
    </row>
    <row r="56" spans="1:13" x14ac:dyDescent="0.25">
      <c r="A56" s="2">
        <v>123.47499999999999</v>
      </c>
      <c r="B56" s="2">
        <f t="shared" si="15"/>
        <v>3450</v>
      </c>
      <c r="C56" s="10">
        <v>0.23605000000000001</v>
      </c>
      <c r="D56" s="14">
        <f t="shared" si="6"/>
        <v>10.622250000000001</v>
      </c>
      <c r="E56" s="2">
        <v>1.12669</v>
      </c>
      <c r="F56" s="14">
        <f t="shared" si="10"/>
        <v>36.391308554304892</v>
      </c>
      <c r="G56" s="14">
        <f t="shared" si="7"/>
        <v>36.619257949063616</v>
      </c>
      <c r="H56" s="14">
        <f t="shared" si="11"/>
        <v>100.72794159999999</v>
      </c>
      <c r="I56" s="14">
        <f t="shared" si="12"/>
        <v>796.09097192901061</v>
      </c>
      <c r="J56" s="14">
        <f t="shared" si="8"/>
        <v>0.29007278123372299</v>
      </c>
      <c r="K56" s="15">
        <f t="shared" si="13"/>
        <v>131.00871079549762</v>
      </c>
      <c r="L56" s="15">
        <f t="shared" si="14"/>
        <v>460.91004975000004</v>
      </c>
      <c r="M56" s="16">
        <f t="shared" si="9"/>
        <v>28.42392151495881</v>
      </c>
    </row>
    <row r="57" spans="1:13" x14ac:dyDescent="0.25">
      <c r="A57" s="2">
        <v>123.428</v>
      </c>
      <c r="B57" s="2">
        <f t="shared" si="15"/>
        <v>3500</v>
      </c>
      <c r="C57" s="10">
        <v>0.24195</v>
      </c>
      <c r="D57" s="14">
        <f t="shared" si="6"/>
        <v>10.88775</v>
      </c>
      <c r="E57" s="2">
        <v>1.11975</v>
      </c>
      <c r="F57" s="14">
        <f t="shared" si="10"/>
        <v>36.904665939752171</v>
      </c>
      <c r="G57" s="14">
        <f t="shared" si="7"/>
        <v>37.135830923890786</v>
      </c>
      <c r="H57" s="14">
        <f t="shared" si="11"/>
        <v>100.689600128</v>
      </c>
      <c r="I57" s="14">
        <f t="shared" si="12"/>
        <v>795.78794479249973</v>
      </c>
      <c r="J57" s="14">
        <f t="shared" si="8"/>
        <v>0.29318719223798295</v>
      </c>
      <c r="K57" s="15">
        <f t="shared" si="13"/>
        <v>132.85679738310782</v>
      </c>
      <c r="L57" s="15">
        <f t="shared" si="14"/>
        <v>472.43036024999998</v>
      </c>
      <c r="M57" s="16">
        <f t="shared" si="9"/>
        <v>28.12198549492096</v>
      </c>
    </row>
    <row r="58" spans="1:13" x14ac:dyDescent="0.25">
      <c r="A58" s="2">
        <v>124.205</v>
      </c>
      <c r="B58" s="2">
        <f t="shared" si="15"/>
        <v>3550</v>
      </c>
      <c r="C58" s="10">
        <v>0.24545</v>
      </c>
      <c r="D58" s="14">
        <f t="shared" si="6"/>
        <v>11.045249999999999</v>
      </c>
      <c r="E58" s="2">
        <v>1.10622</v>
      </c>
      <c r="F58" s="14">
        <f t="shared" si="10"/>
        <v>37.667515398952226</v>
      </c>
      <c r="G58" s="14">
        <f t="shared" si="7"/>
        <v>37.903458751317345</v>
      </c>
      <c r="H58" s="14">
        <f t="shared" si="11"/>
        <v>101.32345807999999</v>
      </c>
      <c r="I58" s="14">
        <f t="shared" si="12"/>
        <v>800.7975636237519</v>
      </c>
      <c r="J58" s="14">
        <f t="shared" si="8"/>
        <v>0.29140480483502362</v>
      </c>
      <c r="K58" s="15">
        <f t="shared" si="13"/>
        <v>135.60305543622803</v>
      </c>
      <c r="L58" s="15">
        <f t="shared" si="14"/>
        <v>479.26444275</v>
      </c>
      <c r="M58" s="16">
        <f t="shared" si="9"/>
        <v>28.29399457596795</v>
      </c>
    </row>
    <row r="59" spans="1:13" x14ac:dyDescent="0.25">
      <c r="A59" s="2">
        <v>124.066</v>
      </c>
      <c r="B59" s="2">
        <f t="shared" si="15"/>
        <v>3600</v>
      </c>
      <c r="C59" s="10">
        <v>0.25505</v>
      </c>
      <c r="D59" s="14">
        <f t="shared" si="6"/>
        <v>11.477250000000002</v>
      </c>
      <c r="E59" s="2">
        <v>1.09697</v>
      </c>
      <c r="F59" s="14">
        <f t="shared" si="10"/>
        <v>38.155295682231532</v>
      </c>
      <c r="G59" s="14">
        <f t="shared" si="7"/>
        <v>38.394294413058319</v>
      </c>
      <c r="H59" s="14">
        <f t="shared" si="11"/>
        <v>101.21006521599999</v>
      </c>
      <c r="I59" s="14">
        <f t="shared" si="12"/>
        <v>799.90137698598619</v>
      </c>
      <c r="J59" s="14">
        <f t="shared" si="8"/>
        <v>0.29893113483279599</v>
      </c>
      <c r="K59" s="15">
        <f t="shared" si="13"/>
        <v>137.35906445603354</v>
      </c>
      <c r="L59" s="15">
        <f t="shared" si="14"/>
        <v>498.00935475000006</v>
      </c>
      <c r="M59" s="16">
        <f t="shared" si="9"/>
        <v>27.581623346209543</v>
      </c>
    </row>
    <row r="60" spans="1:13" x14ac:dyDescent="0.25">
      <c r="A60" s="2">
        <v>123.967</v>
      </c>
      <c r="B60" s="2">
        <f t="shared" si="15"/>
        <v>3650</v>
      </c>
      <c r="C60" s="10">
        <v>0.25755</v>
      </c>
      <c r="D60" s="14">
        <f t="shared" si="6"/>
        <v>11.589749999999999</v>
      </c>
      <c r="E60" s="2">
        <v>1.0940099999999999</v>
      </c>
      <c r="F60" s="14">
        <f t="shared" si="10"/>
        <v>38.654360986206868</v>
      </c>
      <c r="G60" s="14">
        <f t="shared" si="7"/>
        <v>38.896485783078148</v>
      </c>
      <c r="H60" s="14">
        <f t="shared" si="11"/>
        <v>101.129303392</v>
      </c>
      <c r="I60" s="14">
        <f t="shared" si="12"/>
        <v>799.26308578354872</v>
      </c>
      <c r="J60" s="14">
        <f t="shared" si="8"/>
        <v>0.29796393598729942</v>
      </c>
      <c r="K60" s="15">
        <f t="shared" si="13"/>
        <v>139.15569955034474</v>
      </c>
      <c r="L60" s="15">
        <f t="shared" si="14"/>
        <v>502.89084224999993</v>
      </c>
      <c r="M60" s="16">
        <f t="shared" si="9"/>
        <v>27.67115402772971</v>
      </c>
    </row>
    <row r="61" spans="1:13" x14ac:dyDescent="0.25">
      <c r="A61" s="2">
        <v>123.815</v>
      </c>
      <c r="B61" s="2">
        <f t="shared" si="15"/>
        <v>3700</v>
      </c>
      <c r="C61" s="10">
        <v>0.26445000000000002</v>
      </c>
      <c r="D61" s="14">
        <f t="shared" si="6"/>
        <v>11.90025</v>
      </c>
      <c r="E61" s="2">
        <v>1.09659</v>
      </c>
      <c r="F61" s="14">
        <f t="shared" si="10"/>
        <v>39.135828150413978</v>
      </c>
      <c r="G61" s="14">
        <f t="shared" si="7"/>
        <v>39.380968781368644</v>
      </c>
      <c r="H61" s="14">
        <f t="shared" si="11"/>
        <v>101.00530543999999</v>
      </c>
      <c r="I61" s="14">
        <f t="shared" si="12"/>
        <v>798.28308312930108</v>
      </c>
      <c r="J61" s="14">
        <f t="shared" si="8"/>
        <v>0.30218276411803446</v>
      </c>
      <c r="K61" s="15">
        <f t="shared" si="13"/>
        <v>140.88898134149031</v>
      </c>
      <c r="L61" s="15">
        <f t="shared" si="14"/>
        <v>516.36374775000002</v>
      </c>
      <c r="M61" s="16">
        <f t="shared" si="9"/>
        <v>27.284832050158254</v>
      </c>
    </row>
    <row r="62" spans="1:13" x14ac:dyDescent="0.25">
      <c r="A62" s="2">
        <v>123.767</v>
      </c>
      <c r="B62" s="2">
        <f t="shared" si="15"/>
        <v>3750</v>
      </c>
      <c r="C62" s="10">
        <v>0.2651</v>
      </c>
      <c r="D62" s="14">
        <f t="shared" si="6"/>
        <v>11.929500000000001</v>
      </c>
      <c r="E62" s="2">
        <v>1.0980799999999999</v>
      </c>
      <c r="F62" s="14">
        <f t="shared" si="10"/>
        <v>39.649313677655691</v>
      </c>
      <c r="G62" s="14">
        <f t="shared" si="7"/>
        <v>39.89767070065016</v>
      </c>
      <c r="H62" s="14">
        <f t="shared" si="11"/>
        <v>100.96614819199999</v>
      </c>
      <c r="I62" s="14">
        <f t="shared" si="12"/>
        <v>797.97360860690708</v>
      </c>
      <c r="J62" s="14">
        <f t="shared" si="8"/>
        <v>0.29900241769767277</v>
      </c>
      <c r="K62" s="15">
        <f t="shared" si="13"/>
        <v>142.73752923956047</v>
      </c>
      <c r="L62" s="15">
        <f t="shared" si="14"/>
        <v>517.63293450000003</v>
      </c>
      <c r="M62" s="16">
        <f t="shared" si="9"/>
        <v>27.575047823692998</v>
      </c>
    </row>
    <row r="63" spans="1:13" x14ac:dyDescent="0.25">
      <c r="A63" s="2">
        <v>123.509</v>
      </c>
      <c r="B63" s="2">
        <f t="shared" si="15"/>
        <v>3800</v>
      </c>
      <c r="C63" s="10">
        <v>0.26929999999999998</v>
      </c>
      <c r="D63" s="14">
        <f t="shared" si="6"/>
        <v>12.118499999999997</v>
      </c>
      <c r="E63" s="2">
        <v>1.09907</v>
      </c>
      <c r="F63" s="14">
        <f t="shared" si="10"/>
        <v>40.09421771651914</v>
      </c>
      <c r="G63" s="14">
        <f t="shared" si="7"/>
        <v>40.345361547969077</v>
      </c>
      <c r="H63" s="14">
        <f t="shared" si="11"/>
        <v>100.75567798399999</v>
      </c>
      <c r="I63" s="14">
        <f t="shared" si="12"/>
        <v>796.31018304903967</v>
      </c>
      <c r="J63" s="14">
        <f t="shared" si="8"/>
        <v>0.30036910155313812</v>
      </c>
      <c r="K63" s="15">
        <f t="shared" si="13"/>
        <v>144.3391837794689</v>
      </c>
      <c r="L63" s="15">
        <f t="shared" si="14"/>
        <v>525.83383349999986</v>
      </c>
      <c r="M63" s="16">
        <f t="shared" si="9"/>
        <v>27.449580948173992</v>
      </c>
    </row>
    <row r="64" spans="1:13" x14ac:dyDescent="0.25">
      <c r="A64" s="2">
        <v>122.672</v>
      </c>
      <c r="B64" s="2">
        <f t="shared" si="15"/>
        <v>3850</v>
      </c>
      <c r="C64" s="10">
        <v>0.27374999999999999</v>
      </c>
      <c r="D64" s="14">
        <f t="shared" si="6"/>
        <v>12.318750000000001</v>
      </c>
      <c r="E64" s="2">
        <v>1.1053299999999999</v>
      </c>
      <c r="F64" s="14">
        <f t="shared" si="10"/>
        <v>40.346486195817867</v>
      </c>
      <c r="G64" s="14">
        <f t="shared" si="7"/>
        <v>40.599210197079152</v>
      </c>
      <c r="H64" s="14">
        <f t="shared" si="11"/>
        <v>100.072873472</v>
      </c>
      <c r="I64" s="14">
        <f t="shared" si="12"/>
        <v>790.91372106479525</v>
      </c>
      <c r="J64" s="14">
        <f t="shared" si="8"/>
        <v>0.30342339026305137</v>
      </c>
      <c r="K64" s="15">
        <f t="shared" si="13"/>
        <v>145.24735030494432</v>
      </c>
      <c r="L64" s="15">
        <f t="shared" si="14"/>
        <v>534.52288125000007</v>
      </c>
      <c r="M64" s="16">
        <f t="shared" si="9"/>
        <v>27.173270855174319</v>
      </c>
    </row>
    <row r="65" spans="1:13" x14ac:dyDescent="0.25">
      <c r="A65" s="2">
        <v>122.157</v>
      </c>
      <c r="B65" s="2">
        <f t="shared" si="15"/>
        <v>3900</v>
      </c>
      <c r="C65" s="10">
        <v>0.27589999999999998</v>
      </c>
      <c r="D65" s="14">
        <f t="shared" si="6"/>
        <v>12.415499999999998</v>
      </c>
      <c r="E65" s="2">
        <v>1.11704</v>
      </c>
      <c r="F65" s="14">
        <f t="shared" si="10"/>
        <v>40.698884673283203</v>
      </c>
      <c r="G65" s="14">
        <f t="shared" si="7"/>
        <v>40.953816042810246</v>
      </c>
      <c r="H65" s="14">
        <f t="shared" si="11"/>
        <v>99.652748831999986</v>
      </c>
      <c r="I65" s="14">
        <f t="shared" si="12"/>
        <v>787.59331733494344</v>
      </c>
      <c r="J65" s="14">
        <f t="shared" si="8"/>
        <v>0.3031585624895542</v>
      </c>
      <c r="K65" s="15">
        <f t="shared" si="13"/>
        <v>146.51598482381954</v>
      </c>
      <c r="L65" s="15">
        <f t="shared" si="14"/>
        <v>538.72096049999982</v>
      </c>
      <c r="M65" s="16">
        <f t="shared" si="9"/>
        <v>27.197008389618727</v>
      </c>
    </row>
    <row r="66" spans="1:13" x14ac:dyDescent="0.25">
      <c r="A66" s="2">
        <v>121.184</v>
      </c>
      <c r="B66" s="2">
        <f t="shared" si="15"/>
        <v>3950</v>
      </c>
      <c r="C66" s="10">
        <v>0.28284999999999999</v>
      </c>
      <c r="D66" s="14">
        <f t="shared" si="6"/>
        <v>12.728249999999999</v>
      </c>
      <c r="E66" s="2">
        <v>1.12259</v>
      </c>
      <c r="F66" s="14">
        <f t="shared" si="10"/>
        <v>40.892336068939137</v>
      </c>
      <c r="G66" s="14">
        <f t="shared" si="7"/>
        <v>41.148479187378399</v>
      </c>
      <c r="H66" s="14">
        <f t="shared" si="11"/>
        <v>98.858998783999994</v>
      </c>
      <c r="I66" s="14">
        <f t="shared" si="12"/>
        <v>781.32001087058302</v>
      </c>
      <c r="J66" s="14">
        <f t="shared" si="8"/>
        <v>0.3093249192039198</v>
      </c>
      <c r="K66" s="15">
        <f t="shared" si="13"/>
        <v>147.2124098481809</v>
      </c>
      <c r="L66" s="15">
        <f t="shared" si="14"/>
        <v>552.29149574999997</v>
      </c>
      <c r="M66" s="16">
        <f t="shared" si="9"/>
        <v>26.654839153058045</v>
      </c>
    </row>
    <row r="67" spans="1:13" x14ac:dyDescent="0.25">
      <c r="A67" s="2">
        <v>120.004</v>
      </c>
      <c r="B67" s="2">
        <f t="shared" si="15"/>
        <v>4000</v>
      </c>
      <c r="C67" s="10">
        <v>0.28455000000000003</v>
      </c>
      <c r="D67" s="14">
        <f t="shared" si="6"/>
        <v>12.80475</v>
      </c>
      <c r="E67" s="2">
        <v>1.1246100000000001</v>
      </c>
      <c r="F67" s="14">
        <f t="shared" si="10"/>
        <v>41.006741063005101</v>
      </c>
      <c r="G67" s="14">
        <f t="shared" si="7"/>
        <v>41.263600796212856</v>
      </c>
      <c r="H67" s="14">
        <f t="shared" si="11"/>
        <v>97.896383103999995</v>
      </c>
      <c r="I67" s="14">
        <f t="shared" si="12"/>
        <v>773.71209552839821</v>
      </c>
      <c r="J67" s="14">
        <f t="shared" si="8"/>
        <v>0.31031586562787827</v>
      </c>
      <c r="K67" s="15">
        <f t="shared" si="13"/>
        <v>147.62426782681837</v>
      </c>
      <c r="L67" s="15">
        <f t="shared" si="14"/>
        <v>555.61090724999997</v>
      </c>
      <c r="M67" s="16">
        <f t="shared" si="9"/>
        <v>26.569720986487777</v>
      </c>
    </row>
    <row r="68" spans="1:13" x14ac:dyDescent="0.25">
      <c r="A68" s="2">
        <v>118.73399999999999</v>
      </c>
      <c r="B68" s="2">
        <f t="shared" si="15"/>
        <v>4050</v>
      </c>
      <c r="C68" s="10">
        <v>0.28710000000000002</v>
      </c>
      <c r="D68" s="14">
        <f t="shared" si="6"/>
        <v>12.919500000000003</v>
      </c>
      <c r="E68" s="2">
        <v>1.1222000000000001</v>
      </c>
      <c r="F68" s="14">
        <f t="shared" si="10"/>
        <v>41.079927113196511</v>
      </c>
      <c r="G68" s="14">
        <f t="shared" si="7"/>
        <v>41.337245272234732</v>
      </c>
      <c r="H68" s="14">
        <f t="shared" si="11"/>
        <v>96.860347583999996</v>
      </c>
      <c r="I68" s="14">
        <f t="shared" si="12"/>
        <v>765.52391545672526</v>
      </c>
      <c r="J68" s="14">
        <f t="shared" si="8"/>
        <v>0.31253896854800173</v>
      </c>
      <c r="K68" s="15">
        <f t="shared" si="13"/>
        <v>147.88773760750743</v>
      </c>
      <c r="L68" s="15">
        <f t="shared" si="14"/>
        <v>560.59002450000014</v>
      </c>
      <c r="M68" s="16">
        <f t="shared" si="9"/>
        <v>26.380729435813816</v>
      </c>
    </row>
    <row r="69" spans="1:13" x14ac:dyDescent="0.25">
      <c r="A69" s="2">
        <v>117.44199999999999</v>
      </c>
      <c r="B69" s="2">
        <f t="shared" si="15"/>
        <v>4100</v>
      </c>
      <c r="C69" s="10">
        <v>0.28894999999999998</v>
      </c>
      <c r="D69" s="14">
        <f t="shared" si="6"/>
        <v>13.002749999999999</v>
      </c>
      <c r="E69" s="2">
        <v>1.1239399999999999</v>
      </c>
      <c r="F69" s="14">
        <f t="shared" si="10"/>
        <v>41.134558231554628</v>
      </c>
      <c r="G69" s="14">
        <f t="shared" si="7"/>
        <v>41.392218591268218</v>
      </c>
      <c r="H69" s="14">
        <f t="shared" si="11"/>
        <v>95.806364991999985</v>
      </c>
      <c r="I69" s="14">
        <f t="shared" si="12"/>
        <v>757.19389289562139</v>
      </c>
      <c r="J69" s="14">
        <f t="shared" si="8"/>
        <v>0.31413513076931227</v>
      </c>
      <c r="K69" s="15">
        <f t="shared" si="13"/>
        <v>148.08440963359666</v>
      </c>
      <c r="L69" s="15">
        <f t="shared" si="14"/>
        <v>564.20232524999994</v>
      </c>
      <c r="M69" s="16">
        <f t="shared" si="9"/>
        <v>26.246685454190562</v>
      </c>
    </row>
    <row r="70" spans="1:13" x14ac:dyDescent="0.25">
      <c r="A70" s="2">
        <v>116.5</v>
      </c>
      <c r="B70" s="2">
        <f t="shared" si="15"/>
        <v>4150</v>
      </c>
      <c r="C70" s="10">
        <v>0.29304999999999998</v>
      </c>
      <c r="D70" s="14">
        <f t="shared" si="6"/>
        <v>13.187249999999999</v>
      </c>
      <c r="E70" s="2">
        <v>1.12233</v>
      </c>
      <c r="F70" s="14">
        <f t="shared" si="10"/>
        <v>41.302236040957787</v>
      </c>
      <c r="G70" s="14">
        <f t="shared" si="7"/>
        <v>41.560946707920174</v>
      </c>
      <c r="H70" s="14">
        <f t="shared" si="11"/>
        <v>95.037903999999997</v>
      </c>
      <c r="I70" s="14">
        <f t="shared" si="12"/>
        <v>751.12045539364021</v>
      </c>
      <c r="J70" s="14">
        <f t="shared" si="8"/>
        <v>0.31729907628612647</v>
      </c>
      <c r="K70" s="15">
        <f t="shared" si="13"/>
        <v>148.68804974744805</v>
      </c>
      <c r="L70" s="15">
        <f t="shared" si="14"/>
        <v>572.20796474999997</v>
      </c>
      <c r="M70" s="16">
        <f t="shared" si="9"/>
        <v>25.98496681401673</v>
      </c>
    </row>
    <row r="71" spans="1:13" x14ac:dyDescent="0.25">
      <c r="A71" s="2">
        <v>115.931</v>
      </c>
      <c r="B71" s="2">
        <f t="shared" si="15"/>
        <v>4200</v>
      </c>
      <c r="C71" s="10">
        <v>0.2949</v>
      </c>
      <c r="D71" s="14">
        <f t="shared" si="6"/>
        <v>13.270499999999998</v>
      </c>
      <c r="E71" s="2">
        <v>1.1217900000000001</v>
      </c>
      <c r="F71" s="14">
        <f t="shared" ref="F71:F97" si="16">(2*PI()*B71*H71/60)*10^-3</f>
        <v>41.595697835772199</v>
      </c>
      <c r="G71" s="14">
        <f t="shared" si="7"/>
        <v>41.856246700951971</v>
      </c>
      <c r="H71" s="14">
        <f t="shared" ref="H71:H97" si="17">A71*$J$3</f>
        <v>94.573727455999986</v>
      </c>
      <c r="I71" s="14">
        <f t="shared" ref="I71:I97" si="18">(F71*10^3)/($K$3*(10^-6)*B71/120)*10^-3</f>
        <v>747.45189282609533</v>
      </c>
      <c r="J71" s="14">
        <f t="shared" si="8"/>
        <v>0.3170494501050945</v>
      </c>
      <c r="K71" s="15">
        <f t="shared" ref="K71:K97" si="19">(F71*3600)*10^-3</f>
        <v>149.74451220877992</v>
      </c>
      <c r="L71" s="15">
        <f t="shared" ref="L71:L97" si="20">D71*(43391*10^3)*10^-6</f>
        <v>575.82026549999989</v>
      </c>
      <c r="M71" s="16">
        <f t="shared" si="9"/>
        <v>26.00542585606167</v>
      </c>
    </row>
    <row r="72" spans="1:13" x14ac:dyDescent="0.25">
      <c r="A72" s="2">
        <v>115.03400000000001</v>
      </c>
      <c r="B72" s="2">
        <f t="shared" ref="B72:B97" si="21">B71+50</f>
        <v>4250</v>
      </c>
      <c r="C72" s="10">
        <v>0.29715000000000003</v>
      </c>
      <c r="D72" s="14">
        <f t="shared" ref="D72:D97" si="22">C72*60*0.75</f>
        <v>13.37175</v>
      </c>
      <c r="E72" s="2">
        <v>1.12456</v>
      </c>
      <c r="F72" s="14">
        <f t="shared" si="16"/>
        <v>41.765212344228843</v>
      </c>
      <c r="G72" s="14">
        <f t="shared" ref="G72:G97" si="23">F72*((1.01325/($G$3*0.001)*SQRT(($I$3+273)/293)))</f>
        <v>42.026823021449474</v>
      </c>
      <c r="H72" s="14">
        <f t="shared" si="17"/>
        <v>93.841976383999992</v>
      </c>
      <c r="I72" s="14">
        <f t="shared" si="18"/>
        <v>741.66858768885857</v>
      </c>
      <c r="J72" s="14">
        <f t="shared" ref="J72:J97" si="24">D72/G72</f>
        <v>0.31817180168901615</v>
      </c>
      <c r="K72" s="15">
        <f t="shared" si="19"/>
        <v>150.35476443922383</v>
      </c>
      <c r="L72" s="15">
        <f t="shared" si="20"/>
        <v>580.21360425</v>
      </c>
      <c r="M72" s="16">
        <f t="shared" ref="M72:M97" si="25">K72/L72*100</f>
        <v>25.913691671117661</v>
      </c>
    </row>
    <row r="73" spans="1:13" x14ac:dyDescent="0.25">
      <c r="A73" s="2">
        <v>114.39100000000001</v>
      </c>
      <c r="B73" s="2">
        <f t="shared" si="21"/>
        <v>4300</v>
      </c>
      <c r="C73" s="10">
        <v>0.30220000000000002</v>
      </c>
      <c r="D73" s="14">
        <f t="shared" si="22"/>
        <v>13.599</v>
      </c>
      <c r="E73" s="2">
        <v>1.1227799999999999</v>
      </c>
      <c r="F73" s="14">
        <f t="shared" si="16"/>
        <v>42.020368285295355</v>
      </c>
      <c r="G73" s="14">
        <f t="shared" si="23"/>
        <v>42.283577218930652</v>
      </c>
      <c r="H73" s="14">
        <f t="shared" si="17"/>
        <v>93.317432416000003</v>
      </c>
      <c r="I73" s="14">
        <f t="shared" si="18"/>
        <v>737.52291856595639</v>
      </c>
      <c r="J73" s="14">
        <f t="shared" si="24"/>
        <v>0.32161422695125313</v>
      </c>
      <c r="K73" s="15">
        <f t="shared" si="19"/>
        <v>151.27332582706327</v>
      </c>
      <c r="L73" s="15">
        <f t="shared" si="20"/>
        <v>590.074209</v>
      </c>
      <c r="M73" s="16">
        <f t="shared" si="25"/>
        <v>25.636322265876778</v>
      </c>
    </row>
    <row r="74" spans="1:13" x14ac:dyDescent="0.25">
      <c r="A74" s="2">
        <v>114.01600000000001</v>
      </c>
      <c r="B74" s="2">
        <f t="shared" si="21"/>
        <v>4350</v>
      </c>
      <c r="C74" s="10">
        <v>0.30604999999999999</v>
      </c>
      <c r="D74" s="14">
        <f t="shared" si="22"/>
        <v>13.77225</v>
      </c>
      <c r="E74" s="2">
        <v>1.1194299999999999</v>
      </c>
      <c r="F74" s="14">
        <f t="shared" si="16"/>
        <v>42.369623017404038</v>
      </c>
      <c r="G74" s="14">
        <f t="shared" si="23"/>
        <v>42.635019627381944</v>
      </c>
      <c r="H74" s="14">
        <f t="shared" si="17"/>
        <v>93.011516415999992</v>
      </c>
      <c r="I74" s="14">
        <f t="shared" si="18"/>
        <v>735.10514885975351</v>
      </c>
      <c r="J74" s="14">
        <f t="shared" si="24"/>
        <v>0.32302670716152082</v>
      </c>
      <c r="K74" s="15">
        <f t="shared" si="19"/>
        <v>152.53064286265453</v>
      </c>
      <c r="L74" s="15">
        <f t="shared" si="20"/>
        <v>597.59169974999998</v>
      </c>
      <c r="M74" s="16">
        <f t="shared" si="25"/>
        <v>25.524223801378952</v>
      </c>
    </row>
    <row r="75" spans="1:13" x14ac:dyDescent="0.25">
      <c r="A75" s="2">
        <v>113.871</v>
      </c>
      <c r="B75" s="2">
        <f t="shared" si="21"/>
        <v>4400</v>
      </c>
      <c r="C75" s="10">
        <v>0.30919999999999997</v>
      </c>
      <c r="D75" s="14">
        <f t="shared" si="22"/>
        <v>13.914</v>
      </c>
      <c r="E75" s="2">
        <v>1.1198600000000001</v>
      </c>
      <c r="F75" s="14">
        <f t="shared" si="16"/>
        <v>42.802127201959941</v>
      </c>
      <c r="G75" s="14">
        <f t="shared" si="23"/>
        <v>43.070232949669268</v>
      </c>
      <c r="H75" s="14">
        <f t="shared" si="17"/>
        <v>92.893228895999997</v>
      </c>
      <c r="I75" s="14">
        <f t="shared" si="18"/>
        <v>734.17027790668851</v>
      </c>
      <c r="J75" s="14">
        <f t="shared" si="24"/>
        <v>0.32305374378307938</v>
      </c>
      <c r="K75" s="15">
        <f t="shared" si="19"/>
        <v>154.0876579270558</v>
      </c>
      <c r="L75" s="15">
        <f t="shared" si="20"/>
        <v>603.74237399999993</v>
      </c>
      <c r="M75" s="16">
        <f t="shared" si="25"/>
        <v>25.522087659041109</v>
      </c>
    </row>
    <row r="76" spans="1:13" x14ac:dyDescent="0.25">
      <c r="A76" s="2">
        <v>113.985</v>
      </c>
      <c r="B76" s="2">
        <f t="shared" si="21"/>
        <v>4450</v>
      </c>
      <c r="C76" s="10">
        <v>0.30990000000000001</v>
      </c>
      <c r="D76" s="14">
        <f t="shared" si="22"/>
        <v>13.945500000000001</v>
      </c>
      <c r="E76" s="2">
        <v>1.11873</v>
      </c>
      <c r="F76" s="14">
        <f t="shared" si="16"/>
        <v>43.331852565948928</v>
      </c>
      <c r="G76" s="14">
        <f t="shared" si="23"/>
        <v>43.603276429464103</v>
      </c>
      <c r="H76" s="14">
        <f t="shared" si="17"/>
        <v>92.986227359999987</v>
      </c>
      <c r="I76" s="14">
        <f t="shared" si="18"/>
        <v>734.90527989737438</v>
      </c>
      <c r="J76" s="14">
        <f t="shared" si="24"/>
        <v>0.31982688325175007</v>
      </c>
      <c r="K76" s="15">
        <f t="shared" si="19"/>
        <v>155.99466923741616</v>
      </c>
      <c r="L76" s="15">
        <f t="shared" si="20"/>
        <v>605.10919049999995</v>
      </c>
      <c r="M76" s="16">
        <f t="shared" si="25"/>
        <v>25.779590144469331</v>
      </c>
    </row>
    <row r="77" spans="1:13" x14ac:dyDescent="0.25">
      <c r="A77" s="2">
        <v>113.306</v>
      </c>
      <c r="B77" s="2">
        <f t="shared" si="21"/>
        <v>4500</v>
      </c>
      <c r="C77" s="10">
        <v>0.31445000000000001</v>
      </c>
      <c r="D77" s="14">
        <f t="shared" si="22"/>
        <v>14.15025</v>
      </c>
      <c r="E77" s="2">
        <v>1.1156299999999999</v>
      </c>
      <c r="F77" s="14">
        <f t="shared" si="16"/>
        <v>43.557702478629579</v>
      </c>
      <c r="G77" s="14">
        <f t="shared" si="23"/>
        <v>43.830541030237796</v>
      </c>
      <c r="H77" s="14">
        <f t="shared" si="17"/>
        <v>92.432315455999998</v>
      </c>
      <c r="I77" s="14">
        <f t="shared" si="18"/>
        <v>730.52750488267645</v>
      </c>
      <c r="J77" s="14">
        <f t="shared" si="24"/>
        <v>0.32283995742233779</v>
      </c>
      <c r="K77" s="15">
        <f t="shared" si="19"/>
        <v>156.80772892306649</v>
      </c>
      <c r="L77" s="15">
        <f t="shared" si="20"/>
        <v>613.99349774999996</v>
      </c>
      <c r="M77" s="16">
        <f t="shared" si="25"/>
        <v>25.538988523118526</v>
      </c>
    </row>
    <row r="78" spans="1:13" x14ac:dyDescent="0.25">
      <c r="A78" s="2">
        <v>113.074</v>
      </c>
      <c r="B78" s="2">
        <f t="shared" si="21"/>
        <v>4550</v>
      </c>
      <c r="C78" s="10">
        <v>0.31709999999999999</v>
      </c>
      <c r="D78" s="14">
        <f t="shared" si="22"/>
        <v>14.269500000000001</v>
      </c>
      <c r="E78" s="2">
        <v>1.1095299999999999</v>
      </c>
      <c r="F78" s="14">
        <f t="shared" si="16"/>
        <v>43.9514992984817</v>
      </c>
      <c r="G78" s="14">
        <f t="shared" si="23"/>
        <v>44.226804531017564</v>
      </c>
      <c r="H78" s="14">
        <f t="shared" si="17"/>
        <v>92.243055423999991</v>
      </c>
      <c r="I78" s="14">
        <f t="shared" si="18"/>
        <v>729.03171135777245</v>
      </c>
      <c r="J78" s="14">
        <f t="shared" si="24"/>
        <v>0.32264370332232301</v>
      </c>
      <c r="K78" s="15">
        <f t="shared" si="19"/>
        <v>158.22539747453411</v>
      </c>
      <c r="L78" s="15">
        <f t="shared" si="20"/>
        <v>619.16787449999993</v>
      </c>
      <c r="M78" s="16">
        <f t="shared" si="25"/>
        <v>25.554523093160597</v>
      </c>
    </row>
    <row r="79" spans="1:13" x14ac:dyDescent="0.25">
      <c r="A79" s="2">
        <v>112.19499999999999</v>
      </c>
      <c r="B79" s="2">
        <f t="shared" si="21"/>
        <v>4600</v>
      </c>
      <c r="C79" s="10">
        <v>0.31940000000000002</v>
      </c>
      <c r="D79" s="14">
        <f t="shared" si="22"/>
        <v>14.373000000000001</v>
      </c>
      <c r="E79" s="2">
        <v>1.1056900000000001</v>
      </c>
      <c r="F79" s="14">
        <f t="shared" si="16"/>
        <v>44.089063786194096</v>
      </c>
      <c r="G79" s="14">
        <f t="shared" si="23"/>
        <v>44.365230700899694</v>
      </c>
      <c r="H79" s="14">
        <f t="shared" si="17"/>
        <v>91.525988319999982</v>
      </c>
      <c r="I79" s="14">
        <f t="shared" si="18"/>
        <v>723.36445916643322</v>
      </c>
      <c r="J79" s="14">
        <f t="shared" si="24"/>
        <v>0.32396991456889973</v>
      </c>
      <c r="K79" s="15">
        <f t="shared" si="19"/>
        <v>158.72062963029873</v>
      </c>
      <c r="L79" s="15">
        <f t="shared" si="20"/>
        <v>623.65884299999993</v>
      </c>
      <c r="M79" s="16">
        <f t="shared" si="25"/>
        <v>25.449912466052975</v>
      </c>
    </row>
    <row r="80" spans="1:13" x14ac:dyDescent="0.25">
      <c r="A80" s="2">
        <v>111.06100000000001</v>
      </c>
      <c r="B80" s="2">
        <f t="shared" si="21"/>
        <v>4650</v>
      </c>
      <c r="C80" s="10">
        <v>0.32055</v>
      </c>
      <c r="D80" s="14">
        <f t="shared" si="22"/>
        <v>14.42475</v>
      </c>
      <c r="E80" s="2">
        <v>1.09782</v>
      </c>
      <c r="F80" s="14">
        <f t="shared" si="16"/>
        <v>44.117823076257061</v>
      </c>
      <c r="G80" s="14">
        <f t="shared" si="23"/>
        <v>44.394170134602</v>
      </c>
      <c r="H80" s="14">
        <f t="shared" si="17"/>
        <v>90.600898336</v>
      </c>
      <c r="I80" s="14">
        <f t="shared" si="18"/>
        <v>716.05312357487628</v>
      </c>
      <c r="J80" s="14">
        <f t="shared" si="24"/>
        <v>0.32492442039719455</v>
      </c>
      <c r="K80" s="15">
        <f t="shared" si="19"/>
        <v>158.82416307452542</v>
      </c>
      <c r="L80" s="15">
        <f t="shared" si="20"/>
        <v>625.90432724999994</v>
      </c>
      <c r="M80" s="16">
        <f t="shared" si="25"/>
        <v>25.375150188263127</v>
      </c>
    </row>
    <row r="81" spans="1:13" x14ac:dyDescent="0.25">
      <c r="A81" s="2">
        <v>109.973</v>
      </c>
      <c r="B81" s="2">
        <f t="shared" si="21"/>
        <v>4700</v>
      </c>
      <c r="C81" s="10">
        <v>0.32069999999999999</v>
      </c>
      <c r="D81" s="14">
        <f t="shared" si="22"/>
        <v>14.431499999999998</v>
      </c>
      <c r="E81" s="2">
        <v>1.09558</v>
      </c>
      <c r="F81" s="14">
        <f t="shared" si="16"/>
        <v>44.15536435063153</v>
      </c>
      <c r="G81" s="14">
        <f t="shared" si="23"/>
        <v>44.431946561575046</v>
      </c>
      <c r="H81" s="14">
        <f t="shared" si="17"/>
        <v>89.713334047999993</v>
      </c>
      <c r="I81" s="14">
        <f t="shared" si="18"/>
        <v>709.03836773394676</v>
      </c>
      <c r="J81" s="14">
        <f t="shared" si="24"/>
        <v>0.32480008455178566</v>
      </c>
      <c r="K81" s="15">
        <f t="shared" si="19"/>
        <v>158.95931166227351</v>
      </c>
      <c r="L81" s="15">
        <f t="shared" si="20"/>
        <v>626.19721649999985</v>
      </c>
      <c r="M81" s="16">
        <f t="shared" si="25"/>
        <v>25.384863981150186</v>
      </c>
    </row>
    <row r="82" spans="1:13" x14ac:dyDescent="0.25">
      <c r="A82" s="2">
        <v>108.654</v>
      </c>
      <c r="B82" s="2">
        <f t="shared" si="21"/>
        <v>4750</v>
      </c>
      <c r="C82" s="10">
        <v>0.32485000000000003</v>
      </c>
      <c r="D82" s="14">
        <f t="shared" si="22"/>
        <v>14.618250000000003</v>
      </c>
      <c r="E82" s="2">
        <v>1.0882700000000001</v>
      </c>
      <c r="F82" s="14">
        <f t="shared" si="16"/>
        <v>44.08987535089215</v>
      </c>
      <c r="G82" s="14">
        <f t="shared" si="23"/>
        <v>44.366047349110517</v>
      </c>
      <c r="H82" s="14">
        <f t="shared" si="17"/>
        <v>88.637325503999989</v>
      </c>
      <c r="I82" s="14">
        <f t="shared" si="18"/>
        <v>700.53426575399658</v>
      </c>
      <c r="J82" s="14">
        <f t="shared" si="24"/>
        <v>0.3294918270489805</v>
      </c>
      <c r="K82" s="15">
        <f t="shared" si="19"/>
        <v>158.72355126321173</v>
      </c>
      <c r="L82" s="15">
        <f t="shared" si="20"/>
        <v>634.30048575000012</v>
      </c>
      <c r="M82" s="16">
        <f t="shared" si="25"/>
        <v>25.023400553688084</v>
      </c>
    </row>
    <row r="83" spans="1:13" x14ac:dyDescent="0.25">
      <c r="A83" s="2">
        <v>107.07599999999999</v>
      </c>
      <c r="B83" s="2">
        <f t="shared" si="21"/>
        <v>4800</v>
      </c>
      <c r="C83" s="10">
        <v>0.32455000000000001</v>
      </c>
      <c r="D83" s="14">
        <f t="shared" si="22"/>
        <v>14.604749999999999</v>
      </c>
      <c r="E83" s="2">
        <v>1.08396</v>
      </c>
      <c r="F83" s="14">
        <f t="shared" si="16"/>
        <v>43.906914496806785</v>
      </c>
      <c r="G83" s="14">
        <f t="shared" si="23"/>
        <v>44.181940457204306</v>
      </c>
      <c r="H83" s="14">
        <f t="shared" si="17"/>
        <v>87.350030975999985</v>
      </c>
      <c r="I83" s="14">
        <f t="shared" si="18"/>
        <v>690.36029083029541</v>
      </c>
      <c r="J83" s="14">
        <f t="shared" si="24"/>
        <v>0.33055927034591231</v>
      </c>
      <c r="K83" s="15">
        <f t="shared" si="19"/>
        <v>158.06489218850442</v>
      </c>
      <c r="L83" s="15">
        <f t="shared" si="20"/>
        <v>633.71470724999995</v>
      </c>
      <c r="M83" s="16">
        <f t="shared" si="25"/>
        <v>24.942594890124262</v>
      </c>
    </row>
    <row r="84" spans="1:13" x14ac:dyDescent="0.25">
      <c r="A84" s="2">
        <v>105.24</v>
      </c>
      <c r="B84" s="2">
        <f t="shared" si="21"/>
        <v>4850</v>
      </c>
      <c r="C84" s="10">
        <v>0.32569999999999999</v>
      </c>
      <c r="D84" s="14">
        <f t="shared" si="22"/>
        <v>14.656499999999998</v>
      </c>
      <c r="E84" s="2">
        <v>1.0822099999999999</v>
      </c>
      <c r="F84" s="14">
        <f t="shared" si="16"/>
        <v>43.603577241035069</v>
      </c>
      <c r="G84" s="14">
        <f t="shared" si="23"/>
        <v>43.876703144891401</v>
      </c>
      <c r="H84" s="14">
        <f t="shared" si="17"/>
        <v>85.852266239999992</v>
      </c>
      <c r="I84" s="14">
        <f t="shared" si="18"/>
        <v>678.52289034872717</v>
      </c>
      <c r="J84" s="14">
        <f t="shared" si="24"/>
        <v>0.33403831531281458</v>
      </c>
      <c r="K84" s="15">
        <f t="shared" si="19"/>
        <v>156.97287806772624</v>
      </c>
      <c r="L84" s="15">
        <f t="shared" si="20"/>
        <v>635.96019149999984</v>
      </c>
      <c r="M84" s="16">
        <f t="shared" si="25"/>
        <v>24.682815082730894</v>
      </c>
    </row>
    <row r="85" spans="1:13" x14ac:dyDescent="0.25">
      <c r="A85" s="2">
        <v>103.63200000000001</v>
      </c>
      <c r="B85" s="2">
        <f t="shared" si="21"/>
        <v>4900</v>
      </c>
      <c r="C85" s="10">
        <v>0.32769999999999999</v>
      </c>
      <c r="D85" s="14">
        <f t="shared" si="22"/>
        <v>14.746499999999999</v>
      </c>
      <c r="E85" s="2">
        <v>1.0846</v>
      </c>
      <c r="F85" s="14">
        <f t="shared" si="16"/>
        <v>43.379995438115799</v>
      </c>
      <c r="G85" s="14">
        <f t="shared" si="23"/>
        <v>43.651720860959514</v>
      </c>
      <c r="H85" s="14">
        <f t="shared" si="17"/>
        <v>84.540498431999993</v>
      </c>
      <c r="I85" s="14">
        <f t="shared" si="18"/>
        <v>668.15549384852989</v>
      </c>
      <c r="J85" s="14">
        <f t="shared" si="24"/>
        <v>0.33782173323638026</v>
      </c>
      <c r="K85" s="15">
        <f t="shared" si="19"/>
        <v>156.16798357721689</v>
      </c>
      <c r="L85" s="15">
        <f t="shared" si="20"/>
        <v>639.86538150000001</v>
      </c>
      <c r="M85" s="16">
        <f t="shared" si="25"/>
        <v>24.406381106463545</v>
      </c>
    </row>
    <row r="86" spans="1:13" x14ac:dyDescent="0.25">
      <c r="A86" s="2">
        <v>102.33499999999999</v>
      </c>
      <c r="B86" s="2">
        <f t="shared" si="21"/>
        <v>4950</v>
      </c>
      <c r="C86" s="10">
        <v>0.32845000000000002</v>
      </c>
      <c r="D86" s="14">
        <f t="shared" si="22"/>
        <v>14.780250000000001</v>
      </c>
      <c r="E86" s="2">
        <v>1.08823</v>
      </c>
      <c r="F86" s="14">
        <f t="shared" si="16"/>
        <v>43.274188758455992</v>
      </c>
      <c r="G86" s="14">
        <f t="shared" si="23"/>
        <v>43.545251425011244</v>
      </c>
      <c r="H86" s="14">
        <f t="shared" si="17"/>
        <v>83.482436959999987</v>
      </c>
      <c r="I86" s="14">
        <f t="shared" si="18"/>
        <v>659.79323435801041</v>
      </c>
      <c r="J86" s="14">
        <f t="shared" si="24"/>
        <v>0.33942277323746523</v>
      </c>
      <c r="K86" s="15">
        <f t="shared" si="19"/>
        <v>155.78707953044159</v>
      </c>
      <c r="L86" s="15">
        <f t="shared" si="20"/>
        <v>641.32982774999994</v>
      </c>
      <c r="M86" s="16">
        <f t="shared" si="25"/>
        <v>24.291257445017784</v>
      </c>
    </row>
    <row r="87" spans="1:13" x14ac:dyDescent="0.25">
      <c r="A87" s="2">
        <v>101.10599999999999</v>
      </c>
      <c r="B87" s="2">
        <f t="shared" si="21"/>
        <v>5000</v>
      </c>
      <c r="C87" s="10">
        <v>0.32869999999999999</v>
      </c>
      <c r="D87" s="14">
        <f t="shared" si="22"/>
        <v>14.791500000000001</v>
      </c>
      <c r="E87" s="2">
        <v>1.08687</v>
      </c>
      <c r="F87" s="14">
        <f t="shared" si="16"/>
        <v>43.186347558375083</v>
      </c>
      <c r="G87" s="14">
        <f t="shared" si="23"/>
        <v>43.456860001561381</v>
      </c>
      <c r="H87" s="14">
        <f t="shared" si="17"/>
        <v>82.479848255999997</v>
      </c>
      <c r="I87" s="14">
        <f t="shared" si="18"/>
        <v>651.86939710754859</v>
      </c>
      <c r="J87" s="14">
        <f t="shared" si="24"/>
        <v>0.34037203791227783</v>
      </c>
      <c r="K87" s="15">
        <f t="shared" si="19"/>
        <v>155.4708512101503</v>
      </c>
      <c r="L87" s="15">
        <f t="shared" si="20"/>
        <v>641.81797649999999</v>
      </c>
      <c r="M87" s="16">
        <f t="shared" si="25"/>
        <v>24.223511478748726</v>
      </c>
    </row>
    <row r="88" spans="1:13" x14ac:dyDescent="0.25">
      <c r="A88" s="2">
        <v>99.314899999999994</v>
      </c>
      <c r="B88" s="2">
        <f t="shared" si="21"/>
        <v>5050</v>
      </c>
      <c r="C88" s="10">
        <v>0.32984999999999998</v>
      </c>
      <c r="D88" s="14">
        <f t="shared" si="22"/>
        <v>14.843249999999998</v>
      </c>
      <c r="E88" s="2">
        <v>1.0891</v>
      </c>
      <c r="F88" s="14">
        <f t="shared" si="16"/>
        <v>42.845511315021056</v>
      </c>
      <c r="G88" s="14">
        <f t="shared" si="23"/>
        <v>43.113888813945366</v>
      </c>
      <c r="H88" s="14">
        <f t="shared" si="17"/>
        <v>81.018711862399996</v>
      </c>
      <c r="I88" s="14">
        <f t="shared" si="18"/>
        <v>640.32148425213632</v>
      </c>
      <c r="J88" s="14">
        <f t="shared" si="24"/>
        <v>0.34428000832991168</v>
      </c>
      <c r="K88" s="15">
        <f t="shared" si="19"/>
        <v>154.2438407340758</v>
      </c>
      <c r="L88" s="15">
        <f t="shared" si="20"/>
        <v>644.06346074999988</v>
      </c>
      <c r="M88" s="16">
        <f t="shared" si="25"/>
        <v>23.948547019646437</v>
      </c>
    </row>
    <row r="89" spans="1:13" x14ac:dyDescent="0.25">
      <c r="A89" s="2">
        <v>97.581500000000005</v>
      </c>
      <c r="B89" s="2">
        <f t="shared" si="21"/>
        <v>5100</v>
      </c>
      <c r="C89" s="10">
        <v>0.32969999999999999</v>
      </c>
      <c r="D89" s="14">
        <f t="shared" si="22"/>
        <v>14.836500000000001</v>
      </c>
      <c r="E89" s="2">
        <v>1.09185</v>
      </c>
      <c r="F89" s="14">
        <f t="shared" si="16"/>
        <v>42.514512944364625</v>
      </c>
      <c r="G89" s="14">
        <f t="shared" si="23"/>
        <v>42.780817121903837</v>
      </c>
      <c r="H89" s="14">
        <f t="shared" si="17"/>
        <v>79.604645743999995</v>
      </c>
      <c r="I89" s="14">
        <f t="shared" si="18"/>
        <v>629.14558556218458</v>
      </c>
      <c r="J89" s="14">
        <f t="shared" si="24"/>
        <v>0.34680263253793003</v>
      </c>
      <c r="K89" s="15">
        <f t="shared" si="19"/>
        <v>153.05224659971265</v>
      </c>
      <c r="L89" s="15">
        <f t="shared" si="20"/>
        <v>643.77057149999996</v>
      </c>
      <c r="M89" s="16">
        <f t="shared" si="25"/>
        <v>23.774346541361382</v>
      </c>
    </row>
    <row r="90" spans="1:13" x14ac:dyDescent="0.25">
      <c r="A90" s="2">
        <v>95.848600000000005</v>
      </c>
      <c r="B90" s="2">
        <f t="shared" si="21"/>
        <v>5150</v>
      </c>
      <c r="C90" s="10">
        <v>0.33095000000000002</v>
      </c>
      <c r="D90" s="14">
        <f t="shared" si="22"/>
        <v>14.892750000000003</v>
      </c>
      <c r="E90" s="2">
        <v>1.0940700000000001</v>
      </c>
      <c r="F90" s="14">
        <f t="shared" si="16"/>
        <v>42.16892648469112</v>
      </c>
      <c r="G90" s="14">
        <f t="shared" si="23"/>
        <v>42.433065963365443</v>
      </c>
      <c r="H90" s="14">
        <f t="shared" si="17"/>
        <v>78.190987513599993</v>
      </c>
      <c r="I90" s="14">
        <f t="shared" si="18"/>
        <v>617.97291056517486</v>
      </c>
      <c r="J90" s="14">
        <f t="shared" si="24"/>
        <v>0.3509703968329238</v>
      </c>
      <c r="K90" s="15">
        <f t="shared" si="19"/>
        <v>151.80813534488803</v>
      </c>
      <c r="L90" s="15">
        <f t="shared" si="20"/>
        <v>646.2113152500001</v>
      </c>
      <c r="M90" s="16">
        <f t="shared" si="25"/>
        <v>23.492026797172059</v>
      </c>
    </row>
    <row r="91" spans="1:13" x14ac:dyDescent="0.25">
      <c r="A91" s="2">
        <v>94.803299999999993</v>
      </c>
      <c r="B91" s="2">
        <f t="shared" si="21"/>
        <v>5200</v>
      </c>
      <c r="C91" s="10">
        <v>0.33379999999999999</v>
      </c>
      <c r="D91" s="14">
        <f t="shared" si="22"/>
        <v>15.020999999999999</v>
      </c>
      <c r="E91" s="2">
        <v>1.0934600000000001</v>
      </c>
      <c r="F91" s="14">
        <f t="shared" si="16"/>
        <v>42.113985263190472</v>
      </c>
      <c r="G91" s="14">
        <f t="shared" si="23"/>
        <v>42.377780598752445</v>
      </c>
      <c r="H91" s="14">
        <f t="shared" si="17"/>
        <v>77.338256860799987</v>
      </c>
      <c r="I91" s="14">
        <f t="shared" si="18"/>
        <v>611.23345810145838</v>
      </c>
      <c r="J91" s="14">
        <f t="shared" si="24"/>
        <v>0.35445461720197308</v>
      </c>
      <c r="K91" s="15">
        <f t="shared" si="19"/>
        <v>151.61034694748571</v>
      </c>
      <c r="L91" s="15">
        <f t="shared" si="20"/>
        <v>651.77621099999999</v>
      </c>
      <c r="M91" s="16">
        <f t="shared" si="25"/>
        <v>23.261104714895112</v>
      </c>
    </row>
    <row r="92" spans="1:13" x14ac:dyDescent="0.25">
      <c r="A92" s="2">
        <v>93.0976</v>
      </c>
      <c r="B92" s="2">
        <f t="shared" si="21"/>
        <v>5250</v>
      </c>
      <c r="C92" s="10">
        <v>0.33129999999999998</v>
      </c>
      <c r="D92" s="14">
        <f t="shared" si="22"/>
        <v>14.9085</v>
      </c>
      <c r="E92" s="2">
        <v>1.0880399999999999</v>
      </c>
      <c r="F92" s="14">
        <f t="shared" si="16"/>
        <v>41.753927323532807</v>
      </c>
      <c r="G92" s="14">
        <f t="shared" si="23"/>
        <v>42.01546731317061</v>
      </c>
      <c r="H92" s="14">
        <f t="shared" si="17"/>
        <v>75.94678773759999</v>
      </c>
      <c r="I92" s="14">
        <f t="shared" si="18"/>
        <v>600.23615200047175</v>
      </c>
      <c r="J92" s="14">
        <f t="shared" si="24"/>
        <v>0.35483361136689356</v>
      </c>
      <c r="K92" s="15">
        <f t="shared" si="19"/>
        <v>150.3141383647181</v>
      </c>
      <c r="L92" s="15">
        <f t="shared" si="20"/>
        <v>646.89472349999994</v>
      </c>
      <c r="M92" s="16">
        <f t="shared" si="25"/>
        <v>23.236259765955275</v>
      </c>
    </row>
    <row r="93" spans="1:13" x14ac:dyDescent="0.25">
      <c r="A93" s="2">
        <v>91.788600000000002</v>
      </c>
      <c r="B93" s="2">
        <f t="shared" si="21"/>
        <v>5300</v>
      </c>
      <c r="C93" s="10">
        <v>0.33239999999999997</v>
      </c>
      <c r="D93" s="14">
        <f t="shared" si="22"/>
        <v>14.957999999999998</v>
      </c>
      <c r="E93" s="2">
        <v>1.0833900000000001</v>
      </c>
      <c r="F93" s="14">
        <f t="shared" si="16"/>
        <v>41.558910889427615</v>
      </c>
      <c r="G93" s="14">
        <f t="shared" si="23"/>
        <v>41.819229327000151</v>
      </c>
      <c r="H93" s="14">
        <f t="shared" si="17"/>
        <v>74.878936953600004</v>
      </c>
      <c r="I93" s="14">
        <f t="shared" si="18"/>
        <v>591.7965238793538</v>
      </c>
      <c r="J93" s="14">
        <f t="shared" si="24"/>
        <v>0.3576823447184504</v>
      </c>
      <c r="K93" s="15">
        <f t="shared" si="19"/>
        <v>149.61207920193942</v>
      </c>
      <c r="L93" s="15">
        <f t="shared" si="20"/>
        <v>649.04257799999982</v>
      </c>
      <c r="M93" s="16">
        <f t="shared" si="25"/>
        <v>23.051196373427977</v>
      </c>
    </row>
    <row r="94" spans="1:13" x14ac:dyDescent="0.25">
      <c r="A94" s="2">
        <v>90.593800000000002</v>
      </c>
      <c r="B94" s="2">
        <f t="shared" si="21"/>
        <v>5350</v>
      </c>
      <c r="C94" s="10">
        <v>0.33079999999999998</v>
      </c>
      <c r="D94" s="14">
        <f t="shared" si="22"/>
        <v>14.885999999999999</v>
      </c>
      <c r="E94" s="2">
        <v>1.0800700000000001</v>
      </c>
      <c r="F94" s="14">
        <f t="shared" si="16"/>
        <v>41.404905809489989</v>
      </c>
      <c r="G94" s="14">
        <f t="shared" si="23"/>
        <v>41.664259583626226</v>
      </c>
      <c r="H94" s="14">
        <f t="shared" si="17"/>
        <v>73.904247788799992</v>
      </c>
      <c r="I94" s="14">
        <f t="shared" si="18"/>
        <v>584.0931872260976</v>
      </c>
      <c r="J94" s="14">
        <f t="shared" si="24"/>
        <v>0.35728464033116042</v>
      </c>
      <c r="K94" s="15">
        <f t="shared" si="19"/>
        <v>149.05766091416396</v>
      </c>
      <c r="L94" s="15">
        <f t="shared" si="20"/>
        <v>645.91842599999995</v>
      </c>
      <c r="M94" s="16">
        <f t="shared" si="25"/>
        <v>23.076855360395612</v>
      </c>
    </row>
    <row r="95" spans="1:13" x14ac:dyDescent="0.25">
      <c r="A95" s="2">
        <v>89.6374</v>
      </c>
      <c r="B95" s="2">
        <f t="shared" si="21"/>
        <v>5400</v>
      </c>
      <c r="C95" s="10">
        <v>0.33879999999999999</v>
      </c>
      <c r="D95" s="14">
        <f t="shared" si="22"/>
        <v>15.245999999999999</v>
      </c>
      <c r="E95" s="2">
        <v>1.0789500000000001</v>
      </c>
      <c r="F95" s="14">
        <f t="shared" si="16"/>
        <v>41.350670222137346</v>
      </c>
      <c r="G95" s="14">
        <f t="shared" si="23"/>
        <v>41.609684273141809</v>
      </c>
      <c r="H95" s="14">
        <f t="shared" si="17"/>
        <v>73.124039622399991</v>
      </c>
      <c r="I95" s="14">
        <f t="shared" si="18"/>
        <v>577.92690736739837</v>
      </c>
      <c r="J95" s="14">
        <f t="shared" si="24"/>
        <v>0.36640508733302207</v>
      </c>
      <c r="K95" s="15">
        <f t="shared" si="19"/>
        <v>148.86241279969445</v>
      </c>
      <c r="L95" s="15">
        <f t="shared" si="20"/>
        <v>661.53918599999997</v>
      </c>
      <c r="M95" s="16">
        <f t="shared" si="25"/>
        <v>22.502433106010212</v>
      </c>
    </row>
    <row r="96" spans="1:13" x14ac:dyDescent="0.25">
      <c r="A96" s="2">
        <v>88.925600000000003</v>
      </c>
      <c r="B96" s="2">
        <f t="shared" si="21"/>
        <v>5450</v>
      </c>
      <c r="C96" s="10">
        <v>0.34379999999999999</v>
      </c>
      <c r="D96" s="14">
        <f t="shared" si="22"/>
        <v>15.471</v>
      </c>
      <c r="E96" s="2">
        <v>1.0792299999999999</v>
      </c>
      <c r="F96" s="14">
        <f t="shared" si="16"/>
        <v>41.402145635238007</v>
      </c>
      <c r="G96" s="14">
        <f t="shared" si="23"/>
        <v>41.661482120079761</v>
      </c>
      <c r="H96" s="14">
        <f t="shared" si="17"/>
        <v>72.543370265600004</v>
      </c>
      <c r="I96" s="14">
        <f t="shared" si="18"/>
        <v>573.3376580957314</v>
      </c>
      <c r="J96" s="14">
        <f t="shared" si="24"/>
        <v>0.37135020677873043</v>
      </c>
      <c r="K96" s="15">
        <f t="shared" si="19"/>
        <v>149.04772428685683</v>
      </c>
      <c r="L96" s="15">
        <f t="shared" si="20"/>
        <v>671.30216099999996</v>
      </c>
      <c r="M96" s="16">
        <f t="shared" si="25"/>
        <v>22.202777370004153</v>
      </c>
    </row>
    <row r="97" spans="1:13" x14ac:dyDescent="0.25">
      <c r="A97" s="2">
        <v>88.647400000000005</v>
      </c>
      <c r="B97" s="2">
        <f t="shared" si="21"/>
        <v>5500</v>
      </c>
      <c r="C97" s="10">
        <v>0.3488</v>
      </c>
      <c r="D97" s="14">
        <f t="shared" si="22"/>
        <v>15.696000000000002</v>
      </c>
      <c r="E97" s="2">
        <v>1.0836600000000001</v>
      </c>
      <c r="F97" s="14">
        <f t="shared" si="16"/>
        <v>41.651268660622797</v>
      </c>
      <c r="G97" s="14">
        <f t="shared" si="23"/>
        <v>41.912165612650611</v>
      </c>
      <c r="H97" s="14">
        <f t="shared" si="17"/>
        <v>72.316421382399994</v>
      </c>
      <c r="I97" s="14">
        <f t="shared" si="18"/>
        <v>571.54399534302297</v>
      </c>
      <c r="J97" s="14">
        <f t="shared" si="24"/>
        <v>0.37449747037796538</v>
      </c>
      <c r="K97" s="15">
        <f t="shared" si="19"/>
        <v>149.9445671782421</v>
      </c>
      <c r="L97" s="15">
        <f t="shared" si="20"/>
        <v>681.06513600000005</v>
      </c>
      <c r="M97" s="16">
        <f t="shared" si="25"/>
        <v>22.01618600812391</v>
      </c>
    </row>
    <row r="101" spans="1:13" x14ac:dyDescent="0.25">
      <c r="B101" s="1" t="s">
        <v>32</v>
      </c>
    </row>
    <row r="122" spans="2:2" x14ac:dyDescent="0.25">
      <c r="B122" s="1" t="s">
        <v>33</v>
      </c>
    </row>
    <row r="143" spans="2:2" x14ac:dyDescent="0.25">
      <c r="B143" s="1" t="s">
        <v>34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d7316b1-23f1-480c-8fa6-cbf037f4db9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6C48B67E562FF45ADD1FE43E2BC7706" ma:contentTypeVersion="13" ma:contentTypeDescription="Create a new document." ma:contentTypeScope="" ma:versionID="cb99954c0da0160baa03b42ad827c216">
  <xsd:schema xmlns:xsd="http://www.w3.org/2001/XMLSchema" xmlns:xs="http://www.w3.org/2001/XMLSchema" xmlns:p="http://schemas.microsoft.com/office/2006/metadata/properties" xmlns:ns3="ad7316b1-23f1-480c-8fa6-cbf037f4db9c" xmlns:ns4="bd2b2a82-bc2e-4fcc-b8ad-fd63686c78d2" targetNamespace="http://schemas.microsoft.com/office/2006/metadata/properties" ma:root="true" ma:fieldsID="e8575aa2d82bb1d51577e97d126694d3" ns3:_="" ns4:_="">
    <xsd:import namespace="ad7316b1-23f1-480c-8fa6-cbf037f4db9c"/>
    <xsd:import namespace="bd2b2a82-bc2e-4fcc-b8ad-fd63686c78d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7316b1-23f1-480c-8fa6-cbf037f4db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2b2a82-bc2e-4fcc-b8ad-fd63686c78d2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4A433E-B659-43C9-8FB2-B8A19C31D3D1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ad7316b1-23f1-480c-8fa6-cbf037f4db9c"/>
    <ds:schemaRef ds:uri="bd2b2a82-bc2e-4fcc-b8ad-fd63686c78d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F0FBCDB-49CA-4B37-BFB4-402B121300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7316b1-23f1-480c-8fa6-cbf037f4db9c"/>
    <ds:schemaRef ds:uri="bd2b2a82-bc2e-4fcc-b8ad-fd63686c78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9A68E4C-2D57-4616-B70E-9AF55255A9C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Rhys-Tom Williams (2302363)</cp:lastModifiedBy>
  <cp:revision/>
  <dcterms:created xsi:type="dcterms:W3CDTF">2019-10-18T15:00:30Z</dcterms:created>
  <dcterms:modified xsi:type="dcterms:W3CDTF">2024-03-13T14:58:14Z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0x01010096C48B67E562FF45ADD1FE43E2BC7706</vt:lpwstr>
  </property>
</Properties>
</file>