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D2F20AA9-29C3-4BFB-873A-7B42D8C1D684}"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O23" i="27"/>
  <c r="F18" i="27"/>
  <c r="J18" i="27"/>
  <c r="L18" i="27"/>
  <c r="H18" i="27"/>
  <c r="A24" i="20"/>
  <c r="J12" i="27"/>
  <c r="P22" i="28" l="1"/>
  <c r="N44" i="26"/>
  <c r="E4" i="31" s="1"/>
  <c r="Q38" i="7"/>
  <c r="E10" i="31" s="1" a="1"/>
  <c r="E10" i="31" s="1"/>
  <c r="E6" i="31"/>
  <c r="F11" i="31"/>
  <c r="G49" i="25"/>
  <c r="E3" i="31" s="1"/>
  <c r="P38" i="20"/>
  <c r="E5" i="31" s="1"/>
  <c r="P24" i="29"/>
  <c r="E8" i="31" l="1"/>
  <c r="E11" i="31" s="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<sst xmlns="http://schemas.openxmlformats.org/spreadsheetml/2006/main" count="389" uniqueCount="248">
  <si>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</si>
  <si>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</si>
  <si>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</si>
  <si>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</si>
  <si>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</si>
  <si>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</si>
  <si>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</si>
  <si>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</si>
  <si>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</si>
  <si>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</si>
  <si>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</si>
  <si>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</si>
  <si>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</si>
  <si>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</si>
  <si>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</si>
  <si>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</si>
  <si>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</si>
  <si>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</si>
  <si>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</si>
  <si>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</si>
  <si>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</si>
  <si>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</si>
  <si>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</si>
  <si>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</si>
  <si>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</si>
  <si>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</si>
  <si>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</si>
  <si>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</si>
  <si>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</si>
  <si>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</si>
  <si>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</si>
  <si>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</si>
  <si>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</si>
  <si>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</si>
  <si>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Within tolerance (1 marks)</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</si>
  <si>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</si>
  <si>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</si>
  <si>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</si>
  <si>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</si>
  <si>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</si>
  <si>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</si>
  <si>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</si>
  <si>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</si>
  <si>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</si>
  <si>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out of 1</t>
  </si>
  <si>
    <t>4 Big End Jounral Diameters</t>
  </si>
  <si>
    <t>All cylinder bore values</t>
  </si>
  <si>
    <t>Cylinder 1 stroke (using cyl.2 on TDC)</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</si>
  <si>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</si>
  <si>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</si>
  <si>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</si>
  <si>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</si>
  <si>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</si>
  <si>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</si>
  <si>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</si>
  <si>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</si>
  <si>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</si>
  <si>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</si>
  <si>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</si>
  <si>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</si>
  <si>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</si>
  <si>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Out of 1</t>
  </si>
  <si>
    <t>Week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</si>
  <si>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</si>
  <si>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</si>
  <si>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</si>
  <si>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</si>
  <si>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</si>
  <si>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</si>
  <si>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</si>
  <si>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</si>
  <si>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</si>
  <si>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</si>
  <si>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</si>
  <si>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</si>
  <si>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</si>
  <si>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</si>
  <si>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</si>
  <si>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</si>
  <si>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</si>
  <si>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</si>
  <si>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</si>
  <si>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</si>
  <si>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</si>
  <si>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</si>
  <si>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</si>
  <si>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</si>
  <si>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</si>
  <si>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</si>
  <si>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</si>
  <si>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</si>
  <si>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</si>
  <si>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</si>
  <si>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</si>
  <si>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</si>
  <si>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</si>
  <si>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</si>
  <si>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</si>
  <si>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</si>
  <si>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</si>
  <si>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</si>
  <si>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</si>
  <si>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</si>
  <si>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</si>
  <si>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</si>
  <si>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</si>
  <si>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</si>
  <si>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</si>
  <si>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</si>
  <si>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</si>
  <si>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</si>
  <si>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</si>
  <si>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</si>
  <si>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Piston Crown</t>
  </si>
  <si>
    <t>Piston Skirt</t>
  </si>
  <si>
    <t>4 Big End Shell Diameters</t>
  </si>
  <si>
    <t>Valve spring free length</t>
  </si>
  <si>
    <t xml:space="preserve">In </t>
  </si>
  <si>
    <t>Tol</t>
  </si>
  <si>
    <t>Ex</t>
  </si>
  <si>
    <t>Inlet Valve Head Diameter</t>
  </si>
  <si>
    <t>Inlet Valve Stem Diameter</t>
  </si>
  <si>
    <t>Exhaust Valve Head Diameter</t>
  </si>
  <si>
    <t>Exhaust Valve Stem Diameter</t>
  </si>
  <si>
    <t>Inlet Valve Clearance. Shim Measured.</t>
  </si>
  <si>
    <t>Inlet Valve Tolerance. Shim Needed.</t>
  </si>
  <si>
    <t>During the first week, you will measure the front forks. Record these measurements here</t>
  </si>
  <si>
    <t>Damper settings</t>
  </si>
  <si>
    <t>Comp</t>
  </si>
  <si>
    <t>Reb</t>
  </si>
  <si>
    <t>Air Gap</t>
  </si>
  <si>
    <t>Preload</t>
  </si>
  <si>
    <t>Spring Settings</t>
  </si>
  <si>
    <t>Weight</t>
  </si>
  <si>
    <t>Oil W</t>
  </si>
  <si>
    <t>During the second week, you will be Looking at rear suspension units record measuremebts here.</t>
  </si>
  <si>
    <t>Measurements</t>
  </si>
  <si>
    <t>Load Required to Start Movement Kg</t>
  </si>
  <si>
    <t>Spring Rate N/mm</t>
  </si>
  <si>
    <t>Values</t>
  </si>
  <si>
    <t>Preload mm</t>
  </si>
  <si>
    <t>Shock Length mm</t>
  </si>
  <si>
    <t>Spring Length Fitted / Free mm</t>
  </si>
  <si>
    <t>Clutch Pack Thickeness/Tolerance</t>
  </si>
  <si>
    <t>Accuracy of measurement (1 mark)</t>
  </si>
  <si>
    <t>out of 20</t>
  </si>
  <si>
    <t>Out of 1.5</t>
  </si>
  <si>
    <t>Out of 17</t>
  </si>
  <si>
    <t>out of 12</t>
  </si>
  <si>
    <t>Personal Development Plan</t>
  </si>
  <si>
    <t xml:space="preserve">Short Term Career Goals (0- 5 years)? </t>
  </si>
  <si>
    <t>Long Term Career Goals (5-10 years)?</t>
  </si>
  <si>
    <t>Goal</t>
  </si>
  <si>
    <t>Objective</t>
  </si>
  <si>
    <t>Resources Needed</t>
  </si>
  <si>
    <t>Measurement of Success</t>
  </si>
  <si>
    <t>Target Date</t>
  </si>
  <si>
    <t xml:space="preserve">What do you think could be the biggest impact on you achieving your goals? </t>
  </si>
  <si>
    <t>Why is having a PDP important for an engineer?</t>
  </si>
  <si>
    <t>Pass or Fail</t>
  </si>
  <si>
    <t>CPD</t>
  </si>
  <si>
    <t>Personal Development</t>
  </si>
  <si>
    <t>0.2 mm</t>
  </si>
  <si>
    <t>115 mm</t>
  </si>
  <si>
    <t>90 mm</t>
  </si>
  <si>
    <t>60 mm</t>
  </si>
  <si>
    <t>115.05 mm</t>
  </si>
  <si>
    <t>60.13 mm</t>
  </si>
  <si>
    <t>90.05 mm</t>
  </si>
  <si>
    <t>30 mm</t>
  </si>
  <si>
    <t>105 mm</t>
  </si>
  <si>
    <t>36 mm</t>
  </si>
  <si>
    <t>0.05 mm</t>
  </si>
  <si>
    <t>30.09 mm</t>
  </si>
  <si>
    <t>104.98 mm</t>
  </si>
  <si>
    <t>36.00 mm</t>
  </si>
  <si>
    <t>When using the hacksaw, make sure the blade is as upright as possible so it does not deviate and cut off more material than is wanted. When using the micrometer, use the ratchet so that the metal does not deform as it might if you were to force it witht the thimble</t>
  </si>
  <si>
    <t>Choose a datum edge and wherever possible, measure from that point to stop any inaccuracies accumalate.</t>
  </si>
  <si>
    <t>N/A</t>
  </si>
  <si>
    <t>Ollie Gooch</t>
  </si>
  <si>
    <t>Kerry Tudor</t>
  </si>
  <si>
    <t>Steel toe capped boots, dustcoat, safety glasses</t>
  </si>
  <si>
    <t>IQ021A</t>
  </si>
  <si>
    <t>David Cooper, Adrian Dix</t>
  </si>
  <si>
    <t xml:space="preserve">October 2nd, 9th, 16th, 23rd and 30th </t>
  </si>
  <si>
    <t>Royal Enfield 650cc Parallel Twin</t>
  </si>
  <si>
    <t>Graduate from UWTSD with a degree; secure a job with connections to either Formula 1 or MotoGP and each of their lower series.</t>
  </si>
  <si>
    <t>Become a chartered engineer; work directly in Formula 1 or MotoGP or their lower series; make a significant impact in either the performance or sustainability of either of the sports.</t>
  </si>
  <si>
    <t>Graduate from UWTSD with a degree</t>
  </si>
  <si>
    <t>Secure a job with connections to F1 or MotoGP</t>
  </si>
  <si>
    <t>Become a chartered engineer</t>
  </si>
  <si>
    <t>Make significant impact in performance/sustainability</t>
  </si>
  <si>
    <t>Personal Protective Equipment at Work Regulations 2022; Health and Safety at Work etc Act 1974; Management of Health and Safety at Work Regulations 1999</t>
  </si>
  <si>
    <t>A milling machine mainly requires keeping clear of the rotating cutter and ensuring the work is clamped securely. Eye protection is needed because milling throws sharp chips, and swarf should only be cleared with a brush or tool. Loose clothing, hair, and jewellery must be controlled to avoid getting caught in the machine. Additionally, the machine should always be stopped before any adjustments or measurements.
The lathes rotating chuck  can easily catch anything loose. Long stock must be supported to prevent whipping, and the chuck key must be removed immediately after tightening to avoid it being left in and launched when the chuck starts spinning. Lathe swarf forms sharp spirals that should only be removed with pliers or a hook, and all adjustments should be made with the machine fully stopped. Again, eye protection is needed due to swarf being launched from the lathe.</t>
  </si>
  <si>
    <t>There are many different components that should be torqued, such as the cylinder head bolts or the connecting rod bolts. The torque settings would be found in the engines manual, unfortunately, we did not have the manuel in our posession.</t>
  </si>
  <si>
    <t>Wear can often be found on the cylinider walls, this could tell us the piston rings are worn or there is poor lubrication within the cylinder. Wear can also be found in the engine gaskets which could suggest overheating or improper torque.</t>
  </si>
  <si>
    <t>When stripping an engine, there are lots of hazards to consider. Sharp metal edges can very easily cut the skin if not handled with care. Heavy components  can crush fingers or strain your back if proper lifting technique is not used. You’re also exposed to oil, fuel, and coolant, which can irritate skin and create slip risks if spilt.</t>
  </si>
  <si>
    <t>Vernier calipers, micrometers, height gauge, hacksaw, file, milling machine, lathe, ratchets, torque wrenches, bore gauge.</t>
  </si>
  <si>
    <t xml:space="preserve">Tie up or tuck in any long hair
Tuck in any loose clothing
Remove any jewlery
Eye protection to be worn
Appropriate steel toe caps to be worn 
Check tools or machines are clean and in safe working conditions
Ensure workspace is clean and there is no clutter/trip hazards
Make sure risk assessments have been done
</t>
  </si>
  <si>
    <t>All machines and the workspace was properly clean before each session and all PPE necessary (safety glasses, dustcoat, steel toe caps) was provided. Floor was kept clear of clutter with no obvious trip hazards. All machines were in safe working condition.</t>
  </si>
  <si>
    <t>Design the part using CAD, save it to some sort of usb stick or flash drive, then, with permisssion, send the files to the 3D printer.</t>
  </si>
  <si>
    <t>Advanced manufacturing refers to technology‑driven production methods that use automation and digital systems to make products more efficiently and accurately.</t>
  </si>
  <si>
    <t>G-Code is what the CNC machines use to know where to cut and what path to follow.</t>
  </si>
  <si>
    <t>PLA or ABS</t>
  </si>
  <si>
    <t>CNC machines (both multi axis mills and lathes), 3D printers (both additive and resin curing), laser cutters</t>
  </si>
  <si>
    <t>Prepare mould 
Lay selected fibre onto mould
Apply resin 
Build up layers to required thickness
Allow to cure fully
Remove from mould and trim/sand edges</t>
  </si>
  <si>
    <t>Resin fumes could irritate eyes or lungs; the resin itself can also irritate the skin if contact is made; the fibres could cause splinters or also irritate the skin.</t>
  </si>
  <si>
    <t>Some kind of resin is needed to form the shape and harden, a sort of fibre is also required to reinforce the resin.</t>
  </si>
  <si>
    <t>Make sure to remove any air bubbles after pouring the resin and that there are no wrinkles in the fibre.</t>
  </si>
  <si>
    <t>9N/mm</t>
  </si>
  <si>
    <t>120mm</t>
  </si>
  <si>
    <t>Develop engineering fundamentals and be more noticable to employers</t>
  </si>
  <si>
    <t>Workshop/equipment access, lecture notes, lecturer support</t>
  </si>
  <si>
    <t>Passing all modules</t>
  </si>
  <si>
    <t>End of final academic year</t>
  </si>
  <si>
    <t>Gain experience in field of motorsport with a route to progress my career</t>
  </si>
  <si>
    <t>Work placements, a sufficient CV, degree from UWTSD</t>
  </si>
  <si>
    <t xml:space="preserve">Securing interviews or a position in the field of motorsport </t>
  </si>
  <si>
    <t>Within a year of graduation</t>
  </si>
  <si>
    <t>Be officially recgonised as having a high level of proffesional competance</t>
  </si>
  <si>
    <t>Long term employment role, access to CPD courses</t>
  </si>
  <si>
    <t>Submitting a chartership application and receiving proffesional registration</t>
  </si>
  <si>
    <t>7-10 years after initial employment</t>
  </si>
  <si>
    <t>Contribute on projects that improve efficiency or environmental impact</t>
  </si>
  <si>
    <t>Access to testing facilities and collaboration with other engineers</t>
  </si>
  <si>
    <t>Recognised for contributions to the project or publishing work about the project</t>
  </si>
  <si>
    <t>Latest 15 years into employment</t>
  </si>
  <si>
    <t>How much discipline I have in my studies and work as well as what sorts of connections I can make during my time at uni.</t>
  </si>
  <si>
    <t>It helps engineers stay focused and keeps them on track with the goals they set out to achieve.</t>
  </si>
  <si>
    <t>CPD means constantly updating your knowledge and skills throughout your career rather then stopping your education after uni. It’s important for engineers because it keeps them competent enough to keep up with professional standards as they change with time and technological advancements.</t>
  </si>
  <si>
    <t>Neil Spalding, MotoGP Technical Jounalist, ran a guest lecture at the university about motorcycle design and innovation. This took place 19/11/22 on UWTSD campus in IQ002.</t>
  </si>
  <si>
    <t>The guest lecture focused on innovations that have transformed racing in MotoGP and the lower series. It was not only engaging but also gave me  insight into how engineers balance safety with increasing performance. It helped me understand the level of thought going into modern motorcycle design, and highlighted the areas I need to develop if I want to contribute to motorcycle racing.</t>
  </si>
  <si>
    <t>Could have also mentioned the need to pass the workshop induction and listen to the technicians</t>
  </si>
  <si>
    <t>No mention of the guards</t>
  </si>
  <si>
    <t>Y</t>
  </si>
  <si>
    <t>Signed off by Technician</t>
  </si>
  <si>
    <t>What speed should you go at on the mill and lathe</t>
  </si>
  <si>
    <t>Pi should be divided by 4</t>
  </si>
  <si>
    <t>error carried</t>
  </si>
  <si>
    <t>What would the wear on the cylinder walls and engine gasket visually look like</t>
  </si>
  <si>
    <t>units? It looks like the x values are in/s, thouhg the knee point values are very small. The y values I would assume are in lbs but they are higher than expected</t>
  </si>
  <si>
    <t xml:space="preserve">Again no units, I think they are probably lbf.s/in but again some of these are incredibly high for those but not big enough for Ns/m. </t>
  </si>
  <si>
    <t>Could also have mentioned the autoclave</t>
  </si>
  <si>
    <t>Some of the steps are lacking details, what type of file do you need? What processing of the file is needed (slicing), what do you need to do to the component after printing</t>
  </si>
  <si>
    <t>What sort of resin and fibre?</t>
  </si>
  <si>
    <t>More detail needed</t>
  </si>
  <si>
    <t>How do you remove the bubbles and the wrinkles?</t>
  </si>
  <si>
    <t>Pass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</si>
</sst>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
    <numFmt numFmtId="165" formatCode="0.000"/>
  </numFmts>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8"/>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s>
  <borders count="132">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medium">
        <color indexed="64"/>
      </top>
      <bottom style="thin">
        <color indexed="64"/>
      </bottom>
      <diagonal/>
    </border>
    <border>
      <left style="medium">
        <color indexed="64"/>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right style="medium">
        <color rgb="FF000000"/>
      </right>
      <top style="thin">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60">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9" fillId="0" borderId="59" xfId="0" applyFont="1" applyBorder="1"/>
    <xf numFmtId="0" fontId="9" fillId="0" borderId="50" xfId="0" applyFont="1" applyBorder="1"/>
    <xf numFmtId="0" fontId="9" fillId="0" borderId="66" xfId="0" applyFont="1" applyBorder="1"/>
    <xf numFmtId="0" fontId="0" fillId="7" borderId="128" xfId="0" applyFill="1" applyBorder="1" applyAlignment="1">
      <alignment vertical="center"/>
    </xf>
    <xf numFmtId="0" fontId="0" fillId="7" borderId="129" xfId="0" applyFill="1" applyBorder="1" applyAlignment="1">
      <alignment vertical="center"/>
    </xf>
    <xf numFmtId="0" fontId="6" fillId="0" borderId="0" xfId="0" applyFont="1" applyAlignment="1">
      <alignment horizontal="left"/>
    </xf>
    <xf numFmtId="0" fontId="0" fillId="4" borderId="113" xfId="0" applyFill="1" applyBorder="1" applyAlignment="1">
      <alignment horizontal="center"/>
    </xf>
    <xf numFmtId="0" fontId="0" fillId="7" borderId="69" xfId="0" applyFill="1" applyBorder="1" applyAlignment="1">
      <alignment horizontal="center" vertical="center" wrapText="1"/>
    </xf>
    <xf numFmtId="0" fontId="0" fillId="7" borderId="92" xfId="0" applyFill="1" applyBorder="1" applyAlignment="1">
      <alignment horizontal="center"/>
    </xf>
    <xf numFmtId="0" fontId="0" fillId="7" borderId="96" xfId="0" applyFill="1" applyBorder="1" applyAlignment="1">
      <alignment horizont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0" borderId="28" xfId="0" applyBorder="1" applyAlignment="1">
      <alignment horizontal="center" vertical="center"/>
    </xf>
    <xf numFmtId="0" fontId="0" fillId="0" borderId="36" xfId="0" applyBorder="1" applyAlignment="1">
      <alignment horizontal="center" vertic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right" wrapText="1"/>
    </xf>
    <xf numFmtId="0" fontId="0" fillId="4" borderId="37" xfId="0" applyFill="1" applyBorder="1" applyAlignment="1">
      <alignment horizontal="right"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57" xfId="0" applyFill="1" applyBorder="1" applyAlignment="1">
      <alignment horizontal="right" wrapText="1"/>
    </xf>
    <xf numFmtId="0" fontId="0" fillId="4" borderId="53" xfId="0" applyFill="1" applyBorder="1" applyAlignment="1">
      <alignment horizontal="right" wrapText="1"/>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11" fillId="0" borderId="25" xfId="0" applyFont="1" applyBorder="1" applyAlignment="1">
      <alignment horizontal="center" vertical="center" wrapText="1"/>
    </xf>
    <xf numFmtId="0" fontId="0" fillId="0" borderId="25" xfId="0" applyBorder="1" applyAlignment="1">
      <alignment horizontal="center" vertical="center" wrapText="1"/>
    </xf>
    <xf numFmtId="0" fontId="0" fillId="0" borderId="29" xfId="0" applyBorder="1" applyAlignment="1">
      <alignment horizontal="center" vertical="center" wrapText="1"/>
    </xf>
    <xf numFmtId="0" fontId="0" fillId="0" borderId="37" xfId="0" applyBorder="1" applyAlignment="1">
      <alignment horizontal="center" vertic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vertical="center" wrapText="1"/>
    </xf>
    <xf numFmtId="0" fontId="0" fillId="10" borderId="29" xfId="0" applyFill="1" applyBorder="1" applyAlignment="1">
      <alignment horizontal="center" vertical="center" wrapText="1"/>
    </xf>
    <xf numFmtId="0" fontId="0" fillId="10" borderId="37" xfId="0" applyFill="1" applyBorder="1" applyAlignment="1">
      <alignment horizontal="center" vertical="center" wrapText="1"/>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9" borderId="50" xfId="0" applyFont="1" applyFill="1" applyBorder="1" applyAlignment="1">
      <alignment horizontal="center"/>
    </xf>
    <xf numFmtId="0" fontId="9" fillId="9" borderId="66" xfId="0" applyFont="1" applyFill="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9" borderId="52" xfId="0" applyFont="1" applyFill="1" applyBorder="1" applyAlignment="1">
      <alignment horizontal="center"/>
    </xf>
    <xf numFmtId="0" fontId="9" fillId="9" borderId="67" xfId="0" applyFont="1" applyFill="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10" borderId="25" xfId="0" applyFont="1" applyFill="1" applyBorder="1" applyAlignment="1">
      <alignment horizontal="center"/>
    </xf>
    <xf numFmtId="0" fontId="9" fillId="7" borderId="13" xfId="0" applyFont="1" applyFill="1" applyBorder="1" applyAlignment="1">
      <alignment horizontal="center" vertical="center"/>
    </xf>
    <xf numFmtId="0" fontId="9" fillId="7" borderId="14" xfId="0" applyFont="1" applyFill="1" applyBorder="1" applyAlignment="1">
      <alignment horizontal="center" vertical="center"/>
    </xf>
    <xf numFmtId="0" fontId="9" fillId="7" borderId="15" xfId="0" applyFont="1" applyFill="1" applyBorder="1" applyAlignment="1">
      <alignment horizontal="center" vertical="center"/>
    </xf>
    <xf numFmtId="0" fontId="9" fillId="7" borderId="18" xfId="0" applyFont="1" applyFill="1" applyBorder="1" applyAlignment="1">
      <alignment horizontal="center" vertical="center"/>
    </xf>
    <xf numFmtId="0" fontId="9" fillId="7" borderId="19" xfId="0" applyFont="1" applyFill="1" applyBorder="1" applyAlignment="1">
      <alignment horizontal="center" vertical="center"/>
    </xf>
    <xf numFmtId="0" fontId="9" fillId="7" borderId="20" xfId="0" applyFont="1" applyFill="1" applyBorder="1" applyAlignment="1">
      <alignment horizontal="center" vertical="center"/>
    </xf>
    <xf numFmtId="0" fontId="9" fillId="9" borderId="62" xfId="0" applyFont="1" applyFill="1" applyBorder="1" applyAlignment="1">
      <alignment horizontal="center"/>
    </xf>
    <xf numFmtId="0" fontId="9" fillId="9" borderId="37" xfId="0" applyFont="1" applyFill="1" applyBorder="1" applyAlignment="1">
      <alignment horizontal="center"/>
    </xf>
    <xf numFmtId="0" fontId="9" fillId="9" borderId="47" xfId="0" applyFont="1" applyFill="1" applyBorder="1" applyAlignment="1">
      <alignment horizontal="center"/>
    </xf>
    <xf numFmtId="0" fontId="9" fillId="0" borderId="21" xfId="0" applyFont="1" applyBorder="1" applyAlignment="1">
      <alignment horizontal="center"/>
    </xf>
    <xf numFmtId="0" fontId="9" fillId="0" borderId="22" xfId="0" applyFont="1" applyBorder="1" applyAlignment="1">
      <alignment horizontal="center"/>
    </xf>
    <xf numFmtId="0" fontId="9" fillId="0" borderId="23" xfId="0" applyFont="1" applyBorder="1" applyAlignment="1">
      <alignment horizontal="center"/>
    </xf>
    <xf numFmtId="0" fontId="9" fillId="0" borderId="53" xfId="0" applyFont="1" applyBorder="1" applyAlignment="1">
      <alignment horizontal="center"/>
    </xf>
    <xf numFmtId="0" fontId="9" fillId="0" borderId="64" xfId="0" applyFont="1" applyBorder="1" applyAlignment="1">
      <alignment horizontal="center"/>
    </xf>
    <xf numFmtId="0" fontId="9" fillId="7" borderId="123" xfId="0" applyFont="1" applyFill="1" applyBorder="1" applyAlignment="1">
      <alignment horizontal="center" vertical="center"/>
    </xf>
    <xf numFmtId="0" fontId="9" fillId="7" borderId="65" xfId="0" applyFont="1" applyFill="1" applyBorder="1" applyAlignment="1">
      <alignment horizontal="center" vertical="center"/>
    </xf>
    <xf numFmtId="0" fontId="9" fillId="7" borderId="77" xfId="0" applyFont="1" applyFill="1" applyBorder="1" applyAlignment="1">
      <alignment horizontal="center" vertical="center"/>
    </xf>
    <xf numFmtId="0" fontId="9" fillId="7" borderId="79" xfId="0" applyFont="1" applyFill="1" applyBorder="1" applyAlignment="1">
      <alignment horizontal="center" vertical="center"/>
    </xf>
    <xf numFmtId="0" fontId="9" fillId="7" borderId="78" xfId="0" applyFont="1" applyFill="1" applyBorder="1" applyAlignment="1">
      <alignment horizontal="center" vertical="center"/>
    </xf>
    <xf numFmtId="0" fontId="9" fillId="7" borderId="4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6" xfId="0" applyFont="1" applyBorder="1" applyAlignment="1">
      <alignment horizontal="center"/>
    </xf>
    <xf numFmtId="0" fontId="9" fillId="0" borderId="59"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3" xfId="0" applyFont="1" applyBorder="1" applyAlignment="1">
      <alignment horizontal="center" wrapText="1"/>
    </xf>
    <xf numFmtId="0" fontId="9" fillId="0" borderId="14"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2" fontId="9" fillId="0" borderId="16" xfId="0" applyNumberFormat="1" applyFont="1" applyBorder="1" applyAlignment="1">
      <alignment horizontal="center"/>
    </xf>
    <xf numFmtId="2" fontId="9" fillId="0" borderId="0" xfId="0" applyNumberFormat="1" applyFont="1" applyAlignment="1">
      <alignment horizontal="center"/>
    </xf>
    <xf numFmtId="2" fontId="9" fillId="0" borderId="18" xfId="0" applyNumberFormat="1" applyFont="1" applyBorder="1" applyAlignment="1">
      <alignment horizontal="center"/>
    </xf>
    <xf numFmtId="2" fontId="9" fillId="0" borderId="19" xfId="0" applyNumberFormat="1" applyFont="1"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1" fontId="0" fillId="0" borderId="79" xfId="0" applyNumberFormat="1" applyBorder="1" applyAlignment="1">
      <alignment horizontal="center"/>
    </xf>
    <xf numFmtId="1" fontId="0" fillId="0" borderId="62" xfId="0" applyNumberFormat="1" applyBorder="1" applyAlignment="1">
      <alignment horizontal="center"/>
    </xf>
    <xf numFmtId="165" fontId="0" fillId="0" borderId="79" xfId="0" applyNumberFormat="1" applyBorder="1" applyAlignment="1">
      <alignment horizontal="center"/>
    </xf>
    <xf numFmtId="165" fontId="0" fillId="0" borderId="62" xfId="0" applyNumberFormat="1" applyBorder="1" applyAlignment="1">
      <alignment horizontal="center"/>
    </xf>
    <xf numFmtId="0" fontId="0" fillId="7" borderId="126" xfId="0" applyFill="1" applyBorder="1" applyAlignment="1">
      <alignment horizontal="center" wrapText="1"/>
    </xf>
    <xf numFmtId="0" fontId="0" fillId="7" borderId="125" xfId="0" applyFill="1" applyBorder="1" applyAlignment="1">
      <alignment horizontal="center" wrapText="1"/>
    </xf>
    <xf numFmtId="0" fontId="0" fillId="7" borderId="126" xfId="0" applyFill="1" applyBorder="1" applyAlignment="1">
      <alignment horizontal="center" vertical="center" wrapText="1"/>
    </xf>
    <xf numFmtId="0" fontId="0" fillId="7" borderId="125" xfId="0" applyFill="1" applyBorder="1" applyAlignment="1">
      <alignment horizontal="center" vertical="center" wrapText="1"/>
    </xf>
    <xf numFmtId="0" fontId="0" fillId="7" borderId="126" xfId="0" applyFill="1" applyBorder="1" applyAlignment="1">
      <alignment horizontal="center" vertical="center"/>
    </xf>
    <xf numFmtId="0" fontId="0" fillId="7" borderId="125" xfId="0" applyFill="1" applyBorder="1" applyAlignment="1">
      <alignment horizontal="center" vertical="center"/>
    </xf>
    <xf numFmtId="0" fontId="0" fillId="7" borderId="79" xfId="0" applyFill="1" applyBorder="1" applyAlignment="1">
      <alignment horizontal="center" vertical="center"/>
    </xf>
    <xf numFmtId="0" fontId="0" fillId="7" borderId="78" xfId="0" applyFill="1" applyBorder="1" applyAlignment="1">
      <alignment horizontal="center" vertical="center"/>
    </xf>
    <xf numFmtId="0" fontId="0" fillId="7" borderId="62" xfId="0" applyFill="1" applyBorder="1" applyAlignment="1">
      <alignment horizontal="center" vertical="center"/>
    </xf>
    <xf numFmtId="0" fontId="0" fillId="7" borderId="44" xfId="0" applyFill="1" applyBorder="1" applyAlignment="1">
      <alignment horizontal="center" vertical="center"/>
    </xf>
    <xf numFmtId="0" fontId="0" fillId="7" borderId="72" xfId="0" applyFill="1" applyBorder="1" applyAlignment="1">
      <alignment horizontal="center" vertical="center"/>
    </xf>
    <xf numFmtId="0" fontId="0" fillId="0" borderId="73" xfId="0" applyBorder="1" applyAlignment="1">
      <alignment horizontal="center"/>
    </xf>
    <xf numFmtId="0" fontId="0" fillId="0" borderId="72" xfId="0" applyBorder="1" applyAlignment="1">
      <alignment horizontal="center"/>
    </xf>
    <xf numFmtId="164" fontId="0" fillId="0" borderId="47" xfId="0" applyNumberFormat="1" applyBorder="1" applyAlignment="1">
      <alignment horizontal="center"/>
    </xf>
    <xf numFmtId="164" fontId="0" fillId="0" borderId="78" xfId="0" applyNumberFormat="1" applyBorder="1" applyAlignment="1">
      <alignment horizontal="center"/>
    </xf>
    <xf numFmtId="164" fontId="0" fillId="0" borderId="127" xfId="0" applyNumberFormat="1" applyBorder="1" applyAlignment="1">
      <alignment horizontal="center"/>
    </xf>
    <xf numFmtId="0" fontId="0" fillId="7" borderId="124" xfId="0" applyFill="1" applyBorder="1" applyAlignment="1">
      <alignment horizontal="center"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wrapText="1"/>
    </xf>
    <xf numFmtId="0" fontId="0" fillId="0" borderId="29" xfId="0" applyBorder="1" applyAlignment="1">
      <alignment horizontal="center" wrapText="1"/>
    </xf>
    <xf numFmtId="0" fontId="0" fillId="0" borderId="30" xfId="0" applyBorder="1" applyAlignment="1">
      <alignment horizontal="center" wrapText="1"/>
    </xf>
    <xf numFmtId="0" fontId="0" fillId="0" borderId="62" xfId="0" applyBorder="1" applyAlignment="1">
      <alignment horizontal="center" wrapText="1"/>
    </xf>
    <xf numFmtId="0" fontId="0" fillId="0" borderId="37" xfId="0" applyBorder="1" applyAlignment="1">
      <alignment horizontal="center" wrapText="1"/>
    </xf>
    <xf numFmtId="0" fontId="0" fillId="0" borderId="38" xfId="0" applyBorder="1" applyAlignment="1">
      <alignment horizontal="center" wrapText="1"/>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0" borderId="72" xfId="0" applyBorder="1" applyAlignment="1">
      <alignment horizontal="center" vertical="center" wrapText="1"/>
    </xf>
    <xf numFmtId="0" fontId="0" fillId="0" borderId="30" xfId="0" applyBorder="1" applyAlignment="1">
      <alignment horizontal="center" vertical="center" wrapText="1"/>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center" wrapText="1"/>
    </xf>
    <xf numFmtId="0" fontId="0" fillId="0" borderId="25" xfId="0" applyBorder="1" applyAlignment="1">
      <alignment horizontal="center" wrapText="1"/>
    </xf>
    <xf numFmtId="0" fontId="0" fillId="0" borderId="26" xfId="0" applyBorder="1" applyAlignment="1">
      <alignment horizontal="center" wrapText="1"/>
    </xf>
    <xf numFmtId="0" fontId="0" fillId="0" borderId="63" xfId="0" applyBorder="1" applyAlignment="1">
      <alignment horizontal="center" vertical="center" wrapText="1"/>
    </xf>
    <xf numFmtId="0" fontId="0" fillId="0" borderId="43" xfId="0" applyBorder="1" applyAlignment="1">
      <alignment horizontal="center" vertical="center" wrapText="1"/>
    </xf>
    <xf numFmtId="0" fontId="0" fillId="0" borderId="69" xfId="0" applyBorder="1" applyAlignment="1">
      <alignment horizontal="center" vertical="center" wrapText="1"/>
    </xf>
    <xf numFmtId="0" fontId="0" fillId="0" borderId="73" xfId="0" applyBorder="1" applyAlignment="1">
      <alignment horizontal="center" vertical="center"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62" xfId="0" applyBorder="1" applyAlignment="1">
      <alignment horizontal="center" vertical="center" wrapText="1"/>
    </xf>
    <xf numFmtId="0" fontId="0" fillId="0" borderId="47" xfId="0" applyBorder="1" applyAlignment="1">
      <alignment horizontal="center" vertical="center" wrapText="1"/>
    </xf>
    <xf numFmtId="0" fontId="11" fillId="0" borderId="70" xfId="0" applyFont="1" applyBorder="1" applyAlignment="1">
      <alignment horizontal="center" vertical="center" wrapText="1"/>
    </xf>
    <xf numFmtId="0" fontId="11" fillId="0" borderId="71" xfId="0" applyFont="1" applyBorder="1" applyAlignment="1">
      <alignment horizontal="center" vertical="center" wrapText="1"/>
    </xf>
    <xf numFmtId="0" fontId="11" fillId="0" borderId="64"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130" xfId="0" applyFont="1" applyBorder="1" applyAlignment="1">
      <alignment horizontal="center" vertical="center" wrapText="1"/>
    </xf>
    <xf numFmtId="0" fontId="11" fillId="0" borderId="63" xfId="0" applyFont="1"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0" fillId="7" borderId="57" xfId="0" applyFill="1" applyBorder="1" applyAlignment="1">
      <alignment horizontal="center" vertical="center"/>
    </xf>
    <xf numFmtId="0" fontId="0" fillId="7" borderId="42" xfId="0" applyFill="1" applyBorder="1" applyAlignment="1">
      <alignment horizontal="center" vertical="center"/>
    </xf>
    <xf numFmtId="0" fontId="11" fillId="0" borderId="81" xfId="0" applyFont="1" applyBorder="1" applyAlignment="1">
      <alignment horizontal="center" vertical="center" wrapText="1"/>
    </xf>
    <xf numFmtId="0" fontId="11" fillId="0" borderId="131" xfId="0" applyFont="1" applyBorder="1" applyAlignment="1">
      <alignment horizontal="center" vertical="center" wrapText="1"/>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72" xfId="0" applyBorder="1" applyAlignment="1">
      <alignment horizontal="center" vertical="center"/>
    </xf>
    <xf numFmtId="0" fontId="0" fillId="0" borderId="73" xfId="0" applyBorder="1" applyAlignment="1">
      <alignment horizontal="center" vertical="center"/>
    </xf>
    <xf numFmtId="0" fontId="0" fillId="0" borderId="64" xfId="0" applyBorder="1" applyAlignment="1">
      <alignment horizontal="center" vertical="center"/>
    </xf>
    <xf numFmtId="0" fontId="0" fillId="0" borderId="53" xfId="0" applyBorder="1" applyAlignment="1">
      <alignment horizontal="center" vertical="center"/>
    </xf>
    <xf numFmtId="0" fontId="0" fillId="0" borderId="70" xfId="0" applyBorder="1" applyAlignment="1">
      <alignment horizontal="center" vertical="center"/>
    </xf>
    <xf numFmtId="0" fontId="0" fillId="0" borderId="58" xfId="0" applyBorder="1" applyAlignment="1">
      <alignment horizontal="center" vertical="center"/>
    </xf>
    <xf numFmtId="0" fontId="1" fillId="4" borderId="29" xfId="0" applyFont="1" applyFill="1" applyBorder="1" applyAlignment="1">
      <alignment horizontal="center"/>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30"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31" xfId="0" applyFill="1" applyBorder="1" applyAlignment="1">
      <alignment horizontal="center" vertical="center"/>
    </xf>
    <xf numFmtId="0" fontId="0" fillId="7" borderId="128" xfId="0" applyFill="1" applyBorder="1" applyAlignment="1">
      <alignment horizontal="right" vertical="center"/>
    </xf>
    <xf numFmtId="0" fontId="0" fillId="7" borderId="71" xfId="0" applyFill="1" applyBorder="1" applyAlignment="1">
      <alignment horizontal="right" vertical="center"/>
    </xf>
    <xf numFmtId="0" fontId="0" fillId="7" borderId="129" xfId="0" applyFill="1" applyBorder="1" applyAlignment="1">
      <alignment horizontal="right" vertical="center"/>
    </xf>
    <xf numFmtId="0" fontId="0" fillId="7" borderId="130" xfId="0" applyFill="1" applyBorder="1" applyAlignment="1">
      <alignment horizontal="right"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81" xfId="0" applyBorder="1" applyAlignment="1">
      <alignment horizontal="center" vertical="center" wrapText="1"/>
    </xf>
    <xf numFmtId="0" fontId="0" fillId="0" borderId="130" xfId="0" applyBorder="1" applyAlignment="1">
      <alignment horizontal="center" vertical="center" wrapText="1"/>
    </xf>
    <xf numFmtId="0" fontId="0" fillId="0" borderId="131" xfId="0" applyBorder="1" applyAlignment="1">
      <alignment horizontal="center" vertical="center"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3" zoomScale="68" zoomScaleNormal="68" workbookViewId="0">
      <selection activeCell="H49" sqref="H49:J49"/>
    </sheetView>
  </sheetViews>
  <sheetFormatPr defaultRowHeight="14.25" x14ac:dyDescent="0.45"/>
  <sheetData>
    <row r="1" spans="1:31" x14ac:dyDescent="0.45">
      <c r="A1" s="62" t="s">
        <v>0</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row>
    <row r="2" spans="1:31" x14ac:dyDescent="0.45">
      <c r="A2" s="62"/>
      <c r="B2" s="63"/>
      <c r="C2" s="63"/>
      <c r="D2" s="63"/>
      <c r="E2" s="63"/>
      <c r="F2" s="63"/>
      <c r="G2" s="63"/>
      <c r="H2" s="63"/>
      <c r="I2" s="63"/>
      <c r="J2" s="63"/>
      <c r="K2" s="63"/>
      <c r="L2" s="63"/>
      <c r="M2" s="63"/>
      <c r="N2" s="63"/>
      <c r="O2" s="63"/>
      <c r="P2" s="63"/>
      <c r="Q2" s="63"/>
      <c r="R2" s="63"/>
      <c r="S2" s="63"/>
      <c r="T2" s="63"/>
      <c r="U2" s="63"/>
      <c r="V2" s="63"/>
      <c r="W2" s="63"/>
      <c r="X2" s="63"/>
      <c r="Y2" s="63"/>
      <c r="Z2" s="63"/>
      <c r="AA2" s="63"/>
      <c r="AB2" s="63"/>
      <c r="AC2" s="63"/>
      <c r="AD2" s="63"/>
      <c r="AE2" s="63"/>
    </row>
    <row r="3" spans="1:31" ht="14.65" thickBot="1" x14ac:dyDescent="0.5">
      <c r="A3" s="62"/>
      <c r="B3" s="63"/>
      <c r="C3" s="63"/>
      <c r="D3" s="63"/>
      <c r="E3" s="63"/>
      <c r="F3" s="63"/>
      <c r="G3" s="63"/>
      <c r="H3" s="63"/>
      <c r="I3" s="63"/>
      <c r="J3" s="63"/>
      <c r="K3" s="63"/>
      <c r="L3" s="63"/>
      <c r="M3" s="63"/>
      <c r="N3" s="63"/>
      <c r="O3" s="63"/>
      <c r="P3" s="63"/>
      <c r="Q3" s="63"/>
      <c r="R3" s="63"/>
      <c r="S3" s="63"/>
      <c r="T3" s="63"/>
      <c r="U3" s="63"/>
      <c r="V3" s="63"/>
      <c r="W3" s="63"/>
      <c r="X3" s="63"/>
      <c r="Y3" s="63"/>
      <c r="Z3" s="63"/>
      <c r="AA3" s="63"/>
      <c r="AB3" s="63"/>
      <c r="AC3" s="63"/>
      <c r="AD3" s="63"/>
      <c r="AE3" s="63"/>
    </row>
    <row r="4" spans="1:31" ht="23.25" x14ac:dyDescent="0.45">
      <c r="A4" s="99" t="s">
        <v>1</v>
      </c>
      <c r="B4" s="100"/>
      <c r="C4" s="100"/>
      <c r="D4" s="100"/>
      <c r="E4" s="100"/>
      <c r="F4" s="100"/>
      <c r="G4" s="100"/>
      <c r="H4" s="100"/>
      <c r="I4" s="100"/>
      <c r="J4" s="100"/>
      <c r="K4" s="100"/>
      <c r="L4" s="100"/>
      <c r="M4" s="100"/>
      <c r="N4" s="100"/>
      <c r="O4" s="100"/>
      <c r="P4" s="100"/>
      <c r="Q4" s="100"/>
      <c r="R4" s="100"/>
      <c r="S4" s="100"/>
      <c r="T4" s="100"/>
      <c r="U4" s="100"/>
      <c r="V4" s="100"/>
      <c r="W4" s="100"/>
      <c r="X4" s="100"/>
      <c r="Y4" s="100"/>
      <c r="Z4" s="100"/>
      <c r="AA4" s="100"/>
      <c r="AB4" s="100"/>
      <c r="AC4" s="100"/>
      <c r="AD4" s="100"/>
      <c r="AE4" s="101"/>
    </row>
    <row r="5" spans="1:31" ht="23.65" thickBot="1" x14ac:dyDescent="0.5">
      <c r="A5" s="102" t="s">
        <v>2</v>
      </c>
      <c r="B5" s="103"/>
      <c r="C5" s="103"/>
      <c r="D5" s="103"/>
      <c r="E5" s="103"/>
      <c r="F5" s="103"/>
      <c r="G5" s="103"/>
      <c r="H5" s="103"/>
      <c r="I5" s="103"/>
      <c r="J5" s="103"/>
      <c r="K5" s="103"/>
      <c r="L5" s="103"/>
      <c r="M5" s="103"/>
      <c r="N5" s="103"/>
      <c r="O5" s="103"/>
      <c r="P5" s="103"/>
      <c r="Q5" s="103"/>
      <c r="R5" s="103"/>
      <c r="S5" s="103"/>
      <c r="T5" s="103"/>
      <c r="U5" s="103"/>
      <c r="V5" s="103"/>
      <c r="W5" s="103"/>
      <c r="X5" s="103"/>
      <c r="Y5" s="103"/>
      <c r="Z5" s="103"/>
      <c r="AA5" s="103"/>
      <c r="AB5" s="103"/>
      <c r="AC5" s="103"/>
      <c r="AD5" s="103"/>
      <c r="AE5" s="104"/>
    </row>
    <row r="6" spans="1:31" ht="14.65" thickBot="1" x14ac:dyDescent="0.5">
      <c r="A6" s="64" t="s">
        <v>3</v>
      </c>
      <c r="B6" s="64"/>
      <c r="C6" s="64"/>
      <c r="D6" s="64"/>
      <c r="E6" s="66" t="s">
        <v>179</v>
      </c>
      <c r="F6" s="66"/>
      <c r="G6" s="66"/>
      <c r="H6" s="66"/>
      <c r="I6" s="64" t="s">
        <v>4</v>
      </c>
      <c r="J6" s="64"/>
      <c r="K6" s="64"/>
      <c r="L6" s="64"/>
      <c r="M6" s="64"/>
      <c r="N6" s="64"/>
      <c r="O6" s="64"/>
      <c r="P6" s="64"/>
      <c r="Q6" s="68" t="s">
        <v>5</v>
      </c>
      <c r="R6" s="69"/>
      <c r="S6" s="69"/>
      <c r="T6" s="69"/>
      <c r="U6" s="69"/>
      <c r="V6" s="69"/>
      <c r="W6" s="69"/>
      <c r="X6" s="69"/>
      <c r="Y6" s="69"/>
      <c r="Z6" s="69"/>
      <c r="AA6" s="69"/>
      <c r="AB6" s="69"/>
      <c r="AC6" s="69"/>
      <c r="AD6" s="69"/>
      <c r="AE6" s="70"/>
    </row>
    <row r="7" spans="1:31" ht="15" thickTop="1" thickBot="1" x14ac:dyDescent="0.5">
      <c r="A7" s="65"/>
      <c r="B7" s="65"/>
      <c r="C7" s="65"/>
      <c r="D7" s="65"/>
      <c r="E7" s="67"/>
      <c r="F7" s="67"/>
      <c r="G7" s="67"/>
      <c r="H7" s="67"/>
      <c r="I7" s="65"/>
      <c r="J7" s="65"/>
      <c r="K7" s="65"/>
      <c r="L7" s="65"/>
      <c r="M7" s="65"/>
      <c r="N7" s="65"/>
      <c r="O7" s="65"/>
      <c r="P7" s="65"/>
      <c r="Q7" s="71"/>
      <c r="R7" s="72"/>
      <c r="S7" s="72"/>
      <c r="T7" s="72"/>
      <c r="U7" s="72"/>
      <c r="V7" s="72"/>
      <c r="W7" s="72"/>
      <c r="X7" s="72"/>
      <c r="Y7" s="72"/>
      <c r="Z7" s="72"/>
      <c r="AA7" s="72"/>
      <c r="AB7" s="72"/>
      <c r="AC7" s="72"/>
      <c r="AD7" s="72"/>
      <c r="AE7" s="73"/>
    </row>
    <row r="8" spans="1:31" ht="15" thickTop="1" thickBot="1" x14ac:dyDescent="0.5">
      <c r="A8" s="74" t="s">
        <v>6</v>
      </c>
      <c r="B8" s="75"/>
      <c r="C8" s="75"/>
      <c r="D8" s="76"/>
      <c r="E8" s="67" t="s">
        <v>180</v>
      </c>
      <c r="F8" s="67"/>
      <c r="G8" s="67"/>
      <c r="H8" s="67"/>
      <c r="I8" s="97" t="s">
        <v>192</v>
      </c>
      <c r="J8" s="97"/>
      <c r="K8" s="97"/>
      <c r="L8" s="97"/>
      <c r="M8" s="97"/>
      <c r="N8" s="97"/>
      <c r="O8" s="97"/>
      <c r="P8" s="97"/>
      <c r="Q8" s="77" t="s">
        <v>198</v>
      </c>
      <c r="R8" s="78"/>
      <c r="S8" s="78"/>
      <c r="T8" s="78"/>
      <c r="U8" s="78"/>
      <c r="V8" s="78"/>
      <c r="W8" s="78"/>
      <c r="X8" s="78"/>
      <c r="Y8" s="78"/>
      <c r="Z8" s="78"/>
      <c r="AA8" s="78"/>
      <c r="AB8" s="78"/>
      <c r="AC8" s="78"/>
      <c r="AD8" s="78"/>
      <c r="AE8" s="93"/>
    </row>
    <row r="9" spans="1:31" ht="15" thickTop="1" thickBot="1" x14ac:dyDescent="0.5">
      <c r="A9" s="94"/>
      <c r="B9" s="95"/>
      <c r="C9" s="95"/>
      <c r="D9" s="96"/>
      <c r="E9" s="67"/>
      <c r="F9" s="67"/>
      <c r="G9" s="67"/>
      <c r="H9" s="67"/>
      <c r="I9" s="97"/>
      <c r="J9" s="97"/>
      <c r="K9" s="97"/>
      <c r="L9" s="97"/>
      <c r="M9" s="97"/>
      <c r="N9" s="97"/>
      <c r="O9" s="97"/>
      <c r="P9" s="97"/>
      <c r="Q9" s="77"/>
      <c r="R9" s="78"/>
      <c r="S9" s="78"/>
      <c r="T9" s="78"/>
      <c r="U9" s="78"/>
      <c r="V9" s="78"/>
      <c r="W9" s="78"/>
      <c r="X9" s="78"/>
      <c r="Y9" s="78"/>
      <c r="Z9" s="78"/>
      <c r="AA9" s="78"/>
      <c r="AB9" s="78"/>
      <c r="AC9" s="78"/>
      <c r="AD9" s="78"/>
      <c r="AE9" s="93"/>
    </row>
    <row r="10" spans="1:31" ht="15" thickTop="1" thickBot="1" x14ac:dyDescent="0.5">
      <c r="A10" s="94"/>
      <c r="B10" s="95"/>
      <c r="C10" s="95"/>
      <c r="D10" s="96"/>
      <c r="E10" s="67"/>
      <c r="F10" s="67"/>
      <c r="G10" s="67"/>
      <c r="H10" s="67"/>
      <c r="I10" s="97"/>
      <c r="J10" s="97"/>
      <c r="K10" s="97"/>
      <c r="L10" s="97"/>
      <c r="M10" s="97"/>
      <c r="N10" s="97"/>
      <c r="O10" s="97"/>
      <c r="P10" s="97"/>
      <c r="Q10" s="77"/>
      <c r="R10" s="78"/>
      <c r="S10" s="78"/>
      <c r="T10" s="78"/>
      <c r="U10" s="78"/>
      <c r="V10" s="78"/>
      <c r="W10" s="78"/>
      <c r="X10" s="78"/>
      <c r="Y10" s="78"/>
      <c r="Z10" s="78"/>
      <c r="AA10" s="78"/>
      <c r="AB10" s="78"/>
      <c r="AC10" s="78"/>
      <c r="AD10" s="78"/>
      <c r="AE10" s="93"/>
    </row>
    <row r="11" spans="1:31" ht="15" thickTop="1" thickBot="1" x14ac:dyDescent="0.5">
      <c r="A11" s="94"/>
      <c r="B11" s="95"/>
      <c r="C11" s="95"/>
      <c r="D11" s="96"/>
      <c r="E11" s="67"/>
      <c r="F11" s="67"/>
      <c r="G11" s="67"/>
      <c r="H11" s="67"/>
      <c r="I11" s="97"/>
      <c r="J11" s="97"/>
      <c r="K11" s="97"/>
      <c r="L11" s="97"/>
      <c r="M11" s="97"/>
      <c r="N11" s="97"/>
      <c r="O11" s="97"/>
      <c r="P11" s="97"/>
      <c r="Q11" s="77"/>
      <c r="R11" s="78"/>
      <c r="S11" s="78"/>
      <c r="T11" s="78"/>
      <c r="U11" s="78"/>
      <c r="V11" s="78"/>
      <c r="W11" s="78"/>
      <c r="X11" s="78"/>
      <c r="Y11" s="78"/>
      <c r="Z11" s="78"/>
      <c r="AA11" s="78"/>
      <c r="AB11" s="78"/>
      <c r="AC11" s="78"/>
      <c r="AD11" s="78"/>
      <c r="AE11" s="93"/>
    </row>
    <row r="12" spans="1:31" ht="15" thickTop="1" thickBot="1" x14ac:dyDescent="0.5">
      <c r="A12" s="94"/>
      <c r="B12" s="95"/>
      <c r="C12" s="95"/>
      <c r="D12" s="96"/>
      <c r="E12" s="67"/>
      <c r="F12" s="67"/>
      <c r="G12" s="67"/>
      <c r="H12" s="67"/>
      <c r="I12" s="97"/>
      <c r="J12" s="97"/>
      <c r="K12" s="97"/>
      <c r="L12" s="97"/>
      <c r="M12" s="97"/>
      <c r="N12" s="97"/>
      <c r="O12" s="97"/>
      <c r="P12" s="97"/>
      <c r="Q12" s="77"/>
      <c r="R12" s="78"/>
      <c r="S12" s="78"/>
      <c r="T12" s="78"/>
      <c r="U12" s="78"/>
      <c r="V12" s="78"/>
      <c r="W12" s="78"/>
      <c r="X12" s="78"/>
      <c r="Y12" s="78"/>
      <c r="Z12" s="78"/>
      <c r="AA12" s="78"/>
      <c r="AB12" s="78"/>
      <c r="AC12" s="78"/>
      <c r="AD12" s="78"/>
      <c r="AE12" s="93"/>
    </row>
    <row r="13" spans="1:31" ht="15" thickTop="1" thickBot="1" x14ac:dyDescent="0.5">
      <c r="A13" s="68"/>
      <c r="B13" s="69"/>
      <c r="C13" s="69"/>
      <c r="D13" s="70"/>
      <c r="E13" s="67"/>
      <c r="F13" s="67"/>
      <c r="G13" s="67"/>
      <c r="H13" s="67"/>
      <c r="I13" s="97"/>
      <c r="J13" s="97"/>
      <c r="K13" s="97"/>
      <c r="L13" s="97"/>
      <c r="M13" s="97"/>
      <c r="N13" s="97"/>
      <c r="O13" s="97"/>
      <c r="P13" s="97"/>
      <c r="Q13" s="77"/>
      <c r="R13" s="78"/>
      <c r="S13" s="78"/>
      <c r="T13" s="78"/>
      <c r="U13" s="78"/>
      <c r="V13" s="78"/>
      <c r="W13" s="78"/>
      <c r="X13" s="78"/>
      <c r="Y13" s="78"/>
      <c r="Z13" s="78"/>
      <c r="AA13" s="78"/>
      <c r="AB13" s="78"/>
      <c r="AC13" s="78"/>
      <c r="AD13" s="78"/>
      <c r="AE13" s="93"/>
    </row>
    <row r="14" spans="1:31" ht="15" thickTop="1" thickBot="1" x14ac:dyDescent="0.5">
      <c r="A14" s="71" t="s">
        <v>7</v>
      </c>
      <c r="B14" s="72"/>
      <c r="C14" s="72"/>
      <c r="D14" s="72"/>
      <c r="E14" s="72"/>
      <c r="F14" s="72"/>
      <c r="G14" s="72"/>
      <c r="H14" s="72"/>
      <c r="I14" s="72"/>
      <c r="J14" s="72"/>
      <c r="K14" s="72"/>
      <c r="L14" s="72"/>
      <c r="M14" s="72"/>
      <c r="N14" s="72"/>
      <c r="O14" s="72"/>
      <c r="P14" s="73"/>
      <c r="Q14" s="77"/>
      <c r="R14" s="78"/>
      <c r="S14" s="78"/>
      <c r="T14" s="78"/>
      <c r="U14" s="78"/>
      <c r="V14" s="78"/>
      <c r="W14" s="78"/>
      <c r="X14" s="78"/>
      <c r="Y14" s="78"/>
      <c r="Z14" s="78"/>
      <c r="AA14" s="78"/>
      <c r="AB14" s="78"/>
      <c r="AC14" s="78"/>
      <c r="AD14" s="78"/>
      <c r="AE14" s="93"/>
    </row>
    <row r="15" spans="1:31" ht="15" thickTop="1" thickBot="1" x14ac:dyDescent="0.5">
      <c r="A15" s="71"/>
      <c r="B15" s="72"/>
      <c r="C15" s="72"/>
      <c r="D15" s="72"/>
      <c r="E15" s="72"/>
      <c r="F15" s="72"/>
      <c r="G15" s="72"/>
      <c r="H15" s="72"/>
      <c r="I15" s="72"/>
      <c r="J15" s="72"/>
      <c r="K15" s="72"/>
      <c r="L15" s="72"/>
      <c r="M15" s="72"/>
      <c r="N15" s="72"/>
      <c r="O15" s="72"/>
      <c r="P15" s="73"/>
      <c r="Q15" s="77"/>
      <c r="R15" s="78"/>
      <c r="S15" s="78"/>
      <c r="T15" s="78"/>
      <c r="U15" s="78"/>
      <c r="V15" s="78"/>
      <c r="W15" s="78"/>
      <c r="X15" s="78"/>
      <c r="Y15" s="78"/>
      <c r="Z15" s="78"/>
      <c r="AA15" s="78"/>
      <c r="AB15" s="78"/>
      <c r="AC15" s="78"/>
      <c r="AD15" s="78"/>
      <c r="AE15" s="93"/>
    </row>
    <row r="16" spans="1:31" ht="15" thickTop="1" thickBot="1" x14ac:dyDescent="0.5">
      <c r="A16" s="77" t="s">
        <v>193</v>
      </c>
      <c r="B16" s="78"/>
      <c r="C16" s="78"/>
      <c r="D16" s="78"/>
      <c r="E16" s="78"/>
      <c r="F16" s="78"/>
      <c r="G16" s="78"/>
      <c r="H16" s="78"/>
      <c r="I16" s="78"/>
      <c r="J16" s="78"/>
      <c r="K16" s="78"/>
      <c r="L16" s="78"/>
      <c r="M16" s="78"/>
      <c r="N16" s="78"/>
      <c r="O16" s="78"/>
      <c r="P16" s="93"/>
      <c r="Q16" s="77"/>
      <c r="R16" s="78"/>
      <c r="S16" s="78"/>
      <c r="T16" s="78"/>
      <c r="U16" s="78"/>
      <c r="V16" s="78"/>
      <c r="W16" s="78"/>
      <c r="X16" s="78"/>
      <c r="Y16" s="78"/>
      <c r="Z16" s="78"/>
      <c r="AA16" s="78"/>
      <c r="AB16" s="78"/>
      <c r="AC16" s="78"/>
      <c r="AD16" s="78"/>
      <c r="AE16" s="93"/>
    </row>
    <row r="17" spans="1:31" ht="15" thickTop="1" thickBot="1" x14ac:dyDescent="0.5">
      <c r="A17" s="77"/>
      <c r="B17" s="78"/>
      <c r="C17" s="78"/>
      <c r="D17" s="78"/>
      <c r="E17" s="78"/>
      <c r="F17" s="78"/>
      <c r="G17" s="78"/>
      <c r="H17" s="78"/>
      <c r="I17" s="78"/>
      <c r="J17" s="78"/>
      <c r="K17" s="78"/>
      <c r="L17" s="78"/>
      <c r="M17" s="78"/>
      <c r="N17" s="78"/>
      <c r="O17" s="78"/>
      <c r="P17" s="93"/>
      <c r="Q17" s="77"/>
      <c r="R17" s="78"/>
      <c r="S17" s="78"/>
      <c r="T17" s="78"/>
      <c r="U17" s="78"/>
      <c r="V17" s="78"/>
      <c r="W17" s="78"/>
      <c r="X17" s="78"/>
      <c r="Y17" s="78"/>
      <c r="Z17" s="78"/>
      <c r="AA17" s="78"/>
      <c r="AB17" s="78"/>
      <c r="AC17" s="78"/>
      <c r="AD17" s="78"/>
      <c r="AE17" s="93"/>
    </row>
    <row r="18" spans="1:31" ht="15" thickTop="1" thickBot="1" x14ac:dyDescent="0.5">
      <c r="A18" s="77"/>
      <c r="B18" s="78"/>
      <c r="C18" s="78"/>
      <c r="D18" s="78"/>
      <c r="E18" s="78"/>
      <c r="F18" s="78"/>
      <c r="G18" s="78"/>
      <c r="H18" s="78"/>
      <c r="I18" s="78"/>
      <c r="J18" s="78"/>
      <c r="K18" s="78"/>
      <c r="L18" s="78"/>
      <c r="M18" s="78"/>
      <c r="N18" s="78"/>
      <c r="O18" s="78"/>
      <c r="P18" s="93"/>
      <c r="Q18" s="77"/>
      <c r="R18" s="78"/>
      <c r="S18" s="78"/>
      <c r="T18" s="78"/>
      <c r="U18" s="78"/>
      <c r="V18" s="78"/>
      <c r="W18" s="78"/>
      <c r="X18" s="78"/>
      <c r="Y18" s="78"/>
      <c r="Z18" s="78"/>
      <c r="AA18" s="78"/>
      <c r="AB18" s="78"/>
      <c r="AC18" s="78"/>
      <c r="AD18" s="78"/>
      <c r="AE18" s="93"/>
    </row>
    <row r="19" spans="1:31" ht="15" thickTop="1" thickBot="1" x14ac:dyDescent="0.5">
      <c r="A19" s="77"/>
      <c r="B19" s="78"/>
      <c r="C19" s="78"/>
      <c r="D19" s="78"/>
      <c r="E19" s="78"/>
      <c r="F19" s="78"/>
      <c r="G19" s="78"/>
      <c r="H19" s="78"/>
      <c r="I19" s="78"/>
      <c r="J19" s="78"/>
      <c r="K19" s="78"/>
      <c r="L19" s="78"/>
      <c r="M19" s="78"/>
      <c r="N19" s="78"/>
      <c r="O19" s="78"/>
      <c r="P19" s="93"/>
      <c r="Q19" s="77"/>
      <c r="R19" s="78"/>
      <c r="S19" s="78"/>
      <c r="T19" s="78"/>
      <c r="U19" s="78"/>
      <c r="V19" s="78"/>
      <c r="W19" s="78"/>
      <c r="X19" s="78"/>
      <c r="Y19" s="78"/>
      <c r="Z19" s="78"/>
      <c r="AA19" s="78"/>
      <c r="AB19" s="78"/>
      <c r="AC19" s="78"/>
      <c r="AD19" s="78"/>
      <c r="AE19" s="93"/>
    </row>
    <row r="20" spans="1:31" ht="15" thickTop="1" thickBot="1" x14ac:dyDescent="0.5">
      <c r="A20" s="77"/>
      <c r="B20" s="78"/>
      <c r="C20" s="78"/>
      <c r="D20" s="78"/>
      <c r="E20" s="78"/>
      <c r="F20" s="78"/>
      <c r="G20" s="78"/>
      <c r="H20" s="78"/>
      <c r="I20" s="78"/>
      <c r="J20" s="78"/>
      <c r="K20" s="78"/>
      <c r="L20" s="78"/>
      <c r="M20" s="78"/>
      <c r="N20" s="78"/>
      <c r="O20" s="78"/>
      <c r="P20" s="93"/>
      <c r="Q20" s="77"/>
      <c r="R20" s="78"/>
      <c r="S20" s="78"/>
      <c r="T20" s="78"/>
      <c r="U20" s="78"/>
      <c r="V20" s="78"/>
      <c r="W20" s="78"/>
      <c r="X20" s="78"/>
      <c r="Y20" s="78"/>
      <c r="Z20" s="78"/>
      <c r="AA20" s="78"/>
      <c r="AB20" s="78"/>
      <c r="AC20" s="78"/>
      <c r="AD20" s="78"/>
      <c r="AE20" s="93"/>
    </row>
    <row r="21" spans="1:31" ht="15" thickTop="1" thickBot="1" x14ac:dyDescent="0.5">
      <c r="A21" s="77"/>
      <c r="B21" s="78"/>
      <c r="C21" s="78"/>
      <c r="D21" s="78"/>
      <c r="E21" s="78"/>
      <c r="F21" s="78"/>
      <c r="G21" s="78"/>
      <c r="H21" s="78"/>
      <c r="I21" s="78"/>
      <c r="J21" s="78"/>
      <c r="K21" s="78"/>
      <c r="L21" s="78"/>
      <c r="M21" s="78"/>
      <c r="N21" s="78"/>
      <c r="O21" s="78"/>
      <c r="P21" s="93"/>
      <c r="Q21" s="77"/>
      <c r="R21" s="78"/>
      <c r="S21" s="78"/>
      <c r="T21" s="78"/>
      <c r="U21" s="78"/>
      <c r="V21" s="78"/>
      <c r="W21" s="78"/>
      <c r="X21" s="78"/>
      <c r="Y21" s="78"/>
      <c r="Z21" s="78"/>
      <c r="AA21" s="78"/>
      <c r="AB21" s="78"/>
      <c r="AC21" s="78"/>
      <c r="AD21" s="78"/>
      <c r="AE21" s="93"/>
    </row>
    <row r="22" spans="1:31" ht="15" thickTop="1" thickBot="1" x14ac:dyDescent="0.5">
      <c r="A22" s="77"/>
      <c r="B22" s="78"/>
      <c r="C22" s="78"/>
      <c r="D22" s="78"/>
      <c r="E22" s="78"/>
      <c r="F22" s="78"/>
      <c r="G22" s="78"/>
      <c r="H22" s="78"/>
      <c r="I22" s="78"/>
      <c r="J22" s="78"/>
      <c r="K22" s="78"/>
      <c r="L22" s="78"/>
      <c r="M22" s="78"/>
      <c r="N22" s="78"/>
      <c r="O22" s="78"/>
      <c r="P22" s="93"/>
      <c r="Q22" s="77"/>
      <c r="R22" s="78"/>
      <c r="S22" s="78"/>
      <c r="T22" s="78"/>
      <c r="U22" s="78"/>
      <c r="V22" s="78"/>
      <c r="W22" s="78"/>
      <c r="X22" s="78"/>
      <c r="Y22" s="78"/>
      <c r="Z22" s="78"/>
      <c r="AA22" s="78"/>
      <c r="AB22" s="78"/>
      <c r="AC22" s="78"/>
      <c r="AD22" s="78"/>
      <c r="AE22" s="93"/>
    </row>
    <row r="23" spans="1:31" ht="15" thickTop="1" thickBot="1" x14ac:dyDescent="0.5">
      <c r="A23" s="77"/>
      <c r="B23" s="78"/>
      <c r="C23" s="78"/>
      <c r="D23" s="78"/>
      <c r="E23" s="78"/>
      <c r="F23" s="78"/>
      <c r="G23" s="78"/>
      <c r="H23" s="78"/>
      <c r="I23" s="78"/>
      <c r="J23" s="78"/>
      <c r="K23" s="78"/>
      <c r="L23" s="78"/>
      <c r="M23" s="78"/>
      <c r="N23" s="78"/>
      <c r="O23" s="78"/>
      <c r="P23" s="93"/>
      <c r="Q23" s="77"/>
      <c r="R23" s="78"/>
      <c r="S23" s="78"/>
      <c r="T23" s="78"/>
      <c r="U23" s="78"/>
      <c r="V23" s="78"/>
      <c r="W23" s="78"/>
      <c r="X23" s="78"/>
      <c r="Y23" s="78"/>
      <c r="Z23" s="78"/>
      <c r="AA23" s="78"/>
      <c r="AB23" s="78"/>
      <c r="AC23" s="78"/>
      <c r="AD23" s="78"/>
      <c r="AE23" s="93"/>
    </row>
    <row r="24" spans="1:31" ht="15" thickTop="1" thickBot="1" x14ac:dyDescent="0.5">
      <c r="A24" s="77"/>
      <c r="B24" s="78"/>
      <c r="C24" s="78"/>
      <c r="D24" s="78"/>
      <c r="E24" s="78"/>
      <c r="F24" s="78"/>
      <c r="G24" s="78"/>
      <c r="H24" s="78"/>
      <c r="I24" s="78"/>
      <c r="J24" s="78"/>
      <c r="K24" s="78"/>
      <c r="L24" s="78"/>
      <c r="M24" s="78"/>
      <c r="N24" s="78"/>
      <c r="O24" s="78"/>
      <c r="P24" s="93"/>
      <c r="Q24" s="77"/>
      <c r="R24" s="78"/>
      <c r="S24" s="78"/>
      <c r="T24" s="78"/>
      <c r="U24" s="78"/>
      <c r="V24" s="78"/>
      <c r="W24" s="78"/>
      <c r="X24" s="78"/>
      <c r="Y24" s="78"/>
      <c r="Z24" s="78"/>
      <c r="AA24" s="78"/>
      <c r="AB24" s="78"/>
      <c r="AC24" s="78"/>
      <c r="AD24" s="78"/>
      <c r="AE24" s="93"/>
    </row>
    <row r="25" spans="1:31" ht="15" thickTop="1" thickBot="1" x14ac:dyDescent="0.5">
      <c r="A25" s="77"/>
      <c r="B25" s="78"/>
      <c r="C25" s="78"/>
      <c r="D25" s="78"/>
      <c r="E25" s="78"/>
      <c r="F25" s="78"/>
      <c r="G25" s="78"/>
      <c r="H25" s="78"/>
      <c r="I25" s="78"/>
      <c r="J25" s="78"/>
      <c r="K25" s="78"/>
      <c r="L25" s="78"/>
      <c r="M25" s="78"/>
      <c r="N25" s="78"/>
      <c r="O25" s="78"/>
      <c r="P25" s="93"/>
      <c r="Q25" s="77"/>
      <c r="R25" s="78"/>
      <c r="S25" s="78"/>
      <c r="T25" s="78"/>
      <c r="U25" s="78"/>
      <c r="V25" s="78"/>
      <c r="W25" s="78"/>
      <c r="X25" s="78"/>
      <c r="Y25" s="78"/>
      <c r="Z25" s="78"/>
      <c r="AA25" s="78"/>
      <c r="AB25" s="78"/>
      <c r="AC25" s="78"/>
      <c r="AD25" s="78"/>
      <c r="AE25" s="93"/>
    </row>
    <row r="26" spans="1:31" ht="15" thickTop="1" thickBot="1" x14ac:dyDescent="0.5">
      <c r="A26" s="71" t="s">
        <v>8</v>
      </c>
      <c r="B26" s="72"/>
      <c r="C26" s="72"/>
      <c r="D26" s="72"/>
      <c r="E26" s="72"/>
      <c r="F26" s="72"/>
      <c r="G26" s="72"/>
      <c r="H26" s="72"/>
      <c r="I26" s="72"/>
      <c r="J26" s="72"/>
      <c r="K26" s="72"/>
      <c r="L26" s="72"/>
      <c r="M26" s="72"/>
      <c r="N26" s="72"/>
      <c r="O26" s="72"/>
      <c r="P26" s="73"/>
      <c r="Q26" s="77"/>
      <c r="R26" s="78"/>
      <c r="S26" s="78"/>
      <c r="T26" s="78"/>
      <c r="U26" s="78"/>
      <c r="V26" s="78"/>
      <c r="W26" s="78"/>
      <c r="X26" s="78"/>
      <c r="Y26" s="78"/>
      <c r="Z26" s="78"/>
      <c r="AA26" s="78"/>
      <c r="AB26" s="78"/>
      <c r="AC26" s="78"/>
      <c r="AD26" s="78"/>
      <c r="AE26" s="93"/>
    </row>
    <row r="27" spans="1:31" ht="15" thickTop="1" thickBot="1" x14ac:dyDescent="0.5">
      <c r="A27" s="71"/>
      <c r="B27" s="72"/>
      <c r="C27" s="72"/>
      <c r="D27" s="72"/>
      <c r="E27" s="72"/>
      <c r="F27" s="72"/>
      <c r="G27" s="72"/>
      <c r="H27" s="72"/>
      <c r="I27" s="72"/>
      <c r="J27" s="72"/>
      <c r="K27" s="72"/>
      <c r="L27" s="72"/>
      <c r="M27" s="72"/>
      <c r="N27" s="72"/>
      <c r="O27" s="72"/>
      <c r="P27" s="73"/>
      <c r="Q27" s="77"/>
      <c r="R27" s="78"/>
      <c r="S27" s="78"/>
      <c r="T27" s="78"/>
      <c r="U27" s="78"/>
      <c r="V27" s="78"/>
      <c r="W27" s="78"/>
      <c r="X27" s="78"/>
      <c r="Y27" s="78"/>
      <c r="Z27" s="78"/>
      <c r="AA27" s="78"/>
      <c r="AB27" s="78"/>
      <c r="AC27" s="78"/>
      <c r="AD27" s="78"/>
      <c r="AE27" s="93"/>
    </row>
    <row r="28" spans="1:31" ht="15" thickTop="1" thickBot="1" x14ac:dyDescent="0.5">
      <c r="A28" s="77" t="s">
        <v>196</v>
      </c>
      <c r="B28" s="78"/>
      <c r="C28" s="78"/>
      <c r="D28" s="78"/>
      <c r="E28" s="78"/>
      <c r="F28" s="78"/>
      <c r="G28" s="78"/>
      <c r="H28" s="78"/>
      <c r="I28" s="78"/>
      <c r="J28" s="78"/>
      <c r="K28" s="78"/>
      <c r="L28" s="78"/>
      <c r="M28" s="78"/>
      <c r="N28" s="78"/>
      <c r="O28" s="78"/>
      <c r="P28" s="93"/>
      <c r="Q28" s="77"/>
      <c r="R28" s="78"/>
      <c r="S28" s="78"/>
      <c r="T28" s="78"/>
      <c r="U28" s="78"/>
      <c r="V28" s="78"/>
      <c r="W28" s="78"/>
      <c r="X28" s="78"/>
      <c r="Y28" s="78"/>
      <c r="Z28" s="78"/>
      <c r="AA28" s="78"/>
      <c r="AB28" s="78"/>
      <c r="AC28" s="78"/>
      <c r="AD28" s="78"/>
      <c r="AE28" s="93"/>
    </row>
    <row r="29" spans="1:31" ht="15" thickTop="1" thickBot="1" x14ac:dyDescent="0.5">
      <c r="A29" s="77"/>
      <c r="B29" s="78"/>
      <c r="C29" s="78"/>
      <c r="D29" s="78"/>
      <c r="E29" s="78"/>
      <c r="F29" s="78"/>
      <c r="G29" s="78"/>
      <c r="H29" s="78"/>
      <c r="I29" s="78"/>
      <c r="J29" s="78"/>
      <c r="K29" s="78"/>
      <c r="L29" s="78"/>
      <c r="M29" s="78"/>
      <c r="N29" s="78"/>
      <c r="O29" s="78"/>
      <c r="P29" s="93"/>
      <c r="Q29" s="77"/>
      <c r="R29" s="78"/>
      <c r="S29" s="78"/>
      <c r="T29" s="78"/>
      <c r="U29" s="78"/>
      <c r="V29" s="78"/>
      <c r="W29" s="78"/>
      <c r="X29" s="78"/>
      <c r="Y29" s="78"/>
      <c r="Z29" s="78"/>
      <c r="AA29" s="78"/>
      <c r="AB29" s="78"/>
      <c r="AC29" s="78"/>
      <c r="AD29" s="78"/>
      <c r="AE29" s="93"/>
    </row>
    <row r="30" spans="1:31" ht="15" thickTop="1" thickBot="1" x14ac:dyDescent="0.5">
      <c r="A30" s="77"/>
      <c r="B30" s="78"/>
      <c r="C30" s="78"/>
      <c r="D30" s="78"/>
      <c r="E30" s="78"/>
      <c r="F30" s="78"/>
      <c r="G30" s="78"/>
      <c r="H30" s="78"/>
      <c r="I30" s="78"/>
      <c r="J30" s="78"/>
      <c r="K30" s="78"/>
      <c r="L30" s="78"/>
      <c r="M30" s="78"/>
      <c r="N30" s="78"/>
      <c r="O30" s="78"/>
      <c r="P30" s="93"/>
      <c r="Q30" s="77"/>
      <c r="R30" s="78"/>
      <c r="S30" s="78"/>
      <c r="T30" s="78"/>
      <c r="U30" s="78"/>
      <c r="V30" s="78"/>
      <c r="W30" s="78"/>
      <c r="X30" s="78"/>
      <c r="Y30" s="78"/>
      <c r="Z30" s="78"/>
      <c r="AA30" s="78"/>
      <c r="AB30" s="78"/>
      <c r="AC30" s="78"/>
      <c r="AD30" s="78"/>
      <c r="AE30" s="93"/>
    </row>
    <row r="31" spans="1:31" ht="15" thickTop="1" thickBot="1" x14ac:dyDescent="0.5">
      <c r="A31" s="77"/>
      <c r="B31" s="78"/>
      <c r="C31" s="78"/>
      <c r="D31" s="78"/>
      <c r="E31" s="78"/>
      <c r="F31" s="78"/>
      <c r="G31" s="78"/>
      <c r="H31" s="78"/>
      <c r="I31" s="78"/>
      <c r="J31" s="78"/>
      <c r="K31" s="78"/>
      <c r="L31" s="78"/>
      <c r="M31" s="78"/>
      <c r="N31" s="78"/>
      <c r="O31" s="78"/>
      <c r="P31" s="93"/>
      <c r="Q31" s="77"/>
      <c r="R31" s="78"/>
      <c r="S31" s="78"/>
      <c r="T31" s="78"/>
      <c r="U31" s="78"/>
      <c r="V31" s="78"/>
      <c r="W31" s="78"/>
      <c r="X31" s="78"/>
      <c r="Y31" s="78"/>
      <c r="Z31" s="78"/>
      <c r="AA31" s="78"/>
      <c r="AB31" s="78"/>
      <c r="AC31" s="78"/>
      <c r="AD31" s="78"/>
      <c r="AE31" s="93"/>
    </row>
    <row r="32" spans="1:31" ht="15" thickTop="1" thickBot="1" x14ac:dyDescent="0.5">
      <c r="A32" s="77"/>
      <c r="B32" s="78"/>
      <c r="C32" s="78"/>
      <c r="D32" s="78"/>
      <c r="E32" s="78"/>
      <c r="F32" s="78"/>
      <c r="G32" s="78"/>
      <c r="H32" s="78"/>
      <c r="I32" s="78"/>
      <c r="J32" s="78"/>
      <c r="K32" s="78"/>
      <c r="L32" s="78"/>
      <c r="M32" s="78"/>
      <c r="N32" s="78"/>
      <c r="O32" s="78"/>
      <c r="P32" s="93"/>
      <c r="Q32" s="77"/>
      <c r="R32" s="78"/>
      <c r="S32" s="78"/>
      <c r="T32" s="78"/>
      <c r="U32" s="78"/>
      <c r="V32" s="78"/>
      <c r="W32" s="78"/>
      <c r="X32" s="78"/>
      <c r="Y32" s="78"/>
      <c r="Z32" s="78"/>
      <c r="AA32" s="78"/>
      <c r="AB32" s="78"/>
      <c r="AC32" s="78"/>
      <c r="AD32" s="78"/>
      <c r="AE32" s="93"/>
    </row>
    <row r="33" spans="1:31" ht="15" thickTop="1" thickBot="1" x14ac:dyDescent="0.5">
      <c r="A33" s="77"/>
      <c r="B33" s="78"/>
      <c r="C33" s="78"/>
      <c r="D33" s="78"/>
      <c r="E33" s="78"/>
      <c r="F33" s="78"/>
      <c r="G33" s="78"/>
      <c r="H33" s="78"/>
      <c r="I33" s="78"/>
      <c r="J33" s="78"/>
      <c r="K33" s="78"/>
      <c r="L33" s="78"/>
      <c r="M33" s="78"/>
      <c r="N33" s="78"/>
      <c r="O33" s="78"/>
      <c r="P33" s="93"/>
      <c r="Q33" s="77"/>
      <c r="R33" s="78"/>
      <c r="S33" s="78"/>
      <c r="T33" s="78"/>
      <c r="U33" s="78"/>
      <c r="V33" s="78"/>
      <c r="W33" s="78"/>
      <c r="X33" s="78"/>
      <c r="Y33" s="78"/>
      <c r="Z33" s="78"/>
      <c r="AA33" s="78"/>
      <c r="AB33" s="78"/>
      <c r="AC33" s="78"/>
      <c r="AD33" s="78"/>
      <c r="AE33" s="93"/>
    </row>
    <row r="34" spans="1:31" ht="15" thickTop="1" thickBot="1" x14ac:dyDescent="0.5">
      <c r="A34" s="77"/>
      <c r="B34" s="78"/>
      <c r="C34" s="78"/>
      <c r="D34" s="78"/>
      <c r="E34" s="78"/>
      <c r="F34" s="78"/>
      <c r="G34" s="78"/>
      <c r="H34" s="78"/>
      <c r="I34" s="78"/>
      <c r="J34" s="78"/>
      <c r="K34" s="78"/>
      <c r="L34" s="78"/>
      <c r="M34" s="78"/>
      <c r="N34" s="78"/>
      <c r="O34" s="78"/>
      <c r="P34" s="93"/>
      <c r="Q34" s="77"/>
      <c r="R34" s="78"/>
      <c r="S34" s="78"/>
      <c r="T34" s="78"/>
      <c r="U34" s="78"/>
      <c r="V34" s="78"/>
      <c r="W34" s="78"/>
      <c r="X34" s="78"/>
      <c r="Y34" s="78"/>
      <c r="Z34" s="78"/>
      <c r="AA34" s="78"/>
      <c r="AB34" s="78"/>
      <c r="AC34" s="78"/>
      <c r="AD34" s="78"/>
      <c r="AE34" s="93"/>
    </row>
    <row r="35" spans="1:31" ht="15" thickTop="1" thickBot="1" x14ac:dyDescent="0.5">
      <c r="A35" s="71" t="s">
        <v>9</v>
      </c>
      <c r="B35" s="72"/>
      <c r="C35" s="72"/>
      <c r="D35" s="72"/>
      <c r="E35" s="72"/>
      <c r="F35" s="72"/>
      <c r="G35" s="72"/>
      <c r="H35" s="72"/>
      <c r="I35" s="72"/>
      <c r="J35" s="72"/>
      <c r="K35" s="72"/>
      <c r="L35" s="72"/>
      <c r="M35" s="72"/>
      <c r="N35" s="72"/>
      <c r="O35" s="72"/>
      <c r="P35" s="73"/>
      <c r="Q35" s="71" t="s">
        <v>10</v>
      </c>
      <c r="R35" s="72"/>
      <c r="S35" s="72"/>
      <c r="T35" s="72"/>
      <c r="U35" s="72"/>
      <c r="V35" s="72"/>
      <c r="W35" s="72"/>
      <c r="X35" s="72"/>
      <c r="Y35" s="72"/>
      <c r="Z35" s="72"/>
      <c r="AA35" s="72"/>
      <c r="AB35" s="72"/>
      <c r="AC35" s="72"/>
      <c r="AD35" s="72"/>
      <c r="AE35" s="73"/>
    </row>
    <row r="36" spans="1:31" ht="15" thickTop="1" thickBot="1" x14ac:dyDescent="0.5">
      <c r="A36" s="71"/>
      <c r="B36" s="72"/>
      <c r="C36" s="72"/>
      <c r="D36" s="72"/>
      <c r="E36" s="72"/>
      <c r="F36" s="72"/>
      <c r="G36" s="72"/>
      <c r="H36" s="72"/>
      <c r="I36" s="72"/>
      <c r="J36" s="72"/>
      <c r="K36" s="72"/>
      <c r="L36" s="72"/>
      <c r="M36" s="72"/>
      <c r="N36" s="72"/>
      <c r="O36" s="72"/>
      <c r="P36" s="73"/>
      <c r="Q36" s="74"/>
      <c r="R36" s="75"/>
      <c r="S36" s="75"/>
      <c r="T36" s="75"/>
      <c r="U36" s="75"/>
      <c r="V36" s="75"/>
      <c r="W36" s="75"/>
      <c r="X36" s="75"/>
      <c r="Y36" s="75"/>
      <c r="Z36" s="75"/>
      <c r="AA36" s="75"/>
      <c r="AB36" s="75"/>
      <c r="AC36" s="75"/>
      <c r="AD36" s="75"/>
      <c r="AE36" s="76"/>
    </row>
    <row r="37" spans="1:31" ht="15" thickTop="1" thickBot="1" x14ac:dyDescent="0.5">
      <c r="A37" s="77" t="s">
        <v>197</v>
      </c>
      <c r="B37" s="78"/>
      <c r="C37" s="78"/>
      <c r="D37" s="78"/>
      <c r="E37" s="78"/>
      <c r="F37" s="78"/>
      <c r="G37" s="78"/>
      <c r="H37" s="78"/>
      <c r="I37" s="78"/>
      <c r="J37" s="78"/>
      <c r="K37" s="78"/>
      <c r="L37" s="78"/>
      <c r="M37" s="78"/>
      <c r="N37" s="78"/>
      <c r="O37" s="78"/>
      <c r="P37" s="78"/>
      <c r="Q37" s="81" t="s">
        <v>199</v>
      </c>
      <c r="R37" s="82"/>
      <c r="S37" s="82"/>
      <c r="T37" s="82"/>
      <c r="U37" s="82"/>
      <c r="V37" s="82"/>
      <c r="W37" s="82"/>
      <c r="X37" s="82"/>
      <c r="Y37" s="82"/>
      <c r="Z37" s="82"/>
      <c r="AA37" s="82"/>
      <c r="AB37" s="82"/>
      <c r="AC37" s="82"/>
      <c r="AD37" s="82"/>
      <c r="AE37" s="83"/>
    </row>
    <row r="38" spans="1:31" ht="15" thickTop="1" thickBot="1" x14ac:dyDescent="0.5">
      <c r="A38" s="77"/>
      <c r="B38" s="78"/>
      <c r="C38" s="78"/>
      <c r="D38" s="78"/>
      <c r="E38" s="78"/>
      <c r="F38" s="78"/>
      <c r="G38" s="78"/>
      <c r="H38" s="78"/>
      <c r="I38" s="78"/>
      <c r="J38" s="78"/>
      <c r="K38" s="78"/>
      <c r="L38" s="78"/>
      <c r="M38" s="78"/>
      <c r="N38" s="78"/>
      <c r="O38" s="78"/>
      <c r="P38" s="78"/>
      <c r="Q38" s="84"/>
      <c r="R38" s="85"/>
      <c r="S38" s="85"/>
      <c r="T38" s="85"/>
      <c r="U38" s="85"/>
      <c r="V38" s="85"/>
      <c r="W38" s="85"/>
      <c r="X38" s="85"/>
      <c r="Y38" s="85"/>
      <c r="Z38" s="85"/>
      <c r="AA38" s="85"/>
      <c r="AB38" s="85"/>
      <c r="AC38" s="85"/>
      <c r="AD38" s="85"/>
      <c r="AE38" s="86"/>
    </row>
    <row r="39" spans="1:31" ht="15" thickTop="1" thickBot="1" x14ac:dyDescent="0.5">
      <c r="A39" s="77"/>
      <c r="B39" s="78"/>
      <c r="C39" s="78"/>
      <c r="D39" s="78"/>
      <c r="E39" s="78"/>
      <c r="F39" s="78"/>
      <c r="G39" s="78"/>
      <c r="H39" s="78"/>
      <c r="I39" s="78"/>
      <c r="J39" s="78"/>
      <c r="K39" s="78"/>
      <c r="L39" s="78"/>
      <c r="M39" s="78"/>
      <c r="N39" s="78"/>
      <c r="O39" s="78"/>
      <c r="P39" s="78"/>
      <c r="Q39" s="84"/>
      <c r="R39" s="85"/>
      <c r="S39" s="85"/>
      <c r="T39" s="85"/>
      <c r="U39" s="85"/>
      <c r="V39" s="85"/>
      <c r="W39" s="85"/>
      <c r="X39" s="85"/>
      <c r="Y39" s="85"/>
      <c r="Z39" s="85"/>
      <c r="AA39" s="85"/>
      <c r="AB39" s="85"/>
      <c r="AC39" s="85"/>
      <c r="AD39" s="85"/>
      <c r="AE39" s="86"/>
    </row>
    <row r="40" spans="1:31" ht="15" thickTop="1" thickBot="1" x14ac:dyDescent="0.5">
      <c r="A40" s="77"/>
      <c r="B40" s="78"/>
      <c r="C40" s="78"/>
      <c r="D40" s="78"/>
      <c r="E40" s="78"/>
      <c r="F40" s="78"/>
      <c r="G40" s="78"/>
      <c r="H40" s="78"/>
      <c r="I40" s="78"/>
      <c r="J40" s="78"/>
      <c r="K40" s="78"/>
      <c r="L40" s="78"/>
      <c r="M40" s="78"/>
      <c r="N40" s="78"/>
      <c r="O40" s="78"/>
      <c r="P40" s="78"/>
      <c r="Q40" s="84"/>
      <c r="R40" s="85"/>
      <c r="S40" s="85"/>
      <c r="T40" s="85"/>
      <c r="U40" s="85"/>
      <c r="V40" s="85"/>
      <c r="W40" s="85"/>
      <c r="X40" s="85"/>
      <c r="Y40" s="85"/>
      <c r="Z40" s="85"/>
      <c r="AA40" s="85"/>
      <c r="AB40" s="85"/>
      <c r="AC40" s="85"/>
      <c r="AD40" s="85"/>
      <c r="AE40" s="86"/>
    </row>
    <row r="41" spans="1:31" ht="15" thickTop="1" thickBot="1" x14ac:dyDescent="0.5">
      <c r="A41" s="77"/>
      <c r="B41" s="78"/>
      <c r="C41" s="78"/>
      <c r="D41" s="78"/>
      <c r="E41" s="78"/>
      <c r="F41" s="78"/>
      <c r="G41" s="78"/>
      <c r="H41" s="78"/>
      <c r="I41" s="78"/>
      <c r="J41" s="78"/>
      <c r="K41" s="78"/>
      <c r="L41" s="78"/>
      <c r="M41" s="78"/>
      <c r="N41" s="78"/>
      <c r="O41" s="78"/>
      <c r="P41" s="78"/>
      <c r="Q41" s="84"/>
      <c r="R41" s="85"/>
      <c r="S41" s="85"/>
      <c r="T41" s="85"/>
      <c r="U41" s="85"/>
      <c r="V41" s="85"/>
      <c r="W41" s="85"/>
      <c r="X41" s="85"/>
      <c r="Y41" s="85"/>
      <c r="Z41" s="85"/>
      <c r="AA41" s="85"/>
      <c r="AB41" s="85"/>
      <c r="AC41" s="85"/>
      <c r="AD41" s="85"/>
      <c r="AE41" s="86"/>
    </row>
    <row r="42" spans="1:31" ht="15" thickTop="1" thickBot="1" x14ac:dyDescent="0.5">
      <c r="A42" s="77"/>
      <c r="B42" s="78"/>
      <c r="C42" s="78"/>
      <c r="D42" s="78"/>
      <c r="E42" s="78"/>
      <c r="F42" s="78"/>
      <c r="G42" s="78"/>
      <c r="H42" s="78"/>
      <c r="I42" s="78"/>
      <c r="J42" s="78"/>
      <c r="K42" s="78"/>
      <c r="L42" s="78"/>
      <c r="M42" s="78"/>
      <c r="N42" s="78"/>
      <c r="O42" s="78"/>
      <c r="P42" s="78"/>
      <c r="Q42" s="84"/>
      <c r="R42" s="85"/>
      <c r="S42" s="85"/>
      <c r="T42" s="85"/>
      <c r="U42" s="85"/>
      <c r="V42" s="85"/>
      <c r="W42" s="85"/>
      <c r="X42" s="85"/>
      <c r="Y42" s="85"/>
      <c r="Z42" s="85"/>
      <c r="AA42" s="85"/>
      <c r="AB42" s="85"/>
      <c r="AC42" s="85"/>
      <c r="AD42" s="85"/>
      <c r="AE42" s="86"/>
    </row>
    <row r="43" spans="1:31" ht="15" thickTop="1" thickBot="1" x14ac:dyDescent="0.5">
      <c r="A43" s="79"/>
      <c r="B43" s="80"/>
      <c r="C43" s="80"/>
      <c r="D43" s="80"/>
      <c r="E43" s="80"/>
      <c r="F43" s="80"/>
      <c r="G43" s="80"/>
      <c r="H43" s="80"/>
      <c r="I43" s="80"/>
      <c r="J43" s="80"/>
      <c r="K43" s="80"/>
      <c r="L43" s="80"/>
      <c r="M43" s="80"/>
      <c r="N43" s="80"/>
      <c r="O43" s="80"/>
      <c r="P43" s="80"/>
      <c r="Q43" s="87"/>
      <c r="R43" s="88"/>
      <c r="S43" s="88"/>
      <c r="T43" s="88"/>
      <c r="U43" s="88"/>
      <c r="V43" s="88"/>
      <c r="W43" s="88"/>
      <c r="X43" s="88"/>
      <c r="Y43" s="88"/>
      <c r="Z43" s="88"/>
      <c r="AA43" s="88"/>
      <c r="AB43" s="88"/>
      <c r="AC43" s="88"/>
      <c r="AD43" s="88"/>
      <c r="AE43" s="89"/>
    </row>
    <row r="44" spans="1:31" ht="18.399999999999999" thickBot="1" x14ac:dyDescent="0.6">
      <c r="A44" s="90" t="s">
        <v>11</v>
      </c>
      <c r="B44" s="91"/>
      <c r="C44" s="91"/>
      <c r="D44" s="91"/>
      <c r="E44" s="91"/>
      <c r="F44" s="91"/>
      <c r="G44" s="91"/>
      <c r="H44" s="91"/>
      <c r="I44" s="91"/>
      <c r="J44" s="91"/>
      <c r="K44" s="91"/>
      <c r="L44" s="91"/>
      <c r="M44" s="91"/>
      <c r="N44" s="91"/>
      <c r="O44" s="91"/>
      <c r="P44" s="92"/>
      <c r="Q44" s="1"/>
      <c r="R44" s="1"/>
      <c r="S44" s="1"/>
      <c r="T44" s="1"/>
      <c r="U44" s="1"/>
      <c r="V44" s="1"/>
      <c r="W44" s="1"/>
      <c r="X44" s="1"/>
      <c r="Y44" s="1"/>
      <c r="Z44" s="1"/>
      <c r="AA44" s="1"/>
      <c r="AB44" s="1"/>
      <c r="AC44" s="1"/>
      <c r="AD44" s="1"/>
      <c r="AE44" s="1"/>
    </row>
    <row r="45" spans="1:31" x14ac:dyDescent="0.45">
      <c r="A45" s="128" t="s">
        <v>12</v>
      </c>
      <c r="B45" s="129"/>
      <c r="C45" s="129"/>
      <c r="D45" s="129"/>
      <c r="E45" s="129"/>
      <c r="F45" s="129"/>
      <c r="G45" s="119">
        <v>3</v>
      </c>
      <c r="H45" s="120"/>
      <c r="I45" s="110" t="s">
        <v>13</v>
      </c>
      <c r="J45" s="111"/>
      <c r="K45" s="111"/>
      <c r="L45" s="111"/>
      <c r="M45" s="111"/>
      <c r="N45" s="111"/>
      <c r="O45" s="111"/>
      <c r="P45" s="112"/>
      <c r="Q45" s="42" t="s">
        <v>232</v>
      </c>
    </row>
    <row r="46" spans="1:31" x14ac:dyDescent="0.45">
      <c r="A46" s="130" t="s">
        <v>14</v>
      </c>
      <c r="B46" s="131"/>
      <c r="C46" s="131"/>
      <c r="D46" s="131"/>
      <c r="E46" s="131"/>
      <c r="F46" s="131"/>
      <c r="G46" s="121">
        <v>1.5</v>
      </c>
      <c r="H46" s="122"/>
      <c r="I46" s="113" t="s">
        <v>15</v>
      </c>
      <c r="J46" s="114"/>
      <c r="K46" s="114"/>
      <c r="L46" s="114"/>
      <c r="M46" s="114"/>
      <c r="N46" s="114"/>
      <c r="O46" s="114"/>
      <c r="P46" s="115"/>
      <c r="Q46" s="57" t="s">
        <v>233</v>
      </c>
      <c r="R46" s="2"/>
      <c r="S46" s="2"/>
      <c r="T46" s="2"/>
      <c r="U46" s="2"/>
      <c r="V46" s="2"/>
      <c r="W46" s="2"/>
      <c r="X46" s="2"/>
      <c r="Y46" s="2"/>
      <c r="Z46" s="2"/>
      <c r="AA46" s="2"/>
      <c r="AB46" s="2"/>
      <c r="AC46" s="2"/>
      <c r="AD46" s="2"/>
      <c r="AE46" s="2"/>
    </row>
    <row r="47" spans="1:31" x14ac:dyDescent="0.45">
      <c r="A47" s="130" t="s">
        <v>16</v>
      </c>
      <c r="B47" s="131"/>
      <c r="C47" s="131"/>
      <c r="D47" s="131"/>
      <c r="E47" s="131"/>
      <c r="F47" s="131"/>
      <c r="G47" s="121">
        <v>2</v>
      </c>
      <c r="H47" s="122"/>
      <c r="I47" s="125" t="s">
        <v>15</v>
      </c>
      <c r="J47" s="126"/>
      <c r="K47" s="126"/>
      <c r="L47" s="126"/>
      <c r="M47" s="126"/>
      <c r="N47" s="126"/>
      <c r="O47" s="126"/>
      <c r="P47" s="127"/>
    </row>
    <row r="48" spans="1:31" ht="14.65" thickBot="1" x14ac:dyDescent="0.5">
      <c r="A48" s="108" t="s">
        <v>17</v>
      </c>
      <c r="B48" s="109"/>
      <c r="C48" s="109"/>
      <c r="D48" s="109"/>
      <c r="E48" s="109"/>
      <c r="F48" s="109"/>
      <c r="G48" s="123">
        <v>2</v>
      </c>
      <c r="H48" s="124"/>
      <c r="I48" s="116" t="s">
        <v>18</v>
      </c>
      <c r="J48" s="117"/>
      <c r="K48" s="117"/>
      <c r="L48" s="117"/>
      <c r="M48" s="117"/>
      <c r="N48" s="117"/>
      <c r="O48" s="117"/>
      <c r="P48" s="118"/>
      <c r="Q48" s="2"/>
      <c r="R48" s="2"/>
      <c r="S48" s="2"/>
      <c r="T48" s="2"/>
      <c r="U48" s="2"/>
      <c r="V48" s="2"/>
      <c r="W48" s="2"/>
      <c r="X48" s="2"/>
      <c r="Y48" s="2"/>
      <c r="Z48" s="2"/>
      <c r="AA48" s="2"/>
      <c r="AB48" s="2"/>
      <c r="AC48" s="2"/>
      <c r="AD48" s="2"/>
      <c r="AE48" s="2"/>
    </row>
    <row r="49" spans="5:10" x14ac:dyDescent="0.45">
      <c r="E49" s="98" t="s">
        <v>19</v>
      </c>
      <c r="F49" s="98"/>
      <c r="G49" s="9">
        <f>SUM(G45:H48)</f>
        <v>8.5</v>
      </c>
      <c r="H49" s="105" t="s">
        <v>20</v>
      </c>
      <c r="I49" s="106"/>
      <c r="J49" s="107"/>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3" zoomScale="86" zoomScaleNormal="86" workbookViewId="0">
      <selection activeCell="P44" sqref="P44"/>
    </sheetView>
  </sheetViews>
  <sheetFormatPr defaultRowHeight="14.25" x14ac:dyDescent="0.45"/>
  <cols>
    <col min="2" max="2" width="9.53125" customWidth="1"/>
    <col min="3" max="3" width="10.46484375" customWidth="1"/>
    <col min="8" max="8" width="11.6640625" customWidth="1"/>
    <col min="13" max="13" width="10.53125" customWidth="1"/>
  </cols>
  <sheetData>
    <row r="1" spans="1:30" ht="23.25" x14ac:dyDescent="0.45">
      <c r="A1" s="138" t="s">
        <v>21</v>
      </c>
      <c r="B1" s="139"/>
      <c r="C1" s="139"/>
      <c r="D1" s="139"/>
      <c r="E1" s="139"/>
      <c r="F1" s="139"/>
      <c r="G1" s="139"/>
      <c r="H1" s="139"/>
      <c r="I1" s="139"/>
      <c r="J1" s="139"/>
      <c r="K1" s="139"/>
      <c r="L1" s="139"/>
      <c r="M1" s="139"/>
      <c r="N1" s="139"/>
      <c r="O1" s="140"/>
      <c r="P1" s="3"/>
      <c r="Q1" s="3"/>
      <c r="R1" s="3"/>
      <c r="S1" s="3"/>
      <c r="T1" s="3"/>
      <c r="U1" s="3"/>
      <c r="V1" s="3"/>
      <c r="W1" s="3"/>
      <c r="X1" s="3"/>
      <c r="Y1" s="3"/>
      <c r="Z1" s="3"/>
      <c r="AA1" s="3"/>
      <c r="AB1" s="3"/>
      <c r="AC1" s="3"/>
      <c r="AD1" s="3"/>
    </row>
    <row r="2" spans="1:30" ht="23.25" x14ac:dyDescent="0.45">
      <c r="A2" s="141"/>
      <c r="B2" s="63"/>
      <c r="C2" s="63"/>
      <c r="D2" s="63"/>
      <c r="E2" s="63"/>
      <c r="F2" s="63"/>
      <c r="G2" s="63"/>
      <c r="H2" s="63"/>
      <c r="I2" s="63"/>
      <c r="J2" s="63"/>
      <c r="K2" s="63"/>
      <c r="L2" s="63"/>
      <c r="M2" s="63"/>
      <c r="N2" s="63"/>
      <c r="O2" s="142"/>
      <c r="P2" s="3"/>
      <c r="Q2" s="3"/>
      <c r="R2" s="3"/>
      <c r="S2" s="3"/>
      <c r="T2" s="3"/>
      <c r="U2" s="3"/>
      <c r="V2" s="3"/>
      <c r="W2" s="3"/>
      <c r="X2" s="3"/>
      <c r="Y2" s="3"/>
      <c r="Z2" s="3"/>
      <c r="AA2" s="3"/>
      <c r="AB2" s="3"/>
      <c r="AC2" s="3"/>
      <c r="AD2" s="3"/>
    </row>
    <row r="3" spans="1:30" ht="23.65" thickBot="1" x14ac:dyDescent="0.5">
      <c r="A3" s="143"/>
      <c r="B3" s="144"/>
      <c r="C3" s="144"/>
      <c r="D3" s="144"/>
      <c r="E3" s="144"/>
      <c r="F3" s="144"/>
      <c r="G3" s="144"/>
      <c r="H3" s="144"/>
      <c r="I3" s="144"/>
      <c r="J3" s="144"/>
      <c r="K3" s="144"/>
      <c r="L3" s="144"/>
      <c r="M3" s="144"/>
      <c r="N3" s="144"/>
      <c r="O3" s="145"/>
      <c r="P3" s="3"/>
      <c r="Q3" s="3"/>
      <c r="R3" s="3"/>
      <c r="S3" s="3"/>
      <c r="T3" s="3"/>
      <c r="U3" s="3"/>
      <c r="V3" s="3"/>
      <c r="W3" s="3"/>
      <c r="X3" s="3"/>
      <c r="Y3" s="3"/>
      <c r="Z3" s="3"/>
      <c r="AA3" s="3"/>
      <c r="AB3" s="3"/>
      <c r="AC3" s="3"/>
      <c r="AD3" s="3"/>
    </row>
    <row r="4" spans="1:30" ht="23.65" thickBot="1" x14ac:dyDescent="0.5">
      <c r="A4" s="146" t="s">
        <v>1</v>
      </c>
      <c r="B4" s="147"/>
      <c r="C4" s="147"/>
      <c r="D4" s="147"/>
      <c r="E4" s="147"/>
      <c r="F4" s="147"/>
      <c r="G4" s="147"/>
      <c r="H4" s="147"/>
      <c r="I4" s="147"/>
      <c r="J4" s="147"/>
      <c r="K4" s="147"/>
      <c r="L4" s="147"/>
      <c r="M4" s="147"/>
      <c r="N4" s="147"/>
      <c r="O4" s="148"/>
      <c r="P4" s="4"/>
      <c r="Q4" s="4"/>
      <c r="R4" s="4"/>
      <c r="S4" s="4"/>
      <c r="T4" s="4"/>
      <c r="U4" s="4"/>
      <c r="V4" s="4"/>
      <c r="W4" s="4"/>
      <c r="X4" s="4"/>
      <c r="Y4" s="4"/>
      <c r="Z4" s="4"/>
      <c r="AA4" s="4"/>
      <c r="AB4" s="4"/>
      <c r="AC4" s="4"/>
      <c r="AD4" s="4"/>
    </row>
    <row r="5" spans="1:30" ht="23.65" thickBot="1" x14ac:dyDescent="0.5">
      <c r="A5" s="149" t="s">
        <v>2</v>
      </c>
      <c r="B5" s="150"/>
      <c r="C5" s="150"/>
      <c r="D5" s="150"/>
      <c r="E5" s="150"/>
      <c r="F5" s="150"/>
      <c r="G5" s="150"/>
      <c r="H5" s="150"/>
      <c r="I5" s="103"/>
      <c r="J5" s="103"/>
      <c r="K5" s="103"/>
      <c r="L5" s="103"/>
      <c r="M5" s="103"/>
      <c r="N5" s="103"/>
      <c r="O5" s="104"/>
      <c r="P5" s="4"/>
      <c r="Q5" s="4"/>
      <c r="R5" s="4"/>
      <c r="S5" s="4"/>
      <c r="T5" s="4"/>
      <c r="U5" s="4"/>
      <c r="V5" s="4"/>
      <c r="W5" s="4"/>
      <c r="X5" s="4"/>
      <c r="Y5" s="4"/>
      <c r="Z5" s="4"/>
      <c r="AA5" s="4"/>
      <c r="AB5" s="4"/>
      <c r="AC5" s="4"/>
      <c r="AD5" s="4"/>
    </row>
    <row r="6" spans="1:30" ht="14.65" thickBot="1" x14ac:dyDescent="0.5">
      <c r="A6" s="151" t="s">
        <v>3</v>
      </c>
      <c r="B6" s="152"/>
      <c r="C6" s="152"/>
      <c r="D6" s="152"/>
      <c r="E6" s="155" t="s">
        <v>179</v>
      </c>
      <c r="F6" s="155"/>
      <c r="G6" s="155"/>
      <c r="H6" s="156"/>
      <c r="I6" s="159" t="s">
        <v>22</v>
      </c>
      <c r="J6" s="160"/>
      <c r="K6" s="160"/>
      <c r="L6" s="160"/>
      <c r="M6" s="160"/>
      <c r="N6" s="160"/>
      <c r="O6" s="160"/>
    </row>
    <row r="7" spans="1:30" ht="15" thickTop="1" thickBot="1" x14ac:dyDescent="0.5">
      <c r="A7" s="153"/>
      <c r="B7" s="154"/>
      <c r="C7" s="154"/>
      <c r="D7" s="154"/>
      <c r="E7" s="157"/>
      <c r="F7" s="157"/>
      <c r="G7" s="157"/>
      <c r="H7" s="158"/>
      <c r="I7" s="161"/>
      <c r="J7" s="162"/>
      <c r="K7" s="162"/>
      <c r="L7" s="162"/>
      <c r="M7" s="162"/>
      <c r="N7" s="162"/>
      <c r="O7" s="162"/>
    </row>
    <row r="8" spans="1:30" ht="14.65" thickBot="1" x14ac:dyDescent="0.5">
      <c r="A8" s="153" t="s">
        <v>23</v>
      </c>
      <c r="B8" s="154"/>
      <c r="C8" s="154"/>
      <c r="D8" s="154"/>
      <c r="E8" s="157" t="s">
        <v>184</v>
      </c>
      <c r="F8" s="157"/>
      <c r="G8" s="157"/>
      <c r="H8" s="158"/>
      <c r="I8" s="163" t="s">
        <v>181</v>
      </c>
      <c r="J8" s="164"/>
      <c r="K8" s="164"/>
      <c r="L8" s="164"/>
      <c r="M8" s="164"/>
      <c r="N8" s="164"/>
      <c r="O8" s="165"/>
    </row>
    <row r="9" spans="1:30" ht="15" thickTop="1" thickBot="1" x14ac:dyDescent="0.5">
      <c r="A9" s="153"/>
      <c r="B9" s="154"/>
      <c r="C9" s="154"/>
      <c r="D9" s="154"/>
      <c r="E9" s="157"/>
      <c r="F9" s="157"/>
      <c r="G9" s="157"/>
      <c r="H9" s="158"/>
      <c r="I9" s="93"/>
      <c r="J9" s="97"/>
      <c r="K9" s="97"/>
      <c r="L9" s="97"/>
      <c r="M9" s="97"/>
      <c r="N9" s="97"/>
      <c r="O9" s="166"/>
    </row>
    <row r="10" spans="1:30" ht="15" thickTop="1" thickBot="1" x14ac:dyDescent="0.5">
      <c r="A10" s="153"/>
      <c r="B10" s="154"/>
      <c r="C10" s="154"/>
      <c r="D10" s="154"/>
      <c r="E10" s="157"/>
      <c r="F10" s="157"/>
      <c r="G10" s="157"/>
      <c r="H10" s="158"/>
      <c r="I10" s="93"/>
      <c r="J10" s="97"/>
      <c r="K10" s="97"/>
      <c r="L10" s="97"/>
      <c r="M10" s="97"/>
      <c r="N10" s="97"/>
      <c r="O10" s="166"/>
    </row>
    <row r="11" spans="1:30" ht="15" thickTop="1" thickBot="1" x14ac:dyDescent="0.5">
      <c r="A11" s="153"/>
      <c r="B11" s="154"/>
      <c r="C11" s="154"/>
      <c r="D11" s="154"/>
      <c r="E11" s="157"/>
      <c r="F11" s="157"/>
      <c r="G11" s="157"/>
      <c r="H11" s="158"/>
      <c r="I11" s="93"/>
      <c r="J11" s="97"/>
      <c r="K11" s="97"/>
      <c r="L11" s="97"/>
      <c r="M11" s="97"/>
      <c r="N11" s="97"/>
      <c r="O11" s="166"/>
    </row>
    <row r="12" spans="1:30" ht="15" thickTop="1" thickBot="1" x14ac:dyDescent="0.5">
      <c r="A12" s="153" t="s">
        <v>24</v>
      </c>
      <c r="B12" s="154"/>
      <c r="C12" s="154"/>
      <c r="D12" s="154"/>
      <c r="E12" s="157" t="s">
        <v>182</v>
      </c>
      <c r="F12" s="157"/>
      <c r="G12" s="157"/>
      <c r="H12" s="158"/>
      <c r="I12" s="93"/>
      <c r="J12" s="97"/>
      <c r="K12" s="97"/>
      <c r="L12" s="97"/>
      <c r="M12" s="97"/>
      <c r="N12" s="97"/>
      <c r="O12" s="166"/>
    </row>
    <row r="13" spans="1:30" ht="15" thickTop="1" thickBot="1" x14ac:dyDescent="0.5">
      <c r="A13" s="153"/>
      <c r="B13" s="154"/>
      <c r="C13" s="154"/>
      <c r="D13" s="154"/>
      <c r="E13" s="157"/>
      <c r="F13" s="157"/>
      <c r="G13" s="157"/>
      <c r="H13" s="158"/>
      <c r="I13" s="93"/>
      <c r="J13" s="97"/>
      <c r="K13" s="97"/>
      <c r="L13" s="97"/>
      <c r="M13" s="97"/>
      <c r="N13" s="97"/>
      <c r="O13" s="166"/>
    </row>
    <row r="14" spans="1:30" ht="15" thickTop="1" thickBot="1" x14ac:dyDescent="0.5">
      <c r="A14" s="153" t="s">
        <v>25</v>
      </c>
      <c r="B14" s="154"/>
      <c r="C14" s="154"/>
      <c r="D14" s="154"/>
      <c r="E14" s="157" t="s">
        <v>183</v>
      </c>
      <c r="F14" s="157"/>
      <c r="G14" s="157"/>
      <c r="H14" s="158"/>
      <c r="I14" s="93"/>
      <c r="J14" s="97"/>
      <c r="K14" s="97"/>
      <c r="L14" s="97"/>
      <c r="M14" s="97"/>
      <c r="N14" s="97"/>
      <c r="O14" s="166"/>
    </row>
    <row r="15" spans="1:30" ht="15" thickTop="1" thickBot="1" x14ac:dyDescent="0.5">
      <c r="A15" s="170"/>
      <c r="B15" s="171"/>
      <c r="C15" s="171"/>
      <c r="D15" s="171"/>
      <c r="E15" s="172"/>
      <c r="F15" s="172"/>
      <c r="G15" s="172"/>
      <c r="H15" s="173"/>
      <c r="I15" s="167"/>
      <c r="J15" s="168"/>
      <c r="K15" s="168"/>
      <c r="L15" s="168"/>
      <c r="M15" s="168"/>
      <c r="N15" s="168"/>
      <c r="O15" s="169"/>
    </row>
    <row r="16" spans="1:30" x14ac:dyDescent="0.45">
      <c r="A16" s="174" t="s">
        <v>26</v>
      </c>
      <c r="B16" s="175"/>
      <c r="C16" s="175"/>
      <c r="D16" s="175"/>
      <c r="E16" s="175"/>
      <c r="F16" s="175"/>
      <c r="G16" s="175"/>
      <c r="H16" s="175"/>
      <c r="I16" s="175"/>
      <c r="J16" s="175"/>
      <c r="K16" s="175"/>
      <c r="L16" s="175"/>
      <c r="M16" s="175"/>
      <c r="N16" s="175"/>
      <c r="O16" s="176"/>
    </row>
    <row r="17" spans="1:15" ht="14.65" thickBot="1" x14ac:dyDescent="0.5">
      <c r="A17" s="177"/>
      <c r="B17" s="178"/>
      <c r="C17" s="178"/>
      <c r="D17" s="178"/>
      <c r="E17" s="178"/>
      <c r="F17" s="178"/>
      <c r="G17" s="178"/>
      <c r="H17" s="178"/>
      <c r="I17" s="178"/>
      <c r="J17" s="178"/>
      <c r="K17" s="178"/>
      <c r="L17" s="178"/>
      <c r="M17" s="178"/>
      <c r="N17" s="178"/>
      <c r="O17" s="179"/>
    </row>
    <row r="18" spans="1:15" ht="14.65" thickBot="1" x14ac:dyDescent="0.5">
      <c r="A18" s="180" t="s">
        <v>27</v>
      </c>
      <c r="B18" s="181"/>
      <c r="C18" s="181"/>
      <c r="D18" s="181"/>
      <c r="E18" s="181"/>
      <c r="F18" s="181" t="s">
        <v>28</v>
      </c>
      <c r="G18" s="181"/>
      <c r="H18" s="181"/>
      <c r="I18" s="181"/>
      <c r="J18" s="181"/>
      <c r="K18" s="181" t="s">
        <v>29</v>
      </c>
      <c r="L18" s="181"/>
      <c r="M18" s="181"/>
      <c r="N18" s="181"/>
      <c r="O18" s="182"/>
    </row>
    <row r="19" spans="1:15" ht="28.5" x14ac:dyDescent="0.45">
      <c r="A19" s="183" t="s">
        <v>30</v>
      </c>
      <c r="B19" s="184"/>
      <c r="C19" s="22" t="s">
        <v>31</v>
      </c>
      <c r="D19" s="184" t="s">
        <v>32</v>
      </c>
      <c r="E19" s="184"/>
      <c r="F19" s="184" t="s">
        <v>30</v>
      </c>
      <c r="G19" s="184"/>
      <c r="H19" s="22" t="s">
        <v>31</v>
      </c>
      <c r="I19" s="184" t="s">
        <v>32</v>
      </c>
      <c r="J19" s="184"/>
      <c r="K19" s="184" t="s">
        <v>30</v>
      </c>
      <c r="L19" s="184"/>
      <c r="M19" s="22" t="s">
        <v>31</v>
      </c>
      <c r="N19" s="184" t="s">
        <v>32</v>
      </c>
      <c r="O19" s="185"/>
    </row>
    <row r="20" spans="1:15" x14ac:dyDescent="0.45">
      <c r="A20" s="190" t="s">
        <v>163</v>
      </c>
      <c r="B20" s="157"/>
      <c r="C20" s="157" t="s">
        <v>162</v>
      </c>
      <c r="D20" s="157" t="s">
        <v>166</v>
      </c>
      <c r="E20" s="157"/>
      <c r="F20" s="157" t="s">
        <v>165</v>
      </c>
      <c r="G20" s="157"/>
      <c r="H20" s="157" t="s">
        <v>162</v>
      </c>
      <c r="I20" s="157" t="s">
        <v>167</v>
      </c>
      <c r="J20" s="157"/>
      <c r="K20" s="157" t="s">
        <v>164</v>
      </c>
      <c r="L20" s="157"/>
      <c r="M20" s="157" t="s">
        <v>162</v>
      </c>
      <c r="N20" s="157" t="s">
        <v>168</v>
      </c>
      <c r="O20" s="158"/>
    </row>
    <row r="21" spans="1:15" ht="14.65" thickBot="1" x14ac:dyDescent="0.5">
      <c r="A21" s="191"/>
      <c r="B21" s="172"/>
      <c r="C21" s="172"/>
      <c r="D21" s="172"/>
      <c r="E21" s="172"/>
      <c r="F21" s="172"/>
      <c r="G21" s="172"/>
      <c r="H21" s="172"/>
      <c r="I21" s="172"/>
      <c r="J21" s="172"/>
      <c r="K21" s="172"/>
      <c r="L21" s="172"/>
      <c r="M21" s="172"/>
      <c r="N21" s="172"/>
      <c r="O21" s="173"/>
    </row>
    <row r="22" spans="1:15" x14ac:dyDescent="0.45">
      <c r="A22" s="186" t="s">
        <v>33</v>
      </c>
      <c r="B22" s="187"/>
      <c r="C22" s="187"/>
      <c r="D22" s="188" t="s">
        <v>234</v>
      </c>
      <c r="E22" s="189"/>
      <c r="F22" s="186" t="s">
        <v>33</v>
      </c>
      <c r="G22" s="187"/>
      <c r="H22" s="187"/>
      <c r="I22" s="188" t="s">
        <v>234</v>
      </c>
      <c r="J22" s="189"/>
      <c r="K22" s="186" t="s">
        <v>33</v>
      </c>
      <c r="L22" s="187"/>
      <c r="M22" s="187"/>
      <c r="N22" s="188" t="s">
        <v>234</v>
      </c>
      <c r="O22" s="189"/>
    </row>
    <row r="23" spans="1:15" x14ac:dyDescent="0.45">
      <c r="A23" s="192" t="s">
        <v>235</v>
      </c>
      <c r="B23" s="193"/>
      <c r="C23" s="193"/>
      <c r="D23" s="193"/>
      <c r="E23" s="194"/>
      <c r="F23" s="192" t="s">
        <v>235</v>
      </c>
      <c r="G23" s="193"/>
      <c r="H23" s="193"/>
      <c r="I23" s="193"/>
      <c r="J23" s="194"/>
      <c r="K23" s="192" t="s">
        <v>235</v>
      </c>
      <c r="L23" s="193"/>
      <c r="M23" s="193"/>
      <c r="N23" s="193"/>
      <c r="O23" s="194"/>
    </row>
    <row r="24" spans="1:15" x14ac:dyDescent="0.45">
      <c r="A24" s="195" t="s">
        <v>11</v>
      </c>
      <c r="B24" s="196"/>
      <c r="C24" s="196"/>
      <c r="D24" s="196"/>
      <c r="E24" s="134"/>
      <c r="F24" s="195" t="s">
        <v>11</v>
      </c>
      <c r="G24" s="196"/>
      <c r="H24" s="196"/>
      <c r="I24" s="196"/>
      <c r="J24" s="134"/>
      <c r="K24" s="195" t="s">
        <v>11</v>
      </c>
      <c r="L24" s="196"/>
      <c r="M24" s="196"/>
      <c r="N24" s="196"/>
      <c r="O24" s="134"/>
    </row>
    <row r="25" spans="1:15" x14ac:dyDescent="0.45">
      <c r="A25" s="198" t="s">
        <v>34</v>
      </c>
      <c r="B25" s="199"/>
      <c r="C25" s="199"/>
      <c r="D25" s="132">
        <v>1</v>
      </c>
      <c r="E25" s="200"/>
      <c r="F25" s="198" t="s">
        <v>34</v>
      </c>
      <c r="G25" s="199"/>
      <c r="H25" s="199"/>
      <c r="I25" s="132">
        <v>1</v>
      </c>
      <c r="J25" s="200"/>
      <c r="K25" s="198" t="s">
        <v>34</v>
      </c>
      <c r="L25" s="199"/>
      <c r="M25" s="199"/>
      <c r="N25" s="132">
        <v>1</v>
      </c>
      <c r="O25" s="200"/>
    </row>
    <row r="26" spans="1:15" ht="29" customHeight="1" thickBot="1" x14ac:dyDescent="0.5">
      <c r="A26" s="201" t="s">
        <v>144</v>
      </c>
      <c r="B26" s="202"/>
      <c r="C26" s="202"/>
      <c r="D26" s="123">
        <v>1</v>
      </c>
      <c r="E26" s="197"/>
      <c r="F26" s="201" t="s">
        <v>144</v>
      </c>
      <c r="G26" s="202"/>
      <c r="H26" s="202"/>
      <c r="I26" s="123">
        <v>1</v>
      </c>
      <c r="J26" s="197"/>
      <c r="K26" s="201" t="s">
        <v>144</v>
      </c>
      <c r="L26" s="202"/>
      <c r="M26" s="202"/>
      <c r="N26" s="123">
        <v>1</v>
      </c>
      <c r="O26" s="197"/>
    </row>
    <row r="27" spans="1:15" x14ac:dyDescent="0.45">
      <c r="A27" s="174" t="s">
        <v>35</v>
      </c>
      <c r="B27" s="175"/>
      <c r="C27" s="175"/>
      <c r="D27" s="175"/>
      <c r="E27" s="175"/>
      <c r="F27" s="175"/>
      <c r="G27" s="175"/>
      <c r="H27" s="175"/>
      <c r="I27" s="175"/>
      <c r="J27" s="175"/>
      <c r="K27" s="175"/>
      <c r="L27" s="175"/>
      <c r="M27" s="175"/>
      <c r="N27" s="175"/>
      <c r="O27" s="176"/>
    </row>
    <row r="28" spans="1:15" ht="14.65" thickBot="1" x14ac:dyDescent="0.5">
      <c r="A28" s="177"/>
      <c r="B28" s="178"/>
      <c r="C28" s="178"/>
      <c r="D28" s="178"/>
      <c r="E28" s="178"/>
      <c r="F28" s="178"/>
      <c r="G28" s="178"/>
      <c r="H28" s="178"/>
      <c r="I28" s="178"/>
      <c r="J28" s="178"/>
      <c r="K28" s="178"/>
      <c r="L28" s="178"/>
      <c r="M28" s="178"/>
      <c r="N28" s="178"/>
      <c r="O28" s="179"/>
    </row>
    <row r="29" spans="1:15" ht="14.65" thickBot="1" x14ac:dyDescent="0.5">
      <c r="A29" s="180" t="s">
        <v>27</v>
      </c>
      <c r="B29" s="181"/>
      <c r="C29" s="181"/>
      <c r="D29" s="181"/>
      <c r="E29" s="181"/>
      <c r="F29" s="181" t="s">
        <v>28</v>
      </c>
      <c r="G29" s="181"/>
      <c r="H29" s="181"/>
      <c r="I29" s="181"/>
      <c r="J29" s="181"/>
      <c r="K29" s="181" t="s">
        <v>29</v>
      </c>
      <c r="L29" s="181"/>
      <c r="M29" s="181"/>
      <c r="N29" s="181"/>
      <c r="O29" s="182"/>
    </row>
    <row r="30" spans="1:15" ht="28.5" x14ac:dyDescent="0.45">
      <c r="A30" s="183" t="s">
        <v>30</v>
      </c>
      <c r="B30" s="184"/>
      <c r="C30" s="22" t="s">
        <v>31</v>
      </c>
      <c r="D30" s="184" t="s">
        <v>32</v>
      </c>
      <c r="E30" s="184"/>
      <c r="F30" s="184" t="s">
        <v>30</v>
      </c>
      <c r="G30" s="184"/>
      <c r="H30" s="22" t="s">
        <v>31</v>
      </c>
      <c r="I30" s="184" t="s">
        <v>32</v>
      </c>
      <c r="J30" s="184"/>
      <c r="K30" s="184" t="s">
        <v>30</v>
      </c>
      <c r="L30" s="184"/>
      <c r="M30" s="22" t="s">
        <v>31</v>
      </c>
      <c r="N30" s="184" t="s">
        <v>32</v>
      </c>
      <c r="O30" s="185"/>
    </row>
    <row r="31" spans="1:15" x14ac:dyDescent="0.45">
      <c r="A31" s="190" t="s">
        <v>169</v>
      </c>
      <c r="B31" s="157"/>
      <c r="C31" s="157" t="s">
        <v>162</v>
      </c>
      <c r="D31" s="157" t="s">
        <v>173</v>
      </c>
      <c r="E31" s="157"/>
      <c r="F31" s="157" t="s">
        <v>170</v>
      </c>
      <c r="G31" s="157"/>
      <c r="H31" s="157" t="s">
        <v>162</v>
      </c>
      <c r="I31" s="157" t="s">
        <v>174</v>
      </c>
      <c r="J31" s="157"/>
      <c r="K31" s="157" t="s">
        <v>171</v>
      </c>
      <c r="L31" s="157"/>
      <c r="M31" s="157" t="s">
        <v>172</v>
      </c>
      <c r="N31" s="157" t="s">
        <v>175</v>
      </c>
      <c r="O31" s="158"/>
    </row>
    <row r="32" spans="1:15" ht="14.65" thickBot="1" x14ac:dyDescent="0.5">
      <c r="A32" s="191"/>
      <c r="B32" s="172"/>
      <c r="C32" s="172"/>
      <c r="D32" s="172"/>
      <c r="E32" s="172"/>
      <c r="F32" s="172"/>
      <c r="G32" s="172"/>
      <c r="H32" s="172"/>
      <c r="I32" s="172"/>
      <c r="J32" s="172"/>
      <c r="K32" s="172"/>
      <c r="L32" s="172"/>
      <c r="M32" s="172"/>
      <c r="N32" s="172"/>
      <c r="O32" s="173"/>
    </row>
    <row r="33" spans="1:16" x14ac:dyDescent="0.45">
      <c r="A33" s="186" t="s">
        <v>33</v>
      </c>
      <c r="B33" s="187"/>
      <c r="C33" s="187"/>
      <c r="D33" s="188" t="s">
        <v>234</v>
      </c>
      <c r="E33" s="189"/>
      <c r="F33" s="186" t="s">
        <v>33</v>
      </c>
      <c r="G33" s="187"/>
      <c r="H33" s="187"/>
      <c r="I33" s="188" t="s">
        <v>234</v>
      </c>
      <c r="J33" s="189"/>
      <c r="K33" s="186" t="s">
        <v>33</v>
      </c>
      <c r="L33" s="187"/>
      <c r="M33" s="187"/>
      <c r="N33" s="188" t="s">
        <v>234</v>
      </c>
      <c r="O33" s="189"/>
    </row>
    <row r="34" spans="1:16" x14ac:dyDescent="0.45">
      <c r="A34" s="192" t="s">
        <v>235</v>
      </c>
      <c r="B34" s="193"/>
      <c r="C34" s="193"/>
      <c r="D34" s="193"/>
      <c r="E34" s="194"/>
      <c r="F34" s="192" t="s">
        <v>235</v>
      </c>
      <c r="G34" s="193"/>
      <c r="H34" s="193"/>
      <c r="I34" s="193"/>
      <c r="J34" s="194"/>
      <c r="K34" s="192" t="s">
        <v>235</v>
      </c>
      <c r="L34" s="193"/>
      <c r="M34" s="193"/>
      <c r="N34" s="193"/>
      <c r="O34" s="194"/>
    </row>
    <row r="35" spans="1:16" x14ac:dyDescent="0.45">
      <c r="A35" s="195" t="s">
        <v>11</v>
      </c>
      <c r="B35" s="196"/>
      <c r="C35" s="196"/>
      <c r="D35" s="196"/>
      <c r="E35" s="134"/>
      <c r="F35" s="195" t="s">
        <v>11</v>
      </c>
      <c r="G35" s="196"/>
      <c r="H35" s="196"/>
      <c r="I35" s="196"/>
      <c r="J35" s="134"/>
      <c r="K35" s="195" t="s">
        <v>11</v>
      </c>
      <c r="L35" s="196"/>
      <c r="M35" s="196"/>
      <c r="N35" s="196"/>
      <c r="O35" s="134"/>
    </row>
    <row r="36" spans="1:16" x14ac:dyDescent="0.45">
      <c r="A36" s="198" t="s">
        <v>34</v>
      </c>
      <c r="B36" s="199"/>
      <c r="C36" s="199"/>
      <c r="D36" s="132">
        <v>1</v>
      </c>
      <c r="E36" s="200"/>
      <c r="F36" s="198" t="s">
        <v>34</v>
      </c>
      <c r="G36" s="199"/>
      <c r="H36" s="199"/>
      <c r="I36" s="132">
        <v>1</v>
      </c>
      <c r="J36" s="200"/>
      <c r="K36" s="198" t="s">
        <v>34</v>
      </c>
      <c r="L36" s="199"/>
      <c r="M36" s="199"/>
      <c r="N36" s="132">
        <v>1</v>
      </c>
      <c r="O36" s="200"/>
    </row>
    <row r="37" spans="1:16" ht="29" customHeight="1" thickBot="1" x14ac:dyDescent="0.5">
      <c r="A37" s="205" t="s">
        <v>144</v>
      </c>
      <c r="B37" s="206"/>
      <c r="C37" s="206"/>
      <c r="D37" s="207">
        <v>1</v>
      </c>
      <c r="E37" s="208"/>
      <c r="F37" s="205" t="s">
        <v>144</v>
      </c>
      <c r="G37" s="206"/>
      <c r="H37" s="206"/>
      <c r="I37" s="207">
        <v>1</v>
      </c>
      <c r="J37" s="208"/>
      <c r="K37" s="205" t="s">
        <v>144</v>
      </c>
      <c r="L37" s="206"/>
      <c r="M37" s="206"/>
      <c r="N37" s="207">
        <v>1</v>
      </c>
      <c r="O37" s="208"/>
    </row>
    <row r="38" spans="1:16" ht="14.25" customHeight="1" x14ac:dyDescent="0.45">
      <c r="A38" s="209" t="s">
        <v>36</v>
      </c>
      <c r="B38" s="210"/>
      <c r="C38" s="210"/>
      <c r="D38" s="210"/>
      <c r="E38" s="210"/>
      <c r="F38" s="210"/>
      <c r="G38" s="215" t="s">
        <v>176</v>
      </c>
      <c r="H38" s="216"/>
      <c r="I38" s="216"/>
      <c r="J38" s="216"/>
      <c r="K38" s="216"/>
      <c r="L38" s="216"/>
      <c r="M38" s="216"/>
      <c r="N38" s="219" t="s">
        <v>11</v>
      </c>
      <c r="O38" s="220"/>
    </row>
    <row r="39" spans="1:16" x14ac:dyDescent="0.45">
      <c r="A39" s="211"/>
      <c r="B39" s="212"/>
      <c r="C39" s="212"/>
      <c r="D39" s="212"/>
      <c r="E39" s="212"/>
      <c r="F39" s="212"/>
      <c r="G39" s="217"/>
      <c r="H39" s="217"/>
      <c r="I39" s="217"/>
      <c r="J39" s="217"/>
      <c r="K39" s="217"/>
      <c r="L39" s="217"/>
      <c r="M39" s="217"/>
      <c r="N39" s="132">
        <v>4</v>
      </c>
      <c r="O39" s="134" t="s">
        <v>37</v>
      </c>
    </row>
    <row r="40" spans="1:16" ht="29.65" customHeight="1" thickBot="1" x14ac:dyDescent="0.5">
      <c r="A40" s="213"/>
      <c r="B40" s="214"/>
      <c r="C40" s="214"/>
      <c r="D40" s="214"/>
      <c r="E40" s="214"/>
      <c r="F40" s="214"/>
      <c r="G40" s="218"/>
      <c r="H40" s="218"/>
      <c r="I40" s="218"/>
      <c r="J40" s="218"/>
      <c r="K40" s="218"/>
      <c r="L40" s="218"/>
      <c r="M40" s="218"/>
      <c r="N40" s="133"/>
      <c r="O40" s="135"/>
    </row>
    <row r="41" spans="1:16" x14ac:dyDescent="0.45">
      <c r="A41" s="221" t="s">
        <v>38</v>
      </c>
      <c r="B41" s="222"/>
      <c r="C41" s="222"/>
      <c r="D41" s="222"/>
      <c r="E41" s="222"/>
      <c r="F41" s="222"/>
      <c r="G41" s="227" t="s">
        <v>177</v>
      </c>
      <c r="H41" s="227"/>
      <c r="I41" s="227"/>
      <c r="J41" s="227"/>
      <c r="K41" s="227"/>
      <c r="L41" s="227"/>
      <c r="M41" s="227"/>
      <c r="N41" s="136"/>
      <c r="O41" s="137"/>
    </row>
    <row r="42" spans="1:16" x14ac:dyDescent="0.45">
      <c r="A42" s="223"/>
      <c r="B42" s="224"/>
      <c r="C42" s="224"/>
      <c r="D42" s="224"/>
      <c r="E42" s="224"/>
      <c r="F42" s="224"/>
      <c r="G42" s="228"/>
      <c r="H42" s="228"/>
      <c r="I42" s="228"/>
      <c r="J42" s="228"/>
      <c r="K42" s="228"/>
      <c r="L42" s="228"/>
      <c r="M42" s="228"/>
      <c r="N42" s="132">
        <v>2</v>
      </c>
      <c r="O42" s="134" t="s">
        <v>37</v>
      </c>
    </row>
    <row r="43" spans="1:16" ht="14.65" thickBot="1" x14ac:dyDescent="0.5">
      <c r="A43" s="225"/>
      <c r="B43" s="226"/>
      <c r="C43" s="226"/>
      <c r="D43" s="226"/>
      <c r="E43" s="226"/>
      <c r="F43" s="226"/>
      <c r="G43" s="229"/>
      <c r="H43" s="229"/>
      <c r="I43" s="229"/>
      <c r="J43" s="229"/>
      <c r="K43" s="229"/>
      <c r="L43" s="229"/>
      <c r="M43" s="229"/>
      <c r="N43" s="133"/>
      <c r="O43" s="135"/>
      <c r="P43" s="42" t="s">
        <v>236</v>
      </c>
    </row>
    <row r="44" spans="1:16" ht="14.65" thickBot="1" x14ac:dyDescent="0.5">
      <c r="J44" s="203" t="s">
        <v>39</v>
      </c>
      <c r="K44" s="204"/>
      <c r="L44" s="204"/>
      <c r="M44" s="204"/>
      <c r="N44" s="20">
        <f>D25+D26+I25+I26+N25+N26+N36+N37+I37+I36+D37+D36+N42+N39</f>
        <v>18</v>
      </c>
      <c r="O44" s="28" t="s">
        <v>145</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topLeftCell="A7" zoomScale="75" zoomScaleNormal="75" workbookViewId="0">
      <selection activeCell="U29" sqref="U29"/>
    </sheetView>
  </sheetViews>
  <sheetFormatPr defaultRowHeight="14.25" x14ac:dyDescent="0.45"/>
  <cols>
    <col min="15" max="15" width="17.33203125" customWidth="1"/>
    <col min="16" max="16" width="10" customWidth="1"/>
    <col min="17" max="17" width="10.33203125" customWidth="1"/>
  </cols>
  <sheetData>
    <row r="1" spans="1:17" x14ac:dyDescent="0.45">
      <c r="A1" s="138" t="s">
        <v>40</v>
      </c>
      <c r="B1" s="139"/>
      <c r="C1" s="139"/>
      <c r="D1" s="139"/>
      <c r="E1" s="139"/>
      <c r="F1" s="139"/>
      <c r="G1" s="139"/>
      <c r="H1" s="139"/>
      <c r="I1" s="139"/>
      <c r="J1" s="139"/>
      <c r="K1" s="139"/>
      <c r="L1" s="139"/>
      <c r="M1" s="139"/>
      <c r="N1" s="140"/>
      <c r="O1" s="319" t="s">
        <v>41</v>
      </c>
      <c r="P1" s="320"/>
      <c r="Q1" s="321"/>
    </row>
    <row r="2" spans="1:17" ht="14.65" thickBot="1" x14ac:dyDescent="0.5">
      <c r="A2" s="141"/>
      <c r="B2" s="63"/>
      <c r="C2" s="63"/>
      <c r="D2" s="63"/>
      <c r="E2" s="63"/>
      <c r="F2" s="63"/>
      <c r="G2" s="63"/>
      <c r="H2" s="63"/>
      <c r="I2" s="63"/>
      <c r="J2" s="63"/>
      <c r="K2" s="63"/>
      <c r="L2" s="63"/>
      <c r="M2" s="63"/>
      <c r="N2" s="142"/>
      <c r="O2" s="322"/>
      <c r="P2" s="323"/>
      <c r="Q2" s="324"/>
    </row>
    <row r="3" spans="1:17" ht="14.65" thickBot="1" x14ac:dyDescent="0.5">
      <c r="A3" s="143"/>
      <c r="B3" s="144"/>
      <c r="C3" s="144"/>
      <c r="D3" s="144"/>
      <c r="E3" s="144"/>
      <c r="F3" s="144"/>
      <c r="G3" s="144"/>
      <c r="H3" s="144"/>
      <c r="I3" s="144"/>
      <c r="J3" s="144"/>
      <c r="K3" s="144"/>
      <c r="L3" s="144"/>
      <c r="M3" s="144"/>
      <c r="N3" s="145"/>
      <c r="O3" s="325" t="s">
        <v>185</v>
      </c>
      <c r="P3" s="326"/>
      <c r="Q3" s="327"/>
    </row>
    <row r="4" spans="1:17" ht="23.65" thickBot="1" x14ac:dyDescent="0.5">
      <c r="A4" s="146" t="s">
        <v>1</v>
      </c>
      <c r="B4" s="147"/>
      <c r="C4" s="147"/>
      <c r="D4" s="147"/>
      <c r="E4" s="147"/>
      <c r="F4" s="147"/>
      <c r="G4" s="147"/>
      <c r="H4" s="147"/>
      <c r="I4" s="147"/>
      <c r="J4" s="147"/>
      <c r="K4" s="147"/>
      <c r="L4" s="147"/>
      <c r="M4" s="147"/>
      <c r="N4" s="148"/>
      <c r="O4" s="328"/>
      <c r="P4" s="329"/>
      <c r="Q4" s="330"/>
    </row>
    <row r="5" spans="1:17" ht="23.65" thickBot="1" x14ac:dyDescent="0.5">
      <c r="A5" s="230" t="s">
        <v>2</v>
      </c>
      <c r="B5" s="231"/>
      <c r="C5" s="231"/>
      <c r="D5" s="231"/>
      <c r="E5" s="231"/>
      <c r="F5" s="231"/>
      <c r="G5" s="231"/>
      <c r="H5" s="231"/>
      <c r="I5" s="231"/>
      <c r="J5" s="231"/>
      <c r="K5" s="231"/>
      <c r="L5" s="231"/>
      <c r="M5" s="231"/>
      <c r="N5" s="231"/>
      <c r="O5" s="331" t="s">
        <v>11</v>
      </c>
      <c r="P5" s="332"/>
      <c r="Q5" s="333"/>
    </row>
    <row r="6" spans="1:17" ht="23.65" thickBot="1" x14ac:dyDescent="0.75">
      <c r="A6" s="232" t="s">
        <v>42</v>
      </c>
      <c r="B6" s="233"/>
      <c r="C6" s="233"/>
      <c r="D6" s="233"/>
      <c r="E6" s="233"/>
      <c r="F6" s="234"/>
      <c r="G6" s="235" t="s">
        <v>43</v>
      </c>
      <c r="H6" s="233"/>
      <c r="I6" s="233"/>
      <c r="J6" s="233"/>
      <c r="K6" s="233"/>
      <c r="L6" s="233"/>
      <c r="M6" s="233"/>
      <c r="N6" s="236"/>
      <c r="O6" s="334"/>
      <c r="P6" s="335"/>
      <c r="Q6" s="336"/>
    </row>
    <row r="7" spans="1:17" ht="23.65" thickBot="1" x14ac:dyDescent="0.75">
      <c r="A7" s="237" t="s">
        <v>113</v>
      </c>
      <c r="B7" s="238"/>
      <c r="C7" s="238"/>
      <c r="D7" s="238"/>
      <c r="E7" s="238"/>
      <c r="F7" s="239"/>
      <c r="G7" s="240">
        <v>77.400000000000006</v>
      </c>
      <c r="H7" s="241"/>
      <c r="I7" s="242"/>
      <c r="J7" s="242"/>
      <c r="K7" s="242"/>
      <c r="L7" s="242"/>
      <c r="M7" s="242"/>
      <c r="N7" s="243"/>
      <c r="O7" s="339">
        <v>1</v>
      </c>
      <c r="P7" s="340"/>
      <c r="Q7" s="11" t="s">
        <v>44</v>
      </c>
    </row>
    <row r="8" spans="1:17" ht="23.65" thickBot="1" x14ac:dyDescent="0.75">
      <c r="A8" s="244" t="s">
        <v>114</v>
      </c>
      <c r="B8" s="245"/>
      <c r="C8" s="245"/>
      <c r="D8" s="245"/>
      <c r="E8" s="245"/>
      <c r="F8" s="246"/>
      <c r="G8" s="247">
        <v>78</v>
      </c>
      <c r="H8" s="248"/>
      <c r="I8" s="249"/>
      <c r="J8" s="249"/>
      <c r="K8" s="249"/>
      <c r="L8" s="249"/>
      <c r="M8" s="249"/>
      <c r="N8" s="250"/>
      <c r="O8" s="307">
        <v>1</v>
      </c>
      <c r="P8" s="132"/>
      <c r="Q8" s="12" t="s">
        <v>44</v>
      </c>
    </row>
    <row r="9" spans="1:17" ht="23.25" customHeight="1" x14ac:dyDescent="0.7">
      <c r="A9" s="254" t="s">
        <v>115</v>
      </c>
      <c r="B9" s="255"/>
      <c r="C9" s="255"/>
      <c r="D9" s="255"/>
      <c r="E9" s="255"/>
      <c r="F9" s="256"/>
      <c r="G9" s="251">
        <v>37.6</v>
      </c>
      <c r="H9" s="252"/>
      <c r="I9" s="253" t="s">
        <v>178</v>
      </c>
      <c r="J9" s="253"/>
      <c r="K9" s="253" t="s">
        <v>178</v>
      </c>
      <c r="L9" s="253"/>
      <c r="M9" s="253" t="s">
        <v>178</v>
      </c>
      <c r="N9" s="253"/>
      <c r="O9" s="307">
        <v>1</v>
      </c>
      <c r="P9" s="132"/>
      <c r="Q9" s="290" t="s">
        <v>44</v>
      </c>
    </row>
    <row r="10" spans="1:17" ht="23.65" thickBot="1" x14ac:dyDescent="0.75">
      <c r="A10" s="257"/>
      <c r="B10" s="258"/>
      <c r="C10" s="258"/>
      <c r="D10" s="258"/>
      <c r="E10" s="258"/>
      <c r="F10" s="259"/>
      <c r="G10" s="260"/>
      <c r="H10" s="261"/>
      <c r="I10" s="261"/>
      <c r="J10" s="261"/>
      <c r="K10" s="261"/>
      <c r="L10" s="261"/>
      <c r="M10" s="261"/>
      <c r="N10" s="262"/>
      <c r="O10" s="307"/>
      <c r="P10" s="132"/>
      <c r="Q10" s="290"/>
    </row>
    <row r="11" spans="1:17" ht="23.65" thickBot="1" x14ac:dyDescent="0.75">
      <c r="A11" s="244" t="s">
        <v>45</v>
      </c>
      <c r="B11" s="245"/>
      <c r="C11" s="245"/>
      <c r="D11" s="245"/>
      <c r="E11" s="245"/>
      <c r="F11" s="246"/>
      <c r="G11" s="253" t="s">
        <v>178</v>
      </c>
      <c r="H11" s="253"/>
      <c r="I11" s="253" t="s">
        <v>178</v>
      </c>
      <c r="J11" s="253"/>
      <c r="K11" s="253" t="s">
        <v>178</v>
      </c>
      <c r="L11" s="253"/>
      <c r="M11" s="253" t="s">
        <v>178</v>
      </c>
      <c r="N11" s="253"/>
      <c r="O11" s="307"/>
      <c r="P11" s="132"/>
      <c r="Q11" s="12"/>
    </row>
    <row r="12" spans="1:17" ht="23.65" thickBot="1" x14ac:dyDescent="0.75">
      <c r="A12" s="237" t="s">
        <v>47</v>
      </c>
      <c r="B12" s="238"/>
      <c r="C12" s="238"/>
      <c r="D12" s="238"/>
      <c r="E12" s="238"/>
      <c r="F12" s="239"/>
      <c r="G12" s="263">
        <v>68.400000000000006</v>
      </c>
      <c r="H12" s="264"/>
      <c r="I12" s="264"/>
      <c r="J12" s="264"/>
      <c r="K12" s="264"/>
      <c r="L12" s="264"/>
      <c r="M12" s="264"/>
      <c r="N12" s="265"/>
      <c r="O12" s="307">
        <v>1</v>
      </c>
      <c r="P12" s="132"/>
      <c r="Q12" s="12" t="s">
        <v>44</v>
      </c>
    </row>
    <row r="13" spans="1:17" ht="23.65" thickBot="1" x14ac:dyDescent="0.75">
      <c r="A13" s="244" t="s">
        <v>46</v>
      </c>
      <c r="B13" s="245"/>
      <c r="C13" s="245"/>
      <c r="D13" s="245"/>
      <c r="E13" s="245"/>
      <c r="F13" s="246"/>
      <c r="G13" s="247">
        <v>77.989500000000007</v>
      </c>
      <c r="H13" s="248"/>
      <c r="I13" s="248">
        <v>77.991500000000002</v>
      </c>
      <c r="J13" s="248"/>
      <c r="K13" s="253" t="s">
        <v>178</v>
      </c>
      <c r="L13" s="253"/>
      <c r="M13" s="253" t="s">
        <v>178</v>
      </c>
      <c r="N13" s="253"/>
      <c r="O13" s="307">
        <v>1</v>
      </c>
      <c r="P13" s="132"/>
      <c r="Q13" s="12" t="s">
        <v>44</v>
      </c>
    </row>
    <row r="14" spans="1:17" ht="23.65" thickBot="1" x14ac:dyDescent="0.75">
      <c r="A14" s="237" t="s">
        <v>143</v>
      </c>
      <c r="B14" s="238"/>
      <c r="C14" s="238"/>
      <c r="D14" s="238"/>
      <c r="E14" s="238"/>
      <c r="F14" s="239"/>
      <c r="G14" s="263">
        <v>33</v>
      </c>
      <c r="H14" s="264"/>
      <c r="I14" s="264"/>
      <c r="J14" s="277"/>
      <c r="K14" s="276" t="s">
        <v>178</v>
      </c>
      <c r="L14" s="264"/>
      <c r="M14" s="264"/>
      <c r="N14" s="265"/>
      <c r="O14" s="307">
        <v>1</v>
      </c>
      <c r="P14" s="132"/>
      <c r="Q14" s="12" t="s">
        <v>44</v>
      </c>
    </row>
    <row r="15" spans="1:17" ht="23.65" thickBot="1" x14ac:dyDescent="0.75">
      <c r="A15" s="268" t="s">
        <v>120</v>
      </c>
      <c r="B15" s="269"/>
      <c r="C15" s="269"/>
      <c r="D15" s="269"/>
      <c r="E15" s="269"/>
      <c r="F15" s="270"/>
      <c r="G15" s="274">
        <v>28.02</v>
      </c>
      <c r="H15" s="275"/>
      <c r="I15" s="275">
        <v>27.9</v>
      </c>
      <c r="J15" s="275"/>
      <c r="K15" s="253" t="s">
        <v>178</v>
      </c>
      <c r="L15" s="253"/>
      <c r="M15" s="253" t="s">
        <v>178</v>
      </c>
      <c r="N15" s="253"/>
      <c r="O15" s="307">
        <v>2</v>
      </c>
      <c r="P15" s="132"/>
      <c r="Q15" s="290" t="s">
        <v>50</v>
      </c>
    </row>
    <row r="16" spans="1:17" ht="23.65" thickBot="1" x14ac:dyDescent="0.75">
      <c r="A16" s="271" t="s">
        <v>121</v>
      </c>
      <c r="B16" s="272"/>
      <c r="C16" s="272"/>
      <c r="D16" s="272"/>
      <c r="E16" s="272"/>
      <c r="F16" s="273"/>
      <c r="G16" s="267">
        <v>5.48</v>
      </c>
      <c r="H16" s="266"/>
      <c r="I16" s="266">
        <v>5.48</v>
      </c>
      <c r="J16" s="266"/>
      <c r="K16" s="253" t="s">
        <v>178</v>
      </c>
      <c r="L16" s="253"/>
      <c r="M16" s="253" t="s">
        <v>178</v>
      </c>
      <c r="N16" s="253"/>
      <c r="O16" s="307"/>
      <c r="P16" s="132"/>
      <c r="Q16" s="290"/>
    </row>
    <row r="17" spans="1:18" ht="23.65" thickBot="1" x14ac:dyDescent="0.75">
      <c r="A17" s="268" t="s">
        <v>122</v>
      </c>
      <c r="B17" s="269"/>
      <c r="C17" s="269"/>
      <c r="D17" s="269"/>
      <c r="E17" s="269"/>
      <c r="F17" s="270"/>
      <c r="G17" s="251">
        <v>24.4</v>
      </c>
      <c r="H17" s="252"/>
      <c r="I17" s="252">
        <v>24.4</v>
      </c>
      <c r="J17" s="252"/>
      <c r="K17" s="253" t="s">
        <v>178</v>
      </c>
      <c r="L17" s="253"/>
      <c r="M17" s="253" t="s">
        <v>178</v>
      </c>
      <c r="N17" s="253"/>
      <c r="O17" s="307">
        <v>2</v>
      </c>
      <c r="P17" s="132"/>
      <c r="Q17" s="290" t="s">
        <v>50</v>
      </c>
    </row>
    <row r="18" spans="1:18" ht="23.65" thickBot="1" x14ac:dyDescent="0.75">
      <c r="A18" s="271" t="s">
        <v>123</v>
      </c>
      <c r="B18" s="272"/>
      <c r="C18" s="272"/>
      <c r="D18" s="272"/>
      <c r="E18" s="272"/>
      <c r="F18" s="273"/>
      <c r="G18" s="267">
        <v>5.46</v>
      </c>
      <c r="H18" s="266"/>
      <c r="I18" s="266">
        <v>5.46</v>
      </c>
      <c r="J18" s="266"/>
      <c r="K18" s="253" t="s">
        <v>178</v>
      </c>
      <c r="L18" s="253"/>
      <c r="M18" s="253" t="s">
        <v>178</v>
      </c>
      <c r="N18" s="253"/>
      <c r="O18" s="307"/>
      <c r="P18" s="132"/>
      <c r="Q18" s="290"/>
    </row>
    <row r="19" spans="1:18" ht="23.65" thickBot="1" x14ac:dyDescent="0.75">
      <c r="A19" s="237" t="s">
        <v>116</v>
      </c>
      <c r="B19" s="238"/>
      <c r="C19" s="238"/>
      <c r="D19" s="238"/>
      <c r="E19" s="238"/>
      <c r="F19" s="239"/>
      <c r="G19" s="52" t="s">
        <v>117</v>
      </c>
      <c r="H19" s="53">
        <v>43.9</v>
      </c>
      <c r="I19" s="53" t="s">
        <v>118</v>
      </c>
      <c r="J19" s="53" t="s">
        <v>178</v>
      </c>
      <c r="K19" s="53" t="s">
        <v>119</v>
      </c>
      <c r="L19" s="53">
        <v>43.3</v>
      </c>
      <c r="M19" s="53" t="s">
        <v>118</v>
      </c>
      <c r="N19" s="54" t="s">
        <v>178</v>
      </c>
      <c r="O19" s="307">
        <v>2</v>
      </c>
      <c r="P19" s="132"/>
      <c r="Q19" s="12" t="s">
        <v>50</v>
      </c>
    </row>
    <row r="20" spans="1:18" ht="23.65" thickBot="1" x14ac:dyDescent="0.75">
      <c r="A20" s="237" t="s">
        <v>124</v>
      </c>
      <c r="B20" s="238"/>
      <c r="C20" s="238"/>
      <c r="D20" s="238"/>
      <c r="E20" s="238"/>
      <c r="F20" s="239"/>
      <c r="G20" s="263" t="s">
        <v>178</v>
      </c>
      <c r="H20" s="264"/>
      <c r="I20" s="264"/>
      <c r="J20" s="277"/>
      <c r="K20" s="263" t="s">
        <v>178</v>
      </c>
      <c r="L20" s="264"/>
      <c r="M20" s="264"/>
      <c r="N20" s="277"/>
      <c r="O20" s="307"/>
      <c r="P20" s="132"/>
      <c r="Q20" s="12"/>
    </row>
    <row r="21" spans="1:18" ht="23.65" thickBot="1" x14ac:dyDescent="0.75">
      <c r="A21" s="237" t="s">
        <v>125</v>
      </c>
      <c r="B21" s="238"/>
      <c r="C21" s="238"/>
      <c r="D21" s="238"/>
      <c r="E21" s="238"/>
      <c r="F21" s="239"/>
      <c r="G21" s="263" t="s">
        <v>178</v>
      </c>
      <c r="H21" s="264"/>
      <c r="I21" s="264"/>
      <c r="J21" s="277"/>
      <c r="K21" s="263" t="s">
        <v>178</v>
      </c>
      <c r="L21" s="264"/>
      <c r="M21" s="264"/>
      <c r="N21" s="277"/>
      <c r="O21" s="341"/>
      <c r="P21" s="342"/>
      <c r="Q21" s="13"/>
    </row>
    <row r="22" spans="1:18" x14ac:dyDescent="0.45">
      <c r="A22" s="278" t="s">
        <v>48</v>
      </c>
      <c r="B22" s="279"/>
      <c r="C22" s="279"/>
      <c r="D22" s="279"/>
      <c r="E22" s="279"/>
      <c r="F22" s="279"/>
      <c r="G22" s="279"/>
      <c r="H22" s="279"/>
      <c r="I22" s="279"/>
      <c r="J22" s="279"/>
      <c r="K22" s="279"/>
      <c r="L22" s="279"/>
      <c r="M22" s="279"/>
      <c r="N22" s="280"/>
      <c r="O22" s="291"/>
      <c r="P22" s="292"/>
      <c r="Q22" s="293"/>
    </row>
    <row r="23" spans="1:18" ht="34.5" customHeight="1" thickBot="1" x14ac:dyDescent="0.5">
      <c r="A23" s="281"/>
      <c r="B23" s="282"/>
      <c r="C23" s="282"/>
      <c r="D23" s="282"/>
      <c r="E23" s="282"/>
      <c r="F23" s="282"/>
      <c r="G23" s="282"/>
      <c r="H23" s="282"/>
      <c r="I23" s="282"/>
      <c r="J23" s="282"/>
      <c r="K23" s="282"/>
      <c r="L23" s="282"/>
      <c r="M23" s="282"/>
      <c r="N23" s="283"/>
      <c r="O23" s="294"/>
      <c r="P23" s="295"/>
      <c r="Q23" s="296"/>
    </row>
    <row r="24" spans="1:18" ht="21" x14ac:dyDescent="0.65">
      <c r="A24" s="315">
        <f>((G12*(PI()*(AVERAGE(G13:J13)/2)^2))*2)/1000</f>
        <v>653.52075984984947</v>
      </c>
      <c r="B24" s="316"/>
      <c r="C24" s="316"/>
      <c r="D24" s="316"/>
      <c r="E24" s="316"/>
      <c r="F24" s="316"/>
      <c r="G24" s="316"/>
      <c r="H24" s="316"/>
      <c r="I24" s="316"/>
      <c r="J24" s="316"/>
      <c r="K24" s="316"/>
      <c r="L24" s="316"/>
      <c r="M24" s="316"/>
      <c r="N24" s="316"/>
      <c r="O24" s="14" t="s">
        <v>49</v>
      </c>
      <c r="P24" s="9">
        <v>1.5</v>
      </c>
      <c r="Q24" s="15" t="s">
        <v>50</v>
      </c>
      <c r="R24" t="s">
        <v>237</v>
      </c>
    </row>
    <row r="25" spans="1:18" ht="21.4" thickBot="1" x14ac:dyDescent="0.7">
      <c r="A25" s="317"/>
      <c r="B25" s="318"/>
      <c r="C25" s="318"/>
      <c r="D25" s="318"/>
      <c r="E25" s="318"/>
      <c r="F25" s="318"/>
      <c r="G25" s="318"/>
      <c r="H25" s="318"/>
      <c r="I25" s="318"/>
      <c r="J25" s="318"/>
      <c r="K25" s="318"/>
      <c r="L25" s="318"/>
      <c r="M25" s="318"/>
      <c r="N25" s="318"/>
      <c r="O25" s="16" t="s">
        <v>51</v>
      </c>
      <c r="P25" s="10">
        <v>0.5</v>
      </c>
      <c r="Q25" s="13" t="s">
        <v>44</v>
      </c>
      <c r="R25" t="s">
        <v>238</v>
      </c>
    </row>
    <row r="26" spans="1:18" x14ac:dyDescent="0.45">
      <c r="A26" s="309" t="s">
        <v>52</v>
      </c>
      <c r="B26" s="310"/>
      <c r="C26" s="310"/>
      <c r="D26" s="310"/>
      <c r="E26" s="310"/>
      <c r="F26" s="310"/>
      <c r="G26" s="310"/>
      <c r="H26" s="310"/>
      <c r="I26" s="310"/>
      <c r="J26" s="310"/>
      <c r="K26" s="310"/>
      <c r="L26" s="310"/>
      <c r="M26" s="310"/>
      <c r="N26" s="311"/>
      <c r="O26" s="291"/>
      <c r="P26" s="292"/>
      <c r="Q26" s="293"/>
    </row>
    <row r="27" spans="1:18" ht="33" customHeight="1" thickBot="1" x14ac:dyDescent="0.5">
      <c r="A27" s="312"/>
      <c r="B27" s="313"/>
      <c r="C27" s="313"/>
      <c r="D27" s="313"/>
      <c r="E27" s="313"/>
      <c r="F27" s="313"/>
      <c r="G27" s="313"/>
      <c r="H27" s="313"/>
      <c r="I27" s="313"/>
      <c r="J27" s="313"/>
      <c r="K27" s="313"/>
      <c r="L27" s="313"/>
      <c r="M27" s="313"/>
      <c r="N27" s="314"/>
      <c r="O27" s="294"/>
      <c r="P27" s="295"/>
      <c r="Q27" s="296"/>
    </row>
    <row r="28" spans="1:18" x14ac:dyDescent="0.45">
      <c r="A28" s="286" t="s">
        <v>194</v>
      </c>
      <c r="B28" s="287"/>
      <c r="C28" s="287"/>
      <c r="D28" s="287"/>
      <c r="E28" s="287"/>
      <c r="F28" s="287"/>
      <c r="G28" s="287"/>
      <c r="H28" s="287"/>
      <c r="I28" s="287"/>
      <c r="J28" s="287"/>
      <c r="K28" s="287"/>
      <c r="L28" s="287"/>
      <c r="M28" s="287"/>
      <c r="N28" s="287"/>
      <c r="O28" s="337" t="s">
        <v>53</v>
      </c>
      <c r="P28" s="306">
        <v>2</v>
      </c>
      <c r="Q28" s="303" t="s">
        <v>50</v>
      </c>
    </row>
    <row r="29" spans="1:18" ht="19.5" customHeight="1" x14ac:dyDescent="0.45">
      <c r="A29" s="286"/>
      <c r="B29" s="287"/>
      <c r="C29" s="287"/>
      <c r="D29" s="287"/>
      <c r="E29" s="287"/>
      <c r="F29" s="287"/>
      <c r="G29" s="287"/>
      <c r="H29" s="287"/>
      <c r="I29" s="287"/>
      <c r="J29" s="287"/>
      <c r="K29" s="287"/>
      <c r="L29" s="287"/>
      <c r="M29" s="287"/>
      <c r="N29" s="287"/>
      <c r="O29" s="338"/>
      <c r="P29" s="132"/>
      <c r="Q29" s="290"/>
    </row>
    <row r="30" spans="1:18" ht="18" x14ac:dyDescent="0.55000000000000004">
      <c r="A30" s="286"/>
      <c r="B30" s="287"/>
      <c r="C30" s="287"/>
      <c r="D30" s="287"/>
      <c r="E30" s="287"/>
      <c r="F30" s="287"/>
      <c r="G30" s="287"/>
      <c r="H30" s="287"/>
      <c r="I30" s="287"/>
      <c r="J30" s="287"/>
      <c r="K30" s="287"/>
      <c r="L30" s="287"/>
      <c r="M30" s="287"/>
      <c r="N30" s="287"/>
      <c r="O30" s="17" t="s">
        <v>54</v>
      </c>
      <c r="P30" s="5">
        <v>1</v>
      </c>
      <c r="Q30" s="12" t="s">
        <v>44</v>
      </c>
    </row>
    <row r="31" spans="1:18" ht="18.399999999999999" thickBot="1" x14ac:dyDescent="0.6">
      <c r="A31" s="288"/>
      <c r="B31" s="289"/>
      <c r="C31" s="289"/>
      <c r="D31" s="289"/>
      <c r="E31" s="289"/>
      <c r="F31" s="289"/>
      <c r="G31" s="289"/>
      <c r="H31" s="289"/>
      <c r="I31" s="289"/>
      <c r="J31" s="289"/>
      <c r="K31" s="289"/>
      <c r="L31" s="289"/>
      <c r="M31" s="289"/>
      <c r="N31" s="289"/>
      <c r="O31" s="18" t="s">
        <v>55</v>
      </c>
      <c r="P31" s="10">
        <v>1</v>
      </c>
      <c r="Q31" s="13" t="s">
        <v>44</v>
      </c>
    </row>
    <row r="32" spans="1:18" x14ac:dyDescent="0.45">
      <c r="A32" s="309" t="s">
        <v>56</v>
      </c>
      <c r="B32" s="310"/>
      <c r="C32" s="310"/>
      <c r="D32" s="310"/>
      <c r="E32" s="310"/>
      <c r="F32" s="310"/>
      <c r="G32" s="310"/>
      <c r="H32" s="310"/>
      <c r="I32" s="310"/>
      <c r="J32" s="310"/>
      <c r="K32" s="310"/>
      <c r="L32" s="310"/>
      <c r="M32" s="310"/>
      <c r="N32" s="311"/>
      <c r="O32" s="297"/>
      <c r="P32" s="298"/>
      <c r="Q32" s="299"/>
    </row>
    <row r="33" spans="1:18" ht="36" customHeight="1" thickBot="1" x14ac:dyDescent="0.5">
      <c r="A33" s="312"/>
      <c r="B33" s="313"/>
      <c r="C33" s="313"/>
      <c r="D33" s="313"/>
      <c r="E33" s="313"/>
      <c r="F33" s="313"/>
      <c r="G33" s="313"/>
      <c r="H33" s="313"/>
      <c r="I33" s="313"/>
      <c r="J33" s="313"/>
      <c r="K33" s="313"/>
      <c r="L33" s="313"/>
      <c r="M33" s="313"/>
      <c r="N33" s="314"/>
      <c r="O33" s="300"/>
      <c r="P33" s="301"/>
      <c r="Q33" s="302"/>
    </row>
    <row r="34" spans="1:18" x14ac:dyDescent="0.45">
      <c r="A34" s="284" t="s">
        <v>195</v>
      </c>
      <c r="B34" s="285"/>
      <c r="C34" s="285"/>
      <c r="D34" s="285"/>
      <c r="E34" s="285"/>
      <c r="F34" s="285"/>
      <c r="G34" s="285"/>
      <c r="H34" s="285"/>
      <c r="I34" s="285"/>
      <c r="J34" s="285"/>
      <c r="K34" s="285"/>
      <c r="L34" s="285"/>
      <c r="M34" s="285"/>
      <c r="N34" s="285"/>
      <c r="O34" s="305">
        <v>4</v>
      </c>
      <c r="P34" s="306"/>
      <c r="Q34" s="303" t="s">
        <v>57</v>
      </c>
    </row>
    <row r="35" spans="1:18" x14ac:dyDescent="0.45">
      <c r="A35" s="286"/>
      <c r="B35" s="287"/>
      <c r="C35" s="287"/>
      <c r="D35" s="287"/>
      <c r="E35" s="287"/>
      <c r="F35" s="287"/>
      <c r="G35" s="287"/>
      <c r="H35" s="287"/>
      <c r="I35" s="287"/>
      <c r="J35" s="287"/>
      <c r="K35" s="287"/>
      <c r="L35" s="287"/>
      <c r="M35" s="287"/>
      <c r="N35" s="287"/>
      <c r="O35" s="307"/>
      <c r="P35" s="132"/>
      <c r="Q35" s="290"/>
      <c r="R35" s="42" t="s">
        <v>239</v>
      </c>
    </row>
    <row r="36" spans="1:18" x14ac:dyDescent="0.45">
      <c r="A36" s="286"/>
      <c r="B36" s="287"/>
      <c r="C36" s="287"/>
      <c r="D36" s="287"/>
      <c r="E36" s="287"/>
      <c r="F36" s="287"/>
      <c r="G36" s="287"/>
      <c r="H36" s="287"/>
      <c r="I36" s="287"/>
      <c r="J36" s="287"/>
      <c r="K36" s="287"/>
      <c r="L36" s="287"/>
      <c r="M36" s="287"/>
      <c r="N36" s="287"/>
      <c r="O36" s="307"/>
      <c r="P36" s="132"/>
      <c r="Q36" s="290"/>
    </row>
    <row r="37" spans="1:18" ht="24.6" customHeight="1" thickBot="1" x14ac:dyDescent="0.5">
      <c r="A37" s="288"/>
      <c r="B37" s="289"/>
      <c r="C37" s="289"/>
      <c r="D37" s="289"/>
      <c r="E37" s="289"/>
      <c r="F37" s="289"/>
      <c r="G37" s="289"/>
      <c r="H37" s="289"/>
      <c r="I37" s="289"/>
      <c r="J37" s="289"/>
      <c r="K37" s="289"/>
      <c r="L37" s="289"/>
      <c r="M37" s="289"/>
      <c r="N37" s="289"/>
      <c r="O37" s="308"/>
      <c r="P37" s="133"/>
      <c r="Q37" s="304"/>
    </row>
    <row r="38" spans="1:18" ht="18.399999999999999" thickBot="1" x14ac:dyDescent="0.6">
      <c r="O38" s="6" t="s">
        <v>19</v>
      </c>
      <c r="P38" s="7">
        <f>O34+P31+P30+P28+P25+P24+SUM(O7:P21)</f>
        <v>22</v>
      </c>
      <c r="Q38" s="8" t="s">
        <v>58</v>
      </c>
    </row>
  </sheetData>
  <mergeCells count="96">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A22:N23"/>
    <mergeCell ref="G20:J20"/>
    <mergeCell ref="K20:N20"/>
    <mergeCell ref="G21:J21"/>
    <mergeCell ref="K21:N21"/>
    <mergeCell ref="M18:N18"/>
    <mergeCell ref="K18:L18"/>
    <mergeCell ref="I18:J18"/>
    <mergeCell ref="G18:H18"/>
    <mergeCell ref="A19:F19"/>
    <mergeCell ref="A18:F18"/>
    <mergeCell ref="G17:H17"/>
    <mergeCell ref="I17:J17"/>
    <mergeCell ref="K17:L17"/>
    <mergeCell ref="M17:N17"/>
    <mergeCell ref="A17:F17"/>
    <mergeCell ref="A14:F14"/>
    <mergeCell ref="G15:H15"/>
    <mergeCell ref="I15:J15"/>
    <mergeCell ref="K15:L15"/>
    <mergeCell ref="M15:N15"/>
    <mergeCell ref="K14:N14"/>
    <mergeCell ref="G14:J14"/>
    <mergeCell ref="M16:N16"/>
    <mergeCell ref="K16:L16"/>
    <mergeCell ref="I16:J16"/>
    <mergeCell ref="G16:H16"/>
    <mergeCell ref="A15:F15"/>
    <mergeCell ref="A16:F16"/>
    <mergeCell ref="A13:F13"/>
    <mergeCell ref="G13:H13"/>
    <mergeCell ref="I13:J13"/>
    <mergeCell ref="K13:L13"/>
    <mergeCell ref="M13:N13"/>
    <mergeCell ref="G11:H11"/>
    <mergeCell ref="I11:J11"/>
    <mergeCell ref="K11:L11"/>
    <mergeCell ref="M11:N11"/>
    <mergeCell ref="A12:F12"/>
    <mergeCell ref="A11:F11"/>
    <mergeCell ref="G12:N12"/>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workbookViewId="0">
      <selection activeCell="R11" sqref="R11"/>
    </sheetView>
  </sheetViews>
  <sheetFormatPr defaultRowHeight="14.25" x14ac:dyDescent="0.45"/>
  <cols>
    <col min="6" max="6" width="10" customWidth="1"/>
    <col min="7" max="7" width="10.53125" customWidth="1"/>
  </cols>
  <sheetData>
    <row r="1" spans="1:17" x14ac:dyDescent="0.45">
      <c r="A1" s="138" t="s">
        <v>59</v>
      </c>
      <c r="B1" s="139"/>
      <c r="C1" s="139"/>
      <c r="D1" s="139"/>
      <c r="E1" s="139"/>
      <c r="F1" s="139"/>
      <c r="G1" s="139"/>
      <c r="H1" s="139"/>
      <c r="I1" s="139"/>
      <c r="J1" s="139"/>
      <c r="K1" s="139"/>
      <c r="L1" s="139"/>
      <c r="M1" s="139"/>
      <c r="N1" s="140"/>
    </row>
    <row r="2" spans="1:17" x14ac:dyDescent="0.45">
      <c r="A2" s="141"/>
      <c r="B2" s="63"/>
      <c r="C2" s="63"/>
      <c r="D2" s="63"/>
      <c r="E2" s="63"/>
      <c r="F2" s="63"/>
      <c r="G2" s="63"/>
      <c r="H2" s="63"/>
      <c r="I2" s="63"/>
      <c r="J2" s="63"/>
      <c r="K2" s="63"/>
      <c r="L2" s="63"/>
      <c r="M2" s="63"/>
      <c r="N2" s="142"/>
    </row>
    <row r="3" spans="1:17" ht="14.65" thickBot="1" x14ac:dyDescent="0.5">
      <c r="A3" s="143"/>
      <c r="B3" s="144"/>
      <c r="C3" s="144"/>
      <c r="D3" s="144"/>
      <c r="E3" s="144"/>
      <c r="F3" s="144"/>
      <c r="G3" s="144"/>
      <c r="H3" s="144"/>
      <c r="I3" s="144"/>
      <c r="J3" s="144"/>
      <c r="K3" s="144"/>
      <c r="L3" s="144"/>
      <c r="M3" s="144"/>
      <c r="N3" s="145"/>
    </row>
    <row r="4" spans="1:17" ht="23.25" x14ac:dyDescent="0.45">
      <c r="A4" s="146" t="s">
        <v>1</v>
      </c>
      <c r="B4" s="147"/>
      <c r="C4" s="147"/>
      <c r="D4" s="147"/>
      <c r="E4" s="147"/>
      <c r="F4" s="147"/>
      <c r="G4" s="147"/>
      <c r="H4" s="147"/>
      <c r="I4" s="147"/>
      <c r="J4" s="147"/>
      <c r="K4" s="147"/>
      <c r="L4" s="147"/>
      <c r="M4" s="147"/>
      <c r="N4" s="148"/>
    </row>
    <row r="5" spans="1:17" ht="23.25" x14ac:dyDescent="0.45">
      <c r="A5" s="383" t="s">
        <v>2</v>
      </c>
      <c r="B5" s="384"/>
      <c r="C5" s="384"/>
      <c r="D5" s="384"/>
      <c r="E5" s="384"/>
      <c r="F5" s="384"/>
      <c r="G5" s="384"/>
      <c r="H5" s="384"/>
      <c r="I5" s="384"/>
      <c r="J5" s="384"/>
      <c r="K5" s="384"/>
      <c r="L5" s="384"/>
      <c r="M5" s="384"/>
      <c r="N5" s="384"/>
      <c r="O5" s="346" t="s">
        <v>11</v>
      </c>
      <c r="P5" s="347"/>
    </row>
    <row r="6" spans="1:17" x14ac:dyDescent="0.45">
      <c r="A6" s="391" t="s">
        <v>60</v>
      </c>
      <c r="B6" s="392"/>
      <c r="C6" s="392"/>
      <c r="D6" s="392"/>
      <c r="E6" s="392"/>
      <c r="F6" s="392"/>
      <c r="G6" s="392"/>
      <c r="H6" s="392"/>
      <c r="I6" s="392"/>
      <c r="J6" s="392"/>
      <c r="K6" s="392"/>
      <c r="L6" s="392"/>
      <c r="M6" s="392"/>
      <c r="N6" s="393"/>
      <c r="O6" s="348"/>
      <c r="P6" s="349"/>
    </row>
    <row r="7" spans="1:17" ht="14.25" customHeight="1" x14ac:dyDescent="0.45">
      <c r="A7" s="385" t="s">
        <v>126</v>
      </c>
      <c r="B7" s="386"/>
      <c r="C7" s="386"/>
      <c r="D7" s="386"/>
      <c r="E7" s="387"/>
      <c r="F7" s="394" t="s">
        <v>127</v>
      </c>
      <c r="G7" s="394"/>
      <c r="H7" s="60" t="s">
        <v>128</v>
      </c>
      <c r="I7" s="44">
        <v>7</v>
      </c>
      <c r="J7" s="60" t="s">
        <v>129</v>
      </c>
      <c r="K7" s="44">
        <v>5</v>
      </c>
      <c r="L7" s="60" t="s">
        <v>134</v>
      </c>
      <c r="M7" s="45">
        <v>5</v>
      </c>
      <c r="N7" s="396"/>
      <c r="O7" s="48">
        <v>1.5</v>
      </c>
      <c r="P7" s="49" t="s">
        <v>146</v>
      </c>
    </row>
    <row r="8" spans="1:17" ht="14.75" customHeight="1" x14ac:dyDescent="0.45">
      <c r="A8" s="388"/>
      <c r="B8" s="389"/>
      <c r="C8" s="389"/>
      <c r="D8" s="389"/>
      <c r="E8" s="390"/>
      <c r="F8" s="395" t="s">
        <v>132</v>
      </c>
      <c r="G8" s="395"/>
      <c r="H8" s="61" t="s">
        <v>131</v>
      </c>
      <c r="I8" s="46">
        <v>10</v>
      </c>
      <c r="J8" s="61" t="s">
        <v>133</v>
      </c>
      <c r="K8" s="46" t="s">
        <v>209</v>
      </c>
      <c r="L8" s="61" t="s">
        <v>130</v>
      </c>
      <c r="M8" s="47" t="s">
        <v>210</v>
      </c>
      <c r="N8" s="397"/>
      <c r="O8" s="48">
        <v>1.5</v>
      </c>
      <c r="P8" s="49" t="s">
        <v>146</v>
      </c>
    </row>
    <row r="9" spans="1:17" ht="14.65" thickBot="1" x14ac:dyDescent="0.5">
      <c r="A9" s="374" t="s">
        <v>62</v>
      </c>
      <c r="B9" s="375"/>
      <c r="C9" s="375"/>
      <c r="D9" s="375"/>
      <c r="E9" s="375"/>
      <c r="F9" s="376"/>
      <c r="G9" s="376"/>
      <c r="H9" s="376"/>
      <c r="I9" s="376"/>
      <c r="J9" s="376"/>
      <c r="K9" s="376"/>
      <c r="L9" s="376"/>
      <c r="M9" s="376"/>
      <c r="N9" s="377"/>
      <c r="O9" s="356"/>
      <c r="P9" s="357"/>
    </row>
    <row r="10" spans="1:17" ht="26.25" customHeight="1" x14ac:dyDescent="0.45">
      <c r="A10" s="221" t="s">
        <v>135</v>
      </c>
      <c r="B10" s="222"/>
      <c r="C10" s="222"/>
      <c r="D10" s="222"/>
      <c r="E10" s="378"/>
      <c r="F10" s="428" t="s">
        <v>136</v>
      </c>
      <c r="G10" s="417"/>
      <c r="H10" s="412" t="s">
        <v>142</v>
      </c>
      <c r="I10" s="413"/>
      <c r="J10" s="414" t="s">
        <v>141</v>
      </c>
      <c r="K10" s="415"/>
      <c r="L10" s="416" t="s">
        <v>138</v>
      </c>
      <c r="M10" s="417"/>
      <c r="N10" s="59" t="s">
        <v>140</v>
      </c>
      <c r="O10" s="360">
        <v>4</v>
      </c>
      <c r="P10" s="358" t="s">
        <v>37</v>
      </c>
    </row>
    <row r="11" spans="1:17" ht="26.25" customHeight="1" x14ac:dyDescent="0.45">
      <c r="A11" s="223"/>
      <c r="B11" s="224"/>
      <c r="C11" s="224"/>
      <c r="D11" s="224"/>
      <c r="E11" s="379"/>
      <c r="F11" s="421" t="s">
        <v>139</v>
      </c>
      <c r="G11" s="422"/>
      <c r="H11" s="21">
        <v>150</v>
      </c>
      <c r="I11" s="21">
        <v>160</v>
      </c>
      <c r="J11" s="423">
        <v>310</v>
      </c>
      <c r="K11" s="424"/>
      <c r="L11" s="423">
        <v>95</v>
      </c>
      <c r="M11" s="424"/>
      <c r="N11" s="51">
        <v>5</v>
      </c>
      <c r="O11" s="361"/>
      <c r="P11" s="359"/>
    </row>
    <row r="12" spans="1:17" ht="21.75" customHeight="1" thickBot="1" x14ac:dyDescent="0.5">
      <c r="A12" s="225"/>
      <c r="B12" s="226"/>
      <c r="C12" s="226"/>
      <c r="D12" s="226"/>
      <c r="E12" s="380"/>
      <c r="F12" s="418" t="s">
        <v>137</v>
      </c>
      <c r="G12" s="419"/>
      <c r="H12" s="419"/>
      <c r="I12" s="420"/>
      <c r="J12" s="425">
        <f>(L11*N11)/9.81</f>
        <v>48.419979612640162</v>
      </c>
      <c r="K12" s="426"/>
      <c r="L12" s="426"/>
      <c r="M12" s="426"/>
      <c r="N12" s="427"/>
      <c r="O12" s="50">
        <v>2</v>
      </c>
      <c r="P12" s="49" t="s">
        <v>83</v>
      </c>
    </row>
    <row r="13" spans="1:17" ht="14.65" thickBot="1" x14ac:dyDescent="0.5">
      <c r="A13" s="381" t="s">
        <v>63</v>
      </c>
      <c r="B13" s="382"/>
      <c r="C13" s="382"/>
      <c r="D13" s="382"/>
      <c r="E13" s="382"/>
      <c r="F13" s="382"/>
      <c r="G13" s="382"/>
      <c r="H13" s="382"/>
      <c r="I13" s="382"/>
      <c r="J13" s="382"/>
      <c r="K13" s="382"/>
      <c r="L13" s="382"/>
      <c r="M13" s="382"/>
      <c r="N13" s="382"/>
      <c r="O13" s="350"/>
      <c r="P13" s="351"/>
    </row>
    <row r="14" spans="1:17" ht="14.25" customHeight="1" x14ac:dyDescent="0.45">
      <c r="A14" s="398" t="s">
        <v>64</v>
      </c>
      <c r="B14" s="399"/>
      <c r="C14" s="399"/>
      <c r="D14" s="399"/>
      <c r="E14" s="400"/>
      <c r="F14" s="368" t="s">
        <v>65</v>
      </c>
      <c r="G14" s="369"/>
      <c r="H14" s="369" t="s">
        <v>66</v>
      </c>
      <c r="I14" s="369"/>
      <c r="J14" s="24" t="s">
        <v>67</v>
      </c>
      <c r="K14" s="370" t="s">
        <v>68</v>
      </c>
      <c r="L14" s="404"/>
      <c r="M14" s="370" t="s">
        <v>69</v>
      </c>
      <c r="N14" s="405"/>
      <c r="O14" s="352"/>
      <c r="P14" s="353"/>
    </row>
    <row r="15" spans="1:17" x14ac:dyDescent="0.45">
      <c r="A15" s="401"/>
      <c r="B15" s="402"/>
      <c r="C15" s="402"/>
      <c r="D15" s="402"/>
      <c r="E15" s="403"/>
      <c r="F15" s="25" t="s">
        <v>70</v>
      </c>
      <c r="G15" s="23" t="s">
        <v>71</v>
      </c>
      <c r="H15" s="23" t="s">
        <v>70</v>
      </c>
      <c r="I15" s="23" t="s">
        <v>71</v>
      </c>
      <c r="J15" s="406" t="s">
        <v>72</v>
      </c>
      <c r="K15" s="23" t="s">
        <v>70</v>
      </c>
      <c r="L15" s="23" t="s">
        <v>71</v>
      </c>
      <c r="M15" s="23" t="s">
        <v>70</v>
      </c>
      <c r="N15" s="43" t="s">
        <v>71</v>
      </c>
      <c r="O15" s="354"/>
      <c r="P15" s="355"/>
    </row>
    <row r="16" spans="1:17" x14ac:dyDescent="0.45">
      <c r="A16" s="401"/>
      <c r="B16" s="402"/>
      <c r="C16" s="402"/>
      <c r="D16" s="402"/>
      <c r="E16" s="403"/>
      <c r="F16" s="26">
        <v>9.5</v>
      </c>
      <c r="G16" s="21">
        <v>339.1</v>
      </c>
      <c r="H16" s="21">
        <v>0.3</v>
      </c>
      <c r="I16" s="21">
        <v>80.2</v>
      </c>
      <c r="J16" s="407"/>
      <c r="K16" s="21">
        <v>0.3</v>
      </c>
      <c r="L16" s="21">
        <v>17.100000000000001</v>
      </c>
      <c r="M16" s="21">
        <v>9.5</v>
      </c>
      <c r="N16" s="51">
        <v>100.4</v>
      </c>
      <c r="O16" s="48">
        <v>2.5</v>
      </c>
      <c r="P16" s="49" t="s">
        <v>37</v>
      </c>
      <c r="Q16" s="42" t="s">
        <v>240</v>
      </c>
    </row>
    <row r="17" spans="1:17" x14ac:dyDescent="0.45">
      <c r="A17" s="401"/>
      <c r="B17" s="402"/>
      <c r="C17" s="402"/>
      <c r="D17" s="402"/>
      <c r="E17" s="403"/>
      <c r="F17" s="366" t="s">
        <v>73</v>
      </c>
      <c r="G17" s="367"/>
      <c r="H17" s="373" t="s">
        <v>74</v>
      </c>
      <c r="I17" s="367"/>
      <c r="J17" s="372" t="s">
        <v>75</v>
      </c>
      <c r="K17" s="372"/>
      <c r="L17" s="372" t="s">
        <v>76</v>
      </c>
      <c r="M17" s="372"/>
      <c r="N17" s="364"/>
      <c r="O17" s="356"/>
      <c r="P17" s="357"/>
    </row>
    <row r="18" spans="1:17" ht="14.65" thickBot="1" x14ac:dyDescent="0.5">
      <c r="A18" s="401"/>
      <c r="B18" s="402"/>
      <c r="C18" s="402"/>
      <c r="D18" s="402"/>
      <c r="E18" s="403"/>
      <c r="F18" s="410">
        <f>(G16-I16)/(F16-H16)</f>
        <v>28.141304347826093</v>
      </c>
      <c r="G18" s="411"/>
      <c r="H18" s="410">
        <f>(I16-0)/(H16-0)</f>
        <v>267.33333333333337</v>
      </c>
      <c r="I18" s="411"/>
      <c r="J18" s="408">
        <f>(L16-0)/(K16-0)</f>
        <v>57.000000000000007</v>
      </c>
      <c r="K18" s="409"/>
      <c r="L18" s="410">
        <f>(N16-L16)/(M16-K16)</f>
        <v>9.0543478260869588</v>
      </c>
      <c r="M18" s="411"/>
      <c r="N18" s="365"/>
      <c r="O18" s="58">
        <v>2.5</v>
      </c>
      <c r="P18" s="49" t="s">
        <v>37</v>
      </c>
      <c r="Q18" s="42" t="s">
        <v>241</v>
      </c>
    </row>
    <row r="19" spans="1:17" x14ac:dyDescent="0.45">
      <c r="A19" s="368" t="s">
        <v>77</v>
      </c>
      <c r="B19" s="369"/>
      <c r="C19" s="369"/>
      <c r="D19" s="369"/>
      <c r="E19" s="369"/>
      <c r="F19" s="369"/>
      <c r="G19" s="369"/>
      <c r="H19" s="369"/>
      <c r="I19" s="369"/>
      <c r="J19" s="369"/>
      <c r="K19" s="369"/>
      <c r="L19" s="369"/>
      <c r="M19" s="369"/>
      <c r="N19" s="370"/>
      <c r="O19" s="350"/>
      <c r="P19" s="351"/>
    </row>
    <row r="20" spans="1:17" x14ac:dyDescent="0.45">
      <c r="A20" s="371" t="s">
        <v>78</v>
      </c>
      <c r="B20" s="372"/>
      <c r="C20" s="372"/>
      <c r="D20" s="372"/>
      <c r="E20" s="372"/>
      <c r="F20" s="372"/>
      <c r="G20" s="372"/>
      <c r="H20" s="372"/>
      <c r="I20" s="372"/>
      <c r="J20" s="372"/>
      <c r="K20" s="372"/>
      <c r="L20" s="372"/>
      <c r="M20" s="372"/>
      <c r="N20" s="373"/>
      <c r="O20" s="352"/>
      <c r="P20" s="353"/>
    </row>
    <row r="21" spans="1:17" x14ac:dyDescent="0.45">
      <c r="A21" s="371" t="s">
        <v>79</v>
      </c>
      <c r="B21" s="372"/>
      <c r="C21" s="372"/>
      <c r="D21" s="372"/>
      <c r="E21" s="372"/>
      <c r="F21" s="372"/>
      <c r="G21" s="372"/>
      <c r="H21" s="372"/>
      <c r="I21" s="372"/>
      <c r="J21" s="372"/>
      <c r="K21" s="372"/>
      <c r="L21" s="372"/>
      <c r="M21" s="372"/>
      <c r="N21" s="373"/>
      <c r="O21" s="352"/>
      <c r="P21" s="353"/>
    </row>
    <row r="22" spans="1:17" x14ac:dyDescent="0.45">
      <c r="A22" s="343" t="s">
        <v>80</v>
      </c>
      <c r="B22" s="344"/>
      <c r="C22" s="344"/>
      <c r="D22" s="344"/>
      <c r="E22" s="344"/>
      <c r="F22" s="344"/>
      <c r="G22" s="344"/>
      <c r="H22" s="344"/>
      <c r="I22" s="344"/>
      <c r="J22" s="344"/>
      <c r="K22" s="344"/>
      <c r="L22" s="344"/>
      <c r="M22" s="344"/>
      <c r="N22" s="345"/>
      <c r="O22" s="362"/>
      <c r="P22" s="363"/>
    </row>
    <row r="23" spans="1:17" x14ac:dyDescent="0.45">
      <c r="N23" s="27" t="s">
        <v>19</v>
      </c>
      <c r="O23" s="20">
        <f>O18+O16+O12+O10+O8+O7</f>
        <v>14</v>
      </c>
      <c r="P23" s="28" t="s">
        <v>147</v>
      </c>
    </row>
  </sheetData>
  <mergeCells count="46">
    <mergeCell ref="H10:I10"/>
    <mergeCell ref="J10:K10"/>
    <mergeCell ref="L10:M10"/>
    <mergeCell ref="F12:I12"/>
    <mergeCell ref="F11:G11"/>
    <mergeCell ref="J11:K11"/>
    <mergeCell ref="L11:M11"/>
    <mergeCell ref="J12:N12"/>
    <mergeCell ref="F10:G10"/>
    <mergeCell ref="F14:G14"/>
    <mergeCell ref="H14:I14"/>
    <mergeCell ref="A14:E18"/>
    <mergeCell ref="K14:L14"/>
    <mergeCell ref="M14:N14"/>
    <mergeCell ref="J15:J16"/>
    <mergeCell ref="J17:K17"/>
    <mergeCell ref="L17:M17"/>
    <mergeCell ref="H17:I17"/>
    <mergeCell ref="J18:K18"/>
    <mergeCell ref="L18:M18"/>
    <mergeCell ref="F18:G18"/>
    <mergeCell ref="H18:I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workbookViewId="0">
      <selection activeCell="R22" sqref="R22"/>
    </sheetView>
  </sheetViews>
  <sheetFormatPr defaultRowHeight="14.25" x14ac:dyDescent="0.45"/>
  <sheetData>
    <row r="1" spans="1:18" x14ac:dyDescent="0.45">
      <c r="A1" s="138" t="s">
        <v>81</v>
      </c>
      <c r="B1" s="139"/>
      <c r="C1" s="139"/>
      <c r="D1" s="139"/>
      <c r="E1" s="139"/>
      <c r="F1" s="139"/>
      <c r="G1" s="139"/>
      <c r="H1" s="139"/>
      <c r="I1" s="139"/>
      <c r="J1" s="139"/>
      <c r="K1" s="139"/>
      <c r="L1" s="139"/>
      <c r="M1" s="139"/>
      <c r="N1" s="140"/>
    </row>
    <row r="2" spans="1:18" x14ac:dyDescent="0.45">
      <c r="A2" s="141"/>
      <c r="B2" s="63"/>
      <c r="C2" s="63"/>
      <c r="D2" s="63"/>
      <c r="E2" s="63"/>
      <c r="F2" s="63"/>
      <c r="G2" s="63"/>
      <c r="H2" s="63"/>
      <c r="I2" s="63"/>
      <c r="J2" s="63"/>
      <c r="K2" s="63"/>
      <c r="L2" s="63"/>
      <c r="M2" s="63"/>
      <c r="N2" s="142"/>
    </row>
    <row r="3" spans="1:18" ht="14.65" thickBot="1" x14ac:dyDescent="0.5">
      <c r="A3" s="143"/>
      <c r="B3" s="144"/>
      <c r="C3" s="144"/>
      <c r="D3" s="144"/>
      <c r="E3" s="144"/>
      <c r="F3" s="144"/>
      <c r="G3" s="144"/>
      <c r="H3" s="144"/>
      <c r="I3" s="144"/>
      <c r="J3" s="144"/>
      <c r="K3" s="144"/>
      <c r="L3" s="144"/>
      <c r="M3" s="144"/>
      <c r="N3" s="145"/>
    </row>
    <row r="4" spans="1:18" ht="23.65" thickBot="1" x14ac:dyDescent="0.5">
      <c r="A4" s="146" t="s">
        <v>1</v>
      </c>
      <c r="B4" s="147"/>
      <c r="C4" s="147"/>
      <c r="D4" s="147"/>
      <c r="E4" s="147"/>
      <c r="F4" s="147"/>
      <c r="G4" s="147"/>
      <c r="H4" s="147"/>
      <c r="I4" s="147"/>
      <c r="J4" s="147"/>
      <c r="K4" s="147"/>
      <c r="L4" s="147"/>
      <c r="M4" s="147"/>
      <c r="N4" s="148"/>
      <c r="O4" s="331" t="s">
        <v>11</v>
      </c>
      <c r="P4" s="332"/>
      <c r="Q4" s="333"/>
    </row>
    <row r="5" spans="1:18" ht="23.65" thickBot="1" x14ac:dyDescent="0.5">
      <c r="A5" s="383" t="s">
        <v>2</v>
      </c>
      <c r="B5" s="384"/>
      <c r="C5" s="384"/>
      <c r="D5" s="384"/>
      <c r="E5" s="384"/>
      <c r="F5" s="384"/>
      <c r="G5" s="384"/>
      <c r="H5" s="384"/>
      <c r="I5" s="384"/>
      <c r="J5" s="384"/>
      <c r="K5" s="384"/>
      <c r="L5" s="384"/>
      <c r="M5" s="384"/>
      <c r="N5" s="384"/>
      <c r="O5" s="442"/>
      <c r="P5" s="443"/>
      <c r="Q5" s="444"/>
    </row>
    <row r="6" spans="1:18" x14ac:dyDescent="0.45">
      <c r="A6" s="451" t="s">
        <v>82</v>
      </c>
      <c r="B6" s="452"/>
      <c r="C6" s="452"/>
      <c r="D6" s="452"/>
      <c r="E6" s="452"/>
      <c r="F6" s="453"/>
      <c r="G6" s="454" t="s">
        <v>201</v>
      </c>
      <c r="H6" s="455"/>
      <c r="I6" s="455"/>
      <c r="J6" s="455"/>
      <c r="K6" s="455"/>
      <c r="L6" s="455"/>
      <c r="M6" s="455"/>
      <c r="N6" s="456"/>
      <c r="O6" s="339">
        <v>2</v>
      </c>
      <c r="P6" s="340"/>
      <c r="Q6" s="445" t="s">
        <v>83</v>
      </c>
    </row>
    <row r="7" spans="1:18" ht="22.5" customHeight="1" x14ac:dyDescent="0.45">
      <c r="A7" s="448"/>
      <c r="B7" s="449"/>
      <c r="C7" s="449"/>
      <c r="D7" s="449"/>
      <c r="E7" s="449"/>
      <c r="F7" s="450"/>
      <c r="G7" s="435"/>
      <c r="H7" s="436"/>
      <c r="I7" s="436"/>
      <c r="J7" s="436"/>
      <c r="K7" s="436"/>
      <c r="L7" s="436"/>
      <c r="M7" s="436"/>
      <c r="N7" s="437"/>
      <c r="O7" s="307"/>
      <c r="P7" s="132"/>
      <c r="Q7" s="200"/>
    </row>
    <row r="8" spans="1:18" x14ac:dyDescent="0.45">
      <c r="A8" s="429" t="s">
        <v>84</v>
      </c>
      <c r="B8" s="430"/>
      <c r="C8" s="430"/>
      <c r="D8" s="430"/>
      <c r="E8" s="430"/>
      <c r="F8" s="431"/>
      <c r="G8" s="446" t="s">
        <v>204</v>
      </c>
      <c r="H8" s="217"/>
      <c r="I8" s="217"/>
      <c r="J8" s="217"/>
      <c r="K8" s="217"/>
      <c r="L8" s="217"/>
      <c r="M8" s="217"/>
      <c r="N8" s="447"/>
      <c r="O8" s="307">
        <v>3.5</v>
      </c>
      <c r="P8" s="132"/>
      <c r="Q8" s="200" t="s">
        <v>37</v>
      </c>
    </row>
    <row r="9" spans="1:18" x14ac:dyDescent="0.45">
      <c r="A9" s="429"/>
      <c r="B9" s="430"/>
      <c r="C9" s="430"/>
      <c r="D9" s="430"/>
      <c r="E9" s="430"/>
      <c r="F9" s="431"/>
      <c r="G9" s="446"/>
      <c r="H9" s="217"/>
      <c r="I9" s="217"/>
      <c r="J9" s="217"/>
      <c r="K9" s="217"/>
      <c r="L9" s="217"/>
      <c r="M9" s="217"/>
      <c r="N9" s="447"/>
      <c r="O9" s="307"/>
      <c r="P9" s="132"/>
      <c r="Q9" s="200"/>
    </row>
    <row r="10" spans="1:18" x14ac:dyDescent="0.45">
      <c r="A10" s="429"/>
      <c r="B10" s="430"/>
      <c r="C10" s="430"/>
      <c r="D10" s="430"/>
      <c r="E10" s="430"/>
      <c r="F10" s="431"/>
      <c r="G10" s="446"/>
      <c r="H10" s="217"/>
      <c r="I10" s="217"/>
      <c r="J10" s="217"/>
      <c r="K10" s="217"/>
      <c r="L10" s="217"/>
      <c r="M10" s="217"/>
      <c r="N10" s="447"/>
      <c r="O10" s="307"/>
      <c r="P10" s="132"/>
      <c r="Q10" s="200"/>
    </row>
    <row r="11" spans="1:18" x14ac:dyDescent="0.45">
      <c r="A11" s="429"/>
      <c r="B11" s="430"/>
      <c r="C11" s="430"/>
      <c r="D11" s="430"/>
      <c r="E11" s="430"/>
      <c r="F11" s="431"/>
      <c r="G11" s="446"/>
      <c r="H11" s="217"/>
      <c r="I11" s="217"/>
      <c r="J11" s="217"/>
      <c r="K11" s="217"/>
      <c r="L11" s="217"/>
      <c r="M11" s="217"/>
      <c r="N11" s="447"/>
      <c r="O11" s="307"/>
      <c r="P11" s="132"/>
      <c r="Q11" s="200"/>
      <c r="R11" s="42" t="s">
        <v>242</v>
      </c>
    </row>
    <row r="12" spans="1:18" x14ac:dyDescent="0.45">
      <c r="A12" s="429"/>
      <c r="B12" s="430"/>
      <c r="C12" s="430"/>
      <c r="D12" s="430"/>
      <c r="E12" s="430"/>
      <c r="F12" s="431"/>
      <c r="G12" s="446"/>
      <c r="H12" s="217"/>
      <c r="I12" s="217"/>
      <c r="J12" s="217"/>
      <c r="K12" s="217"/>
      <c r="L12" s="217"/>
      <c r="M12" s="217"/>
      <c r="N12" s="447"/>
      <c r="O12" s="307"/>
      <c r="P12" s="132"/>
      <c r="Q12" s="200"/>
    </row>
    <row r="13" spans="1:18" x14ac:dyDescent="0.45">
      <c r="A13" s="429"/>
      <c r="B13" s="430"/>
      <c r="C13" s="430"/>
      <c r="D13" s="430"/>
      <c r="E13" s="430"/>
      <c r="F13" s="431"/>
      <c r="G13" s="446"/>
      <c r="H13" s="217"/>
      <c r="I13" s="217"/>
      <c r="J13" s="217"/>
      <c r="K13" s="217"/>
      <c r="L13" s="217"/>
      <c r="M13" s="217"/>
      <c r="N13" s="447"/>
      <c r="O13" s="307"/>
      <c r="P13" s="132"/>
      <c r="Q13" s="200"/>
    </row>
    <row r="14" spans="1:18" x14ac:dyDescent="0.45">
      <c r="A14" s="429"/>
      <c r="B14" s="430"/>
      <c r="C14" s="430"/>
      <c r="D14" s="430"/>
      <c r="E14" s="430"/>
      <c r="F14" s="431"/>
      <c r="G14" s="446"/>
      <c r="H14" s="217"/>
      <c r="I14" s="217"/>
      <c r="J14" s="217"/>
      <c r="K14" s="217"/>
      <c r="L14" s="217"/>
      <c r="M14" s="217"/>
      <c r="N14" s="447"/>
      <c r="O14" s="307"/>
      <c r="P14" s="132"/>
      <c r="Q14" s="200"/>
    </row>
    <row r="15" spans="1:18" x14ac:dyDescent="0.45">
      <c r="A15" s="429"/>
      <c r="B15" s="430"/>
      <c r="C15" s="430"/>
      <c r="D15" s="430"/>
      <c r="E15" s="430"/>
      <c r="F15" s="431"/>
      <c r="G15" s="446"/>
      <c r="H15" s="217"/>
      <c r="I15" s="217"/>
      <c r="J15" s="217"/>
      <c r="K15" s="217"/>
      <c r="L15" s="217"/>
      <c r="M15" s="217"/>
      <c r="N15" s="447"/>
      <c r="O15" s="307"/>
      <c r="P15" s="132"/>
      <c r="Q15" s="200"/>
    </row>
    <row r="16" spans="1:18" x14ac:dyDescent="0.45">
      <c r="A16" s="429" t="s">
        <v>85</v>
      </c>
      <c r="B16" s="430"/>
      <c r="C16" s="430"/>
      <c r="D16" s="430"/>
      <c r="E16" s="430"/>
      <c r="F16" s="431"/>
      <c r="G16" s="435" t="s">
        <v>202</v>
      </c>
      <c r="H16" s="436"/>
      <c r="I16" s="436"/>
      <c r="J16" s="436"/>
      <c r="K16" s="436"/>
      <c r="L16" s="436"/>
      <c r="M16" s="436"/>
      <c r="N16" s="437"/>
      <c r="O16" s="307">
        <v>1</v>
      </c>
      <c r="P16" s="132"/>
      <c r="Q16" s="200" t="s">
        <v>61</v>
      </c>
    </row>
    <row r="17" spans="1:18" x14ac:dyDescent="0.45">
      <c r="A17" s="429"/>
      <c r="B17" s="430"/>
      <c r="C17" s="430"/>
      <c r="D17" s="430"/>
      <c r="E17" s="430"/>
      <c r="F17" s="431"/>
      <c r="G17" s="435"/>
      <c r="H17" s="436"/>
      <c r="I17" s="436"/>
      <c r="J17" s="436"/>
      <c r="K17" s="436"/>
      <c r="L17" s="436"/>
      <c r="M17" s="436"/>
      <c r="N17" s="437"/>
      <c r="O17" s="307"/>
      <c r="P17" s="132"/>
      <c r="Q17" s="200"/>
    </row>
    <row r="18" spans="1:18" x14ac:dyDescent="0.45">
      <c r="A18" s="448" t="s">
        <v>86</v>
      </c>
      <c r="B18" s="449"/>
      <c r="C18" s="449"/>
      <c r="D18" s="449"/>
      <c r="E18" s="449"/>
      <c r="F18" s="450"/>
      <c r="G18" s="435" t="s">
        <v>203</v>
      </c>
      <c r="H18" s="436"/>
      <c r="I18" s="436"/>
      <c r="J18" s="436"/>
      <c r="K18" s="436"/>
      <c r="L18" s="436"/>
      <c r="M18" s="436"/>
      <c r="N18" s="437"/>
      <c r="O18" s="307">
        <v>2</v>
      </c>
      <c r="P18" s="132"/>
      <c r="Q18" s="200" t="s">
        <v>83</v>
      </c>
    </row>
    <row r="19" spans="1:18" x14ac:dyDescent="0.45">
      <c r="A19" s="448"/>
      <c r="B19" s="449"/>
      <c r="C19" s="449"/>
      <c r="D19" s="449"/>
      <c r="E19" s="449"/>
      <c r="F19" s="450"/>
      <c r="G19" s="435"/>
      <c r="H19" s="436"/>
      <c r="I19" s="436"/>
      <c r="J19" s="436"/>
      <c r="K19" s="436"/>
      <c r="L19" s="436"/>
      <c r="M19" s="436"/>
      <c r="N19" s="437"/>
      <c r="O19" s="307"/>
      <c r="P19" s="132"/>
      <c r="Q19" s="200"/>
    </row>
    <row r="20" spans="1:18" x14ac:dyDescent="0.45">
      <c r="A20" s="429" t="s">
        <v>87</v>
      </c>
      <c r="B20" s="430"/>
      <c r="C20" s="430"/>
      <c r="D20" s="430"/>
      <c r="E20" s="430"/>
      <c r="F20" s="431"/>
      <c r="G20" s="435" t="s">
        <v>200</v>
      </c>
      <c r="H20" s="436"/>
      <c r="I20" s="436"/>
      <c r="J20" s="436"/>
      <c r="K20" s="436"/>
      <c r="L20" s="436"/>
      <c r="M20" s="436"/>
      <c r="N20" s="437"/>
      <c r="O20" s="307">
        <v>1.5</v>
      </c>
      <c r="P20" s="132"/>
      <c r="Q20" s="200" t="s">
        <v>108</v>
      </c>
    </row>
    <row r="21" spans="1:18" ht="33.4" customHeight="1" thickBot="1" x14ac:dyDescent="0.5">
      <c r="A21" s="432"/>
      <c r="B21" s="433"/>
      <c r="C21" s="433"/>
      <c r="D21" s="433"/>
      <c r="E21" s="433"/>
      <c r="F21" s="434"/>
      <c r="G21" s="438"/>
      <c r="H21" s="439"/>
      <c r="I21" s="439"/>
      <c r="J21" s="439"/>
      <c r="K21" s="439"/>
      <c r="L21" s="439"/>
      <c r="M21" s="439"/>
      <c r="N21" s="440"/>
      <c r="O21" s="308"/>
      <c r="P21" s="133"/>
      <c r="Q21" s="441"/>
      <c r="R21" s="42" t="s">
        <v>243</v>
      </c>
    </row>
    <row r="22" spans="1:18" ht="14.65" thickBot="1" x14ac:dyDescent="0.5">
      <c r="O22" s="19" t="s">
        <v>19</v>
      </c>
      <c r="P22" s="20">
        <f>SUM(O6:P21)</f>
        <v>10</v>
      </c>
      <c r="Q22" s="28" t="s">
        <v>148</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workbookViewId="0">
      <selection activeCell="R23" sqref="R23"/>
    </sheetView>
  </sheetViews>
  <sheetFormatPr defaultRowHeight="14.25" x14ac:dyDescent="0.45"/>
  <sheetData>
    <row r="1" spans="1:18" x14ac:dyDescent="0.45">
      <c r="A1" s="138" t="s">
        <v>89</v>
      </c>
      <c r="B1" s="139"/>
      <c r="C1" s="139"/>
      <c r="D1" s="139"/>
      <c r="E1" s="139"/>
      <c r="F1" s="139"/>
      <c r="G1" s="139"/>
      <c r="H1" s="139"/>
      <c r="I1" s="139"/>
      <c r="J1" s="139"/>
      <c r="K1" s="139"/>
      <c r="L1" s="139"/>
      <c r="M1" s="139"/>
      <c r="N1" s="140"/>
    </row>
    <row r="2" spans="1:18" x14ac:dyDescent="0.45">
      <c r="A2" s="141"/>
      <c r="B2" s="63"/>
      <c r="C2" s="63"/>
      <c r="D2" s="63"/>
      <c r="E2" s="63"/>
      <c r="F2" s="63"/>
      <c r="G2" s="63"/>
      <c r="H2" s="63"/>
      <c r="I2" s="63"/>
      <c r="J2" s="63"/>
      <c r="K2" s="63"/>
      <c r="L2" s="63"/>
      <c r="M2" s="63"/>
      <c r="N2" s="142"/>
    </row>
    <row r="3" spans="1:18" ht="14.65" thickBot="1" x14ac:dyDescent="0.5">
      <c r="A3" s="143"/>
      <c r="B3" s="144"/>
      <c r="C3" s="144"/>
      <c r="D3" s="144"/>
      <c r="E3" s="144"/>
      <c r="F3" s="144"/>
      <c r="G3" s="144"/>
      <c r="H3" s="144"/>
      <c r="I3" s="144"/>
      <c r="J3" s="144"/>
      <c r="K3" s="144"/>
      <c r="L3" s="144"/>
      <c r="M3" s="144"/>
      <c r="N3" s="145"/>
    </row>
    <row r="4" spans="1:18" ht="23.65" thickBot="1" x14ac:dyDescent="0.5">
      <c r="A4" s="146" t="s">
        <v>1</v>
      </c>
      <c r="B4" s="147"/>
      <c r="C4" s="147"/>
      <c r="D4" s="147"/>
      <c r="E4" s="147"/>
      <c r="F4" s="147"/>
      <c r="G4" s="147"/>
      <c r="H4" s="147"/>
      <c r="I4" s="147"/>
      <c r="J4" s="147"/>
      <c r="K4" s="147"/>
      <c r="L4" s="147"/>
      <c r="M4" s="147"/>
      <c r="N4" s="148"/>
      <c r="O4" s="331" t="s">
        <v>11</v>
      </c>
      <c r="P4" s="332"/>
      <c r="Q4" s="333"/>
    </row>
    <row r="5" spans="1:18" ht="23.65" thickBot="1" x14ac:dyDescent="0.5">
      <c r="A5" s="230" t="s">
        <v>2</v>
      </c>
      <c r="B5" s="231"/>
      <c r="C5" s="231"/>
      <c r="D5" s="231"/>
      <c r="E5" s="231"/>
      <c r="F5" s="231"/>
      <c r="G5" s="231"/>
      <c r="H5" s="231"/>
      <c r="I5" s="231"/>
      <c r="J5" s="231"/>
      <c r="K5" s="231"/>
      <c r="L5" s="231"/>
      <c r="M5" s="231"/>
      <c r="N5" s="461"/>
      <c r="O5" s="442"/>
      <c r="P5" s="443"/>
      <c r="Q5" s="444"/>
    </row>
    <row r="6" spans="1:18" ht="14.75" customHeight="1" x14ac:dyDescent="0.45">
      <c r="A6" s="451" t="s">
        <v>90</v>
      </c>
      <c r="B6" s="452"/>
      <c r="C6" s="452"/>
      <c r="D6" s="452"/>
      <c r="E6" s="452"/>
      <c r="F6" s="453"/>
      <c r="G6" s="457" t="s">
        <v>207</v>
      </c>
      <c r="H6" s="458"/>
      <c r="I6" s="458"/>
      <c r="J6" s="458"/>
      <c r="K6" s="458"/>
      <c r="L6" s="458"/>
      <c r="M6" s="458"/>
      <c r="N6" s="459"/>
      <c r="O6" s="339">
        <v>1</v>
      </c>
      <c r="P6" s="340"/>
      <c r="Q6" s="462" t="s">
        <v>50</v>
      </c>
    </row>
    <row r="7" spans="1:18" x14ac:dyDescent="0.45">
      <c r="A7" s="448"/>
      <c r="B7" s="449"/>
      <c r="C7" s="449"/>
      <c r="D7" s="449"/>
      <c r="E7" s="449"/>
      <c r="F7" s="450"/>
      <c r="G7" s="446"/>
      <c r="H7" s="217"/>
      <c r="I7" s="217"/>
      <c r="J7" s="217"/>
      <c r="K7" s="217"/>
      <c r="L7" s="217"/>
      <c r="M7" s="217"/>
      <c r="N7" s="460"/>
      <c r="O7" s="307"/>
      <c r="P7" s="132"/>
      <c r="Q7" s="463"/>
      <c r="R7" s="42" t="s">
        <v>244</v>
      </c>
    </row>
    <row r="8" spans="1:18" x14ac:dyDescent="0.45">
      <c r="A8" s="448" t="s">
        <v>91</v>
      </c>
      <c r="B8" s="449"/>
      <c r="C8" s="449"/>
      <c r="D8" s="449"/>
      <c r="E8" s="449"/>
      <c r="F8" s="450"/>
      <c r="G8" s="446" t="s">
        <v>205</v>
      </c>
      <c r="H8" s="217"/>
      <c r="I8" s="217"/>
      <c r="J8" s="217"/>
      <c r="K8" s="217"/>
      <c r="L8" s="217"/>
      <c r="M8" s="217"/>
      <c r="N8" s="460"/>
      <c r="O8" s="464">
        <v>2</v>
      </c>
      <c r="P8" s="465"/>
      <c r="Q8" s="463" t="s">
        <v>92</v>
      </c>
    </row>
    <row r="9" spans="1:18" x14ac:dyDescent="0.45">
      <c r="A9" s="448"/>
      <c r="B9" s="449"/>
      <c r="C9" s="449"/>
      <c r="D9" s="449"/>
      <c r="E9" s="449"/>
      <c r="F9" s="450"/>
      <c r="G9" s="446"/>
      <c r="H9" s="217"/>
      <c r="I9" s="217"/>
      <c r="J9" s="217"/>
      <c r="K9" s="217"/>
      <c r="L9" s="217"/>
      <c r="M9" s="217"/>
      <c r="N9" s="460"/>
      <c r="O9" s="464"/>
      <c r="P9" s="465"/>
      <c r="Q9" s="463"/>
    </row>
    <row r="10" spans="1:18" x14ac:dyDescent="0.45">
      <c r="A10" s="448"/>
      <c r="B10" s="449"/>
      <c r="C10" s="449"/>
      <c r="D10" s="449"/>
      <c r="E10" s="449"/>
      <c r="F10" s="450"/>
      <c r="G10" s="446"/>
      <c r="H10" s="217"/>
      <c r="I10" s="217"/>
      <c r="J10" s="217"/>
      <c r="K10" s="217"/>
      <c r="L10" s="217"/>
      <c r="M10" s="217"/>
      <c r="N10" s="460"/>
      <c r="O10" s="464"/>
      <c r="P10" s="465"/>
      <c r="Q10" s="463"/>
    </row>
    <row r="11" spans="1:18" x14ac:dyDescent="0.45">
      <c r="A11" s="448"/>
      <c r="B11" s="449"/>
      <c r="C11" s="449"/>
      <c r="D11" s="449"/>
      <c r="E11" s="449"/>
      <c r="F11" s="450"/>
      <c r="G11" s="446"/>
      <c r="H11" s="217"/>
      <c r="I11" s="217"/>
      <c r="J11" s="217"/>
      <c r="K11" s="217"/>
      <c r="L11" s="217"/>
      <c r="M11" s="217"/>
      <c r="N11" s="460"/>
      <c r="O11" s="464"/>
      <c r="P11" s="465"/>
      <c r="Q11" s="463"/>
    </row>
    <row r="12" spans="1:18" x14ac:dyDescent="0.45">
      <c r="A12" s="448"/>
      <c r="B12" s="449"/>
      <c r="C12" s="449"/>
      <c r="D12" s="449"/>
      <c r="E12" s="449"/>
      <c r="F12" s="450"/>
      <c r="G12" s="446"/>
      <c r="H12" s="217"/>
      <c r="I12" s="217"/>
      <c r="J12" s="217"/>
      <c r="K12" s="217"/>
      <c r="L12" s="217"/>
      <c r="M12" s="217"/>
      <c r="N12" s="460"/>
      <c r="O12" s="464"/>
      <c r="P12" s="465"/>
      <c r="Q12" s="463"/>
      <c r="R12" s="42" t="s">
        <v>245</v>
      </c>
    </row>
    <row r="13" spans="1:18" x14ac:dyDescent="0.45">
      <c r="A13" s="448"/>
      <c r="B13" s="449"/>
      <c r="C13" s="449"/>
      <c r="D13" s="449"/>
      <c r="E13" s="449"/>
      <c r="F13" s="450"/>
      <c r="G13" s="446"/>
      <c r="H13" s="217"/>
      <c r="I13" s="217"/>
      <c r="J13" s="217"/>
      <c r="K13" s="217"/>
      <c r="L13" s="217"/>
      <c r="M13" s="217"/>
      <c r="N13" s="460"/>
      <c r="O13" s="464"/>
      <c r="P13" s="465"/>
      <c r="Q13" s="463"/>
    </row>
    <row r="14" spans="1:18" x14ac:dyDescent="0.45">
      <c r="A14" s="448"/>
      <c r="B14" s="449"/>
      <c r="C14" s="449"/>
      <c r="D14" s="449"/>
      <c r="E14" s="449"/>
      <c r="F14" s="450"/>
      <c r="G14" s="446"/>
      <c r="H14" s="217"/>
      <c r="I14" s="217"/>
      <c r="J14" s="217"/>
      <c r="K14" s="217"/>
      <c r="L14" s="217"/>
      <c r="M14" s="217"/>
      <c r="N14" s="460"/>
      <c r="O14" s="464"/>
      <c r="P14" s="465"/>
      <c r="Q14" s="463"/>
    </row>
    <row r="15" spans="1:18" x14ac:dyDescent="0.45">
      <c r="A15" s="448"/>
      <c r="B15" s="449"/>
      <c r="C15" s="449"/>
      <c r="D15" s="449"/>
      <c r="E15" s="449"/>
      <c r="F15" s="450"/>
      <c r="G15" s="446"/>
      <c r="H15" s="217"/>
      <c r="I15" s="217"/>
      <c r="J15" s="217"/>
      <c r="K15" s="217"/>
      <c r="L15" s="217"/>
      <c r="M15" s="217"/>
      <c r="N15" s="460"/>
      <c r="O15" s="464"/>
      <c r="P15" s="465"/>
      <c r="Q15" s="463"/>
    </row>
    <row r="16" spans="1:18" x14ac:dyDescent="0.45">
      <c r="A16" s="448"/>
      <c r="B16" s="449"/>
      <c r="C16" s="449"/>
      <c r="D16" s="449"/>
      <c r="E16" s="449"/>
      <c r="F16" s="450"/>
      <c r="G16" s="446"/>
      <c r="H16" s="217"/>
      <c r="I16" s="217"/>
      <c r="J16" s="217"/>
      <c r="K16" s="217"/>
      <c r="L16" s="217"/>
      <c r="M16" s="217"/>
      <c r="N16" s="460"/>
      <c r="O16" s="464"/>
      <c r="P16" s="465"/>
      <c r="Q16" s="463"/>
    </row>
    <row r="17" spans="1:18" x14ac:dyDescent="0.45">
      <c r="A17" s="448"/>
      <c r="B17" s="449"/>
      <c r="C17" s="449"/>
      <c r="D17" s="449"/>
      <c r="E17" s="449"/>
      <c r="F17" s="450"/>
      <c r="G17" s="446"/>
      <c r="H17" s="217"/>
      <c r="I17" s="217"/>
      <c r="J17" s="217"/>
      <c r="K17" s="217"/>
      <c r="L17" s="217"/>
      <c r="M17" s="217"/>
      <c r="N17" s="460"/>
      <c r="O17" s="464"/>
      <c r="P17" s="465"/>
      <c r="Q17" s="463"/>
    </row>
    <row r="18" spans="1:18" x14ac:dyDescent="0.45">
      <c r="A18" s="448"/>
      <c r="B18" s="449"/>
      <c r="C18" s="449"/>
      <c r="D18" s="449"/>
      <c r="E18" s="449"/>
      <c r="F18" s="450"/>
      <c r="G18" s="446"/>
      <c r="H18" s="217"/>
      <c r="I18" s="217"/>
      <c r="J18" s="217"/>
      <c r="K18" s="217"/>
      <c r="L18" s="217"/>
      <c r="M18" s="217"/>
      <c r="N18" s="460"/>
      <c r="O18" s="464"/>
      <c r="P18" s="465"/>
      <c r="Q18" s="463"/>
    </row>
    <row r="19" spans="1:18" x14ac:dyDescent="0.45">
      <c r="A19" s="448"/>
      <c r="B19" s="449"/>
      <c r="C19" s="449"/>
      <c r="D19" s="449"/>
      <c r="E19" s="449"/>
      <c r="F19" s="450"/>
      <c r="G19" s="446"/>
      <c r="H19" s="217"/>
      <c r="I19" s="217"/>
      <c r="J19" s="217"/>
      <c r="K19" s="217"/>
      <c r="L19" s="217"/>
      <c r="M19" s="217"/>
      <c r="N19" s="460"/>
      <c r="O19" s="464"/>
      <c r="P19" s="465"/>
      <c r="Q19" s="463"/>
    </row>
    <row r="20" spans="1:18" x14ac:dyDescent="0.45">
      <c r="A20" s="448" t="s">
        <v>93</v>
      </c>
      <c r="B20" s="449"/>
      <c r="C20" s="449"/>
      <c r="D20" s="449"/>
      <c r="E20" s="449"/>
      <c r="F20" s="450"/>
      <c r="G20" s="446" t="s">
        <v>206</v>
      </c>
      <c r="H20" s="217"/>
      <c r="I20" s="217"/>
      <c r="J20" s="217"/>
      <c r="K20" s="217"/>
      <c r="L20" s="217"/>
      <c r="M20" s="217"/>
      <c r="N20" s="460"/>
      <c r="O20" s="307">
        <v>2</v>
      </c>
      <c r="P20" s="132"/>
      <c r="Q20" s="463" t="s">
        <v>50</v>
      </c>
    </row>
    <row r="21" spans="1:18" x14ac:dyDescent="0.45">
      <c r="A21" s="448"/>
      <c r="B21" s="449"/>
      <c r="C21" s="449"/>
      <c r="D21" s="449"/>
      <c r="E21" s="449"/>
      <c r="F21" s="450"/>
      <c r="G21" s="446"/>
      <c r="H21" s="217"/>
      <c r="I21" s="217"/>
      <c r="J21" s="217"/>
      <c r="K21" s="217"/>
      <c r="L21" s="217"/>
      <c r="M21" s="217"/>
      <c r="N21" s="460"/>
      <c r="O21" s="307"/>
      <c r="P21" s="132"/>
      <c r="Q21" s="463"/>
    </row>
    <row r="22" spans="1:18" x14ac:dyDescent="0.45">
      <c r="A22" s="448" t="s">
        <v>94</v>
      </c>
      <c r="B22" s="449"/>
      <c r="C22" s="449"/>
      <c r="D22" s="449"/>
      <c r="E22" s="449"/>
      <c r="F22" s="450"/>
      <c r="G22" s="446" t="s">
        <v>208</v>
      </c>
      <c r="H22" s="217"/>
      <c r="I22" s="217"/>
      <c r="J22" s="217"/>
      <c r="K22" s="217"/>
      <c r="L22" s="217"/>
      <c r="M22" s="217"/>
      <c r="N22" s="460"/>
      <c r="O22" s="307">
        <v>1</v>
      </c>
      <c r="P22" s="132"/>
      <c r="Q22" s="463" t="s">
        <v>50</v>
      </c>
      <c r="R22" s="42" t="s">
        <v>246</v>
      </c>
    </row>
    <row r="23" spans="1:18" ht="14.65" thickBot="1" x14ac:dyDescent="0.5">
      <c r="A23" s="467"/>
      <c r="B23" s="468"/>
      <c r="C23" s="468"/>
      <c r="D23" s="468"/>
      <c r="E23" s="468"/>
      <c r="F23" s="469"/>
      <c r="G23" s="470"/>
      <c r="H23" s="218"/>
      <c r="I23" s="218"/>
      <c r="J23" s="218"/>
      <c r="K23" s="218"/>
      <c r="L23" s="218"/>
      <c r="M23" s="218"/>
      <c r="N23" s="471"/>
      <c r="O23" s="308"/>
      <c r="P23" s="133"/>
      <c r="Q23" s="466"/>
    </row>
    <row r="24" spans="1:18" ht="14.65" thickBot="1" x14ac:dyDescent="0.5">
      <c r="O24" s="19" t="s">
        <v>19</v>
      </c>
      <c r="P24" s="20">
        <f>SUM(O6:P23)</f>
        <v>6</v>
      </c>
      <c r="Q24" s="28" t="s">
        <v>88</v>
      </c>
    </row>
    <row r="31" spans="1:18" x14ac:dyDescent="0.45">
      <c r="J31" s="42"/>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6049A-C1A3-4083-AEF0-BF6E727393C9}">
  <dimension ref="A1:P25"/>
  <sheetViews>
    <sheetView topLeftCell="A4" workbookViewId="0">
      <selection activeCell="G26" sqref="G26"/>
    </sheetView>
  </sheetViews>
  <sheetFormatPr defaultRowHeight="14.25" x14ac:dyDescent="0.45"/>
  <cols>
    <col min="1" max="1" width="5.46484375" customWidth="1"/>
  </cols>
  <sheetData>
    <row r="1" spans="1:15" x14ac:dyDescent="0.45">
      <c r="A1" s="138" t="s">
        <v>149</v>
      </c>
      <c r="B1" s="139"/>
      <c r="C1" s="139"/>
      <c r="D1" s="139"/>
      <c r="E1" s="139"/>
      <c r="F1" s="139"/>
      <c r="G1" s="139"/>
      <c r="H1" s="139"/>
      <c r="I1" s="139"/>
      <c r="J1" s="139"/>
      <c r="K1" s="139"/>
      <c r="L1" s="139"/>
      <c r="M1" s="139"/>
      <c r="N1" s="139"/>
      <c r="O1" s="140"/>
    </row>
    <row r="2" spans="1:15" x14ac:dyDescent="0.45">
      <c r="A2" s="141"/>
      <c r="B2" s="63"/>
      <c r="C2" s="63"/>
      <c r="D2" s="63"/>
      <c r="E2" s="63"/>
      <c r="F2" s="63"/>
      <c r="G2" s="63"/>
      <c r="H2" s="63"/>
      <c r="I2" s="63"/>
      <c r="J2" s="63"/>
      <c r="K2" s="63"/>
      <c r="L2" s="63"/>
      <c r="M2" s="63"/>
      <c r="N2" s="63"/>
      <c r="O2" s="142"/>
    </row>
    <row r="3" spans="1:15" ht="14.65" thickBot="1" x14ac:dyDescent="0.5">
      <c r="A3" s="143"/>
      <c r="B3" s="144"/>
      <c r="C3" s="144"/>
      <c r="D3" s="144"/>
      <c r="E3" s="144"/>
      <c r="F3" s="144"/>
      <c r="G3" s="144"/>
      <c r="H3" s="144"/>
      <c r="I3" s="144"/>
      <c r="J3" s="144"/>
      <c r="K3" s="144"/>
      <c r="L3" s="144"/>
      <c r="M3" s="144"/>
      <c r="N3" s="144"/>
      <c r="O3" s="145"/>
    </row>
    <row r="4" spans="1:15" ht="23.65" thickBot="1" x14ac:dyDescent="0.5">
      <c r="A4" s="146" t="s">
        <v>1</v>
      </c>
      <c r="B4" s="147"/>
      <c r="C4" s="147"/>
      <c r="D4" s="147"/>
      <c r="E4" s="147"/>
      <c r="F4" s="147"/>
      <c r="G4" s="147"/>
      <c r="H4" s="147"/>
      <c r="I4" s="147"/>
      <c r="J4" s="147"/>
      <c r="K4" s="147"/>
      <c r="L4" s="147"/>
      <c r="M4" s="147"/>
      <c r="N4" s="147"/>
      <c r="O4" s="148"/>
    </row>
    <row r="5" spans="1:15" ht="23.65" thickBot="1" x14ac:dyDescent="0.5">
      <c r="A5" s="230" t="s">
        <v>2</v>
      </c>
      <c r="B5" s="231"/>
      <c r="C5" s="231"/>
      <c r="D5" s="231"/>
      <c r="E5" s="231"/>
      <c r="F5" s="231"/>
      <c r="G5" s="384"/>
      <c r="H5" s="384"/>
      <c r="I5" s="384"/>
      <c r="J5" s="384"/>
      <c r="K5" s="384"/>
      <c r="L5" s="384"/>
      <c r="M5" s="384"/>
      <c r="N5" s="384"/>
      <c r="O5" s="511"/>
    </row>
    <row r="6" spans="1:15" x14ac:dyDescent="0.45">
      <c r="A6" s="451" t="s">
        <v>150</v>
      </c>
      <c r="B6" s="452"/>
      <c r="C6" s="452"/>
      <c r="D6" s="452"/>
      <c r="E6" s="452"/>
      <c r="F6" s="512"/>
      <c r="G6" s="217" t="s">
        <v>186</v>
      </c>
      <c r="H6" s="217"/>
      <c r="I6" s="217"/>
      <c r="J6" s="217"/>
      <c r="K6" s="217"/>
      <c r="L6" s="217"/>
      <c r="M6" s="217"/>
      <c r="N6" s="217"/>
      <c r="O6" s="447"/>
    </row>
    <row r="7" spans="1:15" ht="31.25" customHeight="1" x14ac:dyDescent="0.45">
      <c r="A7" s="448"/>
      <c r="B7" s="449"/>
      <c r="C7" s="449"/>
      <c r="D7" s="449"/>
      <c r="E7" s="449"/>
      <c r="F7" s="513"/>
      <c r="G7" s="217"/>
      <c r="H7" s="217"/>
      <c r="I7" s="217"/>
      <c r="J7" s="217"/>
      <c r="K7" s="217"/>
      <c r="L7" s="217"/>
      <c r="M7" s="217"/>
      <c r="N7" s="217"/>
      <c r="O7" s="447"/>
    </row>
    <row r="8" spans="1:15" x14ac:dyDescent="0.45">
      <c r="A8" s="502" t="s">
        <v>151</v>
      </c>
      <c r="B8" s="503"/>
      <c r="C8" s="503"/>
      <c r="D8" s="503"/>
      <c r="E8" s="503"/>
      <c r="F8" s="503"/>
      <c r="G8" s="506" t="s">
        <v>187</v>
      </c>
      <c r="H8" s="507"/>
      <c r="I8" s="507"/>
      <c r="J8" s="507"/>
      <c r="K8" s="507"/>
      <c r="L8" s="507"/>
      <c r="M8" s="507"/>
      <c r="N8" s="507"/>
      <c r="O8" s="508"/>
    </row>
    <row r="9" spans="1:15" ht="39.75" customHeight="1" x14ac:dyDescent="0.45">
      <c r="A9" s="504"/>
      <c r="B9" s="505"/>
      <c r="C9" s="505"/>
      <c r="D9" s="505"/>
      <c r="E9" s="505"/>
      <c r="F9" s="505"/>
      <c r="G9" s="459"/>
      <c r="H9" s="509"/>
      <c r="I9" s="509"/>
      <c r="J9" s="509"/>
      <c r="K9" s="509"/>
      <c r="L9" s="509"/>
      <c r="M9" s="509"/>
      <c r="N9" s="509"/>
      <c r="O9" s="510"/>
    </row>
    <row r="10" spans="1:15" x14ac:dyDescent="0.45">
      <c r="A10" s="55"/>
      <c r="B10" s="494" t="s">
        <v>152</v>
      </c>
      <c r="C10" s="494"/>
      <c r="D10" s="495"/>
      <c r="E10" s="498" t="s">
        <v>153</v>
      </c>
      <c r="F10" s="494"/>
      <c r="G10" s="495"/>
      <c r="H10" s="498" t="s">
        <v>154</v>
      </c>
      <c r="I10" s="494"/>
      <c r="J10" s="495"/>
      <c r="K10" s="498" t="s">
        <v>155</v>
      </c>
      <c r="L10" s="494"/>
      <c r="M10" s="495"/>
      <c r="N10" s="498" t="s">
        <v>156</v>
      </c>
      <c r="O10" s="500"/>
    </row>
    <row r="11" spans="1:15" x14ac:dyDescent="0.45">
      <c r="A11" s="56"/>
      <c r="B11" s="496"/>
      <c r="C11" s="496"/>
      <c r="D11" s="497"/>
      <c r="E11" s="499"/>
      <c r="F11" s="496"/>
      <c r="G11" s="497"/>
      <c r="H11" s="499"/>
      <c r="I11" s="496"/>
      <c r="J11" s="497"/>
      <c r="K11" s="499"/>
      <c r="L11" s="496"/>
      <c r="M11" s="497"/>
      <c r="N11" s="499"/>
      <c r="O11" s="501"/>
    </row>
    <row r="12" spans="1:15" x14ac:dyDescent="0.45">
      <c r="A12" s="480">
        <v>1</v>
      </c>
      <c r="B12" s="472" t="s">
        <v>188</v>
      </c>
      <c r="C12" s="473"/>
      <c r="D12" s="474"/>
      <c r="E12" s="472" t="s">
        <v>211</v>
      </c>
      <c r="F12" s="473"/>
      <c r="G12" s="474"/>
      <c r="H12" s="472" t="s">
        <v>212</v>
      </c>
      <c r="I12" s="473"/>
      <c r="J12" s="474"/>
      <c r="K12" s="472" t="s">
        <v>213</v>
      </c>
      <c r="L12" s="473"/>
      <c r="M12" s="474"/>
      <c r="N12" s="472" t="s">
        <v>214</v>
      </c>
      <c r="O12" s="482"/>
    </row>
    <row r="13" spans="1:15" x14ac:dyDescent="0.45">
      <c r="A13" s="481"/>
      <c r="B13" s="475"/>
      <c r="C13" s="476"/>
      <c r="D13" s="477"/>
      <c r="E13" s="475"/>
      <c r="F13" s="476"/>
      <c r="G13" s="477"/>
      <c r="H13" s="475"/>
      <c r="I13" s="476"/>
      <c r="J13" s="477"/>
      <c r="K13" s="475"/>
      <c r="L13" s="476"/>
      <c r="M13" s="477"/>
      <c r="N13" s="475"/>
      <c r="O13" s="483"/>
    </row>
    <row r="14" spans="1:15" x14ac:dyDescent="0.45">
      <c r="A14" s="480">
        <v>2</v>
      </c>
      <c r="B14" s="472" t="s">
        <v>189</v>
      </c>
      <c r="C14" s="473"/>
      <c r="D14" s="474"/>
      <c r="E14" s="472" t="s">
        <v>215</v>
      </c>
      <c r="F14" s="473"/>
      <c r="G14" s="474"/>
      <c r="H14" s="472" t="s">
        <v>216</v>
      </c>
      <c r="I14" s="473"/>
      <c r="J14" s="474"/>
      <c r="K14" s="472" t="s">
        <v>217</v>
      </c>
      <c r="L14" s="473"/>
      <c r="M14" s="474"/>
      <c r="N14" s="472" t="s">
        <v>218</v>
      </c>
      <c r="O14" s="482"/>
    </row>
    <row r="15" spans="1:15" x14ac:dyDescent="0.45">
      <c r="A15" s="481"/>
      <c r="B15" s="475"/>
      <c r="C15" s="476"/>
      <c r="D15" s="477"/>
      <c r="E15" s="475"/>
      <c r="F15" s="476"/>
      <c r="G15" s="477"/>
      <c r="H15" s="475"/>
      <c r="I15" s="476"/>
      <c r="J15" s="477"/>
      <c r="K15" s="475"/>
      <c r="L15" s="476"/>
      <c r="M15" s="477"/>
      <c r="N15" s="475"/>
      <c r="O15" s="483"/>
    </row>
    <row r="16" spans="1:15" x14ac:dyDescent="0.45">
      <c r="A16" s="480">
        <v>3</v>
      </c>
      <c r="B16" s="472" t="s">
        <v>190</v>
      </c>
      <c r="C16" s="473"/>
      <c r="D16" s="474"/>
      <c r="E16" s="472" t="s">
        <v>219</v>
      </c>
      <c r="F16" s="473"/>
      <c r="G16" s="474"/>
      <c r="H16" s="472" t="s">
        <v>220</v>
      </c>
      <c r="I16" s="473"/>
      <c r="J16" s="474"/>
      <c r="K16" s="472" t="s">
        <v>221</v>
      </c>
      <c r="L16" s="473"/>
      <c r="M16" s="474"/>
      <c r="N16" s="472" t="s">
        <v>222</v>
      </c>
      <c r="O16" s="482"/>
    </row>
    <row r="17" spans="1:16" x14ac:dyDescent="0.45">
      <c r="A17" s="481"/>
      <c r="B17" s="475"/>
      <c r="C17" s="476"/>
      <c r="D17" s="477"/>
      <c r="E17" s="475"/>
      <c r="F17" s="476"/>
      <c r="G17" s="477"/>
      <c r="H17" s="475"/>
      <c r="I17" s="476"/>
      <c r="J17" s="477"/>
      <c r="K17" s="475"/>
      <c r="L17" s="476"/>
      <c r="M17" s="477"/>
      <c r="N17" s="475"/>
      <c r="O17" s="483"/>
    </row>
    <row r="18" spans="1:16" x14ac:dyDescent="0.45">
      <c r="A18" s="480">
        <v>4</v>
      </c>
      <c r="B18" s="472" t="s">
        <v>191</v>
      </c>
      <c r="C18" s="473"/>
      <c r="D18" s="474"/>
      <c r="E18" s="472" t="s">
        <v>223</v>
      </c>
      <c r="F18" s="473"/>
      <c r="G18" s="474"/>
      <c r="H18" s="472" t="s">
        <v>224</v>
      </c>
      <c r="I18" s="473"/>
      <c r="J18" s="474"/>
      <c r="K18" s="472" t="s">
        <v>225</v>
      </c>
      <c r="L18" s="473"/>
      <c r="M18" s="474"/>
      <c r="N18" s="472" t="s">
        <v>226</v>
      </c>
      <c r="O18" s="482"/>
    </row>
    <row r="19" spans="1:16" x14ac:dyDescent="0.45">
      <c r="A19" s="481"/>
      <c r="B19" s="475"/>
      <c r="C19" s="476"/>
      <c r="D19" s="477"/>
      <c r="E19" s="475"/>
      <c r="F19" s="476"/>
      <c r="G19" s="477"/>
      <c r="H19" s="475"/>
      <c r="I19" s="476"/>
      <c r="J19" s="477"/>
      <c r="K19" s="475"/>
      <c r="L19" s="476"/>
      <c r="M19" s="477"/>
      <c r="N19" s="475"/>
      <c r="O19" s="483"/>
    </row>
    <row r="20" spans="1:16" x14ac:dyDescent="0.45">
      <c r="A20" s="429" t="s">
        <v>157</v>
      </c>
      <c r="B20" s="430"/>
      <c r="C20" s="430"/>
      <c r="D20" s="430"/>
      <c r="E20" s="430"/>
      <c r="F20" s="431"/>
      <c r="G20" s="446" t="s">
        <v>227</v>
      </c>
      <c r="H20" s="217"/>
      <c r="I20" s="217"/>
      <c r="J20" s="217"/>
      <c r="K20" s="217"/>
      <c r="L20" s="217"/>
      <c r="M20" s="217"/>
      <c r="N20" s="460"/>
      <c r="O20" s="447"/>
    </row>
    <row r="21" spans="1:16" ht="31.25" customHeight="1" x14ac:dyDescent="0.45">
      <c r="A21" s="429"/>
      <c r="B21" s="430"/>
      <c r="C21" s="430"/>
      <c r="D21" s="430"/>
      <c r="E21" s="430"/>
      <c r="F21" s="431"/>
      <c r="G21" s="446"/>
      <c r="H21" s="217"/>
      <c r="I21" s="217"/>
      <c r="J21" s="217"/>
      <c r="K21" s="217"/>
      <c r="L21" s="217"/>
      <c r="M21" s="217"/>
      <c r="N21" s="460"/>
      <c r="O21" s="447"/>
    </row>
    <row r="22" spans="1:16" x14ac:dyDescent="0.45">
      <c r="A22" s="448" t="s">
        <v>158</v>
      </c>
      <c r="B22" s="449"/>
      <c r="C22" s="449"/>
      <c r="D22" s="449"/>
      <c r="E22" s="449"/>
      <c r="F22" s="450"/>
      <c r="G22" s="487" t="s">
        <v>228</v>
      </c>
      <c r="H22" s="157"/>
      <c r="I22" s="157"/>
      <c r="J22" s="157"/>
      <c r="K22" s="157"/>
      <c r="L22" s="157"/>
      <c r="M22" s="157"/>
      <c r="N22" s="488"/>
      <c r="O22" s="158"/>
    </row>
    <row r="23" spans="1:16" x14ac:dyDescent="0.45">
      <c r="A23" s="484"/>
      <c r="B23" s="485"/>
      <c r="C23" s="485"/>
      <c r="D23" s="485"/>
      <c r="E23" s="485"/>
      <c r="F23" s="486"/>
      <c r="G23" s="489"/>
      <c r="H23" s="490"/>
      <c r="I23" s="490"/>
      <c r="J23" s="490"/>
      <c r="K23" s="490"/>
      <c r="L23" s="490"/>
      <c r="M23" s="490"/>
      <c r="N23" s="491"/>
      <c r="O23" s="492"/>
    </row>
    <row r="24" spans="1:16" ht="18" x14ac:dyDescent="0.55000000000000004">
      <c r="A24" s="493" t="s">
        <v>11</v>
      </c>
      <c r="B24" s="493"/>
      <c r="C24" s="493"/>
      <c r="D24" s="493"/>
      <c r="E24" s="493"/>
      <c r="F24" s="493"/>
      <c r="G24" s="493"/>
      <c r="H24" s="493"/>
      <c r="I24" s="493"/>
      <c r="J24" s="493"/>
      <c r="K24" s="493"/>
      <c r="L24" s="493"/>
      <c r="M24" s="493"/>
      <c r="N24" s="493"/>
      <c r="O24" s="493"/>
      <c r="P24" s="1"/>
    </row>
    <row r="25" spans="1:16" x14ac:dyDescent="0.45">
      <c r="A25" s="478" t="s">
        <v>159</v>
      </c>
      <c r="B25" s="479"/>
      <c r="C25" s="479"/>
      <c r="D25" s="479"/>
      <c r="E25" s="479"/>
      <c r="F25" s="479"/>
      <c r="G25" s="306" t="s">
        <v>247</v>
      </c>
      <c r="H25" s="306"/>
      <c r="I25" s="306"/>
      <c r="J25" s="306"/>
      <c r="K25" s="306"/>
      <c r="L25" s="306"/>
      <c r="M25" s="306"/>
      <c r="N25" s="306"/>
      <c r="O25" s="306"/>
      <c r="P25" s="30"/>
    </row>
  </sheetData>
  <mergeCells count="43">
    <mergeCell ref="A1:O3"/>
    <mergeCell ref="A4:O4"/>
    <mergeCell ref="A5:O5"/>
    <mergeCell ref="A6:F7"/>
    <mergeCell ref="G6:O7"/>
    <mergeCell ref="H10:J11"/>
    <mergeCell ref="K10:M11"/>
    <mergeCell ref="N10:O11"/>
    <mergeCell ref="A8:F9"/>
    <mergeCell ref="G8:O9"/>
    <mergeCell ref="A16:A17"/>
    <mergeCell ref="B16:D17"/>
    <mergeCell ref="E16:G17"/>
    <mergeCell ref="B10:D11"/>
    <mergeCell ref="E10:G11"/>
    <mergeCell ref="N12:O13"/>
    <mergeCell ref="A14:A15"/>
    <mergeCell ref="B14:D15"/>
    <mergeCell ref="E14:G15"/>
    <mergeCell ref="H14:J15"/>
    <mergeCell ref="K14:M15"/>
    <mergeCell ref="N14:O15"/>
    <mergeCell ref="A12:A13"/>
    <mergeCell ref="B12:D13"/>
    <mergeCell ref="E12:G13"/>
    <mergeCell ref="H12:J13"/>
    <mergeCell ref="K12:M13"/>
    <mergeCell ref="H16:J17"/>
    <mergeCell ref="K16:M17"/>
    <mergeCell ref="A25:F25"/>
    <mergeCell ref="G25:O25"/>
    <mergeCell ref="A18:A19"/>
    <mergeCell ref="B18:D19"/>
    <mergeCell ref="E18:G19"/>
    <mergeCell ref="H18:J19"/>
    <mergeCell ref="K18:M19"/>
    <mergeCell ref="N18:O19"/>
    <mergeCell ref="A20:F21"/>
    <mergeCell ref="G20:O21"/>
    <mergeCell ref="A22:F23"/>
    <mergeCell ref="G22:O23"/>
    <mergeCell ref="A24:O24"/>
    <mergeCell ref="N16:O1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Q38" sqref="Q38"/>
    </sheetView>
  </sheetViews>
  <sheetFormatPr defaultRowHeight="14.25" x14ac:dyDescent="0.45"/>
  <cols>
    <col min="17" max="17" width="14.1328125" customWidth="1"/>
  </cols>
  <sheetData>
    <row r="1" spans="1:19" ht="15.6" customHeight="1" x14ac:dyDescent="0.45">
      <c r="A1" s="62" t="s">
        <v>110</v>
      </c>
      <c r="B1" s="63"/>
      <c r="C1" s="63"/>
      <c r="D1" s="63"/>
      <c r="E1" s="63"/>
      <c r="F1" s="63"/>
      <c r="G1" s="63"/>
      <c r="H1" s="63"/>
      <c r="I1" s="63"/>
      <c r="J1" s="63"/>
      <c r="K1" s="63"/>
      <c r="L1" s="63"/>
      <c r="M1" s="63"/>
      <c r="N1" s="63"/>
      <c r="O1" s="63"/>
      <c r="P1" s="63"/>
    </row>
    <row r="2" spans="1:19" ht="15.6" customHeight="1" x14ac:dyDescent="0.45">
      <c r="A2" s="62"/>
      <c r="B2" s="63"/>
      <c r="C2" s="63"/>
      <c r="D2" s="63"/>
      <c r="E2" s="63"/>
      <c r="F2" s="63"/>
      <c r="G2" s="63"/>
      <c r="H2" s="63"/>
      <c r="I2" s="63"/>
      <c r="J2" s="63"/>
      <c r="K2" s="63"/>
      <c r="L2" s="63"/>
      <c r="M2" s="63"/>
      <c r="N2" s="63"/>
      <c r="O2" s="63"/>
      <c r="P2" s="63"/>
    </row>
    <row r="3" spans="1:19" ht="14.75" customHeight="1" thickBot="1" x14ac:dyDescent="0.5">
      <c r="A3" s="62"/>
      <c r="B3" s="63"/>
      <c r="C3" s="63"/>
      <c r="D3" s="63"/>
      <c r="E3" s="63"/>
      <c r="F3" s="63"/>
      <c r="G3" s="63"/>
      <c r="H3" s="63"/>
      <c r="I3" s="63"/>
      <c r="J3" s="63"/>
      <c r="K3" s="63"/>
      <c r="L3" s="63"/>
      <c r="M3" s="63"/>
      <c r="N3" s="63"/>
      <c r="O3" s="63"/>
      <c r="P3" s="63"/>
    </row>
    <row r="4" spans="1:19" ht="23.65" thickBot="1" x14ac:dyDescent="0.5">
      <c r="A4" s="146" t="s">
        <v>1</v>
      </c>
      <c r="B4" s="147"/>
      <c r="C4" s="147"/>
      <c r="D4" s="147"/>
      <c r="E4" s="147"/>
      <c r="F4" s="147"/>
      <c r="G4" s="147"/>
      <c r="H4" s="147"/>
      <c r="I4" s="147"/>
      <c r="J4" s="147"/>
      <c r="K4" s="147"/>
      <c r="L4" s="147"/>
      <c r="M4" s="147"/>
      <c r="N4" s="147"/>
      <c r="O4" s="147"/>
      <c r="P4" s="148"/>
    </row>
    <row r="5" spans="1:19" ht="23.65" thickBot="1" x14ac:dyDescent="0.5">
      <c r="A5" s="102" t="s">
        <v>2</v>
      </c>
      <c r="B5" s="103"/>
      <c r="C5" s="103"/>
      <c r="D5" s="103"/>
      <c r="E5" s="103"/>
      <c r="F5" s="103"/>
      <c r="G5" s="103"/>
      <c r="H5" s="103"/>
      <c r="I5" s="103"/>
      <c r="J5" s="103"/>
      <c r="K5" s="103"/>
      <c r="L5" s="103"/>
      <c r="M5" s="103"/>
      <c r="N5" s="103"/>
      <c r="O5" s="103"/>
      <c r="P5" s="104"/>
    </row>
    <row r="6" spans="1:19" ht="15" thickTop="1" thickBot="1" x14ac:dyDescent="0.5">
      <c r="A6" s="529" t="s">
        <v>111</v>
      </c>
      <c r="B6" s="530"/>
      <c r="C6" s="530"/>
      <c r="D6" s="530"/>
      <c r="E6" s="530"/>
      <c r="F6" s="530"/>
      <c r="G6" s="530"/>
      <c r="H6" s="530"/>
      <c r="I6" s="530"/>
      <c r="J6" s="530"/>
      <c r="K6" s="530"/>
      <c r="L6" s="530"/>
      <c r="M6" s="530"/>
      <c r="N6" s="530"/>
      <c r="O6" s="530"/>
      <c r="P6" s="530"/>
      <c r="Q6" s="331" t="s">
        <v>11</v>
      </c>
      <c r="R6" s="333"/>
    </row>
    <row r="7" spans="1:19" ht="15" thickTop="1" thickBot="1" x14ac:dyDescent="0.5">
      <c r="A7" s="529"/>
      <c r="B7" s="530"/>
      <c r="C7" s="530"/>
      <c r="D7" s="530"/>
      <c r="E7" s="530"/>
      <c r="F7" s="530"/>
      <c r="G7" s="530"/>
      <c r="H7" s="530"/>
      <c r="I7" s="530"/>
      <c r="J7" s="530"/>
      <c r="K7" s="530"/>
      <c r="L7" s="530"/>
      <c r="M7" s="530"/>
      <c r="N7" s="530"/>
      <c r="O7" s="530"/>
      <c r="P7" s="530"/>
      <c r="Q7" s="334"/>
      <c r="R7" s="336"/>
    </row>
    <row r="8" spans="1:19" ht="15" thickTop="1" thickBot="1" x14ac:dyDescent="0.5">
      <c r="A8" s="77" t="s">
        <v>229</v>
      </c>
      <c r="B8" s="78"/>
      <c r="C8" s="78"/>
      <c r="D8" s="78"/>
      <c r="E8" s="78"/>
      <c r="F8" s="78"/>
      <c r="G8" s="78"/>
      <c r="H8" s="78"/>
      <c r="I8" s="78"/>
      <c r="J8" s="78"/>
      <c r="K8" s="78"/>
      <c r="L8" s="78"/>
      <c r="M8" s="78"/>
      <c r="N8" s="78"/>
      <c r="O8" s="78"/>
      <c r="P8" s="78"/>
      <c r="Q8" s="339">
        <v>2</v>
      </c>
      <c r="R8" s="518" t="s">
        <v>108</v>
      </c>
    </row>
    <row r="9" spans="1:19" ht="15" thickTop="1" thickBot="1" x14ac:dyDescent="0.5">
      <c r="A9" s="77"/>
      <c r="B9" s="78"/>
      <c r="C9" s="78"/>
      <c r="D9" s="78"/>
      <c r="E9" s="78"/>
      <c r="F9" s="78"/>
      <c r="G9" s="78"/>
      <c r="H9" s="78"/>
      <c r="I9" s="78"/>
      <c r="J9" s="78"/>
      <c r="K9" s="78"/>
      <c r="L9" s="78"/>
      <c r="M9" s="78"/>
      <c r="N9" s="78"/>
      <c r="O9" s="78"/>
      <c r="P9" s="78"/>
      <c r="Q9" s="307"/>
      <c r="R9" s="519"/>
    </row>
    <row r="10" spans="1:19" ht="15" thickTop="1" thickBot="1" x14ac:dyDescent="0.5">
      <c r="A10" s="77"/>
      <c r="B10" s="78"/>
      <c r="C10" s="78"/>
      <c r="D10" s="78"/>
      <c r="E10" s="78"/>
      <c r="F10" s="78"/>
      <c r="G10" s="78"/>
      <c r="H10" s="78"/>
      <c r="I10" s="78"/>
      <c r="J10" s="78"/>
      <c r="K10" s="78"/>
      <c r="L10" s="78"/>
      <c r="M10" s="78"/>
      <c r="N10" s="78"/>
      <c r="O10" s="78"/>
      <c r="P10" s="78"/>
      <c r="Q10" s="307"/>
      <c r="R10" s="519"/>
      <c r="S10" s="42"/>
    </row>
    <row r="11" spans="1:19" ht="15" thickTop="1" thickBot="1" x14ac:dyDescent="0.5">
      <c r="A11" s="77"/>
      <c r="B11" s="78"/>
      <c r="C11" s="78"/>
      <c r="D11" s="78"/>
      <c r="E11" s="78"/>
      <c r="F11" s="78"/>
      <c r="G11" s="78"/>
      <c r="H11" s="78"/>
      <c r="I11" s="78"/>
      <c r="J11" s="78"/>
      <c r="K11" s="78"/>
      <c r="L11" s="78"/>
      <c r="M11" s="78"/>
      <c r="N11" s="78"/>
      <c r="O11" s="78"/>
      <c r="P11" s="78"/>
      <c r="Q11" s="307"/>
      <c r="R11" s="519"/>
    </row>
    <row r="12" spans="1:19" ht="15" thickTop="1" thickBot="1" x14ac:dyDescent="0.5">
      <c r="A12" s="77"/>
      <c r="B12" s="78"/>
      <c r="C12" s="78"/>
      <c r="D12" s="78"/>
      <c r="E12" s="78"/>
      <c r="F12" s="78"/>
      <c r="G12" s="78"/>
      <c r="H12" s="78"/>
      <c r="I12" s="78"/>
      <c r="J12" s="78"/>
      <c r="K12" s="78"/>
      <c r="L12" s="78"/>
      <c r="M12" s="78"/>
      <c r="N12" s="78"/>
      <c r="O12" s="78"/>
      <c r="P12" s="78"/>
      <c r="Q12" s="307"/>
      <c r="R12" s="519"/>
    </row>
    <row r="13" spans="1:19" ht="15" thickTop="1" thickBot="1" x14ac:dyDescent="0.5">
      <c r="A13" s="77"/>
      <c r="B13" s="78"/>
      <c r="C13" s="78"/>
      <c r="D13" s="78"/>
      <c r="E13" s="78"/>
      <c r="F13" s="78"/>
      <c r="G13" s="78"/>
      <c r="H13" s="78"/>
      <c r="I13" s="78"/>
      <c r="J13" s="78"/>
      <c r="K13" s="78"/>
      <c r="L13" s="78"/>
      <c r="M13" s="78"/>
      <c r="N13" s="78"/>
      <c r="O13" s="78"/>
      <c r="P13" s="78"/>
      <c r="Q13" s="307"/>
      <c r="R13" s="519"/>
    </row>
    <row r="14" spans="1:19" ht="15" thickTop="1" thickBot="1" x14ac:dyDescent="0.5">
      <c r="A14" s="77"/>
      <c r="B14" s="78"/>
      <c r="C14" s="78"/>
      <c r="D14" s="78"/>
      <c r="E14" s="78"/>
      <c r="F14" s="78"/>
      <c r="G14" s="78"/>
      <c r="H14" s="78"/>
      <c r="I14" s="78"/>
      <c r="J14" s="78"/>
      <c r="K14" s="78"/>
      <c r="L14" s="78"/>
      <c r="M14" s="78"/>
      <c r="N14" s="78"/>
      <c r="O14" s="78"/>
      <c r="P14" s="78"/>
      <c r="Q14" s="307"/>
      <c r="R14" s="519"/>
    </row>
    <row r="15" spans="1:19" ht="15" thickTop="1" thickBot="1" x14ac:dyDescent="0.5">
      <c r="A15" s="77"/>
      <c r="B15" s="78"/>
      <c r="C15" s="78"/>
      <c r="D15" s="78"/>
      <c r="E15" s="78"/>
      <c r="F15" s="78"/>
      <c r="G15" s="78"/>
      <c r="H15" s="78"/>
      <c r="I15" s="78"/>
      <c r="J15" s="78"/>
      <c r="K15" s="78"/>
      <c r="L15" s="78"/>
      <c r="M15" s="78"/>
      <c r="N15" s="78"/>
      <c r="O15" s="78"/>
      <c r="P15" s="78"/>
      <c r="Q15" s="307"/>
      <c r="R15" s="519"/>
    </row>
    <row r="16" spans="1:19" ht="15" thickTop="1" thickBot="1" x14ac:dyDescent="0.5">
      <c r="A16" s="77"/>
      <c r="B16" s="78"/>
      <c r="C16" s="78"/>
      <c r="D16" s="78"/>
      <c r="E16" s="78"/>
      <c r="F16" s="78"/>
      <c r="G16" s="78"/>
      <c r="H16" s="78"/>
      <c r="I16" s="78"/>
      <c r="J16" s="78"/>
      <c r="K16" s="78"/>
      <c r="L16" s="78"/>
      <c r="M16" s="78"/>
      <c r="N16" s="78"/>
      <c r="O16" s="78"/>
      <c r="P16" s="78"/>
      <c r="Q16" s="307"/>
      <c r="R16" s="519"/>
    </row>
    <row r="17" spans="1:18" ht="15" thickTop="1" thickBot="1" x14ac:dyDescent="0.5">
      <c r="A17" s="77"/>
      <c r="B17" s="78"/>
      <c r="C17" s="78"/>
      <c r="D17" s="78"/>
      <c r="E17" s="78"/>
      <c r="F17" s="78"/>
      <c r="G17" s="78"/>
      <c r="H17" s="78"/>
      <c r="I17" s="78"/>
      <c r="J17" s="78"/>
      <c r="K17" s="78"/>
      <c r="L17" s="78"/>
      <c r="M17" s="78"/>
      <c r="N17" s="78"/>
      <c r="O17" s="78"/>
      <c r="P17" s="78"/>
      <c r="Q17" s="308"/>
      <c r="R17" s="520"/>
    </row>
    <row r="18" spans="1:18" ht="18" customHeight="1" thickTop="1" thickBot="1" x14ac:dyDescent="0.5">
      <c r="A18" s="522" t="s">
        <v>112</v>
      </c>
      <c r="B18" s="523"/>
      <c r="C18" s="523"/>
      <c r="D18" s="523"/>
      <c r="E18" s="523"/>
      <c r="F18" s="523"/>
      <c r="G18" s="523"/>
      <c r="H18" s="523"/>
      <c r="I18" s="523"/>
      <c r="J18" s="523"/>
      <c r="K18" s="523"/>
      <c r="L18" s="523"/>
      <c r="M18" s="523"/>
      <c r="N18" s="523"/>
      <c r="O18" s="523"/>
      <c r="P18" s="523"/>
      <c r="Q18" s="514"/>
      <c r="R18" s="515"/>
    </row>
    <row r="19" spans="1:18" ht="18.75" customHeight="1" thickTop="1" thickBot="1" x14ac:dyDescent="0.5">
      <c r="A19" s="522"/>
      <c r="B19" s="523"/>
      <c r="C19" s="523"/>
      <c r="D19" s="523"/>
      <c r="E19" s="523"/>
      <c r="F19" s="523"/>
      <c r="G19" s="523"/>
      <c r="H19" s="523"/>
      <c r="I19" s="523"/>
      <c r="J19" s="523"/>
      <c r="K19" s="523"/>
      <c r="L19" s="523"/>
      <c r="M19" s="523"/>
      <c r="N19" s="523"/>
      <c r="O19" s="523"/>
      <c r="P19" s="523"/>
      <c r="Q19" s="516"/>
      <c r="R19" s="517"/>
    </row>
    <row r="20" spans="1:18" ht="14.65" thickTop="1" x14ac:dyDescent="0.45">
      <c r="A20" s="79" t="s">
        <v>230</v>
      </c>
      <c r="B20" s="80"/>
      <c r="C20" s="80"/>
      <c r="D20" s="80"/>
      <c r="E20" s="80"/>
      <c r="F20" s="80"/>
      <c r="G20" s="80"/>
      <c r="H20" s="80"/>
      <c r="I20" s="80"/>
      <c r="J20" s="80"/>
      <c r="K20" s="80"/>
      <c r="L20" s="80"/>
      <c r="M20" s="80"/>
      <c r="N20" s="80"/>
      <c r="O20" s="80"/>
      <c r="P20" s="524"/>
      <c r="Q20" s="339">
        <v>1</v>
      </c>
      <c r="R20" s="518" t="s">
        <v>61</v>
      </c>
    </row>
    <row r="21" spans="1:18" x14ac:dyDescent="0.45">
      <c r="A21" s="525"/>
      <c r="B21" s="85"/>
      <c r="C21" s="85"/>
      <c r="D21" s="85"/>
      <c r="E21" s="85"/>
      <c r="F21" s="85"/>
      <c r="G21" s="85"/>
      <c r="H21" s="85"/>
      <c r="I21" s="85"/>
      <c r="J21" s="85"/>
      <c r="K21" s="85"/>
      <c r="L21" s="85"/>
      <c r="M21" s="85"/>
      <c r="N21" s="85"/>
      <c r="O21" s="85"/>
      <c r="P21" s="86"/>
      <c r="Q21" s="307"/>
      <c r="R21" s="519"/>
    </row>
    <row r="22" spans="1:18" x14ac:dyDescent="0.45">
      <c r="A22" s="525"/>
      <c r="B22" s="85"/>
      <c r="C22" s="85"/>
      <c r="D22" s="85"/>
      <c r="E22" s="85"/>
      <c r="F22" s="85"/>
      <c r="G22" s="85"/>
      <c r="H22" s="85"/>
      <c r="I22" s="85"/>
      <c r="J22" s="85"/>
      <c r="K22" s="85"/>
      <c r="L22" s="85"/>
      <c r="M22" s="85"/>
      <c r="N22" s="85"/>
      <c r="O22" s="85"/>
      <c r="P22" s="86"/>
      <c r="Q22" s="307"/>
      <c r="R22" s="519"/>
    </row>
    <row r="23" spans="1:18" x14ac:dyDescent="0.45">
      <c r="A23" s="525"/>
      <c r="B23" s="85"/>
      <c r="C23" s="85"/>
      <c r="D23" s="85"/>
      <c r="E23" s="85"/>
      <c r="F23" s="85"/>
      <c r="G23" s="85"/>
      <c r="H23" s="85"/>
      <c r="I23" s="85"/>
      <c r="J23" s="85"/>
      <c r="K23" s="85"/>
      <c r="L23" s="85"/>
      <c r="M23" s="85"/>
      <c r="N23" s="85"/>
      <c r="O23" s="85"/>
      <c r="P23" s="86"/>
      <c r="Q23" s="307"/>
      <c r="R23" s="519"/>
    </row>
    <row r="24" spans="1:18" x14ac:dyDescent="0.45">
      <c r="A24" s="525"/>
      <c r="B24" s="85"/>
      <c r="C24" s="85"/>
      <c r="D24" s="85"/>
      <c r="E24" s="85"/>
      <c r="F24" s="85"/>
      <c r="G24" s="85"/>
      <c r="H24" s="85"/>
      <c r="I24" s="85"/>
      <c r="J24" s="85"/>
      <c r="K24" s="85"/>
      <c r="L24" s="85"/>
      <c r="M24" s="85"/>
      <c r="N24" s="85"/>
      <c r="O24" s="85"/>
      <c r="P24" s="86"/>
      <c r="Q24" s="307"/>
      <c r="R24" s="519"/>
    </row>
    <row r="25" spans="1:18" x14ac:dyDescent="0.45">
      <c r="A25" s="525"/>
      <c r="B25" s="85"/>
      <c r="C25" s="85"/>
      <c r="D25" s="85"/>
      <c r="E25" s="85"/>
      <c r="F25" s="85"/>
      <c r="G25" s="85"/>
      <c r="H25" s="85"/>
      <c r="I25" s="85"/>
      <c r="J25" s="85"/>
      <c r="K25" s="85"/>
      <c r="L25" s="85"/>
      <c r="M25" s="85"/>
      <c r="N25" s="85"/>
      <c r="O25" s="85"/>
      <c r="P25" s="86"/>
      <c r="Q25" s="307"/>
      <c r="R25" s="519"/>
    </row>
    <row r="26" spans="1:18" ht="14.65" thickBot="1" x14ac:dyDescent="0.5">
      <c r="A26" s="526"/>
      <c r="B26" s="527"/>
      <c r="C26" s="527"/>
      <c r="D26" s="527"/>
      <c r="E26" s="527"/>
      <c r="F26" s="527"/>
      <c r="G26" s="527"/>
      <c r="H26" s="527"/>
      <c r="I26" s="527"/>
      <c r="J26" s="527"/>
      <c r="K26" s="527"/>
      <c r="L26" s="527"/>
      <c r="M26" s="527"/>
      <c r="N26" s="527"/>
      <c r="O26" s="527"/>
      <c r="P26" s="528"/>
      <c r="Q26" s="308"/>
      <c r="R26" s="520"/>
    </row>
    <row r="27" spans="1:18" ht="15" thickTop="1" thickBot="1" x14ac:dyDescent="0.5">
      <c r="A27" s="529" t="s">
        <v>109</v>
      </c>
      <c r="B27" s="530"/>
      <c r="C27" s="530"/>
      <c r="D27" s="530"/>
      <c r="E27" s="530"/>
      <c r="F27" s="530"/>
      <c r="G27" s="530"/>
      <c r="H27" s="530"/>
      <c r="I27" s="530"/>
      <c r="J27" s="530"/>
      <c r="K27" s="530"/>
      <c r="L27" s="530"/>
      <c r="M27" s="530"/>
      <c r="N27" s="530"/>
      <c r="O27" s="530"/>
      <c r="P27" s="530"/>
      <c r="Q27" s="514"/>
      <c r="R27" s="515"/>
    </row>
    <row r="28" spans="1:18" ht="15" thickTop="1" thickBot="1" x14ac:dyDescent="0.5">
      <c r="A28" s="531"/>
      <c r="B28" s="532"/>
      <c r="C28" s="532"/>
      <c r="D28" s="532"/>
      <c r="E28" s="532"/>
      <c r="F28" s="532"/>
      <c r="G28" s="532"/>
      <c r="H28" s="532"/>
      <c r="I28" s="532"/>
      <c r="J28" s="532"/>
      <c r="K28" s="532"/>
      <c r="L28" s="532"/>
      <c r="M28" s="532"/>
      <c r="N28" s="532"/>
      <c r="O28" s="532"/>
      <c r="P28" s="532"/>
      <c r="Q28" s="516"/>
      <c r="R28" s="517"/>
    </row>
    <row r="29" spans="1:18" ht="14.65" thickBot="1" x14ac:dyDescent="0.5">
      <c r="A29" s="534" t="s">
        <v>231</v>
      </c>
      <c r="B29" s="535"/>
      <c r="C29" s="535"/>
      <c r="D29" s="535"/>
      <c r="E29" s="535"/>
      <c r="F29" s="535"/>
      <c r="G29" s="535"/>
      <c r="H29" s="535"/>
      <c r="I29" s="535"/>
      <c r="J29" s="535"/>
      <c r="K29" s="535"/>
      <c r="L29" s="535"/>
      <c r="M29" s="535"/>
      <c r="N29" s="535"/>
      <c r="O29" s="535"/>
      <c r="P29" s="535"/>
      <c r="Q29" s="339">
        <v>2</v>
      </c>
      <c r="R29" s="518" t="s">
        <v>83</v>
      </c>
    </row>
    <row r="30" spans="1:18" ht="15" thickTop="1" thickBot="1" x14ac:dyDescent="0.5">
      <c r="A30" s="536"/>
      <c r="B30" s="78"/>
      <c r="C30" s="78"/>
      <c r="D30" s="78"/>
      <c r="E30" s="78"/>
      <c r="F30" s="78"/>
      <c r="G30" s="78"/>
      <c r="H30" s="78"/>
      <c r="I30" s="78"/>
      <c r="J30" s="78"/>
      <c r="K30" s="78"/>
      <c r="L30" s="78"/>
      <c r="M30" s="78"/>
      <c r="N30" s="78"/>
      <c r="O30" s="78"/>
      <c r="P30" s="78"/>
      <c r="Q30" s="307"/>
      <c r="R30" s="519"/>
    </row>
    <row r="31" spans="1:18" ht="15" thickTop="1" thickBot="1" x14ac:dyDescent="0.5">
      <c r="A31" s="536"/>
      <c r="B31" s="78"/>
      <c r="C31" s="78"/>
      <c r="D31" s="78"/>
      <c r="E31" s="78"/>
      <c r="F31" s="78"/>
      <c r="G31" s="78"/>
      <c r="H31" s="78"/>
      <c r="I31" s="78"/>
      <c r="J31" s="78"/>
      <c r="K31" s="78"/>
      <c r="L31" s="78"/>
      <c r="M31" s="78"/>
      <c r="N31" s="78"/>
      <c r="O31" s="78"/>
      <c r="P31" s="78"/>
      <c r="Q31" s="307"/>
      <c r="R31" s="519"/>
    </row>
    <row r="32" spans="1:18" ht="15" thickTop="1" thickBot="1" x14ac:dyDescent="0.5">
      <c r="A32" s="536"/>
      <c r="B32" s="78"/>
      <c r="C32" s="78"/>
      <c r="D32" s="78"/>
      <c r="E32" s="78"/>
      <c r="F32" s="78"/>
      <c r="G32" s="78"/>
      <c r="H32" s="78"/>
      <c r="I32" s="78"/>
      <c r="J32" s="78"/>
      <c r="K32" s="78"/>
      <c r="L32" s="78"/>
      <c r="M32" s="78"/>
      <c r="N32" s="78"/>
      <c r="O32" s="78"/>
      <c r="P32" s="78"/>
      <c r="Q32" s="307"/>
      <c r="R32" s="519"/>
    </row>
    <row r="33" spans="1:20" ht="18.75" thickTop="1" thickBot="1" x14ac:dyDescent="0.6">
      <c r="A33" s="536"/>
      <c r="B33" s="78"/>
      <c r="C33" s="78"/>
      <c r="D33" s="78"/>
      <c r="E33" s="78"/>
      <c r="F33" s="78"/>
      <c r="G33" s="78"/>
      <c r="H33" s="78"/>
      <c r="I33" s="78"/>
      <c r="J33" s="78"/>
      <c r="K33" s="78"/>
      <c r="L33" s="78"/>
      <c r="M33" s="78"/>
      <c r="N33" s="78"/>
      <c r="O33" s="78"/>
      <c r="P33" s="78"/>
      <c r="Q33" s="307"/>
      <c r="R33" s="519"/>
      <c r="T33" s="1"/>
    </row>
    <row r="34" spans="1:20" ht="15" thickTop="1" thickBot="1" x14ac:dyDescent="0.5">
      <c r="A34" s="536"/>
      <c r="B34" s="78"/>
      <c r="C34" s="78"/>
      <c r="D34" s="78"/>
      <c r="E34" s="78"/>
      <c r="F34" s="78"/>
      <c r="G34" s="78"/>
      <c r="H34" s="78"/>
      <c r="I34" s="78"/>
      <c r="J34" s="78"/>
      <c r="K34" s="78"/>
      <c r="L34" s="78"/>
      <c r="M34" s="78"/>
      <c r="N34" s="78"/>
      <c r="O34" s="78"/>
      <c r="P34" s="78"/>
      <c r="Q34" s="307"/>
      <c r="R34" s="519"/>
    </row>
    <row r="35" spans="1:20" ht="15" thickTop="1" thickBot="1" x14ac:dyDescent="0.5">
      <c r="A35" s="536"/>
      <c r="B35" s="78"/>
      <c r="C35" s="78"/>
      <c r="D35" s="78"/>
      <c r="E35" s="78"/>
      <c r="F35" s="78"/>
      <c r="G35" s="78"/>
      <c r="H35" s="78"/>
      <c r="I35" s="78"/>
      <c r="J35" s="78"/>
      <c r="K35" s="78"/>
      <c r="L35" s="78"/>
      <c r="M35" s="78"/>
      <c r="N35" s="78"/>
      <c r="O35" s="78"/>
      <c r="P35" s="78"/>
      <c r="Q35" s="307"/>
      <c r="R35" s="519"/>
    </row>
    <row r="36" spans="1:20" ht="15" thickTop="1" thickBot="1" x14ac:dyDescent="0.5">
      <c r="A36" s="536"/>
      <c r="B36" s="78"/>
      <c r="C36" s="78"/>
      <c r="D36" s="78"/>
      <c r="E36" s="78"/>
      <c r="F36" s="78"/>
      <c r="G36" s="78"/>
      <c r="H36" s="78"/>
      <c r="I36" s="78"/>
      <c r="J36" s="78"/>
      <c r="K36" s="78"/>
      <c r="L36" s="78"/>
      <c r="M36" s="78"/>
      <c r="N36" s="78"/>
      <c r="O36" s="78"/>
      <c r="P36" s="78"/>
      <c r="Q36" s="307"/>
      <c r="R36" s="519"/>
    </row>
    <row r="37" spans="1:20" ht="15" thickTop="1" thickBot="1" x14ac:dyDescent="0.5">
      <c r="A37" s="537"/>
      <c r="B37" s="538"/>
      <c r="C37" s="538"/>
      <c r="D37" s="538"/>
      <c r="E37" s="538"/>
      <c r="F37" s="538"/>
      <c r="G37" s="538"/>
      <c r="H37" s="538"/>
      <c r="I37" s="538"/>
      <c r="J37" s="538"/>
      <c r="K37" s="538"/>
      <c r="L37" s="538"/>
      <c r="M37" s="538"/>
      <c r="N37" s="538"/>
      <c r="O37" s="538"/>
      <c r="P37" s="538"/>
      <c r="Q37" s="308"/>
      <c r="R37" s="520"/>
    </row>
    <row r="38" spans="1:20" ht="18.399999999999999" thickBot="1" x14ac:dyDescent="0.6">
      <c r="A38" s="533"/>
      <c r="B38" s="533"/>
      <c r="C38" s="533"/>
      <c r="D38" s="533"/>
      <c r="E38" s="533"/>
      <c r="F38" s="1"/>
      <c r="G38" s="1"/>
      <c r="H38" s="1"/>
      <c r="I38" s="1"/>
      <c r="J38" s="1"/>
      <c r="K38" s="1"/>
      <c r="L38" s="1"/>
      <c r="M38" s="1"/>
      <c r="N38" s="203" t="s">
        <v>19</v>
      </c>
      <c r="O38" s="204"/>
      <c r="P38" s="204"/>
      <c r="Q38" s="34">
        <f>SUM(Q29+Q20+Q8)</f>
        <v>5</v>
      </c>
      <c r="R38" s="33" t="s">
        <v>57</v>
      </c>
    </row>
    <row r="39" spans="1:20" x14ac:dyDescent="0.45">
      <c r="A39" s="521"/>
      <c r="B39" s="521"/>
      <c r="C39" s="521"/>
      <c r="E39" s="30"/>
    </row>
    <row r="40" spans="1:20" x14ac:dyDescent="0.45">
      <c r="A40" s="521"/>
      <c r="B40" s="521"/>
      <c r="C40" s="521"/>
      <c r="E40" s="30"/>
      <c r="J40" s="2"/>
      <c r="K40" s="2"/>
      <c r="L40" s="2"/>
      <c r="M40" s="2"/>
      <c r="N40" s="2"/>
      <c r="O40" s="2"/>
      <c r="P40" s="2"/>
    </row>
    <row r="41" spans="1:20" x14ac:dyDescent="0.45">
      <c r="A41" s="521"/>
      <c r="B41" s="521"/>
      <c r="C41" s="521"/>
      <c r="E41" s="30"/>
    </row>
    <row r="42" spans="1:20" x14ac:dyDescent="0.45">
      <c r="A42" s="521"/>
      <c r="B42" s="521"/>
      <c r="C42" s="521"/>
      <c r="D42" s="31"/>
      <c r="E42" s="32"/>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J10" sqref="J10"/>
    </sheetView>
  </sheetViews>
  <sheetFormatPr defaultRowHeight="14.25" x14ac:dyDescent="0.45"/>
  <sheetData>
    <row r="2" spans="2:6" ht="14.65" thickBot="1" x14ac:dyDescent="0.5">
      <c r="B2" s="539" t="s">
        <v>95</v>
      </c>
      <c r="C2" s="539"/>
      <c r="D2" s="539"/>
      <c r="E2" s="35" t="s">
        <v>96</v>
      </c>
      <c r="F2" s="35" t="s">
        <v>97</v>
      </c>
    </row>
    <row r="3" spans="2:6" x14ac:dyDescent="0.45">
      <c r="B3" s="552" t="s">
        <v>98</v>
      </c>
      <c r="C3" s="553"/>
      <c r="D3" s="554"/>
      <c r="E3" s="29">
        <f>'H&amp;S Overview'!G49</f>
        <v>8.5</v>
      </c>
      <c r="F3" s="5">
        <v>10</v>
      </c>
    </row>
    <row r="4" spans="2:6" x14ac:dyDescent="0.45">
      <c r="B4" s="198" t="s">
        <v>99</v>
      </c>
      <c r="C4" s="199"/>
      <c r="D4" s="555"/>
      <c r="E4" s="29">
        <f>'Machine Shop'!N44</f>
        <v>18</v>
      </c>
      <c r="F4" s="5">
        <v>20</v>
      </c>
    </row>
    <row r="5" spans="2:6" x14ac:dyDescent="0.45">
      <c r="B5" s="198" t="s">
        <v>100</v>
      </c>
      <c r="C5" s="199"/>
      <c r="D5" s="555"/>
      <c r="E5" s="29">
        <f>'Engine Strip'!P38</f>
        <v>22</v>
      </c>
      <c r="F5" s="5">
        <v>25</v>
      </c>
    </row>
    <row r="6" spans="2:6" x14ac:dyDescent="0.45">
      <c r="B6" s="198" t="s">
        <v>101</v>
      </c>
      <c r="C6" s="199"/>
      <c r="D6" s="555"/>
      <c r="E6" s="29">
        <f>Suspension!O23</f>
        <v>14</v>
      </c>
      <c r="F6" s="5">
        <v>17</v>
      </c>
    </row>
    <row r="7" spans="2:6" x14ac:dyDescent="0.45">
      <c r="B7" s="198" t="s">
        <v>102</v>
      </c>
      <c r="C7" s="199"/>
      <c r="D7" s="555"/>
      <c r="E7" s="29">
        <f>'Ad Manufacturing'!P22</f>
        <v>10</v>
      </c>
      <c r="F7" s="5">
        <v>12</v>
      </c>
    </row>
    <row r="8" spans="2:6" x14ac:dyDescent="0.45">
      <c r="B8" s="198" t="s">
        <v>103</v>
      </c>
      <c r="C8" s="199"/>
      <c r="D8" s="555"/>
      <c r="E8" s="29">
        <f>Composites!P24</f>
        <v>6</v>
      </c>
      <c r="F8" s="5">
        <v>10</v>
      </c>
    </row>
    <row r="9" spans="2:6" x14ac:dyDescent="0.45">
      <c r="B9" s="556" t="s">
        <v>161</v>
      </c>
      <c r="C9" s="557"/>
      <c r="D9" s="558"/>
      <c r="E9" s="39" t="s">
        <v>247</v>
      </c>
      <c r="F9" s="10" t="s">
        <v>159</v>
      </c>
    </row>
    <row r="10" spans="2:6" ht="14.65" thickBot="1" x14ac:dyDescent="0.5">
      <c r="B10" s="546" t="s">
        <v>160</v>
      </c>
      <c r="C10" s="547"/>
      <c r="D10" s="548"/>
      <c r="E10" s="39" cm="1">
        <f t="array" ref="E10">CPD!Q38:Q38</f>
        <v>5</v>
      </c>
      <c r="F10" s="10">
        <v>6</v>
      </c>
    </row>
    <row r="11" spans="2:6" ht="14.65" thickBot="1" x14ac:dyDescent="0.5">
      <c r="B11" s="549" t="s">
        <v>104</v>
      </c>
      <c r="C11" s="550"/>
      <c r="D11" s="551"/>
      <c r="E11" s="40">
        <f>SUM(E3:E10)</f>
        <v>83.5</v>
      </c>
      <c r="F11" s="37">
        <f>SUM(F3:F10)</f>
        <v>100</v>
      </c>
    </row>
    <row r="12" spans="2:6" ht="14.65" thickBot="1" x14ac:dyDescent="0.5">
      <c r="B12" s="540" t="s">
        <v>105</v>
      </c>
      <c r="C12" s="541"/>
      <c r="D12" s="542"/>
      <c r="E12" s="41">
        <v>80.7</v>
      </c>
      <c r="F12" s="36">
        <v>100</v>
      </c>
    </row>
    <row r="13" spans="2:6" ht="14.65" thickBot="1" x14ac:dyDescent="0.5"/>
    <row r="14" spans="2:6" ht="14.65" thickBot="1" x14ac:dyDescent="0.5">
      <c r="B14" s="543" t="s">
        <v>106</v>
      </c>
      <c r="C14" s="544"/>
      <c r="D14" s="545"/>
      <c r="E14" s="559">
        <f>(E11*0.75)+(E12*0.25)</f>
        <v>82.8</v>
      </c>
      <c r="F14" s="38" t="s">
        <v>107</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2ED8EE1D-E6D3-441E-B04D-212B504C615B}">
  <ds:schemaRefs>
    <ds:schemaRef ds:uri="http://purl.org/dc/terms/"/>
    <ds:schemaRef ds:uri="http://schemas.microsoft.com/office/2006/documentManagement/types"/>
    <ds:schemaRef ds:uri="http://purl.org/dc/dcmitype/"/>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7da2dc2f-10e7-442f-ad91-645aa4b47b8a"/>
    <ds:schemaRef ds:uri="c9412f1f-c5de-433b-90f0-e30b35783b17"/>
    <ds:schemaRef ds:uri="http://www.w3.org/XML/1998/namespace"/>
  </ds:schemaRefs>
</ds:datastoreItem>
</file>

<file path=customXml/itemProps3.xml><?xml version="1.0" encoding="utf-8"?>
<ds:datastoreItem xmlns:ds="http://schemas.openxmlformats.org/officeDocument/2006/customXml" ds:itemID="{3C8ED90F-97EF-45CE-A4C7-79809816D1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2026-05-07T09:01:42Z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